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drawings/drawing21.xml" ContentType="application/vnd.openxmlformats-officedocument.drawing+xml"/>
  <Override PartName="/xl/comments21.xml" ContentType="application/vnd.openxmlformats-officedocument.spreadsheetml.comments+xml"/>
  <Override PartName="/xl/drawings/drawing22.xml" ContentType="application/vnd.openxmlformats-officedocument.drawing+xml"/>
  <Override PartName="/xl/comments22.xml" ContentType="application/vnd.openxmlformats-officedocument.spreadsheetml.comments+xml"/>
  <Override PartName="/xl/drawings/drawing23.xml" ContentType="application/vnd.openxmlformats-officedocument.drawing+xml"/>
  <Override PartName="/xl/comments23.xml" ContentType="application/vnd.openxmlformats-officedocument.spreadsheetml.comments+xml"/>
  <Override PartName="/xl/drawings/drawing24.xml" ContentType="application/vnd.openxmlformats-officedocument.drawing+xml"/>
  <Override PartName="/xl/comments24.xml" ContentType="application/vnd.openxmlformats-officedocument.spreadsheetml.comments+xml"/>
  <Override PartName="/xl/drawings/drawing25.xml" ContentType="application/vnd.openxmlformats-officedocument.drawing+xml"/>
  <Override PartName="/xl/comments25.xml" ContentType="application/vnd.openxmlformats-officedocument.spreadsheetml.comments+xml"/>
  <Override PartName="/xl/drawings/drawing26.xml" ContentType="application/vnd.openxmlformats-officedocument.drawing+xml"/>
  <Override PartName="/xl/comments26.xml" ContentType="application/vnd.openxmlformats-officedocument.spreadsheetml.comments+xml"/>
  <Override PartName="/xl/drawings/drawing27.xml" ContentType="application/vnd.openxmlformats-officedocument.drawing+xml"/>
  <Override PartName="/xl/comments27.xml" ContentType="application/vnd.openxmlformats-officedocument.spreadsheetml.comments+xml"/>
  <Override PartName="/xl/drawings/drawing28.xml" ContentType="application/vnd.openxmlformats-officedocument.drawing+xml"/>
  <Override PartName="/xl/comments28.xml" ContentType="application/vnd.openxmlformats-officedocument.spreadsheetml.comments+xml"/>
  <Override PartName="/xl/drawings/drawing29.xml" ContentType="application/vnd.openxmlformats-officedocument.drawing+xml"/>
  <Override PartName="/xl/comments29.xml" ContentType="application/vnd.openxmlformats-officedocument.spreadsheetml.comments+xml"/>
  <Override PartName="/xl/drawings/drawing30.xml" ContentType="application/vnd.openxmlformats-officedocument.drawing+xml"/>
  <Override PartName="/xl/comments30.xml" ContentType="application/vnd.openxmlformats-officedocument.spreadsheetml.comments+xml"/>
  <Override PartName="/xl/drawings/drawing31.xml" ContentType="application/vnd.openxmlformats-officedocument.drawing+xml"/>
  <Override PartName="/xl/comments31.xml" ContentType="application/vnd.openxmlformats-officedocument.spreadsheetml.comments+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userName="Thamburanawit, Pimnacha {PEP}" algorithmName="SHA-512" hashValue="gdfXWkql9xHSu/xU4vZNBwN1XlkOFMKGWMecn33FHWTzhAnVAyVn+36My8I4y5+glQHcC8q4FDSS0eU0P6/CDg==" saltValue="rQ1A63X0yZdJ4vwh2Bj/pA==" spinCount="100000"/>
  <workbookPr codeName="ThisWorkbook" defaultThemeVersion="124226"/>
  <mc:AlternateContent xmlns:mc="http://schemas.openxmlformats.org/markup-compatibility/2006">
    <mc:Choice Requires="x15">
      <x15ac:absPath xmlns:x15ac="http://schemas.microsoft.com/office/spreadsheetml/2010/11/ac" url="H:\Engineer\Planning for Engineering\05. PM Master Plan\2026\"/>
    </mc:Choice>
  </mc:AlternateContent>
  <xr:revisionPtr revIDLastSave="0" documentId="13_ncr:10001_{64F5707F-4D45-47E0-B531-7B844FBEF414}" xr6:coauthVersionLast="47" xr6:coauthVersionMax="47" xr10:uidLastSave="{00000000-0000-0000-0000-000000000000}"/>
  <bookViews>
    <workbookView xWindow="-120" yWindow="-120" windowWidth="29040" windowHeight="15720" tabRatio="788" firstSheet="19" activeTab="23" xr2:uid="{00000000-000D-0000-FFFF-FFFF00000000}"/>
  </bookViews>
  <sheets>
    <sheet name="PK1 (Production)" sheetId="98" r:id="rId1"/>
    <sheet name="PK1" sheetId="47" r:id="rId2"/>
    <sheet name="Distribution Conv. PK1 (ME)" sheetId="79" r:id="rId3"/>
    <sheet name="Distribution Conv. PK1 (EE)" sheetId="80" r:id="rId4"/>
    <sheet name="Air Leak PK1" sheetId="91" r:id="rId5"/>
    <sheet name="TRANSFER CONV.PK1" sheetId="56" r:id="rId6"/>
    <sheet name="Air Leak PK2" sheetId="93" r:id="rId7"/>
    <sheet name="PK2" sheetId="42" r:id="rId8"/>
    <sheet name="Distribution Conv. PK2 (ME)" sheetId="74" r:id="rId9"/>
    <sheet name="Distribution Conv. PK2 (EE)" sheetId="77" r:id="rId10"/>
    <sheet name="TRANSFER CONV.PK2" sheetId="62" r:id="rId11"/>
    <sheet name="PK3" sheetId="43" r:id="rId12"/>
    <sheet name="Air Leak PK3" sheetId="94" r:id="rId13"/>
    <sheet name="Distribution Conv. PK3 (ME)" sheetId="75" r:id="rId14"/>
    <sheet name="Distribution Conv. PK3 (EE)" sheetId="76" r:id="rId15"/>
    <sheet name="TRANSFER CONV.PK3" sheetId="61" r:id="rId16"/>
    <sheet name="STAX" sheetId="68" r:id="rId17"/>
    <sheet name="STAX TRANSFER CONV.PK3" sheetId="90" r:id="rId18"/>
    <sheet name="Distribution Conv. PK4 (ME)" sheetId="81" r:id="rId19"/>
    <sheet name="Distribution Conv. PK4 (EE)" sheetId="86" r:id="rId20"/>
    <sheet name="TRANSFER CONV.PK4" sheetId="87" r:id="rId21"/>
    <sheet name="Air Leak PK4" sheetId="95" r:id="rId22"/>
    <sheet name="PK4" sheetId="73" r:id="rId23"/>
    <sheet name="PK5" sheetId="45" r:id="rId24"/>
    <sheet name="Distribution Conv. PK5 (ME)" sheetId="83" r:id="rId25"/>
    <sheet name="Distribution Conv. PK5 (EE)" sheetId="82" r:id="rId26"/>
    <sheet name="TRANSFER CONV.PK5" sheetId="88" r:id="rId27"/>
    <sheet name="Air Leak PK5" sheetId="96" r:id="rId28"/>
    <sheet name="PACKING HALL" sheetId="89" r:id="rId29"/>
    <sheet name="PACKING HALL (New)" sheetId="99" r:id="rId30"/>
    <sheet name="Case zone" sheetId="64" r:id="rId31"/>
    <sheet name="Exp" sheetId="40" r:id="rId32"/>
    <sheet name="legend" sheetId="24" r:id="rId33"/>
    <sheet name="PK6 (Stopped)" sheetId="46" r:id="rId34"/>
    <sheet name="New Standard defined " sheetId="50" r:id="rId35"/>
    <sheet name="Total master plan" sheetId="69" r:id="rId36"/>
    <sheet name="Sheet1" sheetId="97" r:id="rId37"/>
  </sheets>
  <externalReferences>
    <externalReference r:id="rId38"/>
  </externalReferences>
  <definedNames>
    <definedName name="_xlnm._FilterDatabase" localSheetId="4" hidden="1">'Air Leak PK1'!$A$5:$S$10</definedName>
    <definedName name="_xlnm._FilterDatabase" localSheetId="6" hidden="1">'Air Leak PK2'!$A$5:$S$11</definedName>
    <definedName name="_xlnm._FilterDatabase" localSheetId="12" hidden="1">'Air Leak PK3'!$A$5:$S$7</definedName>
    <definedName name="_xlnm._FilterDatabase" localSheetId="21" hidden="1">'Air Leak PK4'!$A$5:$S$13</definedName>
    <definedName name="_xlnm._FilterDatabase" localSheetId="27" hidden="1">'Air Leak PK5'!$A$5:$S$13</definedName>
    <definedName name="_xlnm._FilterDatabase" localSheetId="30" hidden="1">'Case zone'!$A$5:$W$14</definedName>
    <definedName name="_xlnm._FilterDatabase" localSheetId="3" hidden="1">'Distribution Conv. PK1 (EE)'!$A$5:$S$26</definedName>
    <definedName name="_xlnm._FilterDatabase" localSheetId="2" hidden="1">'Distribution Conv. PK1 (ME)'!$A$5:$S$37</definedName>
    <definedName name="_xlnm._FilterDatabase" localSheetId="9" hidden="1">'Distribution Conv. PK2 (EE)'!$A$5:$S$26</definedName>
    <definedName name="_xlnm._FilterDatabase" localSheetId="8" hidden="1">'Distribution Conv. PK2 (ME)'!$A$5:$S$33</definedName>
    <definedName name="_xlnm._FilterDatabase" localSheetId="14" hidden="1">'Distribution Conv. PK3 (EE)'!$A$5:$S$12</definedName>
    <definedName name="_xlnm._FilterDatabase" localSheetId="13" hidden="1">'Distribution Conv. PK3 (ME)'!$A$5:$S$20</definedName>
    <definedName name="_xlnm._FilterDatabase" localSheetId="19" hidden="1">'Distribution Conv. PK4 (EE)'!$A$5:$S$12</definedName>
    <definedName name="_xlnm._FilterDatabase" localSheetId="18" hidden="1">'Distribution Conv. PK4 (ME)'!$A$5:$S$37</definedName>
    <definedName name="_xlnm._FilterDatabase" localSheetId="25" hidden="1">'Distribution Conv. PK5 (EE)'!$A$5:$S$12</definedName>
    <definedName name="_xlnm._FilterDatabase" localSheetId="24" hidden="1">'Distribution Conv. PK5 (ME)'!$A$5:$S$36</definedName>
    <definedName name="_xlnm._FilterDatabase" localSheetId="34" hidden="1">'New Standard defined '!$A$2:$H$34</definedName>
    <definedName name="_xlnm._FilterDatabase" localSheetId="28" hidden="1">'PACKING HALL'!$A$5:$U$61</definedName>
    <definedName name="_xlnm._FilterDatabase" localSheetId="29" hidden="1">'PACKING HALL (New)'!$A$5:$S$61</definedName>
    <definedName name="_xlnm._FilterDatabase" localSheetId="1" hidden="1">'PK1'!$A$5:$R$276</definedName>
    <definedName name="_xlnm._FilterDatabase" localSheetId="0" hidden="1">'PK1 (Production)'!$A$5:$R$315</definedName>
    <definedName name="_xlnm._FilterDatabase" localSheetId="7" hidden="1">'PK2'!$A$5:$W$740</definedName>
    <definedName name="_xlnm._FilterDatabase" localSheetId="11" hidden="1">'PK3'!$A$5:$X$202</definedName>
    <definedName name="_xlnm._FilterDatabase" localSheetId="22" hidden="1">'PK4'!$A$5:$Z$788</definedName>
    <definedName name="_xlnm._FilterDatabase" localSheetId="23" hidden="1">'PK5'!$A$5:$T$1004</definedName>
    <definedName name="_xlnm._FilterDatabase" localSheetId="33" hidden="1">'PK6 (Stopped)'!$A$5:$W$172</definedName>
    <definedName name="_xlnm._FilterDatabase" localSheetId="17" hidden="1">'STAX TRANSFER CONV.PK3'!$A$5:$U$33</definedName>
    <definedName name="_xlnm._FilterDatabase" localSheetId="5" hidden="1">'TRANSFER CONV.PK1'!$A$5:$W$226</definedName>
    <definedName name="_xlnm._FilterDatabase" localSheetId="10" hidden="1">'TRANSFER CONV.PK2'!$A$5:$W$492</definedName>
    <definedName name="_xlnm._FilterDatabase" localSheetId="15" hidden="1">'TRANSFER CONV.PK3'!$A$5:$U$163</definedName>
    <definedName name="_xlnm._FilterDatabase" localSheetId="20" hidden="1">'TRANSFER CONV.PK4'!$A$5:$U$131</definedName>
    <definedName name="_xlnm._FilterDatabase" localSheetId="26" hidden="1">'TRANSFER CONV.PK5'!$A$5:$U$323</definedName>
    <definedName name="month" localSheetId="4">#REF!</definedName>
    <definedName name="month" localSheetId="6">#REF!</definedName>
    <definedName name="month" localSheetId="12">#REF!</definedName>
    <definedName name="month" localSheetId="21">#REF!</definedName>
    <definedName name="month" localSheetId="27">#REF!</definedName>
    <definedName name="month" localSheetId="30">#REF!</definedName>
    <definedName name="month" localSheetId="3">#REF!</definedName>
    <definedName name="month" localSheetId="2">#REF!</definedName>
    <definedName name="month" localSheetId="9">#REF!</definedName>
    <definedName name="month" localSheetId="8">#REF!</definedName>
    <definedName name="month" localSheetId="14">#REF!</definedName>
    <definedName name="month" localSheetId="13">#REF!</definedName>
    <definedName name="month" localSheetId="19">#REF!</definedName>
    <definedName name="month" localSheetId="18">#REF!</definedName>
    <definedName name="month" localSheetId="25">#REF!</definedName>
    <definedName name="month" localSheetId="24">#REF!</definedName>
    <definedName name="month" localSheetId="31">#REF!</definedName>
    <definedName name="month" localSheetId="28">#REF!</definedName>
    <definedName name="month" localSheetId="29">#REF!</definedName>
    <definedName name="month" localSheetId="1">#REF!</definedName>
    <definedName name="month" localSheetId="0">#REF!</definedName>
    <definedName name="month" localSheetId="7">#REF!</definedName>
    <definedName name="month" localSheetId="11">#REF!</definedName>
    <definedName name="month" localSheetId="22">#REF!</definedName>
    <definedName name="month" localSheetId="23">#REF!</definedName>
    <definedName name="month" localSheetId="33">#REF!</definedName>
    <definedName name="month" localSheetId="16">#REF!</definedName>
    <definedName name="month" localSheetId="17">#REF!</definedName>
    <definedName name="month" localSheetId="5">#REF!</definedName>
    <definedName name="month" localSheetId="10">#REF!</definedName>
    <definedName name="month" localSheetId="15">#REF!</definedName>
    <definedName name="month" localSheetId="20">#REF!</definedName>
    <definedName name="month" localSheetId="26">#REF!</definedName>
    <definedName name="month">#REF!</definedName>
    <definedName name="monthNames">[1]Formulas!$B$30:$B$55</definedName>
    <definedName name="months">[1]Formulas!$B$4:$B$15</definedName>
    <definedName name="_xlnm.Print_Area" localSheetId="4">'Air Leak PK1'!$A$1:$M$10</definedName>
    <definedName name="_xlnm.Print_Area" localSheetId="6">'Air Leak PK2'!$A$1:$M$11</definedName>
    <definedName name="_xlnm.Print_Area" localSheetId="12">'Air Leak PK3'!$A$1:$M$7</definedName>
    <definedName name="_xlnm.Print_Area" localSheetId="21">'Air Leak PK4'!$A$1:$M$13</definedName>
    <definedName name="_xlnm.Print_Area" localSheetId="27">'Air Leak PK5'!$A$1:$M$13</definedName>
    <definedName name="_xlnm.Print_Area" localSheetId="30">'Case zone'!$A$1:$L$5</definedName>
    <definedName name="_xlnm.Print_Area" localSheetId="3">'Distribution Conv. PK1 (EE)'!$A$1:$M$26</definedName>
    <definedName name="_xlnm.Print_Area" localSheetId="2">'Distribution Conv. PK1 (ME)'!$A$1:$M$37</definedName>
    <definedName name="_xlnm.Print_Area" localSheetId="9">'Distribution Conv. PK2 (EE)'!$A$1:$M$26</definedName>
    <definedName name="_xlnm.Print_Area" localSheetId="8">'Distribution Conv. PK2 (ME)'!$A$1:$M$33</definedName>
    <definedName name="_xlnm.Print_Area" localSheetId="14">'Distribution Conv. PK3 (EE)'!$A$1:$M$12</definedName>
    <definedName name="_xlnm.Print_Area" localSheetId="13">'Distribution Conv. PK3 (ME)'!$A$1:$M$20</definedName>
    <definedName name="_xlnm.Print_Area" localSheetId="19">'Distribution Conv. PK4 (EE)'!$A$1:$M$12</definedName>
    <definedName name="_xlnm.Print_Area" localSheetId="18">'Distribution Conv. PK4 (ME)'!$A$1:$M$37</definedName>
    <definedName name="_xlnm.Print_Area" localSheetId="25">'Distribution Conv. PK5 (EE)'!$A$1:$M$12</definedName>
    <definedName name="_xlnm.Print_Area" localSheetId="24">'Distribution Conv. PK5 (ME)'!$A$1:$M$36</definedName>
    <definedName name="_xlnm.Print_Area" localSheetId="31">Exp!$A$1:$J$159</definedName>
    <definedName name="_xlnm.Print_Area" localSheetId="28">'PACKING HALL'!$A$1:$L$5</definedName>
    <definedName name="_xlnm.Print_Area" localSheetId="29">'PACKING HALL (New)'!$A$1:$L$5</definedName>
    <definedName name="_xlnm.Print_Area" localSheetId="1">'PK1'!$A$1:$L$219</definedName>
    <definedName name="_xlnm.Print_Area" localSheetId="0">'PK1 (Production)'!$A$1:$L$204</definedName>
    <definedName name="_xlnm.Print_Area" localSheetId="7">'PK2'!$A$1:$M$666</definedName>
    <definedName name="_xlnm.Print_Area" localSheetId="11">'PK3'!$A$1:$M$175</definedName>
    <definedName name="_xlnm.Print_Area" localSheetId="22">'PK4'!#REF!</definedName>
    <definedName name="_xlnm.Print_Area" localSheetId="23">'PK5'!$A$1:$M$594</definedName>
    <definedName name="_xlnm.Print_Area" localSheetId="33">'PK6 (Stopped)'!$A$1:$M$142</definedName>
    <definedName name="_xlnm.Print_Area" localSheetId="16">STAX!$A$1:$M$5</definedName>
    <definedName name="_xlnm.Print_Area" localSheetId="17">'STAX TRANSFER CONV.PK3'!$A$1:$L$5</definedName>
    <definedName name="_xlnm.Print_Area" localSheetId="5">'TRANSFER CONV.PK1'!$A$1:$L$5</definedName>
    <definedName name="_xlnm.Print_Area" localSheetId="10">'TRANSFER CONV.PK2'!$A$1:$L$5</definedName>
    <definedName name="_xlnm.Print_Area" localSheetId="15">'TRANSFER CONV.PK3'!$A$1:$L$5</definedName>
    <definedName name="_xlnm.Print_Area" localSheetId="20">'TRANSFER CONV.PK4'!$A$1:$L$5</definedName>
    <definedName name="_xlnm.Print_Area" localSheetId="26">'TRANSFER CONV.PK5'!$A$1:$L$5</definedName>
    <definedName name="_xlnm.Print_Titles" localSheetId="4">'Air Leak PK1'!$5:$5</definedName>
    <definedName name="_xlnm.Print_Titles" localSheetId="6">'Air Leak PK2'!$5:$5</definedName>
    <definedName name="_xlnm.Print_Titles" localSheetId="12">'Air Leak PK3'!$5:$5</definedName>
    <definedName name="_xlnm.Print_Titles" localSheetId="21">'Air Leak PK4'!$5:$5</definedName>
    <definedName name="_xlnm.Print_Titles" localSheetId="27">'Air Leak PK5'!$5:$5</definedName>
    <definedName name="_xlnm.Print_Titles" localSheetId="30">'Case zone'!$5:$5</definedName>
    <definedName name="_xlnm.Print_Titles" localSheetId="3">'Distribution Conv. PK1 (EE)'!$5:$5</definedName>
    <definedName name="_xlnm.Print_Titles" localSheetId="2">'Distribution Conv. PK1 (ME)'!$5:$5</definedName>
    <definedName name="_xlnm.Print_Titles" localSheetId="9">'Distribution Conv. PK2 (EE)'!$5:$5</definedName>
    <definedName name="_xlnm.Print_Titles" localSheetId="8">'Distribution Conv. PK2 (ME)'!$5:$5</definedName>
    <definedName name="_xlnm.Print_Titles" localSheetId="14">'Distribution Conv. PK3 (EE)'!$5:$5</definedName>
    <definedName name="_xlnm.Print_Titles" localSheetId="13">'Distribution Conv. PK3 (ME)'!$5:$5</definedName>
    <definedName name="_xlnm.Print_Titles" localSheetId="19">'Distribution Conv. PK4 (EE)'!$5:$5</definedName>
    <definedName name="_xlnm.Print_Titles" localSheetId="18">'Distribution Conv. PK4 (ME)'!$5:$5</definedName>
    <definedName name="_xlnm.Print_Titles" localSheetId="25">'Distribution Conv. PK5 (EE)'!$5:$5</definedName>
    <definedName name="_xlnm.Print_Titles" localSheetId="24">'Distribution Conv. PK5 (ME)'!$5:$5</definedName>
    <definedName name="_xlnm.Print_Titles" localSheetId="31">Exp!$5:$5</definedName>
    <definedName name="_xlnm.Print_Titles" localSheetId="28">'PACKING HALL'!$5:$5</definedName>
    <definedName name="_xlnm.Print_Titles" localSheetId="29">'PACKING HALL (New)'!$5:$5</definedName>
    <definedName name="_xlnm.Print_Titles" localSheetId="1">'PK1'!$5:$5</definedName>
    <definedName name="_xlnm.Print_Titles" localSheetId="0">'PK1 (Production)'!$5:$5</definedName>
    <definedName name="_xlnm.Print_Titles" localSheetId="7">'PK2'!$5:$5</definedName>
    <definedName name="_xlnm.Print_Titles" localSheetId="11">'PK3'!$5:$5</definedName>
    <definedName name="_xlnm.Print_Titles" localSheetId="22">'PK4'!$5:$5</definedName>
    <definedName name="_xlnm.Print_Titles" localSheetId="23">'PK5'!$5:$5</definedName>
    <definedName name="_xlnm.Print_Titles" localSheetId="33">'PK6 (Stopped)'!$5:$5</definedName>
    <definedName name="_xlnm.Print_Titles" localSheetId="16">STAX!$5:$5</definedName>
    <definedName name="_xlnm.Print_Titles" localSheetId="17">'STAX TRANSFER CONV.PK3'!$5:$5</definedName>
    <definedName name="_xlnm.Print_Titles" localSheetId="5">'TRANSFER CONV.PK1'!$5:$5</definedName>
    <definedName name="_xlnm.Print_Titles" localSheetId="10">'TRANSFER CONV.PK2'!$5:$5</definedName>
    <definedName name="_xlnm.Print_Titles" localSheetId="15">'TRANSFER CONV.PK3'!$5:$5</definedName>
    <definedName name="_xlnm.Print_Titles" localSheetId="20">'TRANSFER CONV.PK4'!$5:$5</definedName>
    <definedName name="_xlnm.Print_Titles" localSheetId="26">'TRANSFER CONV.PK5'!$5:$5</definedName>
    <definedName name="startDates">[1]Formulas!$C$30:$C$55</definedName>
    <definedName name="valuevx">42.314159</definedName>
    <definedName name="WeekDay" localSheetId="4">{1,2,3,4,5,6,7}</definedName>
    <definedName name="WeekDay" localSheetId="6">{1,2,3,4,5,6,7}</definedName>
    <definedName name="WeekDay" localSheetId="12">{1,2,3,4,5,6,7}</definedName>
    <definedName name="WeekDay" localSheetId="21">{1,2,3,4,5,6,7}</definedName>
    <definedName name="WeekDay" localSheetId="27">{1,2,3,4,5,6,7}</definedName>
    <definedName name="WeekDay" localSheetId="30">{1,2,3,4,5,6,7}</definedName>
    <definedName name="WeekDay" localSheetId="3">{1,2,3,4,5,6,7}</definedName>
    <definedName name="WeekDay" localSheetId="2">{1,2,3,4,5,6,7}</definedName>
    <definedName name="WeekDay" localSheetId="9">{1,2,3,4,5,6,7}</definedName>
    <definedName name="WeekDay" localSheetId="8">{1,2,3,4,5,6,7}</definedName>
    <definedName name="WeekDay" localSheetId="14">{1,2,3,4,5,6,7}</definedName>
    <definedName name="WeekDay" localSheetId="13">{1,2,3,4,5,6,7}</definedName>
    <definedName name="WeekDay" localSheetId="19">{1,2,3,4,5,6,7}</definedName>
    <definedName name="WeekDay" localSheetId="18">{1,2,3,4,5,6,7}</definedName>
    <definedName name="WeekDay" localSheetId="25">{1,2,3,4,5,6,7}</definedName>
    <definedName name="WeekDay" localSheetId="24">{1,2,3,4,5,6,7}</definedName>
    <definedName name="WeekDay" localSheetId="31">{1,2,3,4,5,6,7}</definedName>
    <definedName name="WeekDay" localSheetId="28">{1,2,3,4,5,6,7}</definedName>
    <definedName name="WeekDay" localSheetId="29">{1,2,3,4,5,6,7}</definedName>
    <definedName name="WeekDay" localSheetId="1">{1,2,3,4,5,6,7}</definedName>
    <definedName name="WeekDay" localSheetId="0">{1,2,3,4,5,6,7}</definedName>
    <definedName name="WeekDay" localSheetId="7">{1,2,3,4,5,6,7}</definedName>
    <definedName name="WeekDay" localSheetId="11">{1,2,3,4,5,6,7}</definedName>
    <definedName name="WeekDay" localSheetId="22">{1,2,3,4,5,6,7}</definedName>
    <definedName name="WeekDay" localSheetId="23">{1,2,3,4,5,6,7}</definedName>
    <definedName name="WeekDay" localSheetId="33">{1,2,3,4,5,6,7}</definedName>
    <definedName name="WeekDay" localSheetId="16">{1,2,3,4,5,6,7}</definedName>
    <definedName name="WeekDay" localSheetId="17">{1,2,3,4,5,6,7}</definedName>
    <definedName name="WeekDay" localSheetId="5">{1,2,3,4,5,6,7}</definedName>
    <definedName name="WeekDay" localSheetId="10">{1,2,3,4,5,6,7}</definedName>
    <definedName name="WeekDay" localSheetId="15">{1,2,3,4,5,6,7}</definedName>
    <definedName name="WeekDay" localSheetId="20">{1,2,3,4,5,6,7}</definedName>
    <definedName name="WeekDay" localSheetId="26">{1,2,3,4,5,6,7}</definedName>
    <definedName name="WeekDay">{1,2,3,4,5,6,7}</definedName>
    <definedName name="WeekNo" localSheetId="4">{1;2;3;4;5;6}</definedName>
    <definedName name="WeekNo" localSheetId="6">{1;2;3;4;5;6}</definedName>
    <definedName name="WeekNo" localSheetId="12">{1;2;3;4;5;6}</definedName>
    <definedName name="WeekNo" localSheetId="21">{1;2;3;4;5;6}</definedName>
    <definedName name="WeekNo" localSheetId="27">{1;2;3;4;5;6}</definedName>
    <definedName name="WeekNo" localSheetId="30">{1;2;3;4;5;6}</definedName>
    <definedName name="WeekNo" localSheetId="3">{1;2;3;4;5;6}</definedName>
    <definedName name="WeekNo" localSheetId="2">{1;2;3;4;5;6}</definedName>
    <definedName name="WeekNo" localSheetId="9">{1;2;3;4;5;6}</definedName>
    <definedName name="WeekNo" localSheetId="8">{1;2;3;4;5;6}</definedName>
    <definedName name="WeekNo" localSheetId="14">{1;2;3;4;5;6}</definedName>
    <definedName name="WeekNo" localSheetId="13">{1;2;3;4;5;6}</definedName>
    <definedName name="WeekNo" localSheetId="19">{1;2;3;4;5;6}</definedName>
    <definedName name="WeekNo" localSheetId="18">{1;2;3;4;5;6}</definedName>
    <definedName name="WeekNo" localSheetId="25">{1;2;3;4;5;6}</definedName>
    <definedName name="WeekNo" localSheetId="24">{1;2;3;4;5;6}</definedName>
    <definedName name="WeekNo" localSheetId="31">{1;2;3;4;5;6}</definedName>
    <definedName name="WeekNo" localSheetId="28">{1;2;3;4;5;6}</definedName>
    <definedName name="WeekNo" localSheetId="29">{1;2;3;4;5;6}</definedName>
    <definedName name="WeekNo" localSheetId="1">{1;2;3;4;5;6}</definedName>
    <definedName name="WeekNo" localSheetId="0">{1;2;3;4;5;6}</definedName>
    <definedName name="WeekNo" localSheetId="7">{1;2;3;4;5;6}</definedName>
    <definedName name="WeekNo" localSheetId="11">{1;2;3;4;5;6}</definedName>
    <definedName name="WeekNo" localSheetId="22">{1;2;3;4;5;6}</definedName>
    <definedName name="WeekNo" localSheetId="23">{1;2;3;4;5;6}</definedName>
    <definedName name="WeekNo" localSheetId="33">{1;2;3;4;5;6}</definedName>
    <definedName name="WeekNo" localSheetId="16">{1;2;3;4;5;6}</definedName>
    <definedName name="WeekNo" localSheetId="17">{1;2;3;4;5;6}</definedName>
    <definedName name="WeekNo" localSheetId="5">{1;2;3;4;5;6}</definedName>
    <definedName name="WeekNo" localSheetId="10">{1;2;3;4;5;6}</definedName>
    <definedName name="WeekNo" localSheetId="15">{1;2;3;4;5;6}</definedName>
    <definedName name="WeekNo" localSheetId="20">{1;2;3;4;5;6}</definedName>
    <definedName name="WeekNo" localSheetId="26">{1;2;3;4;5;6}</definedName>
    <definedName name="WeekNo">{1;2;3;4;5;6}</definedName>
    <definedName name="year" localSheetId="4">#REF!</definedName>
    <definedName name="year" localSheetId="6">#REF!</definedName>
    <definedName name="year" localSheetId="12">#REF!</definedName>
    <definedName name="year" localSheetId="21">#REF!</definedName>
    <definedName name="year" localSheetId="27">#REF!</definedName>
    <definedName name="year" localSheetId="30">#REF!</definedName>
    <definedName name="year" localSheetId="3">#REF!</definedName>
    <definedName name="year" localSheetId="2">#REF!</definedName>
    <definedName name="year" localSheetId="9">#REF!</definedName>
    <definedName name="year" localSheetId="8">#REF!</definedName>
    <definedName name="year" localSheetId="14">#REF!</definedName>
    <definedName name="year" localSheetId="13">#REF!</definedName>
    <definedName name="year" localSheetId="19">#REF!</definedName>
    <definedName name="year" localSheetId="18">#REF!</definedName>
    <definedName name="year" localSheetId="25">#REF!</definedName>
    <definedName name="year" localSheetId="24">#REF!</definedName>
    <definedName name="year" localSheetId="31">#REF!</definedName>
    <definedName name="year" localSheetId="28">#REF!</definedName>
    <definedName name="year" localSheetId="29">#REF!</definedName>
    <definedName name="year" localSheetId="1">#REF!</definedName>
    <definedName name="year" localSheetId="0">#REF!</definedName>
    <definedName name="year" localSheetId="7">#REF!</definedName>
    <definedName name="year" localSheetId="11">#REF!</definedName>
    <definedName name="year" localSheetId="22">#REF!</definedName>
    <definedName name="year" localSheetId="23">#REF!</definedName>
    <definedName name="year" localSheetId="33">#REF!</definedName>
    <definedName name="year" localSheetId="16">#REF!</definedName>
    <definedName name="year" localSheetId="17">#REF!</definedName>
    <definedName name="year" localSheetId="5">#REF!</definedName>
    <definedName name="year" localSheetId="10">#REF!</definedName>
    <definedName name="year" localSheetId="15">#REF!</definedName>
    <definedName name="year" localSheetId="20">#REF!</definedName>
    <definedName name="year" localSheetId="26">#REF!</definedName>
    <definedName name="yea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959" i="45" l="1"/>
  <c r="H957" i="45"/>
  <c r="H955" i="45"/>
  <c r="H951" i="45"/>
  <c r="H950" i="45"/>
  <c r="H945" i="45"/>
  <c r="H943" i="45"/>
  <c r="H942" i="45"/>
  <c r="H941" i="45"/>
  <c r="H938" i="45"/>
  <c r="H933" i="45"/>
  <c r="H936" i="45"/>
  <c r="H937" i="45"/>
  <c r="H931" i="45"/>
  <c r="H930" i="45"/>
  <c r="H928" i="45"/>
  <c r="H925" i="45"/>
  <c r="H922" i="45"/>
  <c r="H921" i="45"/>
  <c r="H920" i="45"/>
  <c r="H917" i="45"/>
  <c r="H915" i="45"/>
  <c r="H914" i="45"/>
  <c r="H913" i="45"/>
  <c r="H912" i="45"/>
  <c r="H911" i="45"/>
  <c r="H910" i="45"/>
  <c r="H909" i="45"/>
  <c r="H906" i="45"/>
  <c r="H905" i="45"/>
  <c r="H904" i="45"/>
  <c r="H903" i="45"/>
  <c r="H902" i="45"/>
  <c r="H901" i="45"/>
  <c r="R901" i="45"/>
  <c r="R114" i="68"/>
  <c r="R94" i="68"/>
  <c r="R116" i="68"/>
  <c r="R109" i="68"/>
  <c r="R107" i="68"/>
  <c r="R105" i="68"/>
  <c r="R103" i="68"/>
  <c r="R101" i="68"/>
  <c r="R97" i="68"/>
  <c r="R95" i="68"/>
  <c r="R92" i="68"/>
  <c r="R85" i="68"/>
  <c r="H813" i="73"/>
  <c r="H797" i="73"/>
  <c r="H815" i="73"/>
  <c r="H814" i="73"/>
  <c r="H812" i="73"/>
  <c r="H811" i="73"/>
  <c r="H810" i="73"/>
  <c r="H809" i="73"/>
  <c r="H808" i="73"/>
  <c r="H807" i="73"/>
  <c r="H806" i="73"/>
  <c r="H805" i="73"/>
  <c r="H804" i="73"/>
  <c r="H803" i="73"/>
  <c r="H791" i="73"/>
  <c r="H789" i="73"/>
  <c r="H816" i="73"/>
  <c r="K816" i="73"/>
  <c r="S816" i="73"/>
  <c r="H55" i="83"/>
  <c r="H1015" i="45"/>
  <c r="H1014" i="45"/>
  <c r="H1013" i="45"/>
  <c r="H1009" i="45"/>
  <c r="R1009" i="45"/>
  <c r="H1010" i="45"/>
  <c r="R1010" i="45"/>
  <c r="H1011" i="45"/>
  <c r="R1011" i="45"/>
  <c r="H1012" i="45"/>
  <c r="R1012" i="45"/>
  <c r="R784" i="42"/>
  <c r="R783" i="42"/>
  <c r="R782" i="42"/>
  <c r="R781" i="42"/>
  <c r="R780" i="42"/>
  <c r="R779" i="42"/>
  <c r="R777" i="42"/>
  <c r="R775" i="42"/>
  <c r="R773" i="42"/>
  <c r="R771" i="42"/>
  <c r="R769" i="42"/>
  <c r="R767" i="42"/>
  <c r="R765" i="42"/>
  <c r="K763" i="42"/>
  <c r="R763" i="42"/>
  <c r="R761" i="42"/>
  <c r="R757" i="42"/>
  <c r="R759" i="42"/>
  <c r="R755" i="42"/>
  <c r="R753" i="42"/>
  <c r="R751" i="42"/>
  <c r="R747" i="42"/>
  <c r="R745" i="42"/>
  <c r="R749" i="42"/>
  <c r="R743" i="42"/>
  <c r="S166" i="43"/>
  <c r="H166" i="43"/>
  <c r="S165" i="43"/>
  <c r="H165" i="43"/>
  <c r="S164" i="43"/>
  <c r="K164" i="43"/>
  <c r="H164" i="43"/>
  <c r="S163" i="43"/>
  <c r="H163" i="43"/>
  <c r="S162" i="43"/>
  <c r="H162" i="43"/>
  <c r="S161" i="43"/>
  <c r="K161" i="43"/>
  <c r="H161" i="43"/>
  <c r="H138" i="47"/>
  <c r="H113" i="47"/>
  <c r="H99" i="47"/>
  <c r="H85" i="47"/>
  <c r="K57" i="47"/>
  <c r="H60" i="68"/>
  <c r="H54" i="68"/>
  <c r="H58" i="68"/>
  <c r="H56" i="68" l="1"/>
  <c r="H57" i="68"/>
  <c r="H52" i="68"/>
  <c r="H50" i="68"/>
  <c r="Q68" i="68"/>
  <c r="H68" i="68"/>
  <c r="H67" i="68"/>
  <c r="H66" i="68"/>
  <c r="H32" i="68"/>
  <c r="Q49" i="68"/>
  <c r="Q47" i="68"/>
  <c r="H47" i="68"/>
  <c r="Q46" i="68"/>
  <c r="H46" i="68"/>
  <c r="H41" i="68"/>
  <c r="H36" i="68"/>
  <c r="Q32" i="68"/>
  <c r="Q28" i="68"/>
  <c r="H28" i="68"/>
  <c r="Q86" i="99" l="1"/>
  <c r="Q82" i="99"/>
  <c r="Q78" i="99"/>
  <c r="Q70" i="99"/>
  <c r="H70" i="99"/>
  <c r="H65" i="99"/>
  <c r="H64" i="99"/>
  <c r="H63" i="99"/>
  <c r="Q62" i="99"/>
  <c r="H62" i="99"/>
  <c r="H61" i="99"/>
  <c r="H60" i="99"/>
  <c r="H59" i="99"/>
  <c r="Q58" i="99"/>
  <c r="H58" i="99"/>
  <c r="H57" i="99"/>
  <c r="H56" i="99"/>
  <c r="H55" i="99"/>
  <c r="Q54" i="99"/>
  <c r="H54" i="99"/>
  <c r="H53" i="99"/>
  <c r="H52" i="99"/>
  <c r="H51" i="99"/>
  <c r="H50" i="99"/>
  <c r="H49" i="99"/>
  <c r="H48" i="99"/>
  <c r="Q47" i="99"/>
  <c r="K47" i="99"/>
  <c r="H47" i="99"/>
  <c r="H46" i="99"/>
  <c r="H45" i="99"/>
  <c r="H44" i="99"/>
  <c r="Q43" i="99"/>
  <c r="H43" i="99"/>
  <c r="H42" i="99"/>
  <c r="H41" i="99"/>
  <c r="H40" i="99"/>
  <c r="Q39" i="99"/>
  <c r="H39" i="99"/>
  <c r="H38" i="99"/>
  <c r="H37" i="99"/>
  <c r="H36" i="99"/>
  <c r="Q35" i="99"/>
  <c r="H35" i="99"/>
  <c r="H34" i="99"/>
  <c r="H33" i="99"/>
  <c r="H32" i="99"/>
  <c r="H31" i="99"/>
  <c r="H30" i="99"/>
  <c r="H29" i="99"/>
  <c r="Q28" i="99"/>
  <c r="K28" i="99"/>
  <c r="H28" i="99"/>
  <c r="H27" i="99"/>
  <c r="H26" i="99"/>
  <c r="H25" i="99"/>
  <c r="H24" i="99"/>
  <c r="Q23" i="99"/>
  <c r="H23" i="99"/>
  <c r="H22" i="99"/>
  <c r="H21" i="99"/>
  <c r="H20" i="99"/>
  <c r="H19" i="99"/>
  <c r="Q18" i="99"/>
  <c r="H18" i="99"/>
  <c r="H17" i="99"/>
  <c r="H16" i="99"/>
  <c r="H15" i="99"/>
  <c r="H14" i="99"/>
  <c r="Q13" i="99"/>
  <c r="H13" i="99"/>
  <c r="H12" i="99"/>
  <c r="H11" i="99"/>
  <c r="H10" i="99"/>
  <c r="H9" i="99"/>
  <c r="H8" i="99"/>
  <c r="H7" i="99"/>
  <c r="Q6" i="99"/>
  <c r="K6" i="99"/>
  <c r="H6" i="99"/>
  <c r="D4" i="99"/>
  <c r="C4" i="99"/>
  <c r="R739" i="42"/>
  <c r="R736" i="42"/>
  <c r="R731" i="42"/>
  <c r="R729" i="42"/>
  <c r="R725" i="42"/>
  <c r="H724" i="42"/>
  <c r="R718" i="42"/>
  <c r="R1008" i="45"/>
  <c r="R1007" i="45"/>
  <c r="R1006" i="45"/>
  <c r="R1005" i="45"/>
  <c r="H1008" i="45"/>
  <c r="H1007" i="45"/>
  <c r="H1006" i="45"/>
  <c r="H1005" i="45"/>
  <c r="H637" i="42" l="1"/>
  <c r="H636" i="42"/>
  <c r="H623" i="42"/>
  <c r="H621" i="42"/>
  <c r="H600" i="42"/>
  <c r="H599" i="42"/>
  <c r="H595" i="42"/>
  <c r="H586" i="42"/>
  <c r="H584" i="42"/>
  <c r="H580" i="42"/>
  <c r="H576" i="42"/>
  <c r="H513" i="73"/>
  <c r="H484" i="73"/>
  <c r="H455" i="73"/>
  <c r="H426" i="73"/>
  <c r="H397" i="73"/>
  <c r="H368" i="73"/>
  <c r="H341" i="73"/>
  <c r="H314" i="73"/>
  <c r="H287" i="73"/>
  <c r="H260" i="73"/>
  <c r="H233" i="73"/>
  <c r="H206" i="73"/>
  <c r="H177" i="73"/>
  <c r="H148" i="73"/>
  <c r="H119" i="73"/>
  <c r="H90" i="73"/>
  <c r="H125" i="43"/>
  <c r="H99" i="43"/>
  <c r="H73" i="43"/>
  <c r="H47" i="43"/>
  <c r="H340" i="42"/>
  <c r="H314" i="42"/>
  <c r="H288" i="42"/>
  <c r="H262" i="42"/>
  <c r="H236" i="42"/>
  <c r="H210" i="42"/>
  <c r="H184" i="42"/>
  <c r="H158" i="42"/>
  <c r="H132" i="42"/>
  <c r="H106" i="42"/>
  <c r="H492" i="42" l="1"/>
  <c r="H409" i="47"/>
  <c r="H374" i="47"/>
  <c r="H339" i="47"/>
  <c r="H304" i="47"/>
  <c r="H416" i="47"/>
  <c r="H401" i="47"/>
  <c r="H400" i="47"/>
  <c r="H399" i="47"/>
  <c r="H398" i="47"/>
  <c r="H395" i="47"/>
  <c r="H392" i="47"/>
  <c r="H390" i="47"/>
  <c r="H366" i="47"/>
  <c r="H365" i="47"/>
  <c r="H364" i="47"/>
  <c r="H363" i="47"/>
  <c r="H360" i="47"/>
  <c r="H357" i="47"/>
  <c r="H355" i="47"/>
  <c r="H331" i="47"/>
  <c r="H330" i="47"/>
  <c r="H329" i="47"/>
  <c r="H328" i="47"/>
  <c r="H325" i="47"/>
  <c r="H322" i="47"/>
  <c r="H320" i="47"/>
  <c r="H287" i="47"/>
  <c r="H290" i="47"/>
  <c r="H293" i="47"/>
  <c r="H294" i="47"/>
  <c r="H295" i="47"/>
  <c r="H296" i="47"/>
  <c r="H285" i="47" l="1"/>
  <c r="H611" i="42"/>
  <c r="H574" i="42"/>
  <c r="H537" i="42"/>
  <c r="H500" i="42"/>
  <c r="H463" i="42"/>
  <c r="H426" i="42"/>
  <c r="H389" i="42"/>
  <c r="H354" i="42" l="1"/>
  <c r="H356" i="42"/>
  <c r="H543" i="42"/>
  <c r="H526" i="42"/>
  <c r="H521" i="42"/>
  <c r="H484" i="42"/>
  <c r="H493" i="45"/>
  <c r="H465" i="45"/>
  <c r="H437" i="45"/>
  <c r="H409" i="45"/>
  <c r="H381" i="45"/>
  <c r="H353" i="45"/>
  <c r="H299" i="45"/>
  <c r="H273" i="45"/>
  <c r="H247" i="45"/>
  <c r="H221" i="45"/>
  <c r="H195" i="45"/>
  <c r="H169" i="45"/>
  <c r="H143" i="45"/>
  <c r="H117" i="45"/>
  <c r="H91" i="45"/>
  <c r="H325" i="45"/>
  <c r="H518" i="73"/>
  <c r="H489" i="73"/>
  <c r="H460" i="73"/>
  <c r="H431" i="73"/>
  <c r="H402" i="73"/>
  <c r="H373" i="73"/>
  <c r="H344" i="73"/>
  <c r="H317" i="73"/>
  <c r="H290" i="73"/>
  <c r="H263" i="73"/>
  <c r="H236" i="73"/>
  <c r="H209" i="73"/>
  <c r="H182" i="73"/>
  <c r="H153" i="73"/>
  <c r="H124" i="73"/>
  <c r="H95" i="73"/>
  <c r="R128" i="43" l="1"/>
  <c r="H128" i="43"/>
  <c r="R102" i="43"/>
  <c r="H102" i="43"/>
  <c r="H50" i="43"/>
  <c r="R76" i="43"/>
  <c r="H76" i="43"/>
  <c r="R50" i="43"/>
  <c r="R343" i="42"/>
  <c r="H343" i="42"/>
  <c r="R317" i="42"/>
  <c r="H317" i="42"/>
  <c r="R291" i="42"/>
  <c r="H291" i="42"/>
  <c r="R265" i="42"/>
  <c r="H265" i="42"/>
  <c r="R239" i="42"/>
  <c r="H239" i="42"/>
  <c r="R213" i="42"/>
  <c r="H213" i="42"/>
  <c r="R187" i="42"/>
  <c r="H187" i="42"/>
  <c r="R161" i="42"/>
  <c r="H161" i="42"/>
  <c r="R135" i="42"/>
  <c r="R109" i="42"/>
  <c r="H135" i="42"/>
  <c r="H109" i="42"/>
  <c r="R83" i="42"/>
  <c r="H83" i="42"/>
  <c r="H112" i="47"/>
  <c r="H98" i="47"/>
  <c r="H84" i="47"/>
  <c r="H70" i="47"/>
  <c r="H56" i="47" l="1"/>
  <c r="H214" i="47"/>
  <c r="H211" i="47"/>
  <c r="Q195" i="47"/>
  <c r="H195" i="47"/>
  <c r="Q198" i="47"/>
  <c r="H198" i="47"/>
  <c r="K63" i="79"/>
  <c r="R77" i="79"/>
  <c r="R75" i="79"/>
  <c r="H75" i="79"/>
  <c r="R73" i="79"/>
  <c r="R71" i="79"/>
  <c r="H71" i="79"/>
  <c r="R69" i="79"/>
  <c r="R67" i="79"/>
  <c r="H67" i="79"/>
  <c r="R65" i="79"/>
  <c r="R63" i="79"/>
  <c r="H63" i="79"/>
  <c r="R60" i="79"/>
  <c r="R58" i="79"/>
  <c r="H58" i="79"/>
  <c r="R56" i="79"/>
  <c r="R54" i="79"/>
  <c r="H54" i="79"/>
  <c r="K27" i="77"/>
  <c r="R27" i="77"/>
  <c r="H27" i="77"/>
  <c r="R28" i="77"/>
  <c r="H28" i="77"/>
  <c r="H50" i="79"/>
  <c r="R52" i="79"/>
  <c r="R50" i="79"/>
  <c r="R48" i="79"/>
  <c r="R46" i="79"/>
  <c r="H46" i="79"/>
  <c r="H188" i="47"/>
  <c r="H71" i="47"/>
  <c r="H57" i="47"/>
  <c r="R351" i="45"/>
  <c r="R379" i="45"/>
  <c r="R407" i="45"/>
  <c r="R435" i="45"/>
  <c r="R463" i="45"/>
  <c r="R491" i="45"/>
  <c r="S517" i="73"/>
  <c r="S516" i="73"/>
  <c r="S488" i="73"/>
  <c r="S487" i="73"/>
  <c r="S459" i="73"/>
  <c r="S458" i="73"/>
  <c r="H461" i="73"/>
  <c r="S430" i="73"/>
  <c r="S429" i="73"/>
  <c r="S401" i="73"/>
  <c r="S400" i="73"/>
  <c r="S372" i="73"/>
  <c r="S371" i="73"/>
  <c r="S181" i="73"/>
  <c r="S180" i="73"/>
  <c r="S152" i="73"/>
  <c r="S151" i="73"/>
  <c r="S123" i="73"/>
  <c r="S122" i="73"/>
  <c r="S94" i="73"/>
  <c r="S93" i="73"/>
  <c r="R464" i="98"/>
  <c r="H464" i="98"/>
  <c r="H462" i="98"/>
  <c r="Q461" i="98"/>
  <c r="H461" i="98"/>
  <c r="H460" i="98"/>
  <c r="Q459" i="98"/>
  <c r="H459" i="98"/>
  <c r="H458" i="98"/>
  <c r="Q457" i="98"/>
  <c r="H457" i="98"/>
  <c r="H456" i="98"/>
  <c r="H455" i="98"/>
  <c r="Q454" i="98"/>
  <c r="H454" i="98"/>
  <c r="H453" i="98"/>
  <c r="Q452" i="98"/>
  <c r="H452" i="98"/>
  <c r="Q451" i="98"/>
  <c r="H451" i="98"/>
  <c r="Q450" i="98"/>
  <c r="H450" i="98"/>
  <c r="H449" i="98"/>
  <c r="H448" i="98"/>
  <c r="Q447" i="98"/>
  <c r="H447" i="98"/>
  <c r="Q446" i="98"/>
  <c r="H446" i="98"/>
  <c r="Q445" i="98"/>
  <c r="H445" i="98"/>
  <c r="Q444" i="98"/>
  <c r="H444" i="98"/>
  <c r="Q443" i="98"/>
  <c r="H443" i="98"/>
  <c r="H440" i="98"/>
  <c r="H439" i="98"/>
  <c r="H438" i="98"/>
  <c r="H437" i="98"/>
  <c r="H436" i="98"/>
  <c r="H435" i="98"/>
  <c r="H434" i="98"/>
  <c r="H433" i="98"/>
  <c r="H432" i="98"/>
  <c r="H431" i="98"/>
  <c r="H430" i="98"/>
  <c r="H429" i="98"/>
  <c r="H428" i="98"/>
  <c r="H427" i="98"/>
  <c r="H426" i="98"/>
  <c r="H425" i="98"/>
  <c r="H424" i="98"/>
  <c r="H423" i="98"/>
  <c r="H422" i="98"/>
  <c r="H421" i="98"/>
  <c r="H417" i="98"/>
  <c r="H416" i="98"/>
  <c r="H415" i="98"/>
  <c r="H414" i="98"/>
  <c r="H413" i="98"/>
  <c r="H412" i="98"/>
  <c r="H410" i="98"/>
  <c r="H409" i="98"/>
  <c r="H408" i="98"/>
  <c r="H407" i="98"/>
  <c r="H406" i="98"/>
  <c r="H405" i="98"/>
  <c r="H404" i="98"/>
  <c r="H403" i="98"/>
  <c r="H402" i="98"/>
  <c r="H401" i="98"/>
  <c r="H400" i="98"/>
  <c r="H399" i="98"/>
  <c r="H398" i="98"/>
  <c r="H397" i="98"/>
  <c r="H396" i="98"/>
  <c r="H395" i="98"/>
  <c r="H394" i="98"/>
  <c r="H393" i="98"/>
  <c r="H392" i="98"/>
  <c r="H391" i="98"/>
  <c r="H390" i="98"/>
  <c r="H386" i="98"/>
  <c r="H385" i="98"/>
  <c r="H384" i="98"/>
  <c r="H383" i="98"/>
  <c r="H382" i="98"/>
  <c r="H381" i="98"/>
  <c r="H379" i="98"/>
  <c r="H378" i="98"/>
  <c r="H377" i="98"/>
  <c r="H376" i="98"/>
  <c r="H375" i="98"/>
  <c r="H374" i="98"/>
  <c r="H373" i="98"/>
  <c r="H372" i="98"/>
  <c r="H371" i="98"/>
  <c r="H370" i="98"/>
  <c r="H369" i="98"/>
  <c r="H368" i="98"/>
  <c r="H367" i="98"/>
  <c r="H366" i="98"/>
  <c r="H365" i="98"/>
  <c r="H364" i="98"/>
  <c r="H363" i="98"/>
  <c r="H362" i="98"/>
  <c r="H361" i="98"/>
  <c r="H360" i="98"/>
  <c r="H359" i="98"/>
  <c r="H355" i="98"/>
  <c r="H354" i="98"/>
  <c r="H353" i="98"/>
  <c r="H352" i="98"/>
  <c r="H351" i="98"/>
  <c r="H350" i="98"/>
  <c r="H348" i="98"/>
  <c r="H347" i="98"/>
  <c r="H346" i="98"/>
  <c r="H345" i="98"/>
  <c r="H344" i="98"/>
  <c r="H343" i="98"/>
  <c r="H342" i="98"/>
  <c r="H341" i="98"/>
  <c r="H340" i="98"/>
  <c r="H339" i="98"/>
  <c r="H338" i="98"/>
  <c r="H337" i="98"/>
  <c r="H336" i="98"/>
  <c r="H335" i="98"/>
  <c r="H334" i="98"/>
  <c r="H333" i="98"/>
  <c r="H332" i="98"/>
  <c r="H331" i="98"/>
  <c r="H330" i="98"/>
  <c r="H329" i="98"/>
  <c r="H328" i="98"/>
  <c r="H324" i="98"/>
  <c r="H323" i="98"/>
  <c r="H322" i="98"/>
  <c r="H321" i="98"/>
  <c r="H320" i="98"/>
  <c r="H319" i="98"/>
  <c r="H317" i="98"/>
  <c r="Q316" i="98"/>
  <c r="I316" i="98"/>
  <c r="H316" i="98"/>
  <c r="H315" i="98"/>
  <c r="H314" i="98"/>
  <c r="Q313" i="98"/>
  <c r="H313" i="98"/>
  <c r="Q312" i="98"/>
  <c r="H312" i="98"/>
  <c r="H311" i="98"/>
  <c r="H310" i="98"/>
  <c r="Q309" i="98"/>
  <c r="H309" i="98"/>
  <c r="H308" i="98"/>
  <c r="H307" i="98"/>
  <c r="Q306" i="98"/>
  <c r="H306" i="98"/>
  <c r="H305" i="98"/>
  <c r="H304" i="98"/>
  <c r="Q303" i="98"/>
  <c r="H303" i="98"/>
  <c r="H302" i="98"/>
  <c r="H301" i="98"/>
  <c r="Q300" i="98"/>
  <c r="H300" i="98"/>
  <c r="H299" i="98"/>
  <c r="H298" i="98"/>
  <c r="Q297" i="98"/>
  <c r="H297" i="98"/>
  <c r="H296" i="98"/>
  <c r="H295" i="98"/>
  <c r="Q294" i="98"/>
  <c r="H294" i="98"/>
  <c r="H293" i="98"/>
  <c r="H292" i="98"/>
  <c r="Q291" i="98"/>
  <c r="H291" i="98"/>
  <c r="H290" i="98"/>
  <c r="H289" i="98"/>
  <c r="Q288" i="98"/>
  <c r="H288" i="98"/>
  <c r="H287" i="98"/>
  <c r="H286" i="98"/>
  <c r="Q285" i="98"/>
  <c r="H285" i="98"/>
  <c r="H230" i="98"/>
  <c r="Q229" i="98"/>
  <c r="H229" i="98"/>
  <c r="H228" i="98"/>
  <c r="Q227" i="98"/>
  <c r="H227" i="98"/>
  <c r="H226" i="98"/>
  <c r="Q225" i="98"/>
  <c r="H225" i="98"/>
  <c r="H224" i="98"/>
  <c r="H223" i="98"/>
  <c r="Q222" i="98"/>
  <c r="H222" i="98"/>
  <c r="H221" i="98"/>
  <c r="Q220" i="98"/>
  <c r="H220" i="98"/>
  <c r="Q219" i="98"/>
  <c r="H219" i="98"/>
  <c r="Q218" i="98"/>
  <c r="H218" i="98"/>
  <c r="H217" i="98"/>
  <c r="Q216" i="98"/>
  <c r="H216" i="98"/>
  <c r="H215" i="98"/>
  <c r="Q214" i="98"/>
  <c r="H214" i="98"/>
  <c r="H213" i="98"/>
  <c r="Q212" i="98"/>
  <c r="H212" i="98"/>
  <c r="H211" i="98"/>
  <c r="H210" i="98"/>
  <c r="Q209" i="98"/>
  <c r="H209" i="98"/>
  <c r="H208" i="98"/>
  <c r="Q207" i="98"/>
  <c r="H207" i="98"/>
  <c r="Q206" i="98"/>
  <c r="H206" i="98"/>
  <c r="Q205" i="98"/>
  <c r="H205" i="98"/>
  <c r="H204" i="98"/>
  <c r="Q203" i="98"/>
  <c r="H203" i="98"/>
  <c r="H202" i="98"/>
  <c r="Q201" i="98"/>
  <c r="H201" i="98"/>
  <c r="H200" i="98"/>
  <c r="Q199" i="98"/>
  <c r="H199" i="98"/>
  <c r="Q198" i="98"/>
  <c r="H198" i="98"/>
  <c r="Q197" i="98"/>
  <c r="H197" i="98"/>
  <c r="H196" i="98"/>
  <c r="H195" i="98"/>
  <c r="Q194" i="98"/>
  <c r="H194" i="98"/>
  <c r="H193" i="98"/>
  <c r="Q192" i="98"/>
  <c r="H192" i="98"/>
  <c r="H191" i="98"/>
  <c r="Q190" i="98"/>
  <c r="H190" i="98"/>
  <c r="H189" i="98"/>
  <c r="Q188" i="98"/>
  <c r="H188" i="98"/>
  <c r="Q187" i="98"/>
  <c r="H187" i="98"/>
  <c r="Q186" i="98"/>
  <c r="H186" i="98"/>
  <c r="H185" i="98"/>
  <c r="H184" i="98"/>
  <c r="Q183" i="98"/>
  <c r="H183" i="98"/>
  <c r="H182" i="98"/>
  <c r="Q181" i="98"/>
  <c r="H181" i="98"/>
  <c r="H180" i="98"/>
  <c r="Q178" i="98"/>
  <c r="H178" i="98"/>
  <c r="Q176" i="98"/>
  <c r="H176" i="98"/>
  <c r="Q173" i="98"/>
  <c r="H173" i="98"/>
  <c r="H172" i="98"/>
  <c r="Q171" i="98"/>
  <c r="H171" i="98"/>
  <c r="R170" i="98"/>
  <c r="H170" i="98"/>
  <c r="R169" i="98"/>
  <c r="H169" i="98"/>
  <c r="R168" i="98"/>
  <c r="H168" i="98"/>
  <c r="R167" i="98"/>
  <c r="H167" i="98"/>
  <c r="R166" i="98"/>
  <c r="H166" i="98"/>
  <c r="R165" i="98"/>
  <c r="H165" i="98"/>
  <c r="R164" i="98"/>
  <c r="H164" i="98"/>
  <c r="R163" i="98"/>
  <c r="H163" i="98"/>
  <c r="R162" i="98"/>
  <c r="H162" i="98"/>
  <c r="R161" i="98"/>
  <c r="H161" i="98"/>
  <c r="R160" i="98"/>
  <c r="H160" i="98"/>
  <c r="R159" i="98"/>
  <c r="R158" i="98"/>
  <c r="H158" i="98"/>
  <c r="H157" i="98"/>
  <c r="R156" i="98"/>
  <c r="H156" i="98"/>
  <c r="R155" i="98"/>
  <c r="H155" i="98"/>
  <c r="R154" i="98"/>
  <c r="H154" i="98"/>
  <c r="R153" i="98"/>
  <c r="H153" i="98"/>
  <c r="R152" i="98"/>
  <c r="H152" i="98"/>
  <c r="R151" i="98"/>
  <c r="H151" i="98"/>
  <c r="R150" i="98"/>
  <c r="H150" i="98"/>
  <c r="R149" i="98"/>
  <c r="H149" i="98"/>
  <c r="R148" i="98"/>
  <c r="H148" i="98"/>
  <c r="R147" i="98"/>
  <c r="H147" i="98"/>
  <c r="R146" i="98"/>
  <c r="H146" i="98"/>
  <c r="R145" i="98"/>
  <c r="H145" i="98"/>
  <c r="R144" i="98"/>
  <c r="H144" i="98"/>
  <c r="R143" i="98"/>
  <c r="H143" i="98"/>
  <c r="R142" i="98"/>
  <c r="H142" i="98"/>
  <c r="R141" i="98"/>
  <c r="H141" i="98"/>
  <c r="R140" i="98"/>
  <c r="H140" i="98"/>
  <c r="R139" i="98"/>
  <c r="H139" i="98"/>
  <c r="R138" i="98"/>
  <c r="H138" i="98"/>
  <c r="R137" i="98"/>
  <c r="H137" i="98"/>
  <c r="R136" i="98"/>
  <c r="H136" i="98"/>
  <c r="R135" i="98"/>
  <c r="R134" i="98"/>
  <c r="H134" i="98"/>
  <c r="H133" i="98"/>
  <c r="R132" i="98"/>
  <c r="H132" i="98"/>
  <c r="R131" i="98"/>
  <c r="H131" i="98"/>
  <c r="R130" i="98"/>
  <c r="H130" i="98"/>
  <c r="R129" i="98"/>
  <c r="H129" i="98"/>
  <c r="R128" i="98"/>
  <c r="H128" i="98"/>
  <c r="R127" i="98"/>
  <c r="H127" i="98"/>
  <c r="R126" i="98"/>
  <c r="H126" i="98"/>
  <c r="R125" i="98"/>
  <c r="H125" i="98"/>
  <c r="R124" i="98"/>
  <c r="H124" i="98"/>
  <c r="R123" i="98"/>
  <c r="H123" i="98"/>
  <c r="R122" i="98"/>
  <c r="H122" i="98"/>
  <c r="R121" i="98"/>
  <c r="H121" i="98"/>
  <c r="R120" i="98"/>
  <c r="H120" i="98"/>
  <c r="R119" i="98"/>
  <c r="H119" i="98"/>
  <c r="R118" i="98"/>
  <c r="H118" i="98"/>
  <c r="R117" i="98"/>
  <c r="H117" i="98"/>
  <c r="R116" i="98"/>
  <c r="H116" i="98"/>
  <c r="R115" i="98"/>
  <c r="H115" i="98"/>
  <c r="R114" i="98"/>
  <c r="H114" i="98"/>
  <c r="R113" i="98"/>
  <c r="H113" i="98"/>
  <c r="R112" i="98"/>
  <c r="H112" i="98"/>
  <c r="H111" i="98"/>
  <c r="Q110" i="98"/>
  <c r="H110" i="98"/>
  <c r="H109" i="98"/>
  <c r="Q108" i="98"/>
  <c r="H108" i="98"/>
  <c r="H107" i="98"/>
  <c r="Q106" i="98"/>
  <c r="H106" i="98"/>
  <c r="Q105" i="98"/>
  <c r="H105" i="98"/>
  <c r="Q104" i="98"/>
  <c r="H104" i="98"/>
  <c r="H103" i="98"/>
  <c r="H102" i="98"/>
  <c r="Q101" i="98"/>
  <c r="H101" i="98"/>
  <c r="H100" i="98"/>
  <c r="Q99" i="98"/>
  <c r="H99" i="98"/>
  <c r="H98" i="98"/>
  <c r="Q97" i="98"/>
  <c r="H97" i="98"/>
  <c r="H96" i="98"/>
  <c r="Q95" i="98"/>
  <c r="H95" i="98"/>
  <c r="Q94" i="98"/>
  <c r="H94" i="98"/>
  <c r="Q93" i="98"/>
  <c r="H93" i="98"/>
  <c r="H92" i="98"/>
  <c r="H91" i="98"/>
  <c r="Q90" i="98"/>
  <c r="H90" i="98"/>
  <c r="H89" i="98"/>
  <c r="Q88" i="98"/>
  <c r="H88" i="98"/>
  <c r="H87" i="98"/>
  <c r="Q86" i="98"/>
  <c r="H86" i="98"/>
  <c r="H85" i="98"/>
  <c r="Q84" i="98"/>
  <c r="H84" i="98"/>
  <c r="Q83" i="98"/>
  <c r="H83" i="98"/>
  <c r="Q82" i="98"/>
  <c r="H82" i="98"/>
  <c r="H81" i="98"/>
  <c r="H80" i="98"/>
  <c r="Q79" i="98"/>
  <c r="H79" i="98"/>
  <c r="H78" i="98"/>
  <c r="Q77" i="98"/>
  <c r="H77" i="98"/>
  <c r="Q75" i="98"/>
  <c r="H75" i="98"/>
  <c r="H74" i="98"/>
  <c r="Q73" i="98"/>
  <c r="H73" i="98"/>
  <c r="Q72" i="98"/>
  <c r="H72" i="98"/>
  <c r="Q71" i="98"/>
  <c r="H71" i="98"/>
  <c r="H70" i="98"/>
  <c r="H69" i="98"/>
  <c r="Q68" i="98"/>
  <c r="H68" i="98"/>
  <c r="H67" i="98"/>
  <c r="Q66" i="98"/>
  <c r="H66" i="98"/>
  <c r="Q64" i="98"/>
  <c r="H64" i="98"/>
  <c r="H63" i="98"/>
  <c r="Q62" i="98"/>
  <c r="H62" i="98"/>
  <c r="Q61" i="98"/>
  <c r="H61" i="98"/>
  <c r="Q60" i="98"/>
  <c r="H60" i="98"/>
  <c r="H59" i="98"/>
  <c r="H58" i="98"/>
  <c r="Q57" i="98"/>
  <c r="H57" i="98"/>
  <c r="H56" i="98"/>
  <c r="Q55" i="98"/>
  <c r="H55" i="98"/>
  <c r="Q53" i="98"/>
  <c r="H53" i="98"/>
  <c r="H52" i="98"/>
  <c r="Q51" i="98"/>
  <c r="H51" i="98"/>
  <c r="Q50" i="98"/>
  <c r="H50" i="98"/>
  <c r="Q49" i="98"/>
  <c r="H49" i="98"/>
  <c r="H48" i="98"/>
  <c r="H47" i="98"/>
  <c r="Q46" i="98"/>
  <c r="H46" i="98"/>
  <c r="Q44" i="98"/>
  <c r="H44" i="98"/>
  <c r="Q43" i="98"/>
  <c r="H43" i="98"/>
  <c r="Q42" i="98"/>
  <c r="H42" i="98"/>
  <c r="Q41" i="98"/>
  <c r="H41" i="98"/>
  <c r="H40" i="98"/>
  <c r="H39" i="98"/>
  <c r="Q38" i="98"/>
  <c r="H38" i="98"/>
  <c r="Q36" i="98"/>
  <c r="H36" i="98"/>
  <c r="Q35" i="98"/>
  <c r="H35" i="98"/>
  <c r="Q34" i="98"/>
  <c r="H34" i="98"/>
  <c r="Q33" i="98"/>
  <c r="H33" i="98"/>
  <c r="H32" i="98"/>
  <c r="H31" i="98"/>
  <c r="Q30" i="98"/>
  <c r="H30" i="98"/>
  <c r="Q28" i="98"/>
  <c r="H28" i="98"/>
  <c r="Q27" i="98"/>
  <c r="H27" i="98"/>
  <c r="Q26" i="98"/>
  <c r="H26" i="98"/>
  <c r="Q25" i="98"/>
  <c r="H25" i="98"/>
  <c r="H24" i="98"/>
  <c r="H23" i="98"/>
  <c r="Q22" i="98"/>
  <c r="H22" i="98"/>
  <c r="Q20" i="98"/>
  <c r="H20" i="98"/>
  <c r="Q19" i="98"/>
  <c r="H19" i="98"/>
  <c r="Q18" i="98"/>
  <c r="H18" i="98"/>
  <c r="Q17" i="98"/>
  <c r="H17" i="98"/>
  <c r="H16" i="98"/>
  <c r="H15" i="98"/>
  <c r="Q14" i="98"/>
  <c r="H14" i="98"/>
  <c r="Q12" i="98"/>
  <c r="H12" i="98"/>
  <c r="Q11" i="98"/>
  <c r="H11" i="98"/>
  <c r="Q10" i="98"/>
  <c r="H10" i="98"/>
  <c r="Q9" i="98"/>
  <c r="H9" i="98"/>
  <c r="H8" i="98"/>
  <c r="H7" i="98"/>
  <c r="Q6" i="98"/>
  <c r="H6" i="98"/>
  <c r="D4" i="98"/>
  <c r="C4" i="98"/>
  <c r="H245" i="47"/>
  <c r="Q244" i="47"/>
  <c r="H244" i="47"/>
  <c r="H243" i="47"/>
  <c r="Q242" i="47"/>
  <c r="H242" i="47"/>
  <c r="H241" i="47"/>
  <c r="Q240" i="47"/>
  <c r="H240" i="47"/>
  <c r="H239" i="47"/>
  <c r="H238" i="47"/>
  <c r="Q237" i="47"/>
  <c r="H237" i="47"/>
  <c r="H236" i="47"/>
  <c r="Q235" i="47"/>
  <c r="H235" i="47"/>
  <c r="Q234" i="47"/>
  <c r="H234" i="47"/>
  <c r="Q233" i="47"/>
  <c r="H233" i="47"/>
  <c r="H232" i="47"/>
  <c r="Q231" i="47"/>
  <c r="H231" i="47"/>
  <c r="H230" i="47"/>
  <c r="Q229" i="47"/>
  <c r="H229" i="47"/>
  <c r="H228" i="47"/>
  <c r="Q227" i="47"/>
  <c r="H227" i="47"/>
  <c r="H226" i="47"/>
  <c r="H225" i="47"/>
  <c r="Q224" i="47"/>
  <c r="H224" i="47"/>
  <c r="H223" i="47"/>
  <c r="Q222" i="47"/>
  <c r="H222" i="47"/>
  <c r="Q221" i="47"/>
  <c r="H221" i="47"/>
  <c r="Q220" i="47"/>
  <c r="H220" i="47"/>
  <c r="H187" i="47"/>
  <c r="Q186" i="47"/>
  <c r="H186" i="47"/>
  <c r="H185" i="47"/>
  <c r="Q183" i="47"/>
  <c r="H183" i="47"/>
  <c r="Q181" i="47"/>
  <c r="H181" i="47"/>
  <c r="Q178" i="47"/>
  <c r="H178" i="47"/>
  <c r="H177" i="47"/>
  <c r="Q176" i="47"/>
  <c r="H176" i="47"/>
  <c r="R175" i="47"/>
  <c r="H175" i="47"/>
  <c r="R174" i="47"/>
  <c r="H174" i="47"/>
  <c r="R173" i="47"/>
  <c r="H173" i="47"/>
  <c r="R172" i="47"/>
  <c r="H172" i="47"/>
  <c r="R171" i="47"/>
  <c r="H171" i="47"/>
  <c r="R170" i="47"/>
  <c r="H170" i="47"/>
  <c r="R169" i="47"/>
  <c r="H169" i="47"/>
  <c r="R168" i="47"/>
  <c r="H168" i="47"/>
  <c r="R167" i="47"/>
  <c r="H167" i="47"/>
  <c r="R166" i="47"/>
  <c r="H166" i="47"/>
  <c r="R165" i="47"/>
  <c r="H165" i="47"/>
  <c r="Q188" i="47"/>
  <c r="H189" i="47"/>
  <c r="H190" i="47"/>
  <c r="H191" i="47"/>
  <c r="Q191" i="47"/>
  <c r="H192" i="47"/>
  <c r="Q192" i="47"/>
  <c r="H193" i="47"/>
  <c r="Q193" i="47"/>
  <c r="H194" i="47"/>
  <c r="H200" i="47"/>
  <c r="Q200" i="47"/>
  <c r="H201" i="47"/>
  <c r="H202" i="47"/>
  <c r="Q202" i="47"/>
  <c r="H203" i="47"/>
  <c r="H204" i="47"/>
  <c r="R164" i="47"/>
  <c r="R163" i="47"/>
  <c r="H163" i="47"/>
  <c r="H162" i="47"/>
  <c r="R161" i="47"/>
  <c r="H161" i="47"/>
  <c r="R160" i="47"/>
  <c r="H160" i="47"/>
  <c r="R159" i="47"/>
  <c r="H159" i="47"/>
  <c r="R158" i="47"/>
  <c r="H158" i="47"/>
  <c r="R157" i="47"/>
  <c r="H157" i="47"/>
  <c r="R156" i="47"/>
  <c r="H156" i="47"/>
  <c r="R155" i="47"/>
  <c r="H155" i="47"/>
  <c r="R154" i="47"/>
  <c r="H154" i="47"/>
  <c r="R153" i="47"/>
  <c r="H153" i="47"/>
  <c r="R152" i="47"/>
  <c r="H152" i="47"/>
  <c r="R151" i="47"/>
  <c r="H151" i="47"/>
  <c r="R150" i="47"/>
  <c r="H150" i="47"/>
  <c r="R149" i="47"/>
  <c r="H149" i="47"/>
  <c r="R148" i="47"/>
  <c r="H148" i="47"/>
  <c r="R147" i="47"/>
  <c r="H147" i="47"/>
  <c r="R146" i="47"/>
  <c r="H146" i="47"/>
  <c r="R145" i="47"/>
  <c r="H145" i="47"/>
  <c r="R144" i="47"/>
  <c r="H144" i="47"/>
  <c r="R143" i="47"/>
  <c r="H143" i="47"/>
  <c r="R142" i="47"/>
  <c r="H142" i="47"/>
  <c r="R141" i="47"/>
  <c r="H141" i="47"/>
  <c r="R140" i="47"/>
  <c r="R138" i="47"/>
  <c r="H137" i="47"/>
  <c r="R136" i="47"/>
  <c r="H136" i="47"/>
  <c r="R135" i="47"/>
  <c r="H135" i="47"/>
  <c r="R134" i="47"/>
  <c r="H134" i="47"/>
  <c r="R133" i="47"/>
  <c r="H133" i="47"/>
  <c r="R132" i="47"/>
  <c r="H132" i="47"/>
  <c r="R131" i="47"/>
  <c r="H131" i="47"/>
  <c r="R130" i="47"/>
  <c r="H130" i="47"/>
  <c r="R129" i="47"/>
  <c r="H129" i="47"/>
  <c r="R128" i="47"/>
  <c r="H128" i="47"/>
  <c r="R127" i="47"/>
  <c r="H127" i="47"/>
  <c r="R126" i="47"/>
  <c r="H126" i="47"/>
  <c r="R125" i="47"/>
  <c r="H125" i="47"/>
  <c r="R124" i="47"/>
  <c r="H124" i="47"/>
  <c r="R123" i="47"/>
  <c r="H123" i="47"/>
  <c r="R122" i="47"/>
  <c r="H122" i="47"/>
  <c r="R121" i="47"/>
  <c r="H121" i="47"/>
  <c r="R120" i="47"/>
  <c r="H120" i="47"/>
  <c r="R119" i="47"/>
  <c r="H119" i="47"/>
  <c r="R118" i="47"/>
  <c r="H118" i="47"/>
  <c r="R117" i="47"/>
  <c r="H117" i="47"/>
  <c r="R116" i="47"/>
  <c r="H116" i="47"/>
  <c r="Q113" i="47"/>
  <c r="Q109" i="47"/>
  <c r="H109" i="47"/>
  <c r="H108" i="47"/>
  <c r="Q107" i="47"/>
  <c r="H107" i="47"/>
  <c r="Q106" i="47"/>
  <c r="H106" i="47"/>
  <c r="Q105" i="47"/>
  <c r="H105" i="47"/>
  <c r="H104" i="47"/>
  <c r="H103" i="47"/>
  <c r="Q102" i="47"/>
  <c r="H102" i="47"/>
  <c r="H81" i="47" l="1"/>
  <c r="H67" i="47"/>
  <c r="H53" i="47"/>
  <c r="H494" i="45"/>
  <c r="H466" i="45"/>
  <c r="H438" i="45"/>
  <c r="H410" i="45"/>
  <c r="H382" i="45"/>
  <c r="H354" i="45"/>
  <c r="R355" i="45"/>
  <c r="H326" i="45"/>
  <c r="H300" i="45"/>
  <c r="H274" i="45"/>
  <c r="H248" i="45"/>
  <c r="H222" i="45"/>
  <c r="H196" i="45"/>
  <c r="H170" i="45"/>
  <c r="H144" i="45"/>
  <c r="H118" i="45"/>
  <c r="H92" i="45"/>
  <c r="H519" i="73"/>
  <c r="H490" i="73"/>
  <c r="H432" i="73"/>
  <c r="H403" i="73"/>
  <c r="H374" i="73"/>
  <c r="H345" i="73"/>
  <c r="H318" i="73"/>
  <c r="H291" i="73"/>
  <c r="H264" i="73"/>
  <c r="H237" i="73"/>
  <c r="H210" i="73"/>
  <c r="H183" i="73"/>
  <c r="H154" i="73"/>
  <c r="H125" i="73"/>
  <c r="H96" i="73"/>
  <c r="H129" i="43"/>
  <c r="H103" i="43"/>
  <c r="H77" i="43"/>
  <c r="H51" i="43"/>
  <c r="H344" i="42"/>
  <c r="H318" i="42"/>
  <c r="H292" i="42"/>
  <c r="H266" i="42"/>
  <c r="H240" i="42"/>
  <c r="H214" i="42"/>
  <c r="H188" i="42"/>
  <c r="H162" i="42"/>
  <c r="H136" i="42"/>
  <c r="H110" i="42"/>
  <c r="H84" i="42"/>
  <c r="H51" i="68"/>
  <c r="H19" i="68"/>
  <c r="H64" i="68"/>
  <c r="H63" i="68"/>
  <c r="H71" i="68"/>
  <c r="H72" i="68"/>
  <c r="H25" i="68"/>
  <c r="H24" i="68"/>
  <c r="H14" i="68"/>
  <c r="H10" i="68"/>
  <c r="H6" i="68"/>
  <c r="Q72" i="68"/>
  <c r="Q24" i="68" l="1"/>
  <c r="I648" i="73"/>
  <c r="R565" i="45"/>
  <c r="R542" i="45"/>
  <c r="R537" i="45"/>
  <c r="R535" i="45"/>
  <c r="R531" i="45"/>
  <c r="R530" i="45"/>
  <c r="R524" i="45"/>
  <c r="R516" i="45"/>
  <c r="H447" i="42"/>
  <c r="H377" i="42"/>
  <c r="H131" i="43"/>
  <c r="H130" i="43"/>
  <c r="H105" i="43"/>
  <c r="H104" i="43"/>
  <c r="H79" i="43"/>
  <c r="H78" i="43"/>
  <c r="H53" i="43"/>
  <c r="H52" i="43"/>
  <c r="H617" i="42"/>
  <c r="H613" i="42"/>
  <c r="H539" i="42"/>
  <c r="H506" i="42"/>
  <c r="H502" i="42"/>
  <c r="H469" i="42"/>
  <c r="H465" i="42"/>
  <c r="H432" i="42"/>
  <c r="H428" i="42"/>
  <c r="H395" i="42"/>
  <c r="R359" i="42"/>
  <c r="H359" i="42"/>
  <c r="H22" i="43"/>
  <c r="H373" i="47"/>
  <c r="H383" i="47"/>
  <c r="H348" i="47"/>
  <c r="H313" i="47"/>
  <c r="H455" i="42"/>
  <c r="H454" i="42"/>
  <c r="H453" i="42"/>
  <c r="H450" i="42"/>
  <c r="H449" i="42"/>
  <c r="H448" i="42"/>
  <c r="H446" i="42"/>
  <c r="H445" i="42"/>
  <c r="H444" i="42"/>
  <c r="H443" i="42"/>
  <c r="H442" i="42"/>
  <c r="H438" i="42"/>
  <c r="H437" i="42"/>
  <c r="H436" i="42"/>
  <c r="H421" i="42"/>
  <c r="H418" i="42"/>
  <c r="H417" i="42"/>
  <c r="H416" i="42"/>
  <c r="H413" i="42"/>
  <c r="H412" i="42"/>
  <c r="H411" i="42"/>
  <c r="H410" i="42"/>
  <c r="H409" i="42"/>
  <c r="H408" i="42"/>
  <c r="H407" i="42"/>
  <c r="H406" i="42"/>
  <c r="H405" i="42"/>
  <c r="H401" i="42"/>
  <c r="H400" i="42"/>
  <c r="H399" i="42"/>
  <c r="H391" i="42"/>
  <c r="H384" i="42"/>
  <c r="H348" i="42"/>
  <c r="H603" i="42"/>
  <c r="H594" i="42"/>
  <c r="H566" i="42"/>
  <c r="H563" i="42"/>
  <c r="H562" i="42"/>
  <c r="H558" i="42"/>
  <c r="H557" i="42"/>
  <c r="H555" i="42"/>
  <c r="H553" i="42"/>
  <c r="H520" i="42"/>
  <c r="H529" i="42"/>
  <c r="H547" i="42"/>
  <c r="H489" i="42"/>
  <c r="H488" i="42"/>
  <c r="H487" i="42"/>
  <c r="H486" i="42"/>
  <c r="H483" i="42"/>
  <c r="H510" i="42"/>
  <c r="H473" i="42"/>
  <c r="H475" i="42"/>
  <c r="H381" i="42"/>
  <c r="H380" i="42"/>
  <c r="H379" i="42"/>
  <c r="H378" i="42"/>
  <c r="H376" i="42"/>
  <c r="H375" i="42"/>
  <c r="H373" i="42"/>
  <c r="H372" i="42"/>
  <c r="H371" i="42"/>
  <c r="H370" i="42"/>
  <c r="H369" i="42"/>
  <c r="H368" i="42"/>
  <c r="H363" i="42"/>
  <c r="H362" i="42"/>
  <c r="H349" i="42"/>
  <c r="H364" i="42"/>
  <c r="H347" i="42"/>
  <c r="H441" i="47"/>
  <c r="R441" i="47"/>
  <c r="H77" i="68"/>
  <c r="H76" i="68"/>
  <c r="Q75" i="68"/>
  <c r="H75" i="68"/>
  <c r="H601" i="45"/>
  <c r="R616" i="45"/>
  <c r="R613" i="45"/>
  <c r="R608" i="45"/>
  <c r="R606" i="45"/>
  <c r="R602" i="45"/>
  <c r="R595" i="45"/>
  <c r="H575" i="45"/>
  <c r="H574" i="45"/>
  <c r="H573" i="45"/>
  <c r="H572" i="45"/>
  <c r="H571" i="45"/>
  <c r="H570" i="45"/>
  <c r="H439" i="47" l="1"/>
  <c r="Q438" i="47"/>
  <c r="H438" i="47"/>
  <c r="H437" i="47"/>
  <c r="Q436" i="47"/>
  <c r="H436" i="47"/>
  <c r="H435" i="47"/>
  <c r="Q434" i="47"/>
  <c r="H434" i="47"/>
  <c r="H433" i="47"/>
  <c r="H432" i="47"/>
  <c r="Q431" i="47"/>
  <c r="H431" i="47"/>
  <c r="H430" i="47"/>
  <c r="Q429" i="47"/>
  <c r="H429" i="47"/>
  <c r="Q428" i="47"/>
  <c r="H428" i="47"/>
  <c r="Q427" i="47"/>
  <c r="H427" i="47"/>
  <c r="H426" i="47"/>
  <c r="H425" i="47"/>
  <c r="Q424" i="47"/>
  <c r="H424" i="47"/>
  <c r="Q423" i="47"/>
  <c r="H423" i="47"/>
  <c r="Q422" i="47"/>
  <c r="H422" i="47"/>
  <c r="Q421" i="47"/>
  <c r="H421" i="47"/>
  <c r="Q420" i="47"/>
  <c r="H420" i="47"/>
  <c r="H417" i="47"/>
  <c r="H415" i="47"/>
  <c r="H412" i="47"/>
  <c r="H411" i="47"/>
  <c r="H410" i="47"/>
  <c r="H408" i="47"/>
  <c r="H407" i="47"/>
  <c r="H406" i="47"/>
  <c r="H405" i="47"/>
  <c r="H404" i="47"/>
  <c r="H403" i="47"/>
  <c r="H402" i="47"/>
  <c r="H389" i="47"/>
  <c r="H388" i="47"/>
  <c r="H387" i="47"/>
  <c r="H386" i="47"/>
  <c r="H385" i="47"/>
  <c r="H382" i="47"/>
  <c r="H381" i="47"/>
  <c r="H380" i="47"/>
  <c r="H377" i="47"/>
  <c r="H376" i="47"/>
  <c r="H375" i="47"/>
  <c r="H372" i="47"/>
  <c r="H371" i="47"/>
  <c r="H370" i="47"/>
  <c r="H369" i="47"/>
  <c r="H368" i="47"/>
  <c r="H367" i="47"/>
  <c r="H354" i="47"/>
  <c r="H353" i="47"/>
  <c r="H352" i="47"/>
  <c r="H351" i="47"/>
  <c r="H350" i="47"/>
  <c r="H278" i="47" l="1"/>
  <c r="H347" i="47"/>
  <c r="H346" i="47"/>
  <c r="H345" i="47"/>
  <c r="H342" i="47"/>
  <c r="H341" i="47"/>
  <c r="H340" i="47"/>
  <c r="H338" i="47"/>
  <c r="H337" i="47"/>
  <c r="H336" i="47"/>
  <c r="H335" i="47"/>
  <c r="H334" i="47"/>
  <c r="H333" i="47"/>
  <c r="H332" i="47"/>
  <c r="H319" i="47"/>
  <c r="H318" i="47"/>
  <c r="H317" i="47"/>
  <c r="H316" i="47"/>
  <c r="H315" i="47"/>
  <c r="H312" i="47"/>
  <c r="H310" i="47"/>
  <c r="H307" i="47"/>
  <c r="H306" i="47"/>
  <c r="H305" i="47"/>
  <c r="H303" i="47"/>
  <c r="H302" i="47"/>
  <c r="H301" i="47"/>
  <c r="H300" i="47"/>
  <c r="H299" i="47"/>
  <c r="H298" i="47"/>
  <c r="H297" i="47"/>
  <c r="H284" i="47"/>
  <c r="H283" i="47"/>
  <c r="H282" i="47"/>
  <c r="H281" i="47"/>
  <c r="H280" i="47"/>
  <c r="H1004" i="45"/>
  <c r="H1003" i="45"/>
  <c r="K1002" i="45"/>
  <c r="H1002" i="45"/>
  <c r="H1001" i="45"/>
  <c r="H1000" i="45"/>
  <c r="K999" i="45"/>
  <c r="H999" i="45"/>
  <c r="H998" i="45"/>
  <c r="H997" i="45"/>
  <c r="K996" i="45"/>
  <c r="H996" i="45"/>
  <c r="H995" i="45"/>
  <c r="H994" i="45"/>
  <c r="K993" i="45"/>
  <c r="H993" i="45"/>
  <c r="Q19" i="64" l="1"/>
  <c r="O19" i="64"/>
  <c r="H19" i="64"/>
  <c r="O17" i="64"/>
  <c r="Q17" i="64" s="1"/>
  <c r="H17" i="64"/>
  <c r="O15" i="64"/>
  <c r="Q15" i="64" s="1"/>
  <c r="H15" i="64"/>
  <c r="R356" i="42"/>
  <c r="Q204" i="87"/>
  <c r="S503" i="73"/>
  <c r="S494" i="73"/>
  <c r="S474" i="73"/>
  <c r="S465" i="73"/>
  <c r="S445" i="73"/>
  <c r="S436" i="73"/>
  <c r="S416" i="73"/>
  <c r="S407" i="73"/>
  <c r="S387" i="73"/>
  <c r="S378" i="73"/>
  <c r="S358" i="73"/>
  <c r="S349" i="73"/>
  <c r="S331" i="73"/>
  <c r="S322" i="73"/>
  <c r="S304" i="73"/>
  <c r="S295" i="73"/>
  <c r="S277" i="73"/>
  <c r="S268" i="73"/>
  <c r="S250" i="73"/>
  <c r="S241" i="73"/>
  <c r="S223" i="73"/>
  <c r="S214" i="73"/>
  <c r="S196" i="73"/>
  <c r="S187" i="73"/>
  <c r="S167" i="73"/>
  <c r="S158" i="73"/>
  <c r="S138" i="73"/>
  <c r="S129" i="73"/>
  <c r="S109" i="73"/>
  <c r="S100" i="73"/>
  <c r="S80" i="73"/>
  <c r="H193" i="56" l="1"/>
  <c r="H194" i="56"/>
  <c r="H192" i="56"/>
  <c r="H129" i="56"/>
  <c r="H128" i="56"/>
  <c r="H127" i="56"/>
  <c r="H126" i="56"/>
  <c r="H125" i="56"/>
  <c r="H124" i="56"/>
  <c r="H123" i="56"/>
  <c r="H122" i="56"/>
  <c r="H51" i="56"/>
  <c r="H65" i="56"/>
  <c r="H64" i="56"/>
  <c r="H63" i="56"/>
  <c r="H62" i="56"/>
  <c r="H61" i="56"/>
  <c r="H60" i="56"/>
  <c r="H59" i="56"/>
  <c r="H58" i="56"/>
  <c r="H57" i="56"/>
  <c r="H56" i="56"/>
  <c r="H55" i="56"/>
  <c r="H54" i="56"/>
  <c r="H53" i="56"/>
  <c r="H52" i="56"/>
  <c r="H50" i="56"/>
  <c r="H684" i="45"/>
  <c r="H583" i="73"/>
  <c r="H582" i="73"/>
  <c r="H581" i="73"/>
  <c r="H580" i="73"/>
  <c r="H570" i="73"/>
  <c r="H569" i="73"/>
  <c r="H576" i="73"/>
  <c r="H575" i="73"/>
  <c r="H574" i="73"/>
  <c r="H573" i="73"/>
  <c r="H572" i="73"/>
  <c r="H564" i="73"/>
  <c r="H563" i="73"/>
  <c r="H562" i="73"/>
  <c r="H561" i="73"/>
  <c r="H557" i="73"/>
  <c r="H556" i="73"/>
  <c r="H555" i="73"/>
  <c r="H554" i="73"/>
  <c r="H553" i="73"/>
  <c r="H551" i="73"/>
  <c r="H550" i="73"/>
  <c r="H552" i="73"/>
  <c r="H587" i="45"/>
  <c r="H586" i="45"/>
  <c r="H585" i="45"/>
  <c r="H584" i="45"/>
  <c r="H583" i="45"/>
  <c r="H582" i="45"/>
  <c r="H581" i="45"/>
  <c r="H594" i="45"/>
  <c r="H593" i="45"/>
  <c r="H592" i="45"/>
  <c r="H591" i="45"/>
  <c r="H569" i="45"/>
  <c r="H568" i="45"/>
  <c r="H567" i="45"/>
  <c r="H566" i="45"/>
  <c r="R720" i="45"/>
  <c r="R716" i="45"/>
  <c r="H605" i="42"/>
  <c r="H604" i="42"/>
  <c r="D4" i="42" l="1"/>
  <c r="C4" i="42"/>
  <c r="H640" i="42" l="1"/>
  <c r="H639" i="42"/>
  <c r="H638" i="42"/>
  <c r="H635" i="42"/>
  <c r="H634" i="42"/>
  <c r="H633" i="42"/>
  <c r="H632" i="42"/>
  <c r="H631" i="42"/>
  <c r="H630" i="42"/>
  <c r="H629" i="42"/>
  <c r="H628" i="42"/>
  <c r="H627" i="42"/>
  <c r="H606" i="42"/>
  <c r="H602" i="42"/>
  <c r="H601" i="42"/>
  <c r="H596" i="42"/>
  <c r="H569" i="42"/>
  <c r="H565" i="42"/>
  <c r="H564" i="42"/>
  <c r="H559" i="42"/>
  <c r="H549" i="42"/>
  <c r="H532" i="42"/>
  <c r="H528" i="42"/>
  <c r="H527" i="42"/>
  <c r="H522" i="42"/>
  <c r="H512" i="42"/>
  <c r="H495" i="42"/>
  <c r="H491" i="42"/>
  <c r="H490" i="42"/>
  <c r="H485" i="42"/>
  <c r="H458" i="42"/>
  <c r="H374" i="42" l="1"/>
  <c r="H345" i="42"/>
  <c r="S522" i="73" l="1"/>
  <c r="S520" i="73"/>
  <c r="S514" i="73"/>
  <c r="S513" i="73"/>
  <c r="S512" i="73"/>
  <c r="S511" i="73"/>
  <c r="S510" i="73"/>
  <c r="S509" i="73"/>
  <c r="S508" i="73"/>
  <c r="S507" i="73"/>
  <c r="S506" i="73"/>
  <c r="S505" i="73"/>
  <c r="S504" i="73"/>
  <c r="S493" i="73"/>
  <c r="S491" i="73"/>
  <c r="S485" i="73"/>
  <c r="S484" i="73"/>
  <c r="S483" i="73"/>
  <c r="S482" i="73"/>
  <c r="S481" i="73"/>
  <c r="S480" i="73"/>
  <c r="S479" i="73"/>
  <c r="S478" i="73"/>
  <c r="S477" i="73"/>
  <c r="S476" i="73"/>
  <c r="S475" i="73"/>
  <c r="S464" i="73"/>
  <c r="S462" i="73"/>
  <c r="S456" i="73"/>
  <c r="S455" i="73"/>
  <c r="S454" i="73"/>
  <c r="S453" i="73"/>
  <c r="S452" i="73"/>
  <c r="S451" i="73"/>
  <c r="S450" i="73"/>
  <c r="S449" i="73"/>
  <c r="S448" i="73"/>
  <c r="S447" i="73"/>
  <c r="S446" i="73"/>
  <c r="S435" i="73"/>
  <c r="S433" i="73"/>
  <c r="S427" i="73"/>
  <c r="S426" i="73"/>
  <c r="S425" i="73"/>
  <c r="S424" i="73"/>
  <c r="S423" i="73"/>
  <c r="S422" i="73"/>
  <c r="S421" i="73"/>
  <c r="S420" i="73"/>
  <c r="S419" i="73"/>
  <c r="S418" i="73"/>
  <c r="S417" i="73"/>
  <c r="S406" i="73"/>
  <c r="S404" i="73"/>
  <c r="S398" i="73"/>
  <c r="S397" i="73"/>
  <c r="S396" i="73"/>
  <c r="S395" i="73"/>
  <c r="S394" i="73"/>
  <c r="S393" i="73"/>
  <c r="S392" i="73"/>
  <c r="S391" i="73"/>
  <c r="S390" i="73"/>
  <c r="S389" i="73"/>
  <c r="S388" i="73"/>
  <c r="S377" i="73"/>
  <c r="S375" i="73"/>
  <c r="S369" i="73"/>
  <c r="S368" i="73"/>
  <c r="S367" i="73"/>
  <c r="S366" i="73"/>
  <c r="S365" i="73"/>
  <c r="S364" i="73"/>
  <c r="S363" i="73"/>
  <c r="S362" i="73"/>
  <c r="S361" i="73"/>
  <c r="S360" i="73"/>
  <c r="S359" i="73"/>
  <c r="S348" i="73"/>
  <c r="S346" i="73"/>
  <c r="S342" i="73"/>
  <c r="S341" i="73"/>
  <c r="S340" i="73"/>
  <c r="S339" i="73"/>
  <c r="S338" i="73"/>
  <c r="S337" i="73"/>
  <c r="S336" i="73"/>
  <c r="S335" i="73"/>
  <c r="S334" i="73"/>
  <c r="S333" i="73"/>
  <c r="S332" i="73"/>
  <c r="S321" i="73"/>
  <c r="S319" i="73"/>
  <c r="S315" i="73"/>
  <c r="S314" i="73"/>
  <c r="S313" i="73"/>
  <c r="S312" i="73"/>
  <c r="S311" i="73"/>
  <c r="S310" i="73"/>
  <c r="S309" i="73"/>
  <c r="S308" i="73"/>
  <c r="S307" i="73"/>
  <c r="S306" i="73"/>
  <c r="S305" i="73"/>
  <c r="S294" i="73"/>
  <c r="S292" i="73"/>
  <c r="S288" i="73"/>
  <c r="S287" i="73"/>
  <c r="S286" i="73"/>
  <c r="S285" i="73"/>
  <c r="S284" i="73"/>
  <c r="S283" i="73"/>
  <c r="S282" i="73"/>
  <c r="S281" i="73"/>
  <c r="S280" i="73"/>
  <c r="S279" i="73"/>
  <c r="S278" i="73"/>
  <c r="S267" i="73"/>
  <c r="S265" i="73"/>
  <c r="S261" i="73"/>
  <c r="S260" i="73"/>
  <c r="S259" i="73"/>
  <c r="S258" i="73"/>
  <c r="S257" i="73"/>
  <c r="S256" i="73"/>
  <c r="S255" i="73"/>
  <c r="S254" i="73"/>
  <c r="S253" i="73"/>
  <c r="S252" i="73"/>
  <c r="S251" i="73"/>
  <c r="S240" i="73"/>
  <c r="S238" i="73"/>
  <c r="S234" i="73"/>
  <c r="S233" i="73"/>
  <c r="S232" i="73"/>
  <c r="S231" i="73"/>
  <c r="S230" i="73"/>
  <c r="S229" i="73"/>
  <c r="S228" i="73"/>
  <c r="S227" i="73"/>
  <c r="S226" i="73"/>
  <c r="S225" i="73"/>
  <c r="S224" i="73"/>
  <c r="S213" i="73"/>
  <c r="S211" i="73"/>
  <c r="S207" i="73"/>
  <c r="S206" i="73"/>
  <c r="S205" i="73"/>
  <c r="S204" i="73"/>
  <c r="S203" i="73"/>
  <c r="S202" i="73"/>
  <c r="S201" i="73"/>
  <c r="S200" i="73"/>
  <c r="S199" i="73"/>
  <c r="S198" i="73"/>
  <c r="S197" i="73"/>
  <c r="S186" i="73"/>
  <c r="S184" i="73"/>
  <c r="S178" i="73"/>
  <c r="S177" i="73"/>
  <c r="S176" i="73"/>
  <c r="S175" i="73"/>
  <c r="S174" i="73"/>
  <c r="S173" i="73"/>
  <c r="S172" i="73"/>
  <c r="S171" i="73"/>
  <c r="S170" i="73"/>
  <c r="S169" i="73"/>
  <c r="S168" i="73"/>
  <c r="S157" i="73"/>
  <c r="S155" i="73"/>
  <c r="S149" i="73"/>
  <c r="S148" i="73"/>
  <c r="S147" i="73"/>
  <c r="S146" i="73"/>
  <c r="S145" i="73"/>
  <c r="S144" i="73"/>
  <c r="S143" i="73"/>
  <c r="S142" i="73"/>
  <c r="S141" i="73"/>
  <c r="S140" i="73"/>
  <c r="S139" i="73"/>
  <c r="S128" i="73"/>
  <c r="S126" i="73"/>
  <c r="S120" i="73"/>
  <c r="S119" i="73"/>
  <c r="S118" i="73"/>
  <c r="S117" i="73"/>
  <c r="S116" i="73"/>
  <c r="S115" i="73"/>
  <c r="S114" i="73"/>
  <c r="S113" i="73"/>
  <c r="S112" i="73"/>
  <c r="S111" i="73"/>
  <c r="S110" i="73"/>
  <c r="H140" i="88" l="1"/>
  <c r="H139" i="88"/>
  <c r="H138" i="88"/>
  <c r="H137" i="88"/>
  <c r="H136" i="88"/>
  <c r="H135" i="88"/>
  <c r="H134" i="88"/>
  <c r="K134" i="88"/>
  <c r="H37" i="96"/>
  <c r="H36" i="96"/>
  <c r="H35" i="96"/>
  <c r="H34" i="96"/>
  <c r="R33" i="96"/>
  <c r="H33" i="96"/>
  <c r="H32" i="96"/>
  <c r="H31" i="96"/>
  <c r="R30" i="96"/>
  <c r="H30" i="96"/>
  <c r="H29" i="96"/>
  <c r="H28" i="96"/>
  <c r="H27" i="96"/>
  <c r="H26" i="96"/>
  <c r="H25" i="96"/>
  <c r="H24" i="96"/>
  <c r="H23" i="96"/>
  <c r="H22" i="96"/>
  <c r="H21" i="96"/>
  <c r="H20" i="96"/>
  <c r="H19" i="96"/>
  <c r="H18" i="96"/>
  <c r="H17" i="96"/>
  <c r="H16" i="96"/>
  <c r="H15" i="96"/>
  <c r="R14" i="96"/>
  <c r="H14" i="96"/>
  <c r="H13" i="96"/>
  <c r="H12" i="96"/>
  <c r="H11" i="96"/>
  <c r="H10" i="96"/>
  <c r="H9" i="96"/>
  <c r="H8" i="96"/>
  <c r="H7" i="96"/>
  <c r="R6" i="96"/>
  <c r="H6" i="96"/>
  <c r="H13" i="95"/>
  <c r="H12" i="95"/>
  <c r="H11" i="95"/>
  <c r="H10" i="95"/>
  <c r="H9" i="95"/>
  <c r="H8" i="95"/>
  <c r="H7" i="95"/>
  <c r="H29" i="95"/>
  <c r="H28" i="95"/>
  <c r="H27" i="95"/>
  <c r="H26" i="95"/>
  <c r="H25" i="95"/>
  <c r="H24" i="95"/>
  <c r="H23" i="95"/>
  <c r="H22" i="95"/>
  <c r="H21" i="95"/>
  <c r="H20" i="95"/>
  <c r="H19" i="95"/>
  <c r="H18" i="95"/>
  <c r="H17" i="95"/>
  <c r="H16" i="95"/>
  <c r="H15" i="95"/>
  <c r="H37" i="95"/>
  <c r="H36" i="95"/>
  <c r="H35" i="95"/>
  <c r="H34" i="95"/>
  <c r="R33" i="95"/>
  <c r="H33" i="95"/>
  <c r="H32" i="95"/>
  <c r="H31" i="95"/>
  <c r="R30" i="95"/>
  <c r="H30" i="95"/>
  <c r="R14" i="95"/>
  <c r="H14" i="95"/>
  <c r="R6" i="95"/>
  <c r="H6" i="95"/>
  <c r="H19" i="94"/>
  <c r="H18" i="94"/>
  <c r="H17" i="94"/>
  <c r="H16" i="94"/>
  <c r="R15" i="94"/>
  <c r="H15" i="94"/>
  <c r="H14" i="94"/>
  <c r="H13" i="94"/>
  <c r="R12" i="94"/>
  <c r="H12" i="94"/>
  <c r="H11" i="94"/>
  <c r="H10" i="94"/>
  <c r="H9" i="94"/>
  <c r="R8" i="94"/>
  <c r="H8" i="94"/>
  <c r="H7" i="94"/>
  <c r="R6" i="94"/>
  <c r="H6" i="94"/>
  <c r="H22" i="93"/>
  <c r="H21" i="93"/>
  <c r="H20" i="93"/>
  <c r="H19" i="93"/>
  <c r="H18" i="93"/>
  <c r="H17" i="93"/>
  <c r="H10" i="93"/>
  <c r="H30" i="93"/>
  <c r="H29" i="93"/>
  <c r="H28" i="93"/>
  <c r="H27" i="93"/>
  <c r="R26" i="93"/>
  <c r="H26" i="93"/>
  <c r="H25" i="93"/>
  <c r="H24" i="93"/>
  <c r="R23" i="93"/>
  <c r="H23" i="93"/>
  <c r="H16" i="93"/>
  <c r="H15" i="93"/>
  <c r="H14" i="93"/>
  <c r="H13" i="93"/>
  <c r="R12" i="93"/>
  <c r="H12" i="93"/>
  <c r="H11" i="93"/>
  <c r="H9" i="93"/>
  <c r="H8" i="93"/>
  <c r="H7" i="93"/>
  <c r="R6" i="93"/>
  <c r="H6" i="93"/>
  <c r="R25" i="91"/>
  <c r="H29" i="91"/>
  <c r="H28" i="91"/>
  <c r="H27" i="91"/>
  <c r="H26" i="91"/>
  <c r="H25" i="91"/>
  <c r="H24" i="91"/>
  <c r="H23" i="91"/>
  <c r="R22" i="91"/>
  <c r="H22" i="91"/>
  <c r="H21" i="91"/>
  <c r="H20" i="91"/>
  <c r="H19" i="91"/>
  <c r="H18" i="91"/>
  <c r="H17" i="91"/>
  <c r="H16" i="91"/>
  <c r="H15" i="91"/>
  <c r="H14" i="91"/>
  <c r="H13" i="91"/>
  <c r="H12" i="91"/>
  <c r="H11" i="91"/>
  <c r="R17" i="91"/>
  <c r="R11" i="91"/>
  <c r="R6" i="91"/>
  <c r="H10" i="91"/>
  <c r="H9" i="91"/>
  <c r="H8" i="91"/>
  <c r="H7" i="91"/>
  <c r="H6" i="91"/>
  <c r="Q7" i="90" l="1"/>
  <c r="Q6" i="90"/>
  <c r="H6" i="90"/>
  <c r="Q31" i="90"/>
  <c r="H31" i="90"/>
  <c r="Q30" i="90"/>
  <c r="H30" i="90"/>
  <c r="Q29" i="90"/>
  <c r="H29" i="90"/>
  <c r="Q28" i="90"/>
  <c r="H28" i="90"/>
  <c r="Q27" i="90"/>
  <c r="H27" i="90"/>
  <c r="Q26" i="90"/>
  <c r="H26" i="90"/>
  <c r="Q25" i="90"/>
  <c r="H25" i="90"/>
  <c r="Q24" i="90"/>
  <c r="H24" i="90"/>
  <c r="Q23" i="90"/>
  <c r="K23" i="90"/>
  <c r="H23" i="90"/>
  <c r="Q22" i="90"/>
  <c r="K22" i="90"/>
  <c r="H22" i="90"/>
  <c r="Q21" i="90"/>
  <c r="K21" i="90"/>
  <c r="H21" i="90"/>
  <c r="Q20" i="90"/>
  <c r="K20" i="90"/>
  <c r="H20" i="90"/>
  <c r="Q19" i="90"/>
  <c r="K19" i="90"/>
  <c r="H19" i="90"/>
  <c r="Q18" i="90"/>
  <c r="K18" i="90"/>
  <c r="H18" i="90"/>
  <c r="Q17" i="90"/>
  <c r="K17" i="90"/>
  <c r="H17" i="90"/>
  <c r="Q16" i="90"/>
  <c r="K16" i="90"/>
  <c r="H16" i="90"/>
  <c r="Q15" i="90"/>
  <c r="H15" i="90"/>
  <c r="Q14" i="90"/>
  <c r="H14" i="90"/>
  <c r="Q13" i="90"/>
  <c r="H13" i="90"/>
  <c r="Q12" i="90"/>
  <c r="H12" i="90"/>
  <c r="Q11" i="90"/>
  <c r="H11" i="90"/>
  <c r="Q10" i="90"/>
  <c r="H10" i="90"/>
  <c r="Q9" i="90"/>
  <c r="H9" i="90"/>
  <c r="Q8" i="90"/>
  <c r="H8" i="90"/>
  <c r="D4" i="90"/>
  <c r="C4" i="90"/>
  <c r="H62" i="68" l="1"/>
  <c r="H73" i="68" l="1"/>
  <c r="H70" i="68"/>
  <c r="Q71" i="68"/>
  <c r="H6" i="45" l="1"/>
  <c r="H103" i="87"/>
  <c r="H102" i="87"/>
  <c r="H101" i="87"/>
  <c r="H100" i="87"/>
  <c r="H51" i="87"/>
  <c r="Q80" i="89"/>
  <c r="Q77" i="89"/>
  <c r="Q74" i="89" l="1"/>
  <c r="H68" i="89"/>
  <c r="H67" i="89"/>
  <c r="Q66" i="89"/>
  <c r="H66" i="89"/>
  <c r="H16" i="89" l="1"/>
  <c r="H26" i="89"/>
  <c r="H21" i="89"/>
  <c r="H65" i="89" l="1"/>
  <c r="H64" i="89"/>
  <c r="H63" i="89"/>
  <c r="Q62" i="89"/>
  <c r="H62" i="89"/>
  <c r="H46" i="89"/>
  <c r="H45" i="89"/>
  <c r="H44" i="89"/>
  <c r="Q43" i="89"/>
  <c r="H43" i="89"/>
  <c r="Q23" i="89"/>
  <c r="H27" i="89"/>
  <c r="H25" i="89"/>
  <c r="H24" i="89"/>
  <c r="H23" i="89"/>
  <c r="H61" i="89" l="1"/>
  <c r="H60" i="89"/>
  <c r="H59" i="89"/>
  <c r="Q58" i="89"/>
  <c r="H58" i="89"/>
  <c r="H57" i="89"/>
  <c r="H56" i="89"/>
  <c r="H55" i="89"/>
  <c r="Q54" i="89"/>
  <c r="H54" i="89"/>
  <c r="H53" i="89"/>
  <c r="H52" i="89"/>
  <c r="H51" i="89"/>
  <c r="H50" i="89"/>
  <c r="H49" i="89"/>
  <c r="H48" i="89"/>
  <c r="Q47" i="89"/>
  <c r="K47" i="89"/>
  <c r="H47" i="89"/>
  <c r="H42" i="89"/>
  <c r="H41" i="89"/>
  <c r="H40" i="89"/>
  <c r="Q39" i="89"/>
  <c r="H39" i="89"/>
  <c r="H38" i="89"/>
  <c r="H37" i="89"/>
  <c r="H36" i="89"/>
  <c r="Q35" i="89"/>
  <c r="H35" i="89"/>
  <c r="H34" i="89"/>
  <c r="H33" i="89"/>
  <c r="H32" i="89"/>
  <c r="H31" i="89"/>
  <c r="H30" i="89"/>
  <c r="H29" i="89"/>
  <c r="Q28" i="89"/>
  <c r="K28" i="89"/>
  <c r="H28" i="89"/>
  <c r="R68" i="45" l="1"/>
  <c r="H68" i="45"/>
  <c r="R67" i="45"/>
  <c r="H67" i="45"/>
  <c r="R66" i="45"/>
  <c r="H66" i="45"/>
  <c r="R65" i="45"/>
  <c r="H65" i="45"/>
  <c r="H64" i="45"/>
  <c r="H63" i="45"/>
  <c r="R62" i="45"/>
  <c r="H62" i="45"/>
  <c r="R60" i="45"/>
  <c r="H60" i="45"/>
  <c r="R59" i="45"/>
  <c r="H59" i="45"/>
  <c r="R58" i="45"/>
  <c r="H58" i="45"/>
  <c r="R57" i="45"/>
  <c r="H57" i="45"/>
  <c r="H56" i="45"/>
  <c r="H55" i="45"/>
  <c r="R54" i="45"/>
  <c r="H54" i="45"/>
  <c r="R52" i="45"/>
  <c r="H52" i="45"/>
  <c r="R51" i="45"/>
  <c r="H51" i="45"/>
  <c r="R50" i="45"/>
  <c r="H50" i="45"/>
  <c r="R49" i="45"/>
  <c r="H49" i="45"/>
  <c r="H48" i="45"/>
  <c r="H47" i="45"/>
  <c r="R46" i="45"/>
  <c r="H46" i="45"/>
  <c r="R44" i="45"/>
  <c r="H44" i="45"/>
  <c r="R43" i="45"/>
  <c r="H43" i="45"/>
  <c r="R42" i="45"/>
  <c r="H42" i="45"/>
  <c r="R41" i="45"/>
  <c r="H41" i="45"/>
  <c r="H40" i="45"/>
  <c r="H39" i="45"/>
  <c r="R38" i="45"/>
  <c r="H38" i="45"/>
  <c r="R36" i="45"/>
  <c r="H36" i="45"/>
  <c r="R35" i="45"/>
  <c r="H35" i="45"/>
  <c r="R34" i="45"/>
  <c r="H34" i="45"/>
  <c r="R33" i="45"/>
  <c r="H33" i="45"/>
  <c r="H32" i="45"/>
  <c r="H31" i="45"/>
  <c r="R30" i="45"/>
  <c r="H30" i="45"/>
  <c r="R28" i="45"/>
  <c r="H28" i="45"/>
  <c r="R27" i="45"/>
  <c r="H27" i="45"/>
  <c r="R26" i="45"/>
  <c r="H26" i="45"/>
  <c r="R25" i="45"/>
  <c r="H25" i="45"/>
  <c r="H24" i="45"/>
  <c r="H23" i="45"/>
  <c r="R22" i="45"/>
  <c r="H22" i="45"/>
  <c r="R20" i="45"/>
  <c r="H20" i="45"/>
  <c r="R19" i="45"/>
  <c r="H19" i="45"/>
  <c r="R18" i="45"/>
  <c r="H18" i="45"/>
  <c r="R17" i="45"/>
  <c r="H17" i="45"/>
  <c r="H16" i="45"/>
  <c r="H15" i="45"/>
  <c r="R14" i="45"/>
  <c r="H14" i="45"/>
  <c r="R12" i="45"/>
  <c r="H12" i="45"/>
  <c r="R11" i="45"/>
  <c r="H11" i="45"/>
  <c r="R10" i="45"/>
  <c r="H10" i="45"/>
  <c r="R9" i="45"/>
  <c r="H9" i="45"/>
  <c r="H8" i="45"/>
  <c r="H7" i="45"/>
  <c r="R6" i="45"/>
  <c r="S68" i="73"/>
  <c r="H68" i="73"/>
  <c r="S67" i="73"/>
  <c r="H67" i="73"/>
  <c r="S66" i="73"/>
  <c r="H66" i="73"/>
  <c r="S65" i="73"/>
  <c r="H65" i="73"/>
  <c r="H64" i="73"/>
  <c r="H63" i="73"/>
  <c r="S62" i="73"/>
  <c r="H62" i="73"/>
  <c r="S60" i="73"/>
  <c r="H60" i="73"/>
  <c r="S59" i="73"/>
  <c r="H59" i="73"/>
  <c r="S58" i="73"/>
  <c r="H58" i="73"/>
  <c r="S57" i="73"/>
  <c r="H57" i="73"/>
  <c r="H56" i="73"/>
  <c r="H55" i="73"/>
  <c r="S54" i="73"/>
  <c r="H54" i="73"/>
  <c r="S52" i="73"/>
  <c r="H52" i="73"/>
  <c r="S51" i="73"/>
  <c r="H51" i="73"/>
  <c r="S50" i="73"/>
  <c r="H50" i="73"/>
  <c r="S49" i="73"/>
  <c r="H49" i="73"/>
  <c r="H48" i="73"/>
  <c r="H47" i="73"/>
  <c r="S46" i="73"/>
  <c r="H46" i="73"/>
  <c r="S44" i="73"/>
  <c r="H44" i="73"/>
  <c r="S43" i="73"/>
  <c r="H43" i="73"/>
  <c r="S42" i="73"/>
  <c r="H42" i="73"/>
  <c r="S41" i="73"/>
  <c r="H41" i="73"/>
  <c r="H40" i="73"/>
  <c r="H39" i="73"/>
  <c r="S38" i="73"/>
  <c r="H38" i="73"/>
  <c r="S36" i="73"/>
  <c r="H36" i="73"/>
  <c r="S35" i="73"/>
  <c r="H35" i="73"/>
  <c r="S34" i="73"/>
  <c r="H34" i="73"/>
  <c r="S33" i="73"/>
  <c r="H33" i="73"/>
  <c r="H32" i="73"/>
  <c r="H31" i="73"/>
  <c r="S30" i="73"/>
  <c r="H30" i="73"/>
  <c r="S28" i="73"/>
  <c r="H28" i="73"/>
  <c r="S27" i="73"/>
  <c r="H27" i="73"/>
  <c r="S26" i="73"/>
  <c r="H26" i="73"/>
  <c r="S25" i="73"/>
  <c r="H25" i="73"/>
  <c r="H24" i="73"/>
  <c r="H23" i="73"/>
  <c r="S22" i="73"/>
  <c r="H22" i="73"/>
  <c r="S20" i="73"/>
  <c r="H20" i="73"/>
  <c r="S19" i="73"/>
  <c r="H19" i="73"/>
  <c r="S18" i="73"/>
  <c r="H18" i="73"/>
  <c r="S17" i="73"/>
  <c r="H17" i="73"/>
  <c r="H16" i="73"/>
  <c r="H15" i="73"/>
  <c r="S14" i="73"/>
  <c r="H14" i="73"/>
  <c r="S12" i="73"/>
  <c r="H12" i="73"/>
  <c r="S11" i="73"/>
  <c r="H11" i="73"/>
  <c r="S10" i="73"/>
  <c r="H10" i="73"/>
  <c r="S9" i="73"/>
  <c r="H9" i="73"/>
  <c r="H8" i="73"/>
  <c r="H7" i="73"/>
  <c r="S6" i="73"/>
  <c r="H6" i="73"/>
  <c r="Q18" i="89"/>
  <c r="Q13" i="89"/>
  <c r="Q6" i="89"/>
  <c r="H17" i="89"/>
  <c r="H15" i="89"/>
  <c r="H14" i="89"/>
  <c r="H10" i="89"/>
  <c r="H20" i="89"/>
  <c r="H19" i="89"/>
  <c r="H18" i="89"/>
  <c r="H13" i="89"/>
  <c r="H12" i="89"/>
  <c r="H11" i="89"/>
  <c r="H9" i="89"/>
  <c r="H8" i="89"/>
  <c r="H22" i="89" l="1"/>
  <c r="H7" i="89"/>
  <c r="K6" i="89"/>
  <c r="H6" i="89"/>
  <c r="D4" i="89"/>
  <c r="C4" i="89"/>
  <c r="I277" i="47" l="1"/>
  <c r="Q277" i="47"/>
  <c r="H277" i="47"/>
  <c r="H206" i="47" l="1"/>
  <c r="H205" i="47"/>
  <c r="Q204" i="47"/>
  <c r="H90" i="47"/>
  <c r="H89" i="47"/>
  <c r="Q88" i="47"/>
  <c r="H88" i="47"/>
  <c r="H76" i="47"/>
  <c r="H75" i="47"/>
  <c r="Q74" i="47"/>
  <c r="H74" i="47"/>
  <c r="H62" i="47"/>
  <c r="H61" i="47"/>
  <c r="Q60" i="47"/>
  <c r="H60" i="47"/>
  <c r="Q46" i="47"/>
  <c r="H48" i="47"/>
  <c r="H47" i="47"/>
  <c r="H46" i="47"/>
  <c r="H194" i="43"/>
  <c r="H193" i="43"/>
  <c r="H192" i="43"/>
  <c r="H191" i="43"/>
  <c r="H190" i="43"/>
  <c r="H189" i="43"/>
  <c r="H188" i="43"/>
  <c r="H187" i="43"/>
  <c r="H186" i="43"/>
  <c r="H185" i="43"/>
  <c r="H184" i="43"/>
  <c r="H183" i="43"/>
  <c r="H60" i="88" l="1"/>
  <c r="H59" i="88"/>
  <c r="H58" i="88"/>
  <c r="H57" i="88"/>
  <c r="H56" i="88"/>
  <c r="H55" i="88"/>
  <c r="H54" i="88"/>
  <c r="H70" i="88"/>
  <c r="H69" i="88"/>
  <c r="H68" i="88"/>
  <c r="H67" i="88"/>
  <c r="H66" i="88"/>
  <c r="H65" i="88"/>
  <c r="H81" i="88"/>
  <c r="H80" i="88"/>
  <c r="H79" i="88"/>
  <c r="H78" i="88"/>
  <c r="H77" i="88"/>
  <c r="H76" i="88"/>
  <c r="H92" i="88"/>
  <c r="H91" i="88"/>
  <c r="H90" i="88"/>
  <c r="H89" i="88"/>
  <c r="H88" i="88"/>
  <c r="H87" i="88"/>
  <c r="H103" i="88"/>
  <c r="H102" i="88"/>
  <c r="H101" i="88"/>
  <c r="H100" i="88"/>
  <c r="H99" i="88"/>
  <c r="H98" i="88"/>
  <c r="H114" i="88"/>
  <c r="H113" i="88"/>
  <c r="H112" i="88"/>
  <c r="H111" i="88"/>
  <c r="H110" i="88"/>
  <c r="H109" i="88"/>
  <c r="H125" i="88"/>
  <c r="H124" i="88"/>
  <c r="H123" i="88"/>
  <c r="H122" i="88"/>
  <c r="H121" i="88"/>
  <c r="H120" i="88"/>
  <c r="H133" i="88"/>
  <c r="H132" i="88"/>
  <c r="H131" i="88"/>
  <c r="H51" i="88"/>
  <c r="H50" i="88"/>
  <c r="H47" i="88"/>
  <c r="H46" i="88"/>
  <c r="H45" i="88"/>
  <c r="H44" i="88"/>
  <c r="Q130" i="88" l="1"/>
  <c r="K130" i="88"/>
  <c r="H130" i="88"/>
  <c r="H129" i="88"/>
  <c r="H128" i="88"/>
  <c r="H127" i="88"/>
  <c r="H126" i="88"/>
  <c r="Q119" i="88"/>
  <c r="K119" i="88"/>
  <c r="H119" i="88"/>
  <c r="H118" i="88"/>
  <c r="H117" i="88"/>
  <c r="H116" i="88"/>
  <c r="H115" i="88"/>
  <c r="K108" i="88"/>
  <c r="H108" i="88"/>
  <c r="H107" i="88"/>
  <c r="H106" i="88"/>
  <c r="H105" i="88"/>
  <c r="H104" i="88"/>
  <c r="Q97" i="88"/>
  <c r="K97" i="88"/>
  <c r="H97" i="88"/>
  <c r="H96" i="88"/>
  <c r="H95" i="88"/>
  <c r="H94" i="88"/>
  <c r="H93" i="88"/>
  <c r="Q86" i="88"/>
  <c r="H86" i="88"/>
  <c r="H85" i="88"/>
  <c r="H84" i="88"/>
  <c r="H83" i="88"/>
  <c r="H82" i="88"/>
  <c r="Q75" i="88"/>
  <c r="H75" i="88"/>
  <c r="H74" i="88"/>
  <c r="H73" i="88"/>
  <c r="H72" i="88"/>
  <c r="H71" i="88"/>
  <c r="Q64" i="88"/>
  <c r="H64" i="88"/>
  <c r="H63" i="88"/>
  <c r="H62" i="88"/>
  <c r="H61" i="88"/>
  <c r="K53" i="88"/>
  <c r="H53" i="88"/>
  <c r="H52" i="88"/>
  <c r="H49" i="88"/>
  <c r="H48" i="88"/>
  <c r="H43" i="88"/>
  <c r="K42" i="88"/>
  <c r="H42" i="88"/>
  <c r="S552" i="73" l="1"/>
  <c r="S571" i="73"/>
  <c r="R145" i="43"/>
  <c r="H41" i="88" l="1"/>
  <c r="H40" i="88"/>
  <c r="H39" i="88"/>
  <c r="Q38" i="88"/>
  <c r="H38" i="88"/>
  <c r="H37" i="88"/>
  <c r="H36" i="88"/>
  <c r="H35" i="88"/>
  <c r="Q34" i="88"/>
  <c r="H34" i="88"/>
  <c r="H33" i="88"/>
  <c r="H32" i="88"/>
  <c r="H31" i="88"/>
  <c r="K30" i="88"/>
  <c r="H30" i="88"/>
  <c r="H29" i="88"/>
  <c r="H28" i="88"/>
  <c r="H27" i="88"/>
  <c r="Q26" i="88"/>
  <c r="H26" i="88"/>
  <c r="H25" i="88"/>
  <c r="H24" i="88"/>
  <c r="H23" i="88"/>
  <c r="Q22" i="88"/>
  <c r="H22" i="88"/>
  <c r="H21" i="88"/>
  <c r="H20" i="88"/>
  <c r="H19" i="88"/>
  <c r="K18" i="88"/>
  <c r="H18" i="88"/>
  <c r="Q10" i="88"/>
  <c r="H395" i="88"/>
  <c r="H394" i="88"/>
  <c r="H393" i="88"/>
  <c r="H392" i="88"/>
  <c r="H391" i="88"/>
  <c r="H390" i="88"/>
  <c r="H389" i="88"/>
  <c r="Q388" i="88"/>
  <c r="K388" i="88"/>
  <c r="H388" i="88"/>
  <c r="H387" i="88"/>
  <c r="H386" i="88"/>
  <c r="H385" i="88"/>
  <c r="H384" i="88"/>
  <c r="H383" i="88"/>
  <c r="H382" i="88"/>
  <c r="H381" i="88"/>
  <c r="Q380" i="88"/>
  <c r="K380" i="88"/>
  <c r="H380" i="88"/>
  <c r="H379" i="88"/>
  <c r="H378" i="88"/>
  <c r="H377" i="88"/>
  <c r="H376" i="88"/>
  <c r="H375" i="88"/>
  <c r="H374" i="88"/>
  <c r="H373" i="88"/>
  <c r="Q372" i="88"/>
  <c r="K372" i="88"/>
  <c r="H372" i="88"/>
  <c r="H371" i="88"/>
  <c r="H370" i="88"/>
  <c r="H369" i="88"/>
  <c r="H368" i="88"/>
  <c r="H367" i="88"/>
  <c r="H366" i="88"/>
  <c r="H365" i="88"/>
  <c r="Q364" i="88"/>
  <c r="K364" i="88"/>
  <c r="H364" i="88"/>
  <c r="H363" i="88"/>
  <c r="H362" i="88"/>
  <c r="H361" i="88"/>
  <c r="H360" i="88"/>
  <c r="H359" i="88"/>
  <c r="H358" i="88"/>
  <c r="H357" i="88"/>
  <c r="Q356" i="88"/>
  <c r="H356" i="88"/>
  <c r="H355" i="88"/>
  <c r="H354" i="88"/>
  <c r="H353" i="88"/>
  <c r="H352" i="88"/>
  <c r="H351" i="88"/>
  <c r="H350" i="88"/>
  <c r="H349" i="88"/>
  <c r="Q348" i="88"/>
  <c r="H348" i="88"/>
  <c r="H347" i="88"/>
  <c r="H346" i="88"/>
  <c r="H345" i="88"/>
  <c r="H344" i="88"/>
  <c r="H343" i="88"/>
  <c r="H342" i="88"/>
  <c r="H341" i="88"/>
  <c r="Q340" i="88"/>
  <c r="H340" i="88"/>
  <c r="H339" i="88"/>
  <c r="H338" i="88"/>
  <c r="H337" i="88"/>
  <c r="H336" i="88"/>
  <c r="H335" i="88"/>
  <c r="H334" i="88"/>
  <c r="H333" i="88"/>
  <c r="K332" i="88"/>
  <c r="H332" i="88"/>
  <c r="H331" i="88"/>
  <c r="H330" i="88"/>
  <c r="H329" i="88"/>
  <c r="H328" i="88"/>
  <c r="H327" i="88"/>
  <c r="H326" i="88"/>
  <c r="H325" i="88"/>
  <c r="K324" i="88"/>
  <c r="H324" i="88"/>
  <c r="H323" i="88"/>
  <c r="H322" i="88"/>
  <c r="H321" i="88"/>
  <c r="Q320" i="88"/>
  <c r="H320" i="88"/>
  <c r="H319" i="88"/>
  <c r="H318" i="88"/>
  <c r="H317" i="88"/>
  <c r="Q316" i="88"/>
  <c r="K316" i="88"/>
  <c r="H316" i="88"/>
  <c r="H315" i="88"/>
  <c r="H314" i="88"/>
  <c r="H313" i="88"/>
  <c r="Q312" i="88"/>
  <c r="H312" i="88"/>
  <c r="H311" i="88"/>
  <c r="H310" i="88"/>
  <c r="H309" i="88"/>
  <c r="Q308" i="88"/>
  <c r="K308" i="88"/>
  <c r="H308" i="88"/>
  <c r="H307" i="88"/>
  <c r="H306" i="88"/>
  <c r="H305" i="88"/>
  <c r="Q304" i="88"/>
  <c r="H304" i="88"/>
  <c r="H303" i="88"/>
  <c r="H302" i="88"/>
  <c r="H301" i="88"/>
  <c r="Q300" i="88"/>
  <c r="H300" i="88"/>
  <c r="H299" i="88"/>
  <c r="H298" i="88"/>
  <c r="H297" i="88"/>
  <c r="Q296" i="88"/>
  <c r="H296" i="88"/>
  <c r="H295" i="88"/>
  <c r="H294" i="88"/>
  <c r="H293" i="88"/>
  <c r="Q292" i="88"/>
  <c r="K292" i="88"/>
  <c r="H292" i="88"/>
  <c r="H291" i="88"/>
  <c r="H290" i="88"/>
  <c r="H289" i="88"/>
  <c r="K288" i="88"/>
  <c r="H288" i="88"/>
  <c r="H287" i="88"/>
  <c r="H286" i="88"/>
  <c r="H285" i="88"/>
  <c r="H284" i="88"/>
  <c r="H283" i="88"/>
  <c r="Q282" i="88"/>
  <c r="K282" i="88"/>
  <c r="H282" i="88"/>
  <c r="H281" i="88"/>
  <c r="H280" i="88"/>
  <c r="H279" i="88"/>
  <c r="H278" i="88"/>
  <c r="H277" i="88"/>
  <c r="Q276" i="88"/>
  <c r="K276" i="88"/>
  <c r="H276" i="88"/>
  <c r="H275" i="88"/>
  <c r="H274" i="88"/>
  <c r="H273" i="88"/>
  <c r="H272" i="88"/>
  <c r="H271" i="88"/>
  <c r="K270" i="88"/>
  <c r="H270" i="88"/>
  <c r="H269" i="88"/>
  <c r="H268" i="88"/>
  <c r="H267" i="88"/>
  <c r="H266" i="88"/>
  <c r="H265" i="88"/>
  <c r="Q264" i="88"/>
  <c r="K264" i="88"/>
  <c r="H264" i="88"/>
  <c r="H263" i="88"/>
  <c r="H262" i="88"/>
  <c r="H261" i="88"/>
  <c r="H260" i="88"/>
  <c r="H259" i="88"/>
  <c r="Q258" i="88"/>
  <c r="H258" i="88"/>
  <c r="H257" i="88"/>
  <c r="H256" i="88"/>
  <c r="H255" i="88"/>
  <c r="H254" i="88"/>
  <c r="H253" i="88"/>
  <c r="Q252" i="88"/>
  <c r="H252" i="88"/>
  <c r="H251" i="88"/>
  <c r="H250" i="88"/>
  <c r="H249" i="88"/>
  <c r="H248" i="88"/>
  <c r="H247" i="88"/>
  <c r="Q246" i="88"/>
  <c r="H246" i="88"/>
  <c r="H245" i="88"/>
  <c r="H244" i="88"/>
  <c r="H243" i="88"/>
  <c r="H242" i="88"/>
  <c r="H241" i="88"/>
  <c r="K240" i="88"/>
  <c r="H240" i="88"/>
  <c r="H239" i="88"/>
  <c r="H238" i="88"/>
  <c r="H237" i="88"/>
  <c r="H236" i="88"/>
  <c r="H235" i="88"/>
  <c r="K234" i="88"/>
  <c r="H234" i="88"/>
  <c r="H17" i="88"/>
  <c r="H16" i="88"/>
  <c r="H15" i="88"/>
  <c r="Q14" i="88"/>
  <c r="H14" i="88"/>
  <c r="H13" i="88"/>
  <c r="H12" i="88"/>
  <c r="H11" i="88"/>
  <c r="H10" i="88"/>
  <c r="H9" i="88"/>
  <c r="H8" i="88"/>
  <c r="H7" i="88"/>
  <c r="K6" i="88"/>
  <c r="H6" i="88"/>
  <c r="D4" i="88"/>
  <c r="C4" i="88"/>
  <c r="Q38" i="47"/>
  <c r="Q30" i="47"/>
  <c r="Q57" i="47"/>
  <c r="Q53" i="47"/>
  <c r="H52" i="47"/>
  <c r="Q51" i="47"/>
  <c r="H51" i="47"/>
  <c r="Q71" i="47"/>
  <c r="Q67" i="47"/>
  <c r="H66" i="47"/>
  <c r="Q65" i="47"/>
  <c r="H65" i="47"/>
  <c r="Q85" i="47"/>
  <c r="Q81" i="47"/>
  <c r="H80" i="47"/>
  <c r="Q79" i="47"/>
  <c r="H79" i="47"/>
  <c r="Q99" i="47"/>
  <c r="Q95" i="47"/>
  <c r="H95" i="47"/>
  <c r="H94" i="47"/>
  <c r="Q93" i="47"/>
  <c r="H93" i="47"/>
  <c r="Q270" i="47"/>
  <c r="Q267" i="47"/>
  <c r="Q264" i="47"/>
  <c r="Q261" i="47"/>
  <c r="Q258" i="47"/>
  <c r="Q255" i="47"/>
  <c r="Q249" i="47"/>
  <c r="Q252" i="47"/>
  <c r="Q172" i="87" l="1"/>
  <c r="H200" i="87"/>
  <c r="H199" i="87"/>
  <c r="H203" i="87"/>
  <c r="H202" i="87"/>
  <c r="H201" i="87"/>
  <c r="H198" i="87"/>
  <c r="H197" i="87"/>
  <c r="Q196" i="87"/>
  <c r="K196" i="87"/>
  <c r="H196" i="87"/>
  <c r="H17" i="87"/>
  <c r="Q76" i="87"/>
  <c r="Q188" i="87"/>
  <c r="Q180" i="87"/>
  <c r="Q91" i="87"/>
  <c r="Q86" i="87"/>
  <c r="Q46" i="87"/>
  <c r="Q41" i="87"/>
  <c r="Q31" i="87"/>
  <c r="H192" i="87"/>
  <c r="H191" i="87"/>
  <c r="H190" i="87"/>
  <c r="H182" i="87"/>
  <c r="H181" i="87"/>
  <c r="H175" i="87"/>
  <c r="H174" i="87"/>
  <c r="H167" i="87"/>
  <c r="H166" i="87"/>
  <c r="H159" i="87"/>
  <c r="H158" i="87"/>
  <c r="H151" i="87"/>
  <c r="H150" i="87"/>
  <c r="H195" i="87"/>
  <c r="H194" i="87"/>
  <c r="H193" i="87"/>
  <c r="H189" i="87"/>
  <c r="K188" i="87"/>
  <c r="H188" i="87"/>
  <c r="H187" i="87"/>
  <c r="H186" i="87"/>
  <c r="H185" i="87"/>
  <c r="H184" i="87"/>
  <c r="H183" i="87"/>
  <c r="K180" i="87"/>
  <c r="H180" i="87"/>
  <c r="H179" i="87"/>
  <c r="H178" i="87"/>
  <c r="H177" i="87"/>
  <c r="H176" i="87"/>
  <c r="H173" i="87"/>
  <c r="K172" i="87"/>
  <c r="H172" i="87"/>
  <c r="H171" i="87"/>
  <c r="H170" i="87"/>
  <c r="H169" i="87"/>
  <c r="H168" i="87"/>
  <c r="H165" i="87"/>
  <c r="Q164" i="87"/>
  <c r="H164" i="87"/>
  <c r="H163" i="87"/>
  <c r="H162" i="87"/>
  <c r="H161" i="87"/>
  <c r="H160" i="87"/>
  <c r="H157" i="87"/>
  <c r="Q156" i="87"/>
  <c r="H156" i="87"/>
  <c r="H155" i="87"/>
  <c r="H154" i="87"/>
  <c r="H153" i="87"/>
  <c r="H152" i="87"/>
  <c r="H149" i="87"/>
  <c r="Q148" i="87"/>
  <c r="H148" i="87"/>
  <c r="K140" i="87"/>
  <c r="K132" i="87"/>
  <c r="K96" i="87"/>
  <c r="K100" i="87"/>
  <c r="Q100" i="87"/>
  <c r="H104" i="87"/>
  <c r="Q104" i="87"/>
  <c r="H105" i="87"/>
  <c r="H106" i="87"/>
  <c r="H107" i="87"/>
  <c r="H108" i="87"/>
  <c r="Q108" i="87"/>
  <c r="H109" i="87"/>
  <c r="H110" i="87"/>
  <c r="H111" i="87"/>
  <c r="H112" i="87"/>
  <c r="Q112" i="87"/>
  <c r="H113" i="87"/>
  <c r="H114" i="87"/>
  <c r="H115" i="87"/>
  <c r="H116" i="87"/>
  <c r="K116" i="87"/>
  <c r="Q116" i="87"/>
  <c r="H117" i="87"/>
  <c r="H118" i="87"/>
  <c r="H119" i="87"/>
  <c r="H120" i="87"/>
  <c r="Q120" i="87"/>
  <c r="H121" i="87"/>
  <c r="H122" i="87"/>
  <c r="H123" i="87"/>
  <c r="H124" i="87"/>
  <c r="K124" i="87"/>
  <c r="Q124" i="87"/>
  <c r="H125" i="87"/>
  <c r="H126" i="87"/>
  <c r="H127" i="87"/>
  <c r="H128" i="87"/>
  <c r="Q128" i="87"/>
  <c r="H129" i="87"/>
  <c r="H130" i="87"/>
  <c r="H131" i="87"/>
  <c r="K91" i="87"/>
  <c r="K86" i="87"/>
  <c r="K81" i="87"/>
  <c r="K76" i="87"/>
  <c r="Q71" i="87"/>
  <c r="Q66" i="87"/>
  <c r="Q61" i="87"/>
  <c r="K56" i="87"/>
  <c r="K51" i="87"/>
  <c r="K46" i="87"/>
  <c r="K41" i="87"/>
  <c r="K36" i="87"/>
  <c r="Q26" i="87"/>
  <c r="K11" i="87"/>
  <c r="H95" i="87" l="1"/>
  <c r="H94" i="87"/>
  <c r="H93" i="87"/>
  <c r="H92" i="87"/>
  <c r="H91" i="87"/>
  <c r="H90" i="87"/>
  <c r="H89" i="87"/>
  <c r="H88" i="87"/>
  <c r="H87" i="87"/>
  <c r="H86" i="87"/>
  <c r="H85" i="87"/>
  <c r="H84" i="87"/>
  <c r="H83" i="87"/>
  <c r="H82" i="87"/>
  <c r="H81" i="87"/>
  <c r="H80" i="87"/>
  <c r="H79" i="87"/>
  <c r="H78" i="87"/>
  <c r="H77" i="87"/>
  <c r="H76" i="87"/>
  <c r="H75" i="87"/>
  <c r="H74" i="87"/>
  <c r="H73" i="87"/>
  <c r="H72" i="87"/>
  <c r="H71" i="87"/>
  <c r="H70" i="87"/>
  <c r="H69" i="87"/>
  <c r="H68" i="87"/>
  <c r="H67" i="87"/>
  <c r="H66" i="87"/>
  <c r="H65" i="87"/>
  <c r="H64" i="87"/>
  <c r="H63" i="87"/>
  <c r="H62" i="87"/>
  <c r="H61" i="87"/>
  <c r="H50" i="87"/>
  <c r="H49" i="87"/>
  <c r="H48" i="87"/>
  <c r="H47" i="87"/>
  <c r="H46" i="87"/>
  <c r="H45" i="87"/>
  <c r="H44" i="87"/>
  <c r="H43" i="87"/>
  <c r="H42" i="87"/>
  <c r="H41" i="87"/>
  <c r="H40" i="87"/>
  <c r="H39" i="87"/>
  <c r="H38" i="87"/>
  <c r="H37" i="87"/>
  <c r="H36" i="87"/>
  <c r="H35" i="87"/>
  <c r="H34" i="87"/>
  <c r="H33" i="87"/>
  <c r="H32" i="87"/>
  <c r="K31" i="87"/>
  <c r="H31" i="87"/>
  <c r="H30" i="87"/>
  <c r="H29" i="87"/>
  <c r="H28" i="87"/>
  <c r="H27" i="87"/>
  <c r="H26" i="87"/>
  <c r="H25" i="87"/>
  <c r="H24" i="87"/>
  <c r="H23" i="87"/>
  <c r="H22" i="87"/>
  <c r="Q21" i="87"/>
  <c r="H21" i="87"/>
  <c r="H20" i="87"/>
  <c r="H19" i="87"/>
  <c r="H18" i="87"/>
  <c r="Q16" i="87"/>
  <c r="H16" i="87"/>
  <c r="H15" i="87"/>
  <c r="H14" i="87"/>
  <c r="H13" i="87"/>
  <c r="H12" i="87"/>
  <c r="H11" i="87"/>
  <c r="H10" i="87"/>
  <c r="H9" i="87"/>
  <c r="H8" i="87"/>
  <c r="H7" i="87"/>
  <c r="K6" i="87"/>
  <c r="H6" i="87"/>
  <c r="D4" i="87"/>
  <c r="C4" i="87"/>
  <c r="H47" i="82" l="1"/>
  <c r="H46" i="82"/>
  <c r="R45" i="82"/>
  <c r="H45" i="82"/>
  <c r="H44" i="82"/>
  <c r="H43" i="82"/>
  <c r="R42" i="82"/>
  <c r="H42" i="82"/>
  <c r="R41" i="82"/>
  <c r="H41" i="82"/>
  <c r="H40" i="86"/>
  <c r="H39" i="86"/>
  <c r="R38" i="86"/>
  <c r="H38" i="86"/>
  <c r="H37" i="86"/>
  <c r="H36" i="86"/>
  <c r="R35" i="86"/>
  <c r="H35" i="86"/>
  <c r="R34" i="86"/>
  <c r="H34" i="86"/>
  <c r="H33" i="86"/>
  <c r="H32" i="86"/>
  <c r="R31" i="86"/>
  <c r="H31" i="86"/>
  <c r="H30" i="86"/>
  <c r="H29" i="86"/>
  <c r="R28" i="86"/>
  <c r="H28" i="86"/>
  <c r="R27" i="86"/>
  <c r="H27" i="86"/>
  <c r="H26" i="86"/>
  <c r="H25" i="86"/>
  <c r="R24" i="86"/>
  <c r="H24" i="86"/>
  <c r="H23" i="86"/>
  <c r="H22" i="86"/>
  <c r="R21" i="86"/>
  <c r="H21" i="86"/>
  <c r="R20" i="86"/>
  <c r="H20" i="86"/>
  <c r="H19" i="86"/>
  <c r="H18" i="86"/>
  <c r="R17" i="86"/>
  <c r="H17" i="86"/>
  <c r="H16" i="86"/>
  <c r="H15" i="86"/>
  <c r="R14" i="86"/>
  <c r="H14" i="86"/>
  <c r="R13" i="86"/>
  <c r="H13" i="86"/>
  <c r="H12" i="86"/>
  <c r="H11" i="86"/>
  <c r="R10" i="86"/>
  <c r="H10" i="86"/>
  <c r="H9" i="86"/>
  <c r="H8" i="86"/>
  <c r="R7" i="86"/>
  <c r="H7" i="86"/>
  <c r="R6" i="86"/>
  <c r="H6" i="86"/>
  <c r="R50" i="83" l="1"/>
  <c r="H50" i="83"/>
  <c r="H49" i="83"/>
  <c r="H48" i="83"/>
  <c r="H47" i="83"/>
  <c r="H46" i="83"/>
  <c r="H45" i="83"/>
  <c r="R44" i="83"/>
  <c r="H44" i="83"/>
  <c r="R43" i="83"/>
  <c r="R37" i="83"/>
  <c r="R36" i="83"/>
  <c r="R30" i="83"/>
  <c r="R38" i="82"/>
  <c r="R35" i="82"/>
  <c r="R31" i="82"/>
  <c r="R28" i="82"/>
  <c r="R24" i="82"/>
  <c r="R21" i="82"/>
  <c r="R17" i="82"/>
  <c r="R14" i="82"/>
  <c r="H771" i="45" l="1"/>
  <c r="H713" i="45" l="1"/>
  <c r="R698" i="45"/>
  <c r="R785" i="45"/>
  <c r="R787" i="45"/>
  <c r="R758" i="45"/>
  <c r="R756" i="45"/>
  <c r="R729" i="45"/>
  <c r="R727" i="45"/>
  <c r="R700" i="45"/>
  <c r="R800" i="45"/>
  <c r="H800" i="45"/>
  <c r="R798" i="45"/>
  <c r="H798" i="45"/>
  <c r="R796" i="45"/>
  <c r="H796" i="45"/>
  <c r="R793" i="45"/>
  <c r="H793" i="45"/>
  <c r="R791" i="45"/>
  <c r="H791" i="45"/>
  <c r="R788" i="45"/>
  <c r="H788" i="45"/>
  <c r="H787" i="45"/>
  <c r="R786" i="45"/>
  <c r="H786" i="45"/>
  <c r="H785" i="45"/>
  <c r="R784" i="45"/>
  <c r="H784" i="45"/>
  <c r="R783" i="45"/>
  <c r="H783" i="45"/>
  <c r="R782" i="45"/>
  <c r="H782" i="45"/>
  <c r="H781" i="45"/>
  <c r="H780" i="45"/>
  <c r="R778" i="45"/>
  <c r="H778" i="45"/>
  <c r="H776" i="45"/>
  <c r="R774" i="45"/>
  <c r="H774" i="45"/>
  <c r="H772" i="45"/>
  <c r="R771" i="45"/>
  <c r="R769" i="45"/>
  <c r="H769" i="45"/>
  <c r="R767" i="45"/>
  <c r="H767" i="45"/>
  <c r="R764" i="45"/>
  <c r="H764" i="45"/>
  <c r="R762" i="45"/>
  <c r="H762" i="45"/>
  <c r="R759" i="45"/>
  <c r="H759" i="45"/>
  <c r="H758" i="45"/>
  <c r="R757" i="45"/>
  <c r="H757" i="45"/>
  <c r="H756" i="45"/>
  <c r="R755" i="45"/>
  <c r="H755" i="45"/>
  <c r="R754" i="45"/>
  <c r="H754" i="45"/>
  <c r="R753" i="45"/>
  <c r="H753" i="45"/>
  <c r="H752" i="45"/>
  <c r="H751" i="45"/>
  <c r="R749" i="45" l="1"/>
  <c r="H749" i="45"/>
  <c r="H747" i="45"/>
  <c r="R745" i="45"/>
  <c r="H745" i="45"/>
  <c r="H743" i="45"/>
  <c r="R742" i="45"/>
  <c r="H742" i="45"/>
  <c r="R740" i="45"/>
  <c r="H740" i="45"/>
  <c r="R735" i="45"/>
  <c r="H735" i="45"/>
  <c r="R733" i="45"/>
  <c r="H733" i="45"/>
  <c r="R730" i="45"/>
  <c r="H730" i="45"/>
  <c r="H729" i="45"/>
  <c r="R728" i="45"/>
  <c r="H728" i="45"/>
  <c r="H727" i="45"/>
  <c r="R726" i="45"/>
  <c r="H726" i="45"/>
  <c r="R725" i="45"/>
  <c r="H725" i="45"/>
  <c r="R724" i="45"/>
  <c r="H724" i="45"/>
  <c r="R723" i="45"/>
  <c r="H723" i="45"/>
  <c r="R722" i="45"/>
  <c r="H722" i="45"/>
  <c r="H720" i="45"/>
  <c r="H718" i="45"/>
  <c r="H716" i="45"/>
  <c r="H714" i="45"/>
  <c r="H691" i="45"/>
  <c r="H689" i="45"/>
  <c r="H687" i="45"/>
  <c r="H685" i="45"/>
  <c r="R691" i="45"/>
  <c r="R880" i="45" l="1"/>
  <c r="H851" i="45" l="1"/>
  <c r="R851" i="45"/>
  <c r="H852" i="45"/>
  <c r="R852" i="45"/>
  <c r="H854" i="45"/>
  <c r="R854" i="45"/>
  <c r="R855" i="45"/>
  <c r="H856" i="45"/>
  <c r="R856" i="45"/>
  <c r="H857" i="45"/>
  <c r="R857" i="45"/>
  <c r="H859" i="45"/>
  <c r="R859" i="45"/>
  <c r="R860" i="45"/>
  <c r="H861" i="45"/>
  <c r="R861" i="45"/>
  <c r="H864" i="45"/>
  <c r="R864" i="45"/>
  <c r="H866" i="45"/>
  <c r="R866" i="45"/>
  <c r="H868" i="45"/>
  <c r="R868" i="45"/>
  <c r="H869" i="45"/>
  <c r="R869" i="45"/>
  <c r="H871" i="45"/>
  <c r="R871" i="45"/>
  <c r="H873" i="45"/>
  <c r="R873" i="45"/>
  <c r="H874" i="45"/>
  <c r="R874" i="45"/>
  <c r="H879" i="45"/>
  <c r="R879" i="45"/>
  <c r="H880" i="45"/>
  <c r="H885" i="45"/>
  <c r="R885" i="45"/>
  <c r="H886" i="45"/>
  <c r="R886" i="45"/>
  <c r="H887" i="45"/>
  <c r="R887" i="45"/>
  <c r="H888" i="45"/>
  <c r="R888" i="45"/>
  <c r="H889" i="45"/>
  <c r="R889" i="45"/>
  <c r="H890" i="45"/>
  <c r="R890" i="45"/>
  <c r="H891" i="45"/>
  <c r="R891" i="45"/>
  <c r="H892" i="45"/>
  <c r="R892" i="45"/>
  <c r="H893" i="45"/>
  <c r="R893" i="45"/>
  <c r="H895" i="45"/>
  <c r="R895" i="45"/>
  <c r="H896" i="45"/>
  <c r="R896" i="45"/>
  <c r="H898" i="45"/>
  <c r="R898" i="45"/>
  <c r="R848" i="45"/>
  <c r="H848" i="45"/>
  <c r="H847" i="45"/>
  <c r="R846" i="45"/>
  <c r="H846" i="45"/>
  <c r="R845" i="45"/>
  <c r="H845" i="45"/>
  <c r="H844" i="45"/>
  <c r="R843" i="45"/>
  <c r="H843" i="45"/>
  <c r="R842" i="45"/>
  <c r="H842" i="45"/>
  <c r="R841" i="45"/>
  <c r="H841" i="45"/>
  <c r="R840" i="45"/>
  <c r="H840" i="45"/>
  <c r="R839" i="45"/>
  <c r="H839" i="45"/>
  <c r="R838" i="45"/>
  <c r="H838" i="45"/>
  <c r="R837" i="45"/>
  <c r="H837" i="45"/>
  <c r="R836" i="45"/>
  <c r="H836" i="45"/>
  <c r="R835" i="45"/>
  <c r="H835" i="45"/>
  <c r="R834" i="45"/>
  <c r="R833" i="45"/>
  <c r="R832" i="45"/>
  <c r="R831" i="45"/>
  <c r="R830" i="45"/>
  <c r="H830" i="45"/>
  <c r="R829" i="45"/>
  <c r="H829" i="45"/>
  <c r="R824" i="45"/>
  <c r="H824" i="45"/>
  <c r="R823" i="45"/>
  <c r="H823" i="45"/>
  <c r="R821" i="45"/>
  <c r="H821" i="45"/>
  <c r="R819" i="45"/>
  <c r="H819" i="45"/>
  <c r="R818" i="45"/>
  <c r="H818" i="45"/>
  <c r="R816" i="45"/>
  <c r="H816" i="45"/>
  <c r="R814" i="45"/>
  <c r="H814" i="45"/>
  <c r="R811" i="45"/>
  <c r="H811" i="45"/>
  <c r="R810" i="45"/>
  <c r="R809" i="45"/>
  <c r="H809" i="45"/>
  <c r="R807" i="45"/>
  <c r="H807" i="45"/>
  <c r="R806" i="45"/>
  <c r="H806" i="45"/>
  <c r="R805" i="45"/>
  <c r="R804" i="45"/>
  <c r="H804" i="45"/>
  <c r="R802" i="45"/>
  <c r="H802" i="45"/>
  <c r="R801" i="45"/>
  <c r="H801" i="45"/>
  <c r="S744" i="73"/>
  <c r="S741" i="73"/>
  <c r="S739" i="73"/>
  <c r="S728" i="73" l="1"/>
  <c r="S721" i="73"/>
  <c r="S719" i="73"/>
  <c r="S717" i="73"/>
  <c r="S709" i="73"/>
  <c r="S691" i="73" l="1"/>
  <c r="S672" i="73"/>
  <c r="H678" i="73"/>
  <c r="S678" i="73"/>
  <c r="H721" i="73"/>
  <c r="H719" i="73"/>
  <c r="H717" i="73"/>
  <c r="S716" i="73"/>
  <c r="H716" i="73"/>
  <c r="S708" i="73"/>
  <c r="S707" i="73"/>
  <c r="H707" i="73"/>
  <c r="S705" i="73"/>
  <c r="H705" i="73"/>
  <c r="S704" i="73"/>
  <c r="H704" i="73"/>
  <c r="S703" i="73"/>
  <c r="S702" i="73"/>
  <c r="H702" i="73"/>
  <c r="S700" i="73"/>
  <c r="H700" i="73"/>
  <c r="S699" i="73"/>
  <c r="H699" i="73"/>
  <c r="S671" i="73"/>
  <c r="H671" i="73"/>
  <c r="S669" i="73"/>
  <c r="H669" i="73"/>
  <c r="S667" i="73"/>
  <c r="H667" i="73"/>
  <c r="S658" i="73"/>
  <c r="S657" i="73"/>
  <c r="H657" i="73"/>
  <c r="S655" i="73"/>
  <c r="H655" i="73"/>
  <c r="S654" i="73"/>
  <c r="H654" i="73"/>
  <c r="S652" i="73"/>
  <c r="S653" i="73"/>
  <c r="H652" i="73"/>
  <c r="S649" i="73"/>
  <c r="H649" i="73"/>
  <c r="H650" i="73"/>
  <c r="H696" i="45" l="1"/>
  <c r="R696" i="45"/>
  <c r="H698" i="45"/>
  <c r="R697" i="45"/>
  <c r="H697" i="45"/>
  <c r="R709" i="45"/>
  <c r="H709" i="45"/>
  <c r="R706" i="45"/>
  <c r="H706" i="45"/>
  <c r="R738" i="45" l="1"/>
  <c r="H738" i="45"/>
  <c r="H745" i="73"/>
  <c r="H744" i="73"/>
  <c r="S743" i="73"/>
  <c r="H743" i="73"/>
  <c r="H695" i="73"/>
  <c r="S694" i="73"/>
  <c r="H694" i="73"/>
  <c r="S693" i="73"/>
  <c r="H693" i="73"/>
  <c r="S683" i="73"/>
  <c r="H683" i="73"/>
  <c r="S682" i="73"/>
  <c r="S681" i="73"/>
  <c r="S680" i="73"/>
  <c r="S679" i="73"/>
  <c r="S733" i="73"/>
  <c r="H733" i="73"/>
  <c r="H728" i="73"/>
  <c r="H739" i="73"/>
  <c r="S738" i="73"/>
  <c r="H738" i="73"/>
  <c r="S737" i="73"/>
  <c r="H737" i="73"/>
  <c r="S686" i="73"/>
  <c r="H686" i="73"/>
  <c r="S685" i="73"/>
  <c r="H685" i="73"/>
  <c r="S684" i="73"/>
  <c r="H684" i="73"/>
  <c r="S666" i="73"/>
  <c r="H666" i="73"/>
  <c r="H43" i="83" l="1"/>
  <c r="H42" i="83"/>
  <c r="H41" i="83"/>
  <c r="H40" i="83"/>
  <c r="H39" i="83"/>
  <c r="H38" i="83"/>
  <c r="H37" i="83"/>
  <c r="H36" i="83"/>
  <c r="H35" i="83"/>
  <c r="H34" i="83"/>
  <c r="H33" i="83"/>
  <c r="H32" i="83"/>
  <c r="H31" i="83"/>
  <c r="H30" i="83"/>
  <c r="R29" i="83"/>
  <c r="H29" i="83"/>
  <c r="H28" i="83"/>
  <c r="H27" i="83"/>
  <c r="H26" i="83"/>
  <c r="H25" i="83"/>
  <c r="H24" i="83"/>
  <c r="H23" i="83"/>
  <c r="R22" i="83"/>
  <c r="H22" i="83"/>
  <c r="R21" i="83"/>
  <c r="H21" i="83"/>
  <c r="H20" i="83"/>
  <c r="H19" i="83"/>
  <c r="H18" i="83"/>
  <c r="H17" i="83"/>
  <c r="H16" i="83"/>
  <c r="H15" i="83"/>
  <c r="R14" i="83"/>
  <c r="H14" i="83"/>
  <c r="R13" i="83"/>
  <c r="H13" i="83"/>
  <c r="H12" i="83"/>
  <c r="H11" i="83"/>
  <c r="H10" i="83"/>
  <c r="H9" i="83"/>
  <c r="H8" i="83"/>
  <c r="H7" i="83"/>
  <c r="R6" i="83"/>
  <c r="H6" i="83"/>
  <c r="H40" i="82"/>
  <c r="H39" i="82"/>
  <c r="H38" i="82"/>
  <c r="H37" i="82"/>
  <c r="H36" i="82"/>
  <c r="H35" i="82"/>
  <c r="R34" i="82"/>
  <c r="H34" i="82"/>
  <c r="H33" i="82"/>
  <c r="H32" i="82"/>
  <c r="H31" i="82"/>
  <c r="H30" i="82"/>
  <c r="H29" i="82"/>
  <c r="H28" i="82"/>
  <c r="R27" i="82"/>
  <c r="H27" i="82"/>
  <c r="H26" i="82"/>
  <c r="H25" i="82"/>
  <c r="H24" i="82"/>
  <c r="H23" i="82"/>
  <c r="H22" i="82"/>
  <c r="H21" i="82"/>
  <c r="R20" i="82"/>
  <c r="H20" i="82"/>
  <c r="H19" i="82"/>
  <c r="H18" i="82"/>
  <c r="H17" i="82"/>
  <c r="H16" i="82"/>
  <c r="H15" i="82"/>
  <c r="H14" i="82"/>
  <c r="R13" i="82"/>
  <c r="H13" i="82"/>
  <c r="H12" i="82"/>
  <c r="H11" i="82"/>
  <c r="R10" i="82"/>
  <c r="H10" i="82"/>
  <c r="H9" i="82"/>
  <c r="H8" i="82"/>
  <c r="R7" i="82"/>
  <c r="H7" i="82"/>
  <c r="R6" i="82"/>
  <c r="H6" i="82"/>
  <c r="R45" i="81"/>
  <c r="H45" i="81"/>
  <c r="H44" i="81"/>
  <c r="H43" i="81"/>
  <c r="H42" i="81"/>
  <c r="H41" i="81"/>
  <c r="H40" i="81"/>
  <c r="H39" i="81"/>
  <c r="R38" i="81"/>
  <c r="H38" i="81"/>
  <c r="R37" i="81"/>
  <c r="H37" i="81"/>
  <c r="H36" i="81"/>
  <c r="H35" i="81"/>
  <c r="H34" i="81"/>
  <c r="H33" i="81"/>
  <c r="H32" i="81"/>
  <c r="H31" i="81"/>
  <c r="R30" i="81"/>
  <c r="H30" i="81"/>
  <c r="R29" i="81"/>
  <c r="H29" i="81"/>
  <c r="H28" i="81"/>
  <c r="H27" i="81"/>
  <c r="H26" i="81"/>
  <c r="H25" i="81"/>
  <c r="H24" i="81"/>
  <c r="H23" i="81"/>
  <c r="R22" i="81"/>
  <c r="H22" i="81"/>
  <c r="R21" i="81"/>
  <c r="H21" i="81"/>
  <c r="H20" i="81"/>
  <c r="H19" i="81"/>
  <c r="H18" i="81"/>
  <c r="H17" i="81"/>
  <c r="H16" i="81"/>
  <c r="H15" i="81"/>
  <c r="R14" i="81"/>
  <c r="H14" i="81"/>
  <c r="R13" i="81"/>
  <c r="H13" i="81"/>
  <c r="H12" i="81"/>
  <c r="H11" i="81"/>
  <c r="H10" i="81"/>
  <c r="H9" i="81"/>
  <c r="H8" i="81"/>
  <c r="H7" i="81"/>
  <c r="R6" i="81"/>
  <c r="H6" i="81"/>
  <c r="H12" i="80"/>
  <c r="H11" i="80"/>
  <c r="R10" i="80"/>
  <c r="H10" i="80"/>
  <c r="H9" i="80"/>
  <c r="H8" i="80"/>
  <c r="R7" i="80"/>
  <c r="H7" i="80"/>
  <c r="R6" i="80"/>
  <c r="H6" i="80"/>
  <c r="R13" i="79"/>
  <c r="R6" i="79"/>
  <c r="R21" i="79"/>
  <c r="R14" i="79"/>
  <c r="R29" i="79"/>
  <c r="R22" i="79"/>
  <c r="R37" i="79"/>
  <c r="R30" i="79"/>
  <c r="H36" i="79"/>
  <c r="H28" i="79"/>
  <c r="H20" i="79"/>
  <c r="H12" i="79"/>
  <c r="R45" i="79"/>
  <c r="H45" i="79"/>
  <c r="H44" i="79"/>
  <c r="H43" i="79"/>
  <c r="H42" i="79"/>
  <c r="H41" i="79"/>
  <c r="H40" i="79"/>
  <c r="H39" i="79"/>
  <c r="R38" i="79"/>
  <c r="H38" i="79"/>
  <c r="H37" i="79"/>
  <c r="H35" i="79"/>
  <c r="H34" i="79"/>
  <c r="H33" i="79"/>
  <c r="H32" i="79"/>
  <c r="H31" i="79"/>
  <c r="H30" i="79"/>
  <c r="H29" i="79"/>
  <c r="H27" i="79"/>
  <c r="H26" i="79"/>
  <c r="H25" i="79"/>
  <c r="H24" i="79"/>
  <c r="H23" i="79"/>
  <c r="H22" i="79"/>
  <c r="H21" i="79"/>
  <c r="H19" i="79"/>
  <c r="H18" i="79"/>
  <c r="H17" i="79"/>
  <c r="H16" i="79"/>
  <c r="H15" i="79"/>
  <c r="H14" i="79"/>
  <c r="H13" i="79"/>
  <c r="H11" i="79"/>
  <c r="H10" i="79"/>
  <c r="H9" i="79"/>
  <c r="H8" i="79"/>
  <c r="H7" i="79"/>
  <c r="H6" i="79"/>
  <c r="H13" i="75"/>
  <c r="R26" i="74" l="1"/>
  <c r="R20" i="74"/>
  <c r="R19" i="74"/>
  <c r="R13" i="74"/>
  <c r="R41" i="74"/>
  <c r="H41" i="74"/>
  <c r="H40" i="74"/>
  <c r="H39" i="74"/>
  <c r="H38" i="74"/>
  <c r="H37" i="74"/>
  <c r="H36" i="74"/>
  <c r="H35" i="74"/>
  <c r="R34" i="74"/>
  <c r="H34" i="74"/>
  <c r="H26" i="74"/>
  <c r="H25" i="74"/>
  <c r="H24" i="74"/>
  <c r="H23" i="74"/>
  <c r="H22" i="74"/>
  <c r="H21" i="74"/>
  <c r="H20" i="74"/>
  <c r="H37" i="75"/>
  <c r="R37" i="75"/>
  <c r="H36" i="75"/>
  <c r="R29" i="75"/>
  <c r="H29" i="75"/>
  <c r="R21" i="75"/>
  <c r="H21" i="75"/>
  <c r="R13" i="75"/>
  <c r="H12" i="77" l="1"/>
  <c r="H11" i="77"/>
  <c r="R10" i="77"/>
  <c r="H10" i="77"/>
  <c r="H9" i="77"/>
  <c r="H8" i="77"/>
  <c r="R7" i="77"/>
  <c r="H7" i="77"/>
  <c r="R6" i="77"/>
  <c r="H6" i="77"/>
  <c r="H35" i="75"/>
  <c r="H34" i="75"/>
  <c r="H33" i="75"/>
  <c r="H32" i="75"/>
  <c r="H31" i="75"/>
  <c r="R30" i="75"/>
  <c r="H30" i="75"/>
  <c r="H20" i="75"/>
  <c r="H19" i="75"/>
  <c r="H18" i="75"/>
  <c r="H17" i="75"/>
  <c r="H16" i="75"/>
  <c r="H15" i="75"/>
  <c r="R14" i="75"/>
  <c r="H14" i="75"/>
  <c r="H12" i="76"/>
  <c r="H11" i="76"/>
  <c r="R10" i="76"/>
  <c r="H10" i="76"/>
  <c r="H9" i="76"/>
  <c r="H8" i="76"/>
  <c r="R7" i="76"/>
  <c r="H7" i="76"/>
  <c r="R6" i="76"/>
  <c r="H6" i="76"/>
  <c r="H28" i="75" l="1"/>
  <c r="H27" i="75"/>
  <c r="H26" i="75"/>
  <c r="H25" i="75"/>
  <c r="H24" i="75"/>
  <c r="H23" i="75"/>
  <c r="R22" i="75"/>
  <c r="H22" i="75"/>
  <c r="H12" i="75"/>
  <c r="H11" i="75"/>
  <c r="H10" i="75"/>
  <c r="H9" i="75"/>
  <c r="H8" i="75"/>
  <c r="H7" i="75"/>
  <c r="R6" i="75"/>
  <c r="H6" i="75"/>
  <c r="R33" i="74"/>
  <c r="H19" i="74"/>
  <c r="H18" i="74"/>
  <c r="H17" i="74"/>
  <c r="H16" i="74"/>
  <c r="H15" i="74"/>
  <c r="H14" i="74"/>
  <c r="H13" i="74"/>
  <c r="R6" i="74"/>
  <c r="H33" i="74"/>
  <c r="H32" i="74"/>
  <c r="H31" i="74"/>
  <c r="H30" i="74"/>
  <c r="H29" i="74"/>
  <c r="H28" i="74"/>
  <c r="R27" i="74"/>
  <c r="H27" i="74"/>
  <c r="H12" i="74"/>
  <c r="R12" i="74"/>
  <c r="H11" i="74"/>
  <c r="H10" i="74"/>
  <c r="H9" i="74"/>
  <c r="H8" i="74"/>
  <c r="H7" i="74"/>
  <c r="H6" i="74"/>
  <c r="H28" i="42" l="1"/>
  <c r="Q64" i="68" l="1"/>
  <c r="Q27" i="68"/>
  <c r="Q25" i="68"/>
  <c r="Q10" i="68"/>
  <c r="Q6" i="68"/>
  <c r="R631" i="45" l="1"/>
  <c r="R630" i="45"/>
  <c r="R629" i="45"/>
  <c r="R628" i="45"/>
  <c r="R627" i="45"/>
  <c r="R626" i="45"/>
  <c r="H626" i="45"/>
  <c r="R625" i="45"/>
  <c r="H625" i="45"/>
  <c r="R624" i="45"/>
  <c r="H624" i="45"/>
  <c r="R623" i="45"/>
  <c r="H623" i="45"/>
  <c r="R622" i="45"/>
  <c r="H622" i="45"/>
  <c r="R621" i="45"/>
  <c r="H621" i="45"/>
  <c r="R620" i="45"/>
  <c r="H620" i="45"/>
  <c r="H590" i="73"/>
  <c r="H589" i="73"/>
  <c r="H588" i="73"/>
  <c r="H587" i="73"/>
  <c r="H586" i="73"/>
  <c r="H585" i="73"/>
  <c r="H584" i="73"/>
  <c r="S595" i="73"/>
  <c r="S594" i="73"/>
  <c r="S593" i="73"/>
  <c r="S592" i="73"/>
  <c r="S591" i="73"/>
  <c r="S590" i="73"/>
  <c r="S589" i="73"/>
  <c r="S588" i="73"/>
  <c r="S587" i="73"/>
  <c r="S586" i="73"/>
  <c r="S585" i="73"/>
  <c r="S584" i="73"/>
  <c r="H14" i="64" l="1"/>
  <c r="H13" i="64"/>
  <c r="H12" i="64"/>
  <c r="H11" i="64"/>
  <c r="H10" i="64"/>
  <c r="H9" i="64"/>
  <c r="H8" i="64"/>
  <c r="H7" i="64"/>
  <c r="H6" i="64"/>
  <c r="Q6" i="64"/>
  <c r="Q14" i="64"/>
  <c r="Q13" i="64"/>
  <c r="Q12" i="64"/>
  <c r="Q11" i="64"/>
  <c r="Q10" i="64"/>
  <c r="Q9" i="64"/>
  <c r="Q8" i="64"/>
  <c r="R519" i="45" l="1"/>
  <c r="R518" i="45"/>
  <c r="R517" i="45"/>
  <c r="S583" i="73"/>
  <c r="S582" i="73"/>
  <c r="S581" i="73"/>
  <c r="S580" i="73"/>
  <c r="S579" i="73"/>
  <c r="H579" i="73"/>
  <c r="S578" i="73"/>
  <c r="H578" i="73"/>
  <c r="S577" i="73"/>
  <c r="H577" i="73"/>
  <c r="S576" i="73"/>
  <c r="S575" i="73"/>
  <c r="S574" i="73"/>
  <c r="S573" i="73"/>
  <c r="S572" i="73"/>
  <c r="S570" i="73"/>
  <c r="S569" i="73"/>
  <c r="S568" i="73"/>
  <c r="S567" i="73"/>
  <c r="S566" i="73"/>
  <c r="S565" i="73"/>
  <c r="S560" i="73"/>
  <c r="H560" i="73"/>
  <c r="S559" i="73"/>
  <c r="H559" i="73"/>
  <c r="S558" i="73"/>
  <c r="H558" i="73"/>
  <c r="H160" i="43" l="1"/>
  <c r="H159" i="43"/>
  <c r="H158" i="43"/>
  <c r="H157" i="43"/>
  <c r="R156" i="43"/>
  <c r="H156" i="43"/>
  <c r="R155" i="43"/>
  <c r="H155" i="43"/>
  <c r="R154" i="43"/>
  <c r="H154" i="43"/>
  <c r="C4" i="47"/>
  <c r="H167" i="56" l="1"/>
  <c r="Q226" i="56"/>
  <c r="H226" i="56"/>
  <c r="Q225" i="56"/>
  <c r="H225" i="56"/>
  <c r="H213" i="56"/>
  <c r="H700" i="45" l="1"/>
  <c r="H699" i="45" l="1"/>
  <c r="H695" i="45"/>
  <c r="R704" i="45"/>
  <c r="H704" i="45"/>
  <c r="R699" i="45"/>
  <c r="R695" i="45"/>
  <c r="H693" i="45"/>
  <c r="H662" i="45"/>
  <c r="H677" i="45"/>
  <c r="H674" i="45"/>
  <c r="H671" i="45"/>
  <c r="H668" i="45"/>
  <c r="H665" i="45"/>
  <c r="H659" i="45"/>
  <c r="H656" i="45"/>
  <c r="H653" i="45"/>
  <c r="H650" i="45"/>
  <c r="H647" i="45"/>
  <c r="H644" i="45"/>
  <c r="H641" i="45"/>
  <c r="H638" i="45"/>
  <c r="H635" i="45"/>
  <c r="H632" i="45"/>
  <c r="H641" i="73"/>
  <c r="H638" i="73"/>
  <c r="H635" i="73"/>
  <c r="H632" i="73"/>
  <c r="H629" i="73"/>
  <c r="H626" i="73"/>
  <c r="H623" i="73"/>
  <c r="H620" i="73"/>
  <c r="H617" i="73"/>
  <c r="H614" i="73"/>
  <c r="H611" i="73"/>
  <c r="H608" i="73"/>
  <c r="H602" i="73"/>
  <c r="H599" i="73"/>
  <c r="H596" i="73"/>
  <c r="D4" i="73" l="1"/>
  <c r="C4" i="73"/>
  <c r="H742" i="73" l="1"/>
  <c r="H741" i="73"/>
  <c r="S740" i="73"/>
  <c r="H740" i="73"/>
  <c r="S736" i="73"/>
  <c r="H736" i="73"/>
  <c r="S735" i="73"/>
  <c r="H735" i="73"/>
  <c r="S734" i="73"/>
  <c r="H734" i="73"/>
  <c r="S727" i="73"/>
  <c r="H727" i="73"/>
  <c r="S722" i="73"/>
  <c r="H722" i="73"/>
  <c r="S714" i="73"/>
  <c r="H714" i="73"/>
  <c r="S712" i="73"/>
  <c r="H712" i="73"/>
  <c r="H709" i="73"/>
  <c r="H746" i="73"/>
  <c r="S746" i="73"/>
  <c r="H747" i="73"/>
  <c r="S747" i="73"/>
  <c r="H748" i="73"/>
  <c r="S748" i="73"/>
  <c r="S688" i="73"/>
  <c r="H688" i="73"/>
  <c r="S662" i="73"/>
  <c r="S677" i="73"/>
  <c r="S659" i="73"/>
  <c r="H677" i="73" l="1"/>
  <c r="H664" i="73"/>
  <c r="H662" i="73"/>
  <c r="S788" i="73" l="1"/>
  <c r="H788" i="73"/>
  <c r="S787" i="73"/>
  <c r="H787" i="73"/>
  <c r="S786" i="73"/>
  <c r="H786" i="73"/>
  <c r="S785" i="73"/>
  <c r="H785" i="73"/>
  <c r="S784" i="73"/>
  <c r="H784" i="73"/>
  <c r="S783" i="73"/>
  <c r="H783" i="73"/>
  <c r="S782" i="73"/>
  <c r="H782" i="73"/>
  <c r="S781" i="73"/>
  <c r="H781" i="73"/>
  <c r="S780" i="73"/>
  <c r="H780" i="73"/>
  <c r="S779" i="73"/>
  <c r="H779" i="73"/>
  <c r="S778" i="73"/>
  <c r="H778" i="73"/>
  <c r="S777" i="73"/>
  <c r="H777" i="73"/>
  <c r="S776" i="73"/>
  <c r="H776" i="73"/>
  <c r="S775" i="73"/>
  <c r="H775" i="73"/>
  <c r="S774" i="73"/>
  <c r="H774" i="73"/>
  <c r="S773" i="73"/>
  <c r="H773" i="73"/>
  <c r="S772" i="73"/>
  <c r="H772" i="73"/>
  <c r="S771" i="73"/>
  <c r="H771" i="73"/>
  <c r="S770" i="73"/>
  <c r="H770" i="73"/>
  <c r="S769" i="73"/>
  <c r="H769" i="73"/>
  <c r="S768" i="73"/>
  <c r="H768" i="73"/>
  <c r="S767" i="73"/>
  <c r="H767" i="73"/>
  <c r="S766" i="73"/>
  <c r="H766" i="73"/>
  <c r="S765" i="73"/>
  <c r="H765" i="73"/>
  <c r="S764" i="73"/>
  <c r="H764" i="73"/>
  <c r="S763" i="73"/>
  <c r="H763" i="73"/>
  <c r="S762" i="73"/>
  <c r="H762" i="73"/>
  <c r="S761" i="73"/>
  <c r="H761" i="73"/>
  <c r="S760" i="73"/>
  <c r="H760" i="73"/>
  <c r="S759" i="73"/>
  <c r="H759" i="73"/>
  <c r="S758" i="73"/>
  <c r="H758" i="73"/>
  <c r="S757" i="73"/>
  <c r="H757" i="73"/>
  <c r="S756" i="73"/>
  <c r="H756" i="73"/>
  <c r="S755" i="73"/>
  <c r="H755" i="73"/>
  <c r="S754" i="73"/>
  <c r="H754" i="73"/>
  <c r="S753" i="73"/>
  <c r="H753" i="73"/>
  <c r="S752" i="73"/>
  <c r="H752" i="73"/>
  <c r="S751" i="73"/>
  <c r="H751" i="73"/>
  <c r="S750" i="73"/>
  <c r="H750" i="73"/>
  <c r="S749" i="73"/>
  <c r="H749" i="73"/>
  <c r="S696" i="73"/>
  <c r="H696" i="73"/>
  <c r="H692" i="73"/>
  <c r="H691" i="73"/>
  <c r="S690" i="73"/>
  <c r="H690" i="73"/>
  <c r="S689" i="73"/>
  <c r="H689" i="73"/>
  <c r="S687" i="73"/>
  <c r="H687" i="73"/>
  <c r="H672" i="73"/>
  <c r="S664" i="73"/>
  <c r="H659" i="73"/>
  <c r="S650" i="73"/>
  <c r="S648" i="73"/>
  <c r="H648" i="73"/>
  <c r="S647" i="73"/>
  <c r="S646" i="73"/>
  <c r="S645" i="73"/>
  <c r="S644" i="73"/>
  <c r="S643" i="73"/>
  <c r="S642" i="73"/>
  <c r="S641" i="73"/>
  <c r="S640" i="73"/>
  <c r="S639" i="73"/>
  <c r="S638" i="73"/>
  <c r="S637" i="73"/>
  <c r="S636" i="73"/>
  <c r="S635" i="73"/>
  <c r="S634" i="73"/>
  <c r="S633" i="73"/>
  <c r="S632" i="73"/>
  <c r="S631" i="73"/>
  <c r="S630" i="73"/>
  <c r="S629" i="73"/>
  <c r="S628" i="73"/>
  <c r="S627" i="73"/>
  <c r="S626" i="73"/>
  <c r="S625" i="73"/>
  <c r="S624" i="73"/>
  <c r="S623" i="73"/>
  <c r="S622" i="73"/>
  <c r="S621" i="73"/>
  <c r="S620" i="73"/>
  <c r="S619" i="73"/>
  <c r="S618" i="73"/>
  <c r="S617" i="73"/>
  <c r="S616" i="73"/>
  <c r="S615" i="73"/>
  <c r="S614" i="73"/>
  <c r="S613" i="73"/>
  <c r="S612" i="73"/>
  <c r="S611" i="73"/>
  <c r="S610" i="73"/>
  <c r="S609" i="73"/>
  <c r="S608" i="73"/>
  <c r="S607" i="73"/>
  <c r="S606" i="73"/>
  <c r="S605" i="73"/>
  <c r="S604" i="73"/>
  <c r="S603" i="73"/>
  <c r="S602" i="73"/>
  <c r="S601" i="73"/>
  <c r="S600" i="73"/>
  <c r="S599" i="73"/>
  <c r="S598" i="73"/>
  <c r="S597" i="73"/>
  <c r="S596" i="73"/>
  <c r="S564" i="73"/>
  <c r="S563" i="73"/>
  <c r="S562" i="73"/>
  <c r="S561" i="73"/>
  <c r="S557" i="73"/>
  <c r="S556" i="73"/>
  <c r="S555" i="73"/>
  <c r="S554" i="73"/>
  <c r="S553" i="73"/>
  <c r="S551" i="73"/>
  <c r="S550" i="73"/>
  <c r="S549" i="73"/>
  <c r="S548" i="73"/>
  <c r="S547" i="73"/>
  <c r="S546" i="73"/>
  <c r="S545" i="73"/>
  <c r="S544" i="73"/>
  <c r="S543" i="73"/>
  <c r="S542" i="73"/>
  <c r="S541" i="73"/>
  <c r="S540" i="73"/>
  <c r="S539" i="73"/>
  <c r="S99" i="73"/>
  <c r="S97" i="73"/>
  <c r="S91" i="73"/>
  <c r="S90" i="73"/>
  <c r="S89" i="73"/>
  <c r="S88" i="73"/>
  <c r="S87" i="73"/>
  <c r="S86" i="73"/>
  <c r="S85" i="73"/>
  <c r="S84" i="73"/>
  <c r="S83" i="73"/>
  <c r="S82" i="73"/>
  <c r="S81" i="73"/>
  <c r="S71" i="73"/>
  <c r="H169" i="56" l="1"/>
  <c r="Q169" i="56"/>
  <c r="K153" i="56"/>
  <c r="K152" i="56"/>
  <c r="K151" i="56"/>
  <c r="K150" i="56"/>
  <c r="K212" i="56"/>
  <c r="K145" i="56"/>
  <c r="K144" i="56"/>
  <c r="K143" i="56"/>
  <c r="K142" i="56"/>
  <c r="K97" i="56"/>
  <c r="K96" i="56"/>
  <c r="K95" i="56"/>
  <c r="K94" i="56"/>
  <c r="K93" i="56"/>
  <c r="K92" i="56"/>
  <c r="K91" i="56"/>
  <c r="K90" i="56"/>
  <c r="K37" i="56"/>
  <c r="K36" i="56"/>
  <c r="K35" i="56"/>
  <c r="K34" i="56"/>
  <c r="K38" i="56"/>
  <c r="C4" i="61" l="1"/>
  <c r="D4" i="61"/>
  <c r="D4" i="46" l="1"/>
  <c r="D4" i="47" l="1"/>
  <c r="D4" i="45" l="1"/>
  <c r="D4" i="43"/>
  <c r="C4" i="43"/>
  <c r="C4" i="46" l="1"/>
  <c r="C4" i="45"/>
  <c r="H19" i="42" l="1"/>
  <c r="R21" i="42"/>
  <c r="H21" i="42"/>
  <c r="R20" i="42"/>
  <c r="H20" i="42"/>
  <c r="R18" i="42"/>
  <c r="H18" i="42"/>
  <c r="H42" i="47" l="1"/>
  <c r="Q44" i="47"/>
  <c r="H44" i="47"/>
  <c r="Q43" i="47"/>
  <c r="H43" i="47"/>
  <c r="Q41" i="47"/>
  <c r="H41" i="47"/>
  <c r="H34" i="47"/>
  <c r="Q36" i="47"/>
  <c r="H36" i="47"/>
  <c r="Q35" i="47"/>
  <c r="H35" i="47"/>
  <c r="Q33" i="47"/>
  <c r="H33" i="47"/>
  <c r="Q25" i="47"/>
  <c r="H25" i="47"/>
  <c r="H26" i="47"/>
  <c r="Q28" i="47"/>
  <c r="H28" i="47"/>
  <c r="Q27" i="47"/>
  <c r="H27" i="47"/>
  <c r="H22" i="47"/>
  <c r="Q22" i="47"/>
  <c r="H23" i="47"/>
  <c r="H24" i="47"/>
  <c r="Q26" i="47"/>
  <c r="H18" i="47" l="1"/>
  <c r="Q20" i="47"/>
  <c r="H20" i="47"/>
  <c r="Q19" i="47"/>
  <c r="H19" i="47"/>
  <c r="Q17" i="47"/>
  <c r="H17" i="47"/>
  <c r="Q14" i="47"/>
  <c r="H16" i="47"/>
  <c r="H15" i="47"/>
  <c r="H14" i="47"/>
  <c r="H12" i="47"/>
  <c r="H9" i="47"/>
  <c r="H10" i="47"/>
  <c r="Q9" i="47"/>
  <c r="H74" i="56" l="1"/>
  <c r="H84" i="68" l="1"/>
  <c r="H83" i="68"/>
  <c r="H82" i="68"/>
  <c r="H81" i="68"/>
  <c r="H80" i="68"/>
  <c r="H79" i="68"/>
  <c r="H78" i="68"/>
  <c r="R84" i="68"/>
  <c r="R83" i="68"/>
  <c r="R82" i="68"/>
  <c r="R81" i="68"/>
  <c r="R80" i="68"/>
  <c r="R79" i="68"/>
  <c r="R78" i="68"/>
  <c r="H153" i="43" l="1"/>
  <c r="H152" i="43"/>
  <c r="H151" i="43"/>
  <c r="H150" i="43"/>
  <c r="H149" i="43"/>
  <c r="H148" i="43"/>
  <c r="H147" i="43"/>
  <c r="H146" i="43"/>
  <c r="H144" i="43"/>
  <c r="H143" i="43"/>
  <c r="H142" i="43"/>
  <c r="H141" i="43"/>
  <c r="H140" i="43"/>
  <c r="H139" i="43"/>
  <c r="H138" i="43"/>
  <c r="H137" i="43"/>
  <c r="H136" i="43"/>
  <c r="H135" i="43"/>
  <c r="H134" i="43"/>
  <c r="H133" i="43"/>
  <c r="H132" i="43"/>
  <c r="R131" i="43"/>
  <c r="R130" i="43"/>
  <c r="R126" i="43"/>
  <c r="R125" i="43"/>
  <c r="R124" i="43"/>
  <c r="R123" i="43"/>
  <c r="R122" i="43"/>
  <c r="R121" i="43"/>
  <c r="R120" i="43"/>
  <c r="R119" i="43"/>
  <c r="H119" i="43"/>
  <c r="R118" i="43"/>
  <c r="H118" i="43"/>
  <c r="R117" i="43"/>
  <c r="H117" i="43"/>
  <c r="R116" i="43"/>
  <c r="H116" i="43"/>
  <c r="R115" i="43"/>
  <c r="H115" i="43"/>
  <c r="R114" i="43"/>
  <c r="H114" i="43"/>
  <c r="R113" i="43"/>
  <c r="H113" i="43"/>
  <c r="R112" i="43"/>
  <c r="H112" i="43"/>
  <c r="R111" i="43"/>
  <c r="H111" i="43"/>
  <c r="R110" i="43"/>
  <c r="H110" i="43"/>
  <c r="R109" i="43"/>
  <c r="H109" i="43"/>
  <c r="R108" i="43"/>
  <c r="H108" i="43"/>
  <c r="R107" i="43"/>
  <c r="H107" i="43"/>
  <c r="R106" i="43"/>
  <c r="H106" i="43"/>
  <c r="R105" i="43"/>
  <c r="R104" i="43"/>
  <c r="R100" i="43"/>
  <c r="R99" i="43"/>
  <c r="R98" i="43"/>
  <c r="R97" i="43"/>
  <c r="R96" i="43"/>
  <c r="R95" i="43"/>
  <c r="R94" i="43"/>
  <c r="R93" i="43"/>
  <c r="H93" i="43"/>
  <c r="R92" i="43"/>
  <c r="H92" i="43"/>
  <c r="R91" i="43"/>
  <c r="H91" i="43"/>
  <c r="R90" i="43"/>
  <c r="H90" i="43"/>
  <c r="R89" i="43"/>
  <c r="H89" i="43"/>
  <c r="R88" i="43"/>
  <c r="H88" i="43"/>
  <c r="R87" i="43"/>
  <c r="H87" i="43"/>
  <c r="R86" i="43"/>
  <c r="H86" i="43"/>
  <c r="R85" i="43"/>
  <c r="H85" i="43"/>
  <c r="R84" i="43"/>
  <c r="H84" i="43"/>
  <c r="R83" i="43"/>
  <c r="H83" i="43"/>
  <c r="R82" i="43"/>
  <c r="H82" i="43"/>
  <c r="R81" i="43"/>
  <c r="H81" i="43"/>
  <c r="R80" i="43"/>
  <c r="H80" i="43"/>
  <c r="R79" i="43"/>
  <c r="R78" i="43"/>
  <c r="R74" i="43"/>
  <c r="R73" i="43"/>
  <c r="R72" i="43"/>
  <c r="R71" i="43"/>
  <c r="R70" i="43"/>
  <c r="R69" i="43"/>
  <c r="R68" i="43"/>
  <c r="R67" i="43"/>
  <c r="H67" i="43"/>
  <c r="R66" i="43"/>
  <c r="H66" i="43"/>
  <c r="R65" i="43"/>
  <c r="H65" i="43"/>
  <c r="R64" i="43"/>
  <c r="H64" i="43"/>
  <c r="R63" i="43"/>
  <c r="H63" i="43"/>
  <c r="R62" i="43"/>
  <c r="H62" i="43"/>
  <c r="R61" i="43"/>
  <c r="H61" i="43"/>
  <c r="R60" i="43"/>
  <c r="H60" i="43"/>
  <c r="R59" i="43"/>
  <c r="H59" i="43"/>
  <c r="R58" i="43"/>
  <c r="H58" i="43"/>
  <c r="R57" i="43"/>
  <c r="H57" i="43"/>
  <c r="R56" i="43"/>
  <c r="H56" i="43"/>
  <c r="R55" i="43"/>
  <c r="H55" i="43"/>
  <c r="R54" i="43"/>
  <c r="H54" i="43"/>
  <c r="H41" i="43"/>
  <c r="H40" i="43"/>
  <c r="H39" i="43"/>
  <c r="H38" i="43"/>
  <c r="H37" i="43"/>
  <c r="H36" i="43"/>
  <c r="H35" i="43"/>
  <c r="H34" i="43"/>
  <c r="H33" i="43"/>
  <c r="H32" i="43"/>
  <c r="H31" i="43"/>
  <c r="H30" i="43"/>
  <c r="H29" i="43"/>
  <c r="H28" i="43"/>
  <c r="H27" i="43"/>
  <c r="H26" i="43"/>
  <c r="H25" i="43"/>
  <c r="H24" i="43"/>
  <c r="H23" i="43"/>
  <c r="H21" i="43"/>
  <c r="H20" i="43"/>
  <c r="H19" i="43"/>
  <c r="H18" i="43"/>
  <c r="H17" i="43"/>
  <c r="H16" i="43"/>
  <c r="H15" i="43"/>
  <c r="H14" i="43"/>
  <c r="H13" i="43"/>
  <c r="H12" i="43"/>
  <c r="H11" i="43"/>
  <c r="H10" i="43"/>
  <c r="H9" i="43"/>
  <c r="H8" i="43"/>
  <c r="H7" i="43"/>
  <c r="H6" i="43"/>
  <c r="D4" i="62" l="1"/>
  <c r="C4" i="62"/>
  <c r="Q74" i="56"/>
  <c r="Q75" i="56"/>
  <c r="Q76" i="56"/>
  <c r="Q77" i="56"/>
  <c r="Q78" i="56"/>
  <c r="Q79" i="56"/>
  <c r="Q80" i="56"/>
  <c r="Q81" i="56"/>
  <c r="H13" i="56"/>
  <c r="H12" i="56"/>
  <c r="H11" i="56"/>
  <c r="H10" i="56"/>
  <c r="H9" i="56"/>
  <c r="H8" i="56"/>
  <c r="H7" i="56"/>
  <c r="H6" i="56"/>
  <c r="H130" i="56" l="1"/>
  <c r="R713" i="45" l="1"/>
  <c r="R992" i="45" l="1"/>
  <c r="H992" i="45"/>
  <c r="R991" i="45"/>
  <c r="H991" i="45"/>
  <c r="R990" i="45"/>
  <c r="H990" i="45"/>
  <c r="R989" i="45"/>
  <c r="H989" i="45"/>
  <c r="R988" i="45"/>
  <c r="H988" i="45"/>
  <c r="R987" i="45"/>
  <c r="H987" i="45"/>
  <c r="R986" i="45"/>
  <c r="H986" i="45"/>
  <c r="R985" i="45"/>
  <c r="H985" i="45"/>
  <c r="R984" i="45"/>
  <c r="H984" i="45"/>
  <c r="H983" i="45"/>
  <c r="R982" i="45"/>
  <c r="H982" i="45"/>
  <c r="H981" i="45"/>
  <c r="R980" i="45"/>
  <c r="H980" i="45"/>
  <c r="H979" i="45"/>
  <c r="R978" i="45"/>
  <c r="H978" i="45"/>
  <c r="H977" i="45"/>
  <c r="R976" i="45"/>
  <c r="H976" i="45"/>
  <c r="R975" i="45"/>
  <c r="H975" i="45"/>
  <c r="R974" i="45"/>
  <c r="H974" i="45"/>
  <c r="R973" i="45"/>
  <c r="H973" i="45"/>
  <c r="R972" i="45"/>
  <c r="H972" i="45"/>
  <c r="R971" i="45"/>
  <c r="H971" i="45"/>
  <c r="R970" i="45"/>
  <c r="H970" i="45"/>
  <c r="R969" i="45"/>
  <c r="H969" i="45"/>
  <c r="R968" i="45"/>
  <c r="H968" i="45"/>
  <c r="H967" i="45"/>
  <c r="R966" i="45"/>
  <c r="H966" i="45"/>
  <c r="H965" i="45"/>
  <c r="R964" i="45"/>
  <c r="H964" i="45"/>
  <c r="H963" i="45"/>
  <c r="R962" i="45"/>
  <c r="H962" i="45"/>
  <c r="H961" i="45"/>
  <c r="R202" i="43"/>
  <c r="I202" i="43"/>
  <c r="H202" i="43"/>
  <c r="R201" i="43"/>
  <c r="I201" i="43"/>
  <c r="H201" i="43"/>
  <c r="R200" i="43"/>
  <c r="I200" i="43"/>
  <c r="H200" i="43"/>
  <c r="R199" i="43"/>
  <c r="I199" i="43"/>
  <c r="H199" i="43"/>
  <c r="I717" i="42"/>
  <c r="H717" i="42"/>
  <c r="R717" i="42"/>
  <c r="I708" i="42"/>
  <c r="I709" i="42"/>
  <c r="I710" i="42"/>
  <c r="I711" i="42"/>
  <c r="I712" i="42"/>
  <c r="I713" i="42"/>
  <c r="I714" i="42"/>
  <c r="I715" i="42"/>
  <c r="I716" i="42"/>
  <c r="R716" i="42"/>
  <c r="H716" i="42"/>
  <c r="R715" i="42"/>
  <c r="H715" i="42"/>
  <c r="R714" i="42"/>
  <c r="H714" i="42"/>
  <c r="R713" i="42"/>
  <c r="H713" i="42"/>
  <c r="R712" i="42"/>
  <c r="H712" i="42"/>
  <c r="R711" i="42"/>
  <c r="H711" i="42"/>
  <c r="R710" i="42"/>
  <c r="H710" i="42"/>
  <c r="R709" i="42"/>
  <c r="H709" i="42"/>
  <c r="R708" i="42"/>
  <c r="H708" i="42"/>
  <c r="R707" i="42"/>
  <c r="H707" i="42"/>
  <c r="H711" i="45" l="1"/>
  <c r="H701" i="45"/>
  <c r="H694" i="45"/>
  <c r="R687" i="45"/>
  <c r="R694" i="45"/>
  <c r="R693" i="45"/>
  <c r="R701" i="45"/>
  <c r="R711" i="45"/>
  <c r="D4" i="56" l="1"/>
  <c r="C4" i="56"/>
  <c r="H706" i="42" l="1"/>
  <c r="H705" i="42"/>
  <c r="H704" i="42"/>
  <c r="H703" i="42"/>
  <c r="H702" i="42"/>
  <c r="H701" i="42"/>
  <c r="H700" i="42"/>
  <c r="H699" i="42"/>
  <c r="H698" i="42"/>
  <c r="H697" i="42"/>
  <c r="H696" i="42"/>
  <c r="H695" i="42"/>
  <c r="H694" i="42"/>
  <c r="H693" i="42"/>
  <c r="H692" i="42"/>
  <c r="H691" i="42"/>
  <c r="H690" i="42"/>
  <c r="H689" i="42"/>
  <c r="H688" i="42"/>
  <c r="H687" i="42"/>
  <c r="H686" i="42"/>
  <c r="H685" i="42"/>
  <c r="H684" i="42"/>
  <c r="H683" i="42"/>
  <c r="H682" i="42"/>
  <c r="H681" i="42"/>
  <c r="H680" i="42"/>
  <c r="H679" i="42"/>
  <c r="H678" i="42"/>
  <c r="H677" i="42"/>
  <c r="H674" i="42"/>
  <c r="H676" i="42"/>
  <c r="H675" i="42"/>
  <c r="H673" i="42" l="1"/>
  <c r="H672" i="42"/>
  <c r="H671" i="42"/>
  <c r="H670" i="42"/>
  <c r="H669" i="42"/>
  <c r="H668" i="42"/>
  <c r="H667" i="42"/>
  <c r="H666" i="42"/>
  <c r="H665" i="42"/>
  <c r="H664" i="42"/>
  <c r="H663" i="42"/>
  <c r="H662" i="42"/>
  <c r="H661" i="42"/>
  <c r="H660" i="42"/>
  <c r="H659" i="42"/>
  <c r="H658" i="42"/>
  <c r="H657" i="42"/>
  <c r="H656" i="42"/>
  <c r="H655" i="42"/>
  <c r="H654" i="42"/>
  <c r="H653" i="42"/>
  <c r="H652" i="42"/>
  <c r="H651" i="42"/>
  <c r="H650" i="42"/>
  <c r="H649" i="42"/>
  <c r="H648" i="42"/>
  <c r="H647" i="42"/>
  <c r="H646" i="42"/>
  <c r="H645" i="42"/>
  <c r="H644" i="42"/>
  <c r="H643" i="42"/>
  <c r="H642" i="42"/>
  <c r="H641" i="42"/>
  <c r="R662" i="42"/>
  <c r="R661" i="42"/>
  <c r="R660" i="42"/>
  <c r="R659" i="42"/>
  <c r="R658" i="42"/>
  <c r="R657" i="42"/>
  <c r="R656" i="42"/>
  <c r="R655" i="42"/>
  <c r="R654" i="42"/>
  <c r="R653" i="42"/>
  <c r="R652" i="42"/>
  <c r="R651" i="42"/>
  <c r="R650" i="42"/>
  <c r="R649" i="42"/>
  <c r="R648" i="42"/>
  <c r="R647" i="42"/>
  <c r="R646" i="42"/>
  <c r="R645" i="42"/>
  <c r="R644" i="42"/>
  <c r="R643" i="42"/>
  <c r="R642" i="42"/>
  <c r="R641" i="42"/>
  <c r="H147" i="42" l="1"/>
  <c r="H146" i="42"/>
  <c r="H145" i="42"/>
  <c r="H144" i="42"/>
  <c r="H143" i="42"/>
  <c r="H142" i="42"/>
  <c r="H141" i="42"/>
  <c r="H140" i="42"/>
  <c r="H139" i="42"/>
  <c r="H123" i="42"/>
  <c r="H346" i="42"/>
  <c r="H334" i="42"/>
  <c r="H333" i="42"/>
  <c r="H332" i="42"/>
  <c r="H331" i="42"/>
  <c r="H330" i="42"/>
  <c r="H329" i="42"/>
  <c r="H328" i="42"/>
  <c r="H327" i="42"/>
  <c r="H326" i="42"/>
  <c r="H325" i="42"/>
  <c r="H324" i="42"/>
  <c r="H323" i="42"/>
  <c r="H322" i="42"/>
  <c r="H321" i="42"/>
  <c r="H320" i="42"/>
  <c r="H319" i="42"/>
  <c r="H308" i="42"/>
  <c r="H307" i="42"/>
  <c r="H306" i="42"/>
  <c r="H305" i="42"/>
  <c r="H304" i="42"/>
  <c r="H303" i="42"/>
  <c r="H302" i="42"/>
  <c r="H301" i="42"/>
  <c r="H300" i="42"/>
  <c r="H299" i="42"/>
  <c r="H298" i="42"/>
  <c r="H297" i="42"/>
  <c r="H296" i="42"/>
  <c r="H295" i="42"/>
  <c r="H294" i="42"/>
  <c r="H293" i="42"/>
  <c r="H282" i="42"/>
  <c r="H281" i="42"/>
  <c r="H280" i="42"/>
  <c r="H279" i="42"/>
  <c r="H278" i="42"/>
  <c r="H277" i="42"/>
  <c r="H276" i="42"/>
  <c r="H275" i="42"/>
  <c r="H274" i="42"/>
  <c r="H273" i="42"/>
  <c r="H272" i="42"/>
  <c r="H271" i="42"/>
  <c r="H270" i="42"/>
  <c r="H269" i="42"/>
  <c r="H268" i="42"/>
  <c r="H267" i="42"/>
  <c r="H256" i="42"/>
  <c r="H255" i="42"/>
  <c r="H254" i="42"/>
  <c r="H253" i="42"/>
  <c r="H252" i="42"/>
  <c r="H251" i="42"/>
  <c r="H250" i="42"/>
  <c r="H249" i="42"/>
  <c r="H248" i="42"/>
  <c r="H247" i="42"/>
  <c r="H246" i="42"/>
  <c r="H245" i="42"/>
  <c r="H244" i="42"/>
  <c r="H243" i="42"/>
  <c r="H242" i="42"/>
  <c r="H241" i="42"/>
  <c r="H230" i="42"/>
  <c r="H229" i="42"/>
  <c r="H228" i="42"/>
  <c r="H227" i="42"/>
  <c r="H226" i="42"/>
  <c r="H225" i="42"/>
  <c r="H224" i="42"/>
  <c r="H223" i="42"/>
  <c r="H222" i="42"/>
  <c r="H221" i="42"/>
  <c r="H220" i="42"/>
  <c r="H219" i="42"/>
  <c r="H218" i="42"/>
  <c r="H217" i="42"/>
  <c r="H216" i="42"/>
  <c r="H215" i="42"/>
  <c r="H204" i="42"/>
  <c r="H203" i="42"/>
  <c r="H202" i="42"/>
  <c r="H201" i="42"/>
  <c r="H200" i="42"/>
  <c r="H199" i="42"/>
  <c r="H198" i="42"/>
  <c r="H197" i="42"/>
  <c r="H196" i="42"/>
  <c r="H195" i="42"/>
  <c r="H194" i="42"/>
  <c r="H193" i="42"/>
  <c r="H192" i="42"/>
  <c r="H191" i="42"/>
  <c r="H190" i="42"/>
  <c r="H189" i="42"/>
  <c r="H178" i="42"/>
  <c r="H177" i="42"/>
  <c r="H176" i="42"/>
  <c r="H175" i="42"/>
  <c r="H174" i="42"/>
  <c r="H173" i="42"/>
  <c r="H172" i="42"/>
  <c r="H171" i="42"/>
  <c r="H170" i="42"/>
  <c r="H169" i="42"/>
  <c r="H168" i="42"/>
  <c r="H167" i="42"/>
  <c r="H166" i="42"/>
  <c r="H165" i="42"/>
  <c r="H164" i="42"/>
  <c r="H163" i="42"/>
  <c r="H152" i="42"/>
  <c r="H151" i="42"/>
  <c r="H150" i="42"/>
  <c r="H149" i="42"/>
  <c r="H148" i="42"/>
  <c r="R346" i="42"/>
  <c r="R345" i="42"/>
  <c r="R341" i="42"/>
  <c r="R340" i="42"/>
  <c r="R339" i="42"/>
  <c r="R338" i="42"/>
  <c r="R337" i="42"/>
  <c r="R336" i="42"/>
  <c r="R335" i="42"/>
  <c r="R334" i="42"/>
  <c r="R333" i="42"/>
  <c r="R332" i="42"/>
  <c r="R331" i="42"/>
  <c r="R330" i="42"/>
  <c r="R329" i="42"/>
  <c r="R328" i="42"/>
  <c r="R327" i="42"/>
  <c r="R326" i="42"/>
  <c r="R325" i="42"/>
  <c r="R324" i="42"/>
  <c r="R323" i="42"/>
  <c r="R322" i="42"/>
  <c r="R321" i="42"/>
  <c r="R320" i="42"/>
  <c r="R319" i="42"/>
  <c r="R315" i="42"/>
  <c r="R314" i="42"/>
  <c r="R313" i="42"/>
  <c r="R312" i="42"/>
  <c r="R311" i="42"/>
  <c r="R310" i="42"/>
  <c r="R309" i="42"/>
  <c r="R308" i="42"/>
  <c r="R307" i="42"/>
  <c r="R306" i="42"/>
  <c r="R305" i="42"/>
  <c r="R304" i="42"/>
  <c r="R303" i="42"/>
  <c r="R302" i="42"/>
  <c r="R301" i="42"/>
  <c r="R300" i="42"/>
  <c r="R299" i="42"/>
  <c r="R298" i="42"/>
  <c r="R297" i="42"/>
  <c r="R296" i="42"/>
  <c r="R295" i="42"/>
  <c r="R294" i="42"/>
  <c r="R293" i="42"/>
  <c r="R289" i="42"/>
  <c r="R288" i="42"/>
  <c r="R287" i="42"/>
  <c r="R286" i="42"/>
  <c r="R285" i="42"/>
  <c r="R284" i="42"/>
  <c r="R283" i="42"/>
  <c r="R282" i="42"/>
  <c r="R281" i="42"/>
  <c r="R280" i="42"/>
  <c r="R279" i="42"/>
  <c r="R278" i="42"/>
  <c r="R277" i="42"/>
  <c r="R276" i="42"/>
  <c r="R275" i="42"/>
  <c r="R274" i="42"/>
  <c r="R273" i="42"/>
  <c r="R272" i="42"/>
  <c r="R271" i="42"/>
  <c r="R270" i="42"/>
  <c r="R269" i="42"/>
  <c r="R268" i="42"/>
  <c r="R267" i="42"/>
  <c r="R263" i="42"/>
  <c r="R262" i="42"/>
  <c r="R261" i="42"/>
  <c r="R260" i="42"/>
  <c r="R259" i="42"/>
  <c r="R258" i="42"/>
  <c r="R257" i="42"/>
  <c r="R256" i="42"/>
  <c r="R255" i="42"/>
  <c r="R254" i="42"/>
  <c r="R253" i="42"/>
  <c r="R252" i="42"/>
  <c r="R251" i="42"/>
  <c r="R250" i="42"/>
  <c r="R249" i="42"/>
  <c r="R248" i="42"/>
  <c r="R247" i="42"/>
  <c r="R246" i="42"/>
  <c r="R245" i="42"/>
  <c r="R244" i="42"/>
  <c r="R243" i="42"/>
  <c r="R242" i="42"/>
  <c r="R241" i="42"/>
  <c r="R237" i="42"/>
  <c r="R236" i="42"/>
  <c r="R235" i="42"/>
  <c r="R234" i="42"/>
  <c r="R233" i="42"/>
  <c r="R232" i="42"/>
  <c r="R231" i="42"/>
  <c r="R230" i="42"/>
  <c r="R229" i="42"/>
  <c r="R228" i="42"/>
  <c r="R227" i="42"/>
  <c r="R226" i="42"/>
  <c r="R225" i="42"/>
  <c r="R224" i="42"/>
  <c r="R223" i="42"/>
  <c r="R222" i="42"/>
  <c r="R221" i="42"/>
  <c r="R220" i="42"/>
  <c r="R219" i="42"/>
  <c r="R218" i="42"/>
  <c r="R217" i="42"/>
  <c r="R216" i="42"/>
  <c r="R215" i="42"/>
  <c r="R211" i="42"/>
  <c r="R210" i="42"/>
  <c r="R209" i="42"/>
  <c r="R208" i="42"/>
  <c r="R207" i="42"/>
  <c r="R206" i="42"/>
  <c r="R205" i="42"/>
  <c r="R204" i="42"/>
  <c r="R203" i="42"/>
  <c r="R202" i="42"/>
  <c r="R201" i="42"/>
  <c r="R200" i="42"/>
  <c r="R199" i="42"/>
  <c r="R198" i="42"/>
  <c r="R197" i="42"/>
  <c r="R196" i="42"/>
  <c r="R195" i="42"/>
  <c r="R194" i="42"/>
  <c r="R193" i="42"/>
  <c r="R192" i="42"/>
  <c r="R191" i="42"/>
  <c r="R190" i="42"/>
  <c r="R189" i="42"/>
  <c r="R185" i="42"/>
  <c r="R184" i="42"/>
  <c r="R183" i="42"/>
  <c r="R182" i="42"/>
  <c r="R181" i="42"/>
  <c r="R180" i="42"/>
  <c r="R179" i="42"/>
  <c r="R178" i="42"/>
  <c r="R177" i="42"/>
  <c r="R176" i="42"/>
  <c r="R175" i="42"/>
  <c r="R174" i="42"/>
  <c r="R173" i="42"/>
  <c r="R172" i="42"/>
  <c r="R171" i="42"/>
  <c r="R170" i="42"/>
  <c r="R169" i="42"/>
  <c r="R168" i="42"/>
  <c r="R167" i="42"/>
  <c r="R166" i="42"/>
  <c r="R165" i="42"/>
  <c r="R164" i="42"/>
  <c r="R163" i="42"/>
  <c r="R159" i="42"/>
  <c r="R158" i="42"/>
  <c r="R157" i="42"/>
  <c r="R156" i="42"/>
  <c r="R155" i="42"/>
  <c r="R154" i="42"/>
  <c r="R153" i="42"/>
  <c r="R152" i="42"/>
  <c r="R151" i="42"/>
  <c r="R150" i="42"/>
  <c r="R149" i="42"/>
  <c r="R148" i="42"/>
  <c r="R147" i="42"/>
  <c r="R146" i="42"/>
  <c r="R145" i="42"/>
  <c r="R144" i="42"/>
  <c r="R143" i="42"/>
  <c r="R142" i="42"/>
  <c r="R141" i="42"/>
  <c r="R140" i="42"/>
  <c r="R139" i="42"/>
  <c r="H122" i="42"/>
  <c r="H121" i="42"/>
  <c r="H120" i="42"/>
  <c r="H119" i="42"/>
  <c r="H118" i="42"/>
  <c r="H117" i="42"/>
  <c r="H116" i="42"/>
  <c r="H115" i="42"/>
  <c r="H114" i="42"/>
  <c r="H113" i="42"/>
  <c r="H97" i="42"/>
  <c r="H124" i="42"/>
  <c r="H125" i="42"/>
  <c r="H126" i="42"/>
  <c r="H138" i="42"/>
  <c r="H137" i="42"/>
  <c r="R138" i="42"/>
  <c r="R137" i="42"/>
  <c r="R133" i="42"/>
  <c r="R132" i="42"/>
  <c r="R131" i="42"/>
  <c r="R130" i="42"/>
  <c r="R129" i="42"/>
  <c r="R128" i="42"/>
  <c r="R127" i="42"/>
  <c r="R126" i="42"/>
  <c r="R125" i="42"/>
  <c r="R124" i="42"/>
  <c r="R122" i="42"/>
  <c r="R121" i="42"/>
  <c r="R120" i="42"/>
  <c r="R119" i="42"/>
  <c r="R118" i="42"/>
  <c r="R117" i="42"/>
  <c r="R116" i="42"/>
  <c r="R115" i="42"/>
  <c r="R114" i="42"/>
  <c r="R113" i="42"/>
  <c r="H112" i="42"/>
  <c r="H111" i="42"/>
  <c r="H100" i="42"/>
  <c r="H99" i="42"/>
  <c r="H98" i="42"/>
  <c r="H95" i="42"/>
  <c r="H94" i="42"/>
  <c r="H93" i="42"/>
  <c r="H92" i="42"/>
  <c r="H91" i="42"/>
  <c r="H90" i="42"/>
  <c r="H89" i="42"/>
  <c r="H88" i="42"/>
  <c r="H87" i="42"/>
  <c r="R112" i="42"/>
  <c r="R111" i="42"/>
  <c r="R107" i="42"/>
  <c r="R106" i="42"/>
  <c r="R105" i="42"/>
  <c r="R104" i="42"/>
  <c r="R103" i="42"/>
  <c r="R102" i="42"/>
  <c r="R101" i="42"/>
  <c r="R100" i="42"/>
  <c r="R99" i="42"/>
  <c r="R98" i="42"/>
  <c r="H96" i="42"/>
  <c r="R97" i="42"/>
  <c r="R96" i="42"/>
  <c r="R95" i="42"/>
  <c r="R94" i="42"/>
  <c r="R93" i="42"/>
  <c r="R92" i="42"/>
  <c r="R91" i="42"/>
  <c r="R90" i="42"/>
  <c r="R89" i="42"/>
  <c r="R88" i="42"/>
  <c r="R87" i="42"/>
  <c r="H86" i="42" l="1"/>
  <c r="H85" i="42"/>
  <c r="H80" i="42"/>
  <c r="H74" i="42"/>
  <c r="H73" i="42"/>
  <c r="H72" i="42"/>
  <c r="H71" i="42"/>
  <c r="H70" i="42"/>
  <c r="H69" i="42"/>
  <c r="H68" i="42"/>
  <c r="H67" i="42"/>
  <c r="H66" i="42"/>
  <c r="H65" i="42"/>
  <c r="H64" i="42"/>
  <c r="H63" i="42"/>
  <c r="H62" i="42"/>
  <c r="H61" i="42"/>
  <c r="R86" i="42" l="1"/>
  <c r="R85" i="42"/>
  <c r="R81" i="42"/>
  <c r="R80" i="42"/>
  <c r="R79" i="42"/>
  <c r="R78" i="42"/>
  <c r="R77" i="42"/>
  <c r="R76" i="42"/>
  <c r="R75" i="42"/>
  <c r="R74" i="42"/>
  <c r="R73" i="42"/>
  <c r="R72" i="42"/>
  <c r="R69" i="42"/>
  <c r="R68" i="42"/>
  <c r="R67" i="42"/>
  <c r="R66" i="42"/>
  <c r="R65" i="42"/>
  <c r="R64" i="42"/>
  <c r="R63" i="42"/>
  <c r="R62" i="42"/>
  <c r="R61" i="42"/>
  <c r="R71" i="42"/>
  <c r="H60" i="42"/>
  <c r="H59" i="42"/>
  <c r="H58" i="42"/>
  <c r="H57" i="42"/>
  <c r="H56" i="42"/>
  <c r="H55" i="42"/>
  <c r="H54" i="42"/>
  <c r="H53" i="42"/>
  <c r="H52" i="42"/>
  <c r="H51" i="42"/>
  <c r="H50" i="42"/>
  <c r="H49" i="42"/>
  <c r="H48" i="42"/>
  <c r="H47" i="42"/>
  <c r="H46" i="42"/>
  <c r="H45" i="42"/>
  <c r="H44" i="42"/>
  <c r="H43" i="42"/>
  <c r="H42" i="42"/>
  <c r="H41" i="42"/>
  <c r="H40" i="42"/>
  <c r="H39" i="42"/>
  <c r="H38" i="42"/>
  <c r="H37" i="42"/>
  <c r="H36" i="42"/>
  <c r="H35" i="42"/>
  <c r="H34" i="42"/>
  <c r="H33" i="42"/>
  <c r="H32" i="42"/>
  <c r="H31" i="42"/>
  <c r="H30" i="42"/>
  <c r="H29" i="42"/>
  <c r="H27" i="42"/>
  <c r="H26" i="42"/>
  <c r="H25" i="42"/>
  <c r="H17" i="42"/>
  <c r="H16" i="42"/>
  <c r="H15" i="42"/>
  <c r="H14" i="42"/>
  <c r="H13" i="42"/>
  <c r="H12" i="42"/>
  <c r="H11" i="42"/>
  <c r="H10" i="42"/>
  <c r="H9" i="42"/>
  <c r="H8" i="42"/>
  <c r="H7" i="42"/>
  <c r="H6" i="42"/>
  <c r="R60" i="42"/>
  <c r="R59" i="42"/>
  <c r="R58" i="42"/>
  <c r="R57" i="42"/>
  <c r="R56" i="42"/>
  <c r="R55" i="42"/>
  <c r="R54" i="42"/>
  <c r="R53" i="42"/>
  <c r="R52" i="42"/>
  <c r="R51" i="42"/>
  <c r="R50" i="42"/>
  <c r="R49" i="42"/>
  <c r="R48" i="42"/>
  <c r="R47" i="42"/>
  <c r="R46" i="42"/>
  <c r="R45" i="42"/>
  <c r="R44" i="42"/>
  <c r="R43" i="42"/>
  <c r="R42" i="42"/>
  <c r="R41" i="42"/>
  <c r="R40" i="42"/>
  <c r="R39" i="42"/>
  <c r="R38" i="42"/>
  <c r="R37" i="42"/>
  <c r="R36" i="42"/>
  <c r="R35" i="42"/>
  <c r="R34" i="42"/>
  <c r="R28" i="42"/>
  <c r="R33" i="42"/>
  <c r="R32" i="42"/>
  <c r="R31" i="42"/>
  <c r="R30" i="42"/>
  <c r="R29" i="42"/>
  <c r="R19" i="42"/>
  <c r="R17" i="42"/>
  <c r="R16" i="42"/>
  <c r="R15" i="42"/>
  <c r="R14" i="42"/>
  <c r="H273" i="47" l="1"/>
  <c r="H272" i="47"/>
  <c r="H271" i="47"/>
  <c r="H270" i="47"/>
  <c r="H269" i="47"/>
  <c r="H268" i="47"/>
  <c r="H267" i="47"/>
  <c r="H266" i="47"/>
  <c r="H265" i="47"/>
  <c r="H264" i="47"/>
  <c r="H263" i="47"/>
  <c r="H262" i="47"/>
  <c r="H261" i="47"/>
  <c r="H260" i="47"/>
  <c r="H259" i="47"/>
  <c r="H258" i="47"/>
  <c r="H257" i="47"/>
  <c r="H256" i="47"/>
  <c r="H255" i="47"/>
  <c r="H254" i="47"/>
  <c r="H253" i="47"/>
  <c r="H252" i="47"/>
  <c r="H251" i="47"/>
  <c r="H250" i="47"/>
  <c r="H249" i="47"/>
  <c r="H248" i="47"/>
  <c r="H247" i="47"/>
  <c r="H246" i="47"/>
  <c r="H276" i="47"/>
  <c r="H275" i="47"/>
  <c r="H274" i="47"/>
  <c r="H219" i="47"/>
  <c r="H218" i="47"/>
  <c r="H217" i="47"/>
  <c r="H216" i="47"/>
  <c r="H210" i="47"/>
  <c r="H209" i="47"/>
  <c r="H92" i="47" l="1"/>
  <c r="H91" i="47"/>
  <c r="H78" i="47"/>
  <c r="H77" i="47"/>
  <c r="Q218" i="47"/>
  <c r="Q216" i="47"/>
  <c r="Q209" i="47"/>
  <c r="Q208" i="47"/>
  <c r="H208" i="47"/>
  <c r="Q207" i="47"/>
  <c r="H207" i="47"/>
  <c r="Q92" i="47"/>
  <c r="Q91" i="47"/>
  <c r="Q78" i="47" l="1"/>
  <c r="Q77" i="47"/>
  <c r="H63" i="47" l="1"/>
  <c r="H64" i="47"/>
  <c r="Q64" i="47"/>
  <c r="Q63" i="47"/>
  <c r="H50" i="47"/>
  <c r="H49" i="47"/>
  <c r="H15" i="46" l="1"/>
  <c r="H14" i="46"/>
  <c r="H13" i="46"/>
  <c r="H12" i="46"/>
  <c r="H11" i="46"/>
  <c r="H10" i="46"/>
  <c r="H9" i="46"/>
  <c r="H8" i="46"/>
  <c r="H7" i="46"/>
  <c r="R12" i="46"/>
  <c r="H6" i="46"/>
  <c r="H310" i="62" l="1"/>
  <c r="H309" i="62"/>
  <c r="H308" i="62"/>
  <c r="H307" i="62"/>
  <c r="H306" i="62"/>
  <c r="H305" i="62"/>
  <c r="H304" i="62"/>
  <c r="H294" i="62"/>
  <c r="K310" i="62"/>
  <c r="K309" i="62"/>
  <c r="K308" i="62"/>
  <c r="K307" i="62"/>
  <c r="K306" i="62"/>
  <c r="K305" i="62"/>
  <c r="K304" i="62"/>
  <c r="K294" i="62"/>
  <c r="H165" i="62"/>
  <c r="H164" i="62"/>
  <c r="H163" i="62"/>
  <c r="H162" i="62"/>
  <c r="H161" i="62"/>
  <c r="H160" i="62"/>
  <c r="H159" i="62"/>
  <c r="H158" i="62"/>
  <c r="H157" i="62"/>
  <c r="H156" i="62"/>
  <c r="H155" i="62"/>
  <c r="H154" i="62"/>
  <c r="H142" i="62"/>
  <c r="K165" i="62"/>
  <c r="K164" i="62"/>
  <c r="K163" i="62"/>
  <c r="K162" i="62"/>
  <c r="K161" i="62"/>
  <c r="K160" i="62"/>
  <c r="K159" i="62"/>
  <c r="K158" i="62"/>
  <c r="K157" i="62"/>
  <c r="K156" i="62"/>
  <c r="K155" i="62"/>
  <c r="K154" i="62"/>
  <c r="K142" i="62"/>
  <c r="H27" i="62"/>
  <c r="H26" i="62"/>
  <c r="H25" i="62"/>
  <c r="H24" i="62"/>
  <c r="H23" i="62"/>
  <c r="H22" i="62"/>
  <c r="H21" i="62"/>
  <c r="H20" i="62"/>
  <c r="H19" i="62"/>
  <c r="H18" i="62"/>
  <c r="H17" i="62"/>
  <c r="H16" i="62"/>
  <c r="H6" i="62"/>
  <c r="K27" i="62"/>
  <c r="K26" i="62"/>
  <c r="K25" i="62"/>
  <c r="K24" i="62"/>
  <c r="K23" i="62"/>
  <c r="K22" i="62"/>
  <c r="K21" i="62"/>
  <c r="K20" i="62"/>
  <c r="K19" i="62"/>
  <c r="K18" i="62"/>
  <c r="K17" i="62"/>
  <c r="K16" i="62"/>
  <c r="K6" i="62"/>
  <c r="H94" i="61"/>
  <c r="H93" i="61"/>
  <c r="H92" i="61"/>
  <c r="H91" i="61"/>
  <c r="H90" i="61"/>
  <c r="H89" i="61"/>
  <c r="H88" i="61"/>
  <c r="H87" i="61"/>
  <c r="H86" i="61"/>
  <c r="K94" i="61"/>
  <c r="K93" i="61"/>
  <c r="K92" i="61"/>
  <c r="K91" i="61"/>
  <c r="K90" i="61"/>
  <c r="K89" i="61"/>
  <c r="K88" i="61"/>
  <c r="K87" i="61"/>
  <c r="K86" i="61"/>
  <c r="H21" i="61"/>
  <c r="H20" i="61"/>
  <c r="H19" i="61"/>
  <c r="H18" i="61"/>
  <c r="H17" i="61"/>
  <c r="H16" i="61"/>
  <c r="H15" i="61"/>
  <c r="H14" i="61"/>
  <c r="H13" i="61"/>
  <c r="H12" i="61"/>
  <c r="H11" i="61"/>
  <c r="H10" i="61"/>
  <c r="H9" i="61"/>
  <c r="H8" i="61"/>
  <c r="H7" i="61"/>
  <c r="H6" i="61"/>
  <c r="K21" i="61"/>
  <c r="K20" i="61"/>
  <c r="K19" i="61"/>
  <c r="K18" i="61"/>
  <c r="K17" i="61"/>
  <c r="K16" i="61"/>
  <c r="K15" i="61"/>
  <c r="K14" i="61"/>
  <c r="K13" i="61"/>
  <c r="K12" i="61"/>
  <c r="K11" i="61"/>
  <c r="K10" i="61"/>
  <c r="K9" i="61"/>
  <c r="K8" i="61"/>
  <c r="K7" i="61"/>
  <c r="K6" i="61"/>
  <c r="H166" i="56"/>
  <c r="H165" i="56"/>
  <c r="H164" i="56"/>
  <c r="H163" i="56"/>
  <c r="H162" i="56"/>
  <c r="H161" i="56"/>
  <c r="H160" i="56"/>
  <c r="H159" i="56"/>
  <c r="H158" i="56"/>
  <c r="K125" i="56"/>
  <c r="K124" i="56"/>
  <c r="K123" i="56"/>
  <c r="K122" i="56"/>
  <c r="K65" i="56"/>
  <c r="K64" i="56"/>
  <c r="K63" i="56"/>
  <c r="K62" i="56"/>
  <c r="K61" i="56"/>
  <c r="K60" i="56"/>
  <c r="K59" i="56"/>
  <c r="K58" i="56"/>
  <c r="K57" i="56"/>
  <c r="K56" i="56"/>
  <c r="K55" i="56"/>
  <c r="K54" i="56"/>
  <c r="K53" i="56"/>
  <c r="K52" i="56"/>
  <c r="K51" i="56"/>
  <c r="K50" i="56"/>
  <c r="K13" i="56"/>
  <c r="K12" i="56"/>
  <c r="K11" i="56"/>
  <c r="K10" i="56"/>
  <c r="K9" i="56"/>
  <c r="K8" i="56"/>
  <c r="K7" i="56"/>
  <c r="K6" i="56"/>
  <c r="Q42" i="47" l="1"/>
  <c r="H40" i="47"/>
  <c r="H39" i="47"/>
  <c r="H38" i="47"/>
  <c r="Q34" i="47"/>
  <c r="H32" i="47"/>
  <c r="H31" i="47"/>
  <c r="H30" i="47"/>
  <c r="Q18" i="47"/>
  <c r="Q10" i="47"/>
  <c r="H11" i="47" l="1"/>
  <c r="H8" i="47"/>
  <c r="H7" i="47"/>
  <c r="H6" i="47"/>
  <c r="R684" i="45" l="1"/>
  <c r="Q7" i="64" l="1"/>
  <c r="Q303" i="62" l="1"/>
  <c r="Q299" i="62"/>
  <c r="Q298" i="62"/>
  <c r="Q297" i="62"/>
  <c r="Q296" i="62"/>
  <c r="Q295" i="62"/>
  <c r="Q294" i="62"/>
  <c r="Q492" i="62" l="1"/>
  <c r="H492" i="62"/>
  <c r="Q491" i="62"/>
  <c r="H491" i="62"/>
  <c r="Q490" i="62"/>
  <c r="H490" i="62"/>
  <c r="Q489" i="62"/>
  <c r="H489" i="62"/>
  <c r="Q488" i="62"/>
  <c r="H488" i="62"/>
  <c r="Q487" i="62"/>
  <c r="H487" i="62"/>
  <c r="Q486" i="62"/>
  <c r="H486" i="62"/>
  <c r="Q485" i="62"/>
  <c r="H485" i="62"/>
  <c r="H484" i="62"/>
  <c r="Q483" i="62"/>
  <c r="H483" i="62"/>
  <c r="Q482" i="62"/>
  <c r="H482" i="62"/>
  <c r="Q481" i="62"/>
  <c r="H481" i="62"/>
  <c r="Q480" i="62"/>
  <c r="H480" i="62"/>
  <c r="Q479" i="62"/>
  <c r="H479" i="62"/>
  <c r="Q478" i="62"/>
  <c r="H478" i="62"/>
  <c r="Q477" i="62"/>
  <c r="H477" i="62"/>
  <c r="Q476" i="62"/>
  <c r="H476" i="62"/>
  <c r="Q475" i="62"/>
  <c r="H475" i="62"/>
  <c r="Q474" i="62"/>
  <c r="H474" i="62"/>
  <c r="Q473" i="62"/>
  <c r="H473" i="62"/>
  <c r="Q472" i="62"/>
  <c r="H472" i="62"/>
  <c r="Q471" i="62"/>
  <c r="H471" i="62"/>
  <c r="Q470" i="62"/>
  <c r="H470" i="62"/>
  <c r="Q469" i="62"/>
  <c r="H469" i="62"/>
  <c r="Q468" i="62"/>
  <c r="H468" i="62"/>
  <c r="H467" i="62"/>
  <c r="Q467" i="62"/>
  <c r="H465" i="62"/>
  <c r="H464" i="62"/>
  <c r="H463" i="62"/>
  <c r="H462" i="62"/>
  <c r="H461" i="62"/>
  <c r="H460" i="62"/>
  <c r="H459" i="62"/>
  <c r="H458" i="62"/>
  <c r="H457" i="62"/>
  <c r="H456" i="62"/>
  <c r="H455" i="62"/>
  <c r="H454" i="62"/>
  <c r="H453" i="62"/>
  <c r="H452" i="62"/>
  <c r="H451" i="62"/>
  <c r="H450" i="62"/>
  <c r="H449" i="62"/>
  <c r="H448" i="62"/>
  <c r="H447" i="62"/>
  <c r="H446" i="62"/>
  <c r="H445" i="62"/>
  <c r="H444" i="62"/>
  <c r="H443" i="62"/>
  <c r="H442" i="62"/>
  <c r="H441" i="62"/>
  <c r="H440" i="62"/>
  <c r="H439" i="62"/>
  <c r="Q465" i="62"/>
  <c r="Q464" i="62"/>
  <c r="Q463" i="62"/>
  <c r="Q462" i="62"/>
  <c r="Q461" i="62"/>
  <c r="Q460" i="62"/>
  <c r="Q459" i="62"/>
  <c r="Q458" i="62"/>
  <c r="Q457" i="62"/>
  <c r="Q456" i="62"/>
  <c r="Q455" i="62"/>
  <c r="Q454" i="62"/>
  <c r="Q453" i="62"/>
  <c r="Q452" i="62"/>
  <c r="Q451" i="62"/>
  <c r="Q450" i="62"/>
  <c r="Q449" i="62"/>
  <c r="Q448" i="62"/>
  <c r="Q447" i="62"/>
  <c r="Q446" i="62"/>
  <c r="Q445" i="62"/>
  <c r="Q444" i="62"/>
  <c r="Q443" i="62"/>
  <c r="Q442" i="62"/>
  <c r="Q441" i="62"/>
  <c r="Q440" i="62"/>
  <c r="Q439" i="62"/>
  <c r="Q438" i="62"/>
  <c r="H438" i="62"/>
  <c r="Q437" i="62"/>
  <c r="H437" i="62"/>
  <c r="Q436" i="62"/>
  <c r="H436" i="62"/>
  <c r="Q435" i="62"/>
  <c r="H435" i="62"/>
  <c r="Q434" i="62"/>
  <c r="H434" i="62"/>
  <c r="Q433" i="62"/>
  <c r="H433" i="62"/>
  <c r="H428" i="62"/>
  <c r="H427" i="62"/>
  <c r="Q432" i="62"/>
  <c r="H432" i="62"/>
  <c r="Q431" i="62"/>
  <c r="H431" i="62"/>
  <c r="Q430" i="62"/>
  <c r="H430" i="62"/>
  <c r="Q429" i="62"/>
  <c r="H429" i="62"/>
  <c r="Q428" i="62"/>
  <c r="Q427" i="62"/>
  <c r="H426" i="62"/>
  <c r="H425" i="62"/>
  <c r="H424" i="62"/>
  <c r="H423" i="62"/>
  <c r="H422" i="62"/>
  <c r="H421" i="62"/>
  <c r="Q426" i="62"/>
  <c r="Q425" i="62"/>
  <c r="Q424" i="62"/>
  <c r="Q423" i="62"/>
  <c r="Q422" i="62"/>
  <c r="Q421" i="62"/>
  <c r="H420" i="62"/>
  <c r="H419" i="62"/>
  <c r="H418" i="62"/>
  <c r="H417" i="62"/>
  <c r="H416" i="62"/>
  <c r="H415" i="62"/>
  <c r="H414" i="62"/>
  <c r="H413" i="62"/>
  <c r="H412" i="62"/>
  <c r="H411" i="62"/>
  <c r="H410" i="62"/>
  <c r="H409" i="62"/>
  <c r="Q420" i="62"/>
  <c r="Q419" i="62"/>
  <c r="Q418" i="62"/>
  <c r="Q417" i="62"/>
  <c r="Q416" i="62"/>
  <c r="Q415" i="62"/>
  <c r="H405" i="62"/>
  <c r="Q414" i="62"/>
  <c r="Q413" i="62"/>
  <c r="Q412" i="62"/>
  <c r="Q411" i="62"/>
  <c r="Q410" i="62"/>
  <c r="Q409" i="62"/>
  <c r="Q408" i="62"/>
  <c r="H408" i="62"/>
  <c r="Q407" i="62"/>
  <c r="H407" i="62"/>
  <c r="Q406" i="62"/>
  <c r="H406" i="62"/>
  <c r="Q405" i="62"/>
  <c r="Q404" i="62"/>
  <c r="H404" i="62"/>
  <c r="Q403" i="62"/>
  <c r="H403" i="62"/>
  <c r="Q402" i="62"/>
  <c r="H402" i="62"/>
  <c r="Q401" i="62"/>
  <c r="H401" i="62"/>
  <c r="Q400" i="62"/>
  <c r="H400" i="62"/>
  <c r="Q399" i="62"/>
  <c r="H399" i="62"/>
  <c r="Q398" i="62"/>
  <c r="H398" i="62"/>
  <c r="Q397" i="62"/>
  <c r="H397" i="62"/>
  <c r="Q396" i="62"/>
  <c r="H396" i="62"/>
  <c r="Q395" i="62"/>
  <c r="H395" i="62"/>
  <c r="Q394" i="62"/>
  <c r="H394" i="62"/>
  <c r="Q393" i="62"/>
  <c r="H393" i="62"/>
  <c r="Q392" i="62"/>
  <c r="H392" i="62"/>
  <c r="Q391" i="62"/>
  <c r="H391" i="62"/>
  <c r="Q384" i="62"/>
  <c r="Q383" i="62"/>
  <c r="Q382" i="62"/>
  <c r="Q381" i="62"/>
  <c r="Q380" i="62"/>
  <c r="Q379" i="62"/>
  <c r="Q378" i="62"/>
  <c r="Q377" i="62"/>
  <c r="H384" i="62"/>
  <c r="H383" i="62"/>
  <c r="H382" i="62"/>
  <c r="H381" i="62"/>
  <c r="H380" i="62"/>
  <c r="H379" i="62"/>
  <c r="H378" i="62"/>
  <c r="H377" i="62"/>
  <c r="H376" i="62"/>
  <c r="Q376" i="62"/>
  <c r="Q375" i="62"/>
  <c r="H375" i="62"/>
  <c r="Q374" i="62"/>
  <c r="H374" i="62"/>
  <c r="Q373" i="62"/>
  <c r="H373" i="62"/>
  <c r="Q372" i="62"/>
  <c r="H372" i="62"/>
  <c r="Q371" i="62"/>
  <c r="H371" i="62"/>
  <c r="Q370" i="62"/>
  <c r="H370" i="62"/>
  <c r="Q369" i="62"/>
  <c r="H369" i="62"/>
  <c r="Q368" i="62"/>
  <c r="H368" i="62"/>
  <c r="H367" i="62"/>
  <c r="Q367" i="62"/>
  <c r="Q366" i="62"/>
  <c r="Q365" i="62"/>
  <c r="Q364" i="62"/>
  <c r="Q363" i="62"/>
  <c r="Q362" i="62"/>
  <c r="Q361" i="62"/>
  <c r="Q360" i="62"/>
  <c r="Q359" i="62"/>
  <c r="Q358" i="62"/>
  <c r="Q357" i="62"/>
  <c r="Q356" i="62"/>
  <c r="Q355" i="62"/>
  <c r="Q354" i="62"/>
  <c r="Q353" i="62"/>
  <c r="Q352" i="62"/>
  <c r="Q351" i="62"/>
  <c r="H366" i="62"/>
  <c r="H365" i="62"/>
  <c r="H364" i="62"/>
  <c r="H363" i="62"/>
  <c r="H362" i="62"/>
  <c r="H361" i="62"/>
  <c r="H360" i="62"/>
  <c r="H359" i="62"/>
  <c r="H358" i="62"/>
  <c r="H357" i="62"/>
  <c r="H356" i="62"/>
  <c r="H355" i="62"/>
  <c r="H354" i="62"/>
  <c r="H353" i="62"/>
  <c r="H352" i="62"/>
  <c r="H351" i="62"/>
  <c r="H350" i="62"/>
  <c r="H349" i="62"/>
  <c r="Q348" i="62"/>
  <c r="Q347" i="62"/>
  <c r="Q346" i="62"/>
  <c r="Q345" i="62"/>
  <c r="Q344" i="62"/>
  <c r="Q343" i="62"/>
  <c r="Q342" i="62"/>
  <c r="Q341" i="62"/>
  <c r="Q340" i="62"/>
  <c r="Q339" i="62"/>
  <c r="Q338" i="62"/>
  <c r="Q337" i="62"/>
  <c r="Q336" i="62"/>
  <c r="Q335" i="62"/>
  <c r="Q334" i="62"/>
  <c r="Q333" i="62"/>
  <c r="Q332" i="62"/>
  <c r="Q331" i="62"/>
  <c r="Q350" i="62"/>
  <c r="Q349" i="62"/>
  <c r="H348" i="62"/>
  <c r="H347" i="62"/>
  <c r="H346" i="62"/>
  <c r="H345" i="62"/>
  <c r="H344" i="62"/>
  <c r="H343" i="62"/>
  <c r="H342" i="62"/>
  <c r="H341" i="62"/>
  <c r="H340" i="62"/>
  <c r="H339" i="62"/>
  <c r="H338" i="62"/>
  <c r="H337" i="62"/>
  <c r="H336" i="62"/>
  <c r="H335" i="62"/>
  <c r="H334" i="62"/>
  <c r="H333" i="62"/>
  <c r="H332" i="62"/>
  <c r="H331" i="62"/>
  <c r="H321" i="62"/>
  <c r="H311" i="62"/>
  <c r="Q330" i="62" l="1"/>
  <c r="Q326" i="62"/>
  <c r="Q325" i="62"/>
  <c r="Q324" i="62"/>
  <c r="Q323" i="62"/>
  <c r="Q322" i="62"/>
  <c r="Q321" i="62"/>
  <c r="Q320" i="62"/>
  <c r="Q316" i="62"/>
  <c r="Q315" i="62"/>
  <c r="Q309" i="62"/>
  <c r="Q308" i="62"/>
  <c r="Q307" i="62"/>
  <c r="Q306" i="62"/>
  <c r="Q305" i="62"/>
  <c r="Q304" i="62"/>
  <c r="Q310" i="62"/>
  <c r="Q287" i="62"/>
  <c r="H287" i="62"/>
  <c r="Q275" i="62"/>
  <c r="Q262" i="62"/>
  <c r="K262" i="62"/>
  <c r="H262" i="62"/>
  <c r="Q249" i="62"/>
  <c r="K249" i="62"/>
  <c r="H249" i="62"/>
  <c r="Q236" i="62"/>
  <c r="K236" i="62"/>
  <c r="H236" i="62"/>
  <c r="Q223" i="62"/>
  <c r="K223" i="62"/>
  <c r="H223" i="62"/>
  <c r="Q210" i="62"/>
  <c r="H210" i="62"/>
  <c r="Q197" i="62"/>
  <c r="K197" i="62"/>
  <c r="H197" i="62"/>
  <c r="Q184" i="62"/>
  <c r="K184" i="62"/>
  <c r="H184" i="62"/>
  <c r="Q172" i="62"/>
  <c r="H135" i="62"/>
  <c r="H134" i="62"/>
  <c r="Q124" i="62"/>
  <c r="Q118" i="62"/>
  <c r="K118" i="62"/>
  <c r="H118" i="62"/>
  <c r="Q113" i="62"/>
  <c r="K113" i="62"/>
  <c r="H113" i="62"/>
  <c r="K107" i="62"/>
  <c r="H107" i="62"/>
  <c r="K101" i="62"/>
  <c r="H101" i="62"/>
  <c r="K89" i="62"/>
  <c r="H89" i="62"/>
  <c r="K88" i="62"/>
  <c r="H88" i="62"/>
  <c r="Q77" i="62"/>
  <c r="K77" i="62"/>
  <c r="H77" i="62"/>
  <c r="Q76" i="62"/>
  <c r="K76" i="62"/>
  <c r="H76" i="62"/>
  <c r="Q66" i="62"/>
  <c r="H66" i="62"/>
  <c r="Q55" i="62"/>
  <c r="K55" i="62"/>
  <c r="H55" i="62"/>
  <c r="Q60" i="62"/>
  <c r="K60" i="62"/>
  <c r="H60" i="62"/>
  <c r="Q49" i="62"/>
  <c r="K49" i="62"/>
  <c r="H49" i="62"/>
  <c r="Q43" i="62"/>
  <c r="K43" i="62"/>
  <c r="H43" i="62"/>
  <c r="Q32" i="62"/>
  <c r="Q21" i="62"/>
  <c r="Q20" i="62"/>
  <c r="H268" i="62"/>
  <c r="H267" i="62"/>
  <c r="H266" i="62"/>
  <c r="H265" i="62"/>
  <c r="H264" i="62"/>
  <c r="H263" i="62"/>
  <c r="H261" i="62"/>
  <c r="H260" i="62"/>
  <c r="H259" i="62"/>
  <c r="H258" i="62"/>
  <c r="H257" i="62"/>
  <c r="H256" i="62"/>
  <c r="H255" i="62"/>
  <c r="H254" i="62"/>
  <c r="H253" i="62"/>
  <c r="H252" i="62"/>
  <c r="H251" i="62"/>
  <c r="H250" i="62"/>
  <c r="H248" i="62"/>
  <c r="H247" i="62"/>
  <c r="H246" i="62"/>
  <c r="H245" i="62"/>
  <c r="H244" i="62"/>
  <c r="H243" i="62"/>
  <c r="Q292" i="62"/>
  <c r="Q291" i="62"/>
  <c r="Q290" i="62"/>
  <c r="Q289" i="62"/>
  <c r="Q288" i="62"/>
  <c r="Q286" i="62"/>
  <c r="Q285" i="62"/>
  <c r="Q284" i="62"/>
  <c r="Q283" i="62"/>
  <c r="Q282" i="62"/>
  <c r="Q281" i="62"/>
  <c r="Q280" i="62"/>
  <c r="Q279" i="62"/>
  <c r="Q278" i="62"/>
  <c r="Q277" i="62"/>
  <c r="Q276" i="62"/>
  <c r="Q274" i="62"/>
  <c r="Q273" i="62"/>
  <c r="Q272" i="62"/>
  <c r="Q271" i="62"/>
  <c r="Q270" i="62"/>
  <c r="Q269" i="62"/>
  <c r="Q268" i="62"/>
  <c r="Q267" i="62"/>
  <c r="Q266" i="62"/>
  <c r="Q265" i="62"/>
  <c r="Q264" i="62"/>
  <c r="Q263" i="62"/>
  <c r="Q261" i="62"/>
  <c r="Q260" i="62"/>
  <c r="Q259" i="62"/>
  <c r="Q258" i="62"/>
  <c r="Q257" i="62"/>
  <c r="Q256" i="62"/>
  <c r="Q255" i="62"/>
  <c r="Q254" i="62"/>
  <c r="Q253" i="62"/>
  <c r="Q252" i="62"/>
  <c r="Q251" i="62"/>
  <c r="Q250" i="62"/>
  <c r="Q248" i="62"/>
  <c r="Q247" i="62"/>
  <c r="Q246" i="62"/>
  <c r="Q245" i="62"/>
  <c r="Q244" i="62"/>
  <c r="Q243" i="62"/>
  <c r="Q242" i="62"/>
  <c r="Q241" i="62"/>
  <c r="Q240" i="62"/>
  <c r="Q239" i="62"/>
  <c r="Q238" i="62"/>
  <c r="Q237" i="62"/>
  <c r="Q235" i="62"/>
  <c r="Q234" i="62"/>
  <c r="Q233" i="62"/>
  <c r="Q232" i="62"/>
  <c r="Q231" i="62"/>
  <c r="Q230" i="62"/>
  <c r="Q229" i="62"/>
  <c r="Q228" i="62"/>
  <c r="Q227" i="62"/>
  <c r="Q226" i="62"/>
  <c r="Q225" i="62"/>
  <c r="Q224" i="62"/>
  <c r="Q222" i="62"/>
  <c r="Q221" i="62"/>
  <c r="Q220" i="62"/>
  <c r="Q219" i="62"/>
  <c r="Q218" i="62"/>
  <c r="Q217" i="62"/>
  <c r="Q216" i="62"/>
  <c r="Q215" i="62"/>
  <c r="Q214" i="62"/>
  <c r="Q213" i="62"/>
  <c r="Q212" i="62"/>
  <c r="Q211" i="62"/>
  <c r="Q209" i="62"/>
  <c r="Q208" i="62"/>
  <c r="Q207" i="62"/>
  <c r="Q206" i="62"/>
  <c r="Q205" i="62"/>
  <c r="Q204" i="62"/>
  <c r="Q203" i="62"/>
  <c r="Q202" i="62"/>
  <c r="Q201" i="62"/>
  <c r="Q200" i="62"/>
  <c r="Q199" i="62"/>
  <c r="Q198" i="62"/>
  <c r="Q196" i="62"/>
  <c r="Q195" i="62"/>
  <c r="H242" i="62"/>
  <c r="H241" i="62"/>
  <c r="H240" i="62"/>
  <c r="H239" i="62"/>
  <c r="H238" i="62"/>
  <c r="H237" i="62"/>
  <c r="H235" i="62"/>
  <c r="H234" i="62"/>
  <c r="H233" i="62"/>
  <c r="H232" i="62"/>
  <c r="H231" i="62"/>
  <c r="H230" i="62"/>
  <c r="H229" i="62"/>
  <c r="H228" i="62"/>
  <c r="H227" i="62"/>
  <c r="H226" i="62"/>
  <c r="H225" i="62"/>
  <c r="H224" i="62"/>
  <c r="H222" i="62"/>
  <c r="H221" i="62"/>
  <c r="H220" i="62"/>
  <c r="H219" i="62"/>
  <c r="H218" i="62"/>
  <c r="H217" i="62"/>
  <c r="H216" i="62"/>
  <c r="H215" i="62"/>
  <c r="H214" i="62"/>
  <c r="H213" i="62"/>
  <c r="H212" i="62"/>
  <c r="H211" i="62"/>
  <c r="H209" i="62"/>
  <c r="H208" i="62"/>
  <c r="H207" i="62"/>
  <c r="H206" i="62"/>
  <c r="H205" i="62"/>
  <c r="H204" i="62"/>
  <c r="H203" i="62"/>
  <c r="H202" i="62"/>
  <c r="H201" i="62"/>
  <c r="H200" i="62"/>
  <c r="H199" i="62"/>
  <c r="H198" i="62"/>
  <c r="H196" i="62"/>
  <c r="H195" i="62"/>
  <c r="H194" i="62"/>
  <c r="H193" i="62"/>
  <c r="H192" i="62"/>
  <c r="H191" i="62"/>
  <c r="H190" i="62"/>
  <c r="H189" i="62"/>
  <c r="H188" i="62"/>
  <c r="H187" i="62"/>
  <c r="H186" i="62"/>
  <c r="H185" i="62"/>
  <c r="H183" i="62"/>
  <c r="H182" i="62"/>
  <c r="H181" i="62"/>
  <c r="H180" i="62"/>
  <c r="H179" i="62"/>
  <c r="H178" i="62"/>
  <c r="H166" i="62" l="1"/>
  <c r="Q160" i="62"/>
  <c r="Q159" i="62"/>
  <c r="Q173" i="62"/>
  <c r="Q171" i="62"/>
  <c r="K198" i="62"/>
  <c r="K196" i="62"/>
  <c r="Q185" i="62"/>
  <c r="K185" i="62"/>
  <c r="Q183" i="62"/>
  <c r="K183" i="62"/>
  <c r="K222" i="62"/>
  <c r="K221" i="62"/>
  <c r="K237" i="62"/>
  <c r="K235" i="62"/>
  <c r="H269" i="62"/>
  <c r="H293" i="62"/>
  <c r="H292" i="62"/>
  <c r="H291" i="62"/>
  <c r="H290" i="62"/>
  <c r="H289" i="62"/>
  <c r="H288" i="62"/>
  <c r="H286" i="62"/>
  <c r="H285" i="62"/>
  <c r="H284" i="62"/>
  <c r="H283" i="62"/>
  <c r="H282" i="62"/>
  <c r="H281" i="62"/>
  <c r="K263" i="62"/>
  <c r="K261" i="62"/>
  <c r="K250" i="62"/>
  <c r="K248" i="62"/>
  <c r="K268" i="62"/>
  <c r="K267" i="62"/>
  <c r="K266" i="62"/>
  <c r="K265" i="62"/>
  <c r="K264" i="62"/>
  <c r="K260" i="62"/>
  <c r="K259" i="62"/>
  <c r="K258" i="62"/>
  <c r="K257" i="62"/>
  <c r="K256" i="62"/>
  <c r="K255" i="62"/>
  <c r="K254" i="62"/>
  <c r="K253" i="62"/>
  <c r="K252" i="62"/>
  <c r="K251" i="62"/>
  <c r="K247" i="62"/>
  <c r="K246" i="62"/>
  <c r="K245" i="62"/>
  <c r="K244" i="62"/>
  <c r="K243" i="62"/>
  <c r="K242" i="62"/>
  <c r="K241" i="62"/>
  <c r="K240" i="62"/>
  <c r="K239" i="62"/>
  <c r="K238" i="62"/>
  <c r="K234" i="62"/>
  <c r="K233" i="62"/>
  <c r="K232" i="62"/>
  <c r="K231" i="62"/>
  <c r="K230" i="62"/>
  <c r="K229" i="62"/>
  <c r="K228" i="62"/>
  <c r="K227" i="62"/>
  <c r="K226" i="62"/>
  <c r="K225" i="62"/>
  <c r="K224" i="62"/>
  <c r="K220" i="62"/>
  <c r="K219" i="62"/>
  <c r="K218" i="62"/>
  <c r="K217" i="62"/>
  <c r="K203" i="62"/>
  <c r="K202" i="62"/>
  <c r="K201" i="62"/>
  <c r="K200" i="62"/>
  <c r="K199" i="62"/>
  <c r="K195" i="62"/>
  <c r="Q194" i="62"/>
  <c r="K194" i="62"/>
  <c r="Q193" i="62"/>
  <c r="K193" i="62"/>
  <c r="Q192" i="62"/>
  <c r="K192" i="62"/>
  <c r="Q191" i="62"/>
  <c r="K191" i="62"/>
  <c r="Q190" i="62"/>
  <c r="K190" i="62"/>
  <c r="Q189" i="62"/>
  <c r="K189" i="62"/>
  <c r="Q188" i="62"/>
  <c r="K188" i="62"/>
  <c r="Q187" i="62"/>
  <c r="K187" i="62"/>
  <c r="Q186" i="62"/>
  <c r="K186" i="62"/>
  <c r="Q182" i="62"/>
  <c r="K182" i="62"/>
  <c r="Q181" i="62"/>
  <c r="K181" i="62"/>
  <c r="Q180" i="62"/>
  <c r="K180" i="62"/>
  <c r="Q179" i="62"/>
  <c r="K179" i="62"/>
  <c r="Q178" i="62"/>
  <c r="K178" i="62"/>
  <c r="Q177" i="62"/>
  <c r="Q176" i="62"/>
  <c r="Q175" i="62"/>
  <c r="Q174" i="62"/>
  <c r="Q170" i="62"/>
  <c r="Q169" i="62"/>
  <c r="Q168" i="62"/>
  <c r="Q167" i="62"/>
  <c r="Q166" i="62"/>
  <c r="K166" i="62"/>
  <c r="Q165" i="62"/>
  <c r="Q164" i="62"/>
  <c r="Q163" i="62"/>
  <c r="Q162" i="62"/>
  <c r="Q161" i="62"/>
  <c r="Q158" i="62"/>
  <c r="Q157" i="62"/>
  <c r="Q156" i="62"/>
  <c r="Q155" i="62"/>
  <c r="Q154" i="62"/>
  <c r="H120" i="62"/>
  <c r="Q54" i="62" l="1"/>
  <c r="K54" i="62"/>
  <c r="H54" i="62"/>
  <c r="Q53" i="62"/>
  <c r="K53" i="62"/>
  <c r="H53" i="62"/>
  <c r="Q64" i="62"/>
  <c r="H64" i="62"/>
  <c r="Q63" i="62"/>
  <c r="H63" i="62"/>
  <c r="Q78" i="62"/>
  <c r="K78" i="62"/>
  <c r="H78" i="62"/>
  <c r="Q75" i="62"/>
  <c r="K75" i="62"/>
  <c r="H75" i="62"/>
  <c r="K90" i="62"/>
  <c r="H90" i="62"/>
  <c r="K87" i="62"/>
  <c r="H87" i="62"/>
  <c r="K100" i="62"/>
  <c r="H100" i="62"/>
  <c r="K99" i="62"/>
  <c r="H99" i="62"/>
  <c r="Q111" i="62"/>
  <c r="K111" i="62"/>
  <c r="H111" i="62"/>
  <c r="Q110" i="62"/>
  <c r="K110" i="62"/>
  <c r="H110" i="62"/>
  <c r="Q123" i="62"/>
  <c r="Q122" i="62"/>
  <c r="H136" i="62"/>
  <c r="H133" i="62"/>
  <c r="H132" i="62"/>
  <c r="Q41" i="62"/>
  <c r="K41" i="62"/>
  <c r="H41" i="62"/>
  <c r="Q40" i="62"/>
  <c r="K40" i="62"/>
  <c r="H40" i="62"/>
  <c r="Q31" i="62"/>
  <c r="Q30" i="62"/>
  <c r="Q19" i="62"/>
  <c r="Q18" i="62"/>
  <c r="Q484" i="62"/>
  <c r="Q466" i="62"/>
  <c r="H466" i="62"/>
  <c r="Q390" i="62"/>
  <c r="H390" i="62"/>
  <c r="Q389" i="62"/>
  <c r="H389" i="62"/>
  <c r="Q388" i="62"/>
  <c r="H388" i="62"/>
  <c r="Q387" i="62"/>
  <c r="H387" i="62"/>
  <c r="Q386" i="62"/>
  <c r="H386" i="62"/>
  <c r="Q385" i="62"/>
  <c r="H385" i="62"/>
  <c r="Q314" i="62"/>
  <c r="Q313" i="62"/>
  <c r="Q312" i="62"/>
  <c r="Q311" i="62"/>
  <c r="K311" i="62"/>
  <c r="H141" i="62"/>
  <c r="H140" i="62"/>
  <c r="H139" i="62"/>
  <c r="H138" i="62"/>
  <c r="H137" i="62"/>
  <c r="H131" i="62"/>
  <c r="H130" i="62"/>
  <c r="Q129" i="62"/>
  <c r="Q128" i="62"/>
  <c r="Q127" i="62"/>
  <c r="Q126" i="62"/>
  <c r="Q125" i="62"/>
  <c r="Q121" i="62"/>
  <c r="Q120" i="62"/>
  <c r="Q119" i="62"/>
  <c r="K119" i="62"/>
  <c r="H119" i="62"/>
  <c r="Q117" i="62"/>
  <c r="K117" i="62"/>
  <c r="H117" i="62"/>
  <c r="Q116" i="62"/>
  <c r="K116" i="62"/>
  <c r="H116" i="62"/>
  <c r="Q115" i="62"/>
  <c r="K115" i="62"/>
  <c r="H115" i="62"/>
  <c r="Q114" i="62"/>
  <c r="K114" i="62"/>
  <c r="H114" i="62"/>
  <c r="Q112" i="62"/>
  <c r="K112" i="62"/>
  <c r="H112" i="62"/>
  <c r="Q109" i="62"/>
  <c r="K109" i="62"/>
  <c r="H109" i="62"/>
  <c r="Q108" i="62"/>
  <c r="K108" i="62"/>
  <c r="H108" i="62"/>
  <c r="K106" i="62"/>
  <c r="H106" i="62"/>
  <c r="K105" i="62"/>
  <c r="H105" i="62"/>
  <c r="K104" i="62"/>
  <c r="H104" i="62"/>
  <c r="K103" i="62"/>
  <c r="H103" i="62"/>
  <c r="K102" i="62"/>
  <c r="H102" i="62"/>
  <c r="K98" i="62"/>
  <c r="H98" i="62"/>
  <c r="K97" i="62"/>
  <c r="H97" i="62"/>
  <c r="K96" i="62"/>
  <c r="H96" i="62"/>
  <c r="K95" i="62"/>
  <c r="H95" i="62"/>
  <c r="K94" i="62"/>
  <c r="H94" i="62"/>
  <c r="K93" i="62"/>
  <c r="H93" i="62"/>
  <c r="K92" i="62"/>
  <c r="H92" i="62"/>
  <c r="K91" i="62"/>
  <c r="H91" i="62"/>
  <c r="K86" i="62"/>
  <c r="H86" i="62"/>
  <c r="K85" i="62"/>
  <c r="H85" i="62"/>
  <c r="K84" i="62"/>
  <c r="H84" i="62"/>
  <c r="Q83" i="62"/>
  <c r="K83" i="62"/>
  <c r="H83" i="62"/>
  <c r="Q82" i="62"/>
  <c r="K82" i="62"/>
  <c r="H82" i="62"/>
  <c r="Q81" i="62"/>
  <c r="K81" i="62"/>
  <c r="H81" i="62"/>
  <c r="Q80" i="62"/>
  <c r="K80" i="62"/>
  <c r="H80" i="62"/>
  <c r="Q79" i="62"/>
  <c r="K79" i="62"/>
  <c r="H79" i="62"/>
  <c r="Q74" i="62"/>
  <c r="K74" i="62"/>
  <c r="H74" i="62"/>
  <c r="Q73" i="62"/>
  <c r="K73" i="62"/>
  <c r="H73" i="62"/>
  <c r="Q72" i="62"/>
  <c r="K72" i="62"/>
  <c r="H72" i="62"/>
  <c r="Q71" i="62"/>
  <c r="H71" i="62"/>
  <c r="Q70" i="62"/>
  <c r="H70" i="62"/>
  <c r="Q69" i="62"/>
  <c r="H69" i="62"/>
  <c r="Q68" i="62"/>
  <c r="H68" i="62"/>
  <c r="Q67" i="62"/>
  <c r="H67" i="62"/>
  <c r="Q65" i="62"/>
  <c r="H65" i="62"/>
  <c r="Q62" i="62"/>
  <c r="H62" i="62"/>
  <c r="Q61" i="62"/>
  <c r="K61" i="62"/>
  <c r="H61" i="62"/>
  <c r="Q59" i="62"/>
  <c r="K59" i="62"/>
  <c r="H59" i="62"/>
  <c r="Q58" i="62"/>
  <c r="K58" i="62"/>
  <c r="H58" i="62"/>
  <c r="Q57" i="62"/>
  <c r="K57" i="62"/>
  <c r="H57" i="62"/>
  <c r="Q56" i="62"/>
  <c r="K56" i="62"/>
  <c r="H56" i="62"/>
  <c r="Q52" i="62"/>
  <c r="K52" i="62"/>
  <c r="H52" i="62"/>
  <c r="Q51" i="62"/>
  <c r="K51" i="62"/>
  <c r="H51" i="62"/>
  <c r="Q50" i="62"/>
  <c r="K50" i="62"/>
  <c r="H50" i="62"/>
  <c r="Q48" i="62"/>
  <c r="K48" i="62"/>
  <c r="H48" i="62"/>
  <c r="Q47" i="62"/>
  <c r="K47" i="62"/>
  <c r="H47" i="62"/>
  <c r="Q46" i="62"/>
  <c r="K46" i="62"/>
  <c r="H46" i="62"/>
  <c r="Q45" i="62"/>
  <c r="K45" i="62"/>
  <c r="H45" i="62"/>
  <c r="Q44" i="62"/>
  <c r="K44" i="62"/>
  <c r="H44" i="62"/>
  <c r="Q42" i="62"/>
  <c r="K42" i="62"/>
  <c r="H42" i="62"/>
  <c r="Q39" i="62"/>
  <c r="K39" i="62"/>
  <c r="H39" i="62"/>
  <c r="Q38" i="62"/>
  <c r="K38" i="62"/>
  <c r="H38" i="62"/>
  <c r="Q37" i="62"/>
  <c r="Q36" i="62"/>
  <c r="Q35" i="62"/>
  <c r="Q34" i="62"/>
  <c r="Q33" i="62"/>
  <c r="Q29" i="62"/>
  <c r="Q28" i="62"/>
  <c r="K28" i="62"/>
  <c r="H28" i="62"/>
  <c r="Q27" i="62"/>
  <c r="Q26" i="62"/>
  <c r="Q25" i="62"/>
  <c r="Q24" i="62"/>
  <c r="Q23" i="62"/>
  <c r="Q22" i="62"/>
  <c r="Q17" i="62"/>
  <c r="Q16" i="62"/>
  <c r="H121" i="61" l="1"/>
  <c r="H120" i="61"/>
  <c r="H119" i="61"/>
  <c r="H118" i="61"/>
  <c r="H117" i="61"/>
  <c r="H116" i="61"/>
  <c r="Q94" i="61" l="1"/>
  <c r="Q93" i="61"/>
  <c r="Q92" i="61"/>
  <c r="H163" i="61"/>
  <c r="H162" i="61"/>
  <c r="H161" i="61"/>
  <c r="H160" i="61"/>
  <c r="H132" i="61"/>
  <c r="H131" i="61"/>
  <c r="H130" i="61"/>
  <c r="H129" i="61"/>
  <c r="H128" i="61"/>
  <c r="H127" i="61"/>
  <c r="H126" i="61"/>
  <c r="H125" i="61"/>
  <c r="H124" i="61"/>
  <c r="H123" i="61"/>
  <c r="H122" i="61"/>
  <c r="Q152" i="61"/>
  <c r="H154" i="61"/>
  <c r="H153" i="61"/>
  <c r="H152" i="61"/>
  <c r="Q144" i="61"/>
  <c r="Q143" i="61"/>
  <c r="H144" i="61"/>
  <c r="H143" i="61"/>
  <c r="Q124" i="61"/>
  <c r="H107" i="61"/>
  <c r="H106" i="61" l="1"/>
  <c r="H105" i="61"/>
  <c r="H104" i="61"/>
  <c r="H103" i="61"/>
  <c r="H102" i="61"/>
  <c r="H101" i="61"/>
  <c r="H100" i="61"/>
  <c r="H99" i="61"/>
  <c r="H98" i="61"/>
  <c r="H97" i="61"/>
  <c r="H96" i="61"/>
  <c r="H95" i="61"/>
  <c r="K37" i="61"/>
  <c r="K36" i="61"/>
  <c r="K35" i="61"/>
  <c r="K34" i="61"/>
  <c r="K33" i="61"/>
  <c r="K32" i="61"/>
  <c r="K31" i="61"/>
  <c r="K30" i="61"/>
  <c r="Q163" i="61" l="1"/>
  <c r="Q162" i="61"/>
  <c r="Q161" i="61"/>
  <c r="Q160" i="61"/>
  <c r="Q159" i="61"/>
  <c r="H159" i="61"/>
  <c r="Q158" i="61"/>
  <c r="H158" i="61"/>
  <c r="Q157" i="61"/>
  <c r="H157" i="61"/>
  <c r="Q156" i="61"/>
  <c r="H156" i="61"/>
  <c r="Q155" i="61"/>
  <c r="H155" i="61"/>
  <c r="Q154" i="61"/>
  <c r="Q153" i="61"/>
  <c r="Q151" i="61"/>
  <c r="H151" i="61"/>
  <c r="Q150" i="61"/>
  <c r="H150" i="61"/>
  <c r="Q149" i="61"/>
  <c r="H149" i="61"/>
  <c r="Q148" i="61"/>
  <c r="H148" i="61"/>
  <c r="Q147" i="61"/>
  <c r="H147" i="61"/>
  <c r="Q146" i="61"/>
  <c r="H146" i="61"/>
  <c r="Q145" i="61"/>
  <c r="H145" i="61"/>
  <c r="Q142" i="61"/>
  <c r="H142" i="61"/>
  <c r="Q141" i="61"/>
  <c r="H141" i="61"/>
  <c r="Q140" i="61"/>
  <c r="H140" i="61"/>
  <c r="Q139" i="61"/>
  <c r="H139" i="61"/>
  <c r="Q138" i="61"/>
  <c r="H138" i="61"/>
  <c r="Q137" i="61"/>
  <c r="H137" i="61"/>
  <c r="Q136" i="61"/>
  <c r="H136" i="61"/>
  <c r="Q135" i="61"/>
  <c r="H135" i="61"/>
  <c r="Q134" i="61"/>
  <c r="H134" i="61"/>
  <c r="Q133" i="61"/>
  <c r="H133" i="61"/>
  <c r="Q132" i="61"/>
  <c r="Q131" i="61"/>
  <c r="Q130" i="61"/>
  <c r="Q129" i="61"/>
  <c r="Q128" i="61"/>
  <c r="Q127" i="61"/>
  <c r="Q126" i="61"/>
  <c r="Q125" i="61"/>
  <c r="Q123" i="61"/>
  <c r="Q122" i="61"/>
  <c r="Q121" i="61"/>
  <c r="Q120" i="61"/>
  <c r="Q119" i="61"/>
  <c r="Q118" i="61"/>
  <c r="Q117" i="61"/>
  <c r="Q116" i="61"/>
  <c r="Q115" i="61"/>
  <c r="Q114" i="61"/>
  <c r="Q113" i="61"/>
  <c r="Q112" i="61"/>
  <c r="Q111" i="61"/>
  <c r="Q110" i="61"/>
  <c r="Q109" i="61"/>
  <c r="Q108" i="61"/>
  <c r="Q107" i="61"/>
  <c r="Q106" i="61"/>
  <c r="K106" i="61"/>
  <c r="Q105" i="61"/>
  <c r="K105" i="61"/>
  <c r="Q104" i="61"/>
  <c r="K104" i="61"/>
  <c r="Q103" i="61"/>
  <c r="K103" i="61"/>
  <c r="Q102" i="61"/>
  <c r="K102" i="61"/>
  <c r="Q101" i="61"/>
  <c r="K101" i="61"/>
  <c r="Q100" i="61"/>
  <c r="K100" i="61"/>
  <c r="Q99" i="61"/>
  <c r="K99" i="61"/>
  <c r="Q98" i="61"/>
  <c r="K98" i="61"/>
  <c r="Q97" i="61"/>
  <c r="K97" i="61"/>
  <c r="Q96" i="61"/>
  <c r="K96" i="61"/>
  <c r="Q95" i="61"/>
  <c r="K95" i="61"/>
  <c r="Q85" i="61"/>
  <c r="H85" i="61"/>
  <c r="Q84" i="61"/>
  <c r="H84" i="61"/>
  <c r="Q83" i="61"/>
  <c r="H83" i="61"/>
  <c r="Q82" i="61"/>
  <c r="H82" i="61"/>
  <c r="Q81" i="61"/>
  <c r="H81" i="61"/>
  <c r="Q80" i="61"/>
  <c r="H80" i="61"/>
  <c r="Q79" i="61"/>
  <c r="H79" i="61"/>
  <c r="Q78" i="61"/>
  <c r="H78" i="61"/>
  <c r="Q77" i="61"/>
  <c r="K77" i="61"/>
  <c r="H77" i="61"/>
  <c r="Q76" i="61"/>
  <c r="K76" i="61"/>
  <c r="H76" i="61"/>
  <c r="Q75" i="61"/>
  <c r="K75" i="61"/>
  <c r="H75" i="61"/>
  <c r="Q74" i="61"/>
  <c r="K74" i="61"/>
  <c r="H74" i="61"/>
  <c r="Q73" i="61"/>
  <c r="K73" i="61"/>
  <c r="H73" i="61"/>
  <c r="Q72" i="61"/>
  <c r="K72" i="61"/>
  <c r="H72" i="61"/>
  <c r="Q71" i="61"/>
  <c r="K71" i="61"/>
  <c r="H71" i="61"/>
  <c r="Q70" i="61"/>
  <c r="K70" i="61"/>
  <c r="H70" i="61"/>
  <c r="K69" i="61"/>
  <c r="H69" i="61"/>
  <c r="K68" i="61"/>
  <c r="H68" i="61"/>
  <c r="K67" i="61"/>
  <c r="H67" i="61"/>
  <c r="K66" i="61"/>
  <c r="H66" i="61"/>
  <c r="K65" i="61"/>
  <c r="H65" i="61"/>
  <c r="K64" i="61"/>
  <c r="H64" i="61"/>
  <c r="K63" i="61"/>
  <c r="H63" i="61"/>
  <c r="K62" i="61"/>
  <c r="H62" i="61"/>
  <c r="K61" i="61"/>
  <c r="H61" i="61"/>
  <c r="K60" i="61"/>
  <c r="H60" i="61"/>
  <c r="K59" i="61"/>
  <c r="H59" i="61"/>
  <c r="K58" i="61"/>
  <c r="H58" i="61"/>
  <c r="K57" i="61"/>
  <c r="H57" i="61"/>
  <c r="K56" i="61"/>
  <c r="H56" i="61"/>
  <c r="K55" i="61"/>
  <c r="H55" i="61"/>
  <c r="K54" i="61"/>
  <c r="H54" i="61"/>
  <c r="Q53" i="61"/>
  <c r="K53" i="61"/>
  <c r="H53" i="61"/>
  <c r="Q52" i="61"/>
  <c r="K52" i="61"/>
  <c r="H52" i="61"/>
  <c r="Q51" i="61"/>
  <c r="K51" i="61"/>
  <c r="H51" i="61"/>
  <c r="Q50" i="61"/>
  <c r="K50" i="61"/>
  <c r="H50" i="61"/>
  <c r="Q49" i="61"/>
  <c r="K49" i="61"/>
  <c r="H49" i="61"/>
  <c r="Q48" i="61"/>
  <c r="K48" i="61"/>
  <c r="H48" i="61"/>
  <c r="Q47" i="61"/>
  <c r="K47" i="61"/>
  <c r="H47" i="61"/>
  <c r="Q46" i="61"/>
  <c r="K46" i="61"/>
  <c r="H46" i="61"/>
  <c r="Q45" i="61"/>
  <c r="H45" i="61"/>
  <c r="Q44" i="61"/>
  <c r="H44" i="61"/>
  <c r="Q43" i="61"/>
  <c r="H43" i="61"/>
  <c r="Q42" i="61"/>
  <c r="H42" i="61"/>
  <c r="Q41" i="61"/>
  <c r="H41" i="61"/>
  <c r="Q40" i="61"/>
  <c r="H40" i="61"/>
  <c r="Q39" i="61"/>
  <c r="H39" i="61"/>
  <c r="Q38" i="61"/>
  <c r="H38" i="61"/>
  <c r="Q37" i="61"/>
  <c r="H37" i="61"/>
  <c r="Q36" i="61"/>
  <c r="H36" i="61"/>
  <c r="Q35" i="61"/>
  <c r="H35" i="61"/>
  <c r="Q34" i="61"/>
  <c r="H34" i="61"/>
  <c r="Q33" i="61"/>
  <c r="H33" i="61"/>
  <c r="Q32" i="61"/>
  <c r="H32" i="61"/>
  <c r="Q31" i="61"/>
  <c r="H31" i="61"/>
  <c r="Q30" i="61"/>
  <c r="H30" i="61"/>
  <c r="Q29" i="61"/>
  <c r="K29" i="61"/>
  <c r="H29" i="61"/>
  <c r="Q28" i="61"/>
  <c r="K28" i="61"/>
  <c r="H28" i="61"/>
  <c r="Q27" i="61"/>
  <c r="K27" i="61"/>
  <c r="H27" i="61"/>
  <c r="Q26" i="61"/>
  <c r="K26" i="61"/>
  <c r="H26" i="61"/>
  <c r="Q25" i="61"/>
  <c r="K25" i="61"/>
  <c r="H25" i="61"/>
  <c r="Q24" i="61"/>
  <c r="K24" i="61"/>
  <c r="H24" i="61"/>
  <c r="Q23" i="61"/>
  <c r="K23" i="61"/>
  <c r="H23" i="61"/>
  <c r="Q22" i="61"/>
  <c r="K22" i="61"/>
  <c r="H22" i="61"/>
  <c r="Q21" i="61"/>
  <c r="Q20" i="61"/>
  <c r="Q19" i="61"/>
  <c r="Q18" i="61"/>
  <c r="Q17" i="61"/>
  <c r="Q16" i="61"/>
  <c r="Q15" i="61"/>
  <c r="Q14" i="61"/>
  <c r="H173" i="56" l="1"/>
  <c r="Q173" i="56"/>
  <c r="H174" i="56"/>
  <c r="Q174" i="56"/>
  <c r="H175" i="56"/>
  <c r="Q175" i="56"/>
  <c r="H176" i="56"/>
  <c r="Q176" i="56"/>
  <c r="Q167" i="56"/>
  <c r="H168" i="56"/>
  <c r="Q168" i="56"/>
  <c r="H224" i="56"/>
  <c r="H222" i="56"/>
  <c r="H223" i="56"/>
  <c r="Q224" i="56"/>
  <c r="Q223" i="56"/>
  <c r="Q222" i="56" l="1"/>
  <c r="H221" i="56"/>
  <c r="H220" i="56"/>
  <c r="H219" i="56"/>
  <c r="Q221" i="56"/>
  <c r="Q220" i="56"/>
  <c r="Q219" i="56"/>
  <c r="H218" i="56"/>
  <c r="H217" i="56"/>
  <c r="H216" i="56"/>
  <c r="H215" i="56"/>
  <c r="H214" i="56"/>
  <c r="H212" i="56"/>
  <c r="Q218" i="56"/>
  <c r="Q217" i="56"/>
  <c r="Q216" i="56"/>
  <c r="Q215" i="56"/>
  <c r="Q214" i="56"/>
  <c r="Q213" i="56"/>
  <c r="Q212" i="56"/>
  <c r="H211" i="56"/>
  <c r="H210" i="56"/>
  <c r="H209" i="56"/>
  <c r="H208" i="56"/>
  <c r="H207" i="56"/>
  <c r="H206" i="56"/>
  <c r="H205" i="56"/>
  <c r="H204" i="56"/>
  <c r="H203" i="56"/>
  <c r="H202" i="56"/>
  <c r="H201" i="56"/>
  <c r="H200" i="56"/>
  <c r="H198" i="56"/>
  <c r="H199" i="56"/>
  <c r="Q211" i="56"/>
  <c r="Q210" i="56"/>
  <c r="Q209" i="56"/>
  <c r="Q208" i="56"/>
  <c r="Q207" i="56"/>
  <c r="Q206" i="56"/>
  <c r="Q205" i="56"/>
  <c r="Q204" i="56"/>
  <c r="Q203" i="56"/>
  <c r="Q202" i="56"/>
  <c r="Q201" i="56"/>
  <c r="Q200" i="56"/>
  <c r="Q199" i="56"/>
  <c r="Q198" i="56"/>
  <c r="H197" i="56"/>
  <c r="H196" i="56"/>
  <c r="H195" i="56"/>
  <c r="Q197" i="56"/>
  <c r="Q196" i="56"/>
  <c r="Q195" i="56"/>
  <c r="Q194" i="56"/>
  <c r="Q193" i="56"/>
  <c r="Q192" i="56"/>
  <c r="H191" i="56"/>
  <c r="H190" i="56"/>
  <c r="H189" i="56"/>
  <c r="H188" i="56"/>
  <c r="H187" i="56"/>
  <c r="H186" i="56"/>
  <c r="H185" i="56"/>
  <c r="H180" i="56"/>
  <c r="H184" i="56"/>
  <c r="H183" i="56"/>
  <c r="H182" i="56"/>
  <c r="H181" i="56"/>
  <c r="H179" i="56"/>
  <c r="H178" i="56"/>
  <c r="H177" i="56"/>
  <c r="Q187" i="56"/>
  <c r="Q186" i="56"/>
  <c r="Q185" i="56"/>
  <c r="Q184" i="56"/>
  <c r="Q183" i="56"/>
  <c r="Q182" i="56"/>
  <c r="Q181" i="56"/>
  <c r="Q180" i="56"/>
  <c r="Q179" i="56"/>
  <c r="Q178" i="56"/>
  <c r="Q177" i="56"/>
  <c r="Q172" i="56"/>
  <c r="H172" i="56"/>
  <c r="Q171" i="56"/>
  <c r="H171" i="56"/>
  <c r="H170" i="56"/>
  <c r="Q170" i="56"/>
  <c r="Q166" i="56"/>
  <c r="Q165" i="56"/>
  <c r="Q163" i="56"/>
  <c r="Q162" i="56"/>
  <c r="Q160" i="56"/>
  <c r="Q159" i="56"/>
  <c r="Q161" i="56"/>
  <c r="Q164" i="56"/>
  <c r="Q158" i="56"/>
  <c r="Q157" i="56"/>
  <c r="Q156" i="56"/>
  <c r="Q155" i="56"/>
  <c r="Q154" i="56"/>
  <c r="Q153" i="56"/>
  <c r="Q152" i="56"/>
  <c r="Q151" i="56"/>
  <c r="Q150" i="56"/>
  <c r="Q149" i="56"/>
  <c r="Q148" i="56"/>
  <c r="Q147" i="56"/>
  <c r="Q146" i="56"/>
  <c r="Q145" i="56"/>
  <c r="Q144" i="56"/>
  <c r="Q143" i="56"/>
  <c r="Q142" i="56"/>
  <c r="Q141" i="56"/>
  <c r="Q140" i="56"/>
  <c r="Q139" i="56"/>
  <c r="Q138" i="56"/>
  <c r="H157" i="56" l="1"/>
  <c r="H156" i="56"/>
  <c r="H155" i="56"/>
  <c r="H153" i="56"/>
  <c r="H152" i="56"/>
  <c r="H151" i="56"/>
  <c r="H154" i="56"/>
  <c r="H150" i="56"/>
  <c r="H149" i="56"/>
  <c r="H148" i="56"/>
  <c r="H147" i="56"/>
  <c r="H145" i="56"/>
  <c r="H144" i="56"/>
  <c r="H143" i="56"/>
  <c r="H146" i="56"/>
  <c r="H142" i="56"/>
  <c r="H141" i="56"/>
  <c r="H140" i="56"/>
  <c r="H139" i="56"/>
  <c r="H138" i="56"/>
  <c r="H137" i="56"/>
  <c r="H136" i="56"/>
  <c r="H135" i="56"/>
  <c r="H134" i="56"/>
  <c r="Q137" i="56"/>
  <c r="Q136" i="56"/>
  <c r="Q135" i="56"/>
  <c r="Q134" i="56"/>
  <c r="H133" i="56"/>
  <c r="H132" i="56"/>
  <c r="H131" i="56"/>
  <c r="Q133" i="56"/>
  <c r="Q132" i="56"/>
  <c r="Q131" i="56"/>
  <c r="Q130" i="56"/>
  <c r="Q129" i="56"/>
  <c r="K129" i="56"/>
  <c r="Q128" i="56"/>
  <c r="K128" i="56"/>
  <c r="Q127" i="56"/>
  <c r="K127" i="56"/>
  <c r="Q126" i="56"/>
  <c r="K126" i="56"/>
  <c r="H121" i="56"/>
  <c r="H120" i="56"/>
  <c r="H119" i="56"/>
  <c r="H118" i="56"/>
  <c r="H117" i="56"/>
  <c r="H116" i="56"/>
  <c r="H115" i="56"/>
  <c r="H113" i="56"/>
  <c r="H112" i="56"/>
  <c r="H111" i="56"/>
  <c r="H110" i="56"/>
  <c r="H109" i="56"/>
  <c r="H108" i="56"/>
  <c r="H107" i="56"/>
  <c r="H114" i="56"/>
  <c r="H106" i="56"/>
  <c r="H105" i="56"/>
  <c r="H104" i="56"/>
  <c r="H103" i="56"/>
  <c r="H102" i="56"/>
  <c r="H101" i="56"/>
  <c r="H100" i="56"/>
  <c r="H99" i="56"/>
  <c r="H98" i="56"/>
  <c r="H91" i="56"/>
  <c r="H97" i="56"/>
  <c r="H96" i="56"/>
  <c r="H95" i="56"/>
  <c r="H94" i="56"/>
  <c r="H93" i="56"/>
  <c r="H92" i="56"/>
  <c r="H90" i="56"/>
  <c r="H89" i="56"/>
  <c r="H88" i="56"/>
  <c r="H87" i="56"/>
  <c r="H86" i="56"/>
  <c r="H85" i="56"/>
  <c r="H84" i="56"/>
  <c r="H83" i="56"/>
  <c r="H82" i="56"/>
  <c r="H81" i="56"/>
  <c r="H80" i="56"/>
  <c r="H79" i="56"/>
  <c r="H78" i="56"/>
  <c r="H77" i="56"/>
  <c r="H76" i="56"/>
  <c r="H75" i="56"/>
  <c r="H73" i="56"/>
  <c r="H72" i="56"/>
  <c r="H71" i="56"/>
  <c r="H70" i="56"/>
  <c r="H69" i="56"/>
  <c r="H68" i="56"/>
  <c r="H67" i="56"/>
  <c r="H66" i="56"/>
  <c r="Q121" i="56"/>
  <c r="Q120" i="56"/>
  <c r="Q119" i="56"/>
  <c r="Q118" i="56"/>
  <c r="Q117" i="56"/>
  <c r="Q116" i="56"/>
  <c r="Q115" i="56"/>
  <c r="Q114" i="56"/>
  <c r="Q113" i="56"/>
  <c r="K113" i="56"/>
  <c r="Q112" i="56"/>
  <c r="K112" i="56"/>
  <c r="Q111" i="56"/>
  <c r="K111" i="56"/>
  <c r="Q110" i="56"/>
  <c r="K110" i="56"/>
  <c r="Q109" i="56"/>
  <c r="K109" i="56"/>
  <c r="Q108" i="56"/>
  <c r="K108" i="56"/>
  <c r="Q107" i="56"/>
  <c r="K107" i="56"/>
  <c r="Q106" i="56"/>
  <c r="K106" i="56"/>
  <c r="K105" i="56"/>
  <c r="K104" i="56"/>
  <c r="K103" i="56"/>
  <c r="K102" i="56"/>
  <c r="K101" i="56"/>
  <c r="K100" i="56"/>
  <c r="K99" i="56"/>
  <c r="K98" i="56"/>
  <c r="Q89" i="56"/>
  <c r="Q88" i="56"/>
  <c r="Q87" i="56"/>
  <c r="Q86" i="56"/>
  <c r="Q85" i="56"/>
  <c r="Q84" i="56"/>
  <c r="Q83" i="56"/>
  <c r="Q82" i="56"/>
  <c r="Q73" i="56"/>
  <c r="Q72" i="56"/>
  <c r="Q71" i="56"/>
  <c r="Q70" i="56"/>
  <c r="Q69" i="56"/>
  <c r="Q68" i="56"/>
  <c r="Q67" i="56"/>
  <c r="Q66" i="56"/>
  <c r="Q65" i="56"/>
  <c r="Q64" i="56"/>
  <c r="Q63" i="56"/>
  <c r="Q62" i="56"/>
  <c r="Q61" i="56"/>
  <c r="Q60" i="56"/>
  <c r="Q59" i="56"/>
  <c r="Q58" i="56"/>
  <c r="H49" i="56" l="1"/>
  <c r="H48" i="56"/>
  <c r="H47" i="56"/>
  <c r="H46" i="56"/>
  <c r="Q49" i="56" l="1"/>
  <c r="Q48" i="56"/>
  <c r="Q47" i="56"/>
  <c r="Q46" i="56"/>
  <c r="Q45" i="56"/>
  <c r="Q44" i="56"/>
  <c r="Q43" i="56"/>
  <c r="Q42" i="56"/>
  <c r="K45" i="56"/>
  <c r="H45" i="56"/>
  <c r="K44" i="56"/>
  <c r="H44" i="56"/>
  <c r="K43" i="56"/>
  <c r="H43" i="56"/>
  <c r="K42" i="56"/>
  <c r="H42" i="56"/>
  <c r="K41" i="56"/>
  <c r="H41" i="56"/>
  <c r="K40" i="56"/>
  <c r="H40" i="56"/>
  <c r="K39" i="56"/>
  <c r="H39" i="56"/>
  <c r="H38" i="56"/>
  <c r="H37" i="56"/>
  <c r="H36" i="56"/>
  <c r="H35" i="56"/>
  <c r="H34" i="56"/>
  <c r="Q29" i="56"/>
  <c r="Q28" i="56"/>
  <c r="Q27" i="56"/>
  <c r="Q26" i="56"/>
  <c r="Q25" i="56"/>
  <c r="Q24" i="56"/>
  <c r="Q23" i="56"/>
  <c r="Q22" i="56"/>
  <c r="Q33" i="56"/>
  <c r="Q32" i="56"/>
  <c r="Q31" i="56"/>
  <c r="Q30" i="56"/>
  <c r="H33" i="56"/>
  <c r="H32" i="56"/>
  <c r="H31" i="56"/>
  <c r="H30" i="56"/>
  <c r="H29" i="56" l="1"/>
  <c r="H28" i="56"/>
  <c r="H27" i="56"/>
  <c r="H26" i="56"/>
  <c r="H25" i="56"/>
  <c r="H24" i="56"/>
  <c r="H23" i="56"/>
  <c r="H22" i="56"/>
  <c r="H21" i="56"/>
  <c r="H20" i="56"/>
  <c r="H19" i="56"/>
  <c r="H18" i="56"/>
  <c r="H17" i="56"/>
  <c r="H16" i="56"/>
  <c r="H15" i="56"/>
  <c r="H14" i="56"/>
  <c r="K21" i="56"/>
  <c r="K20" i="56"/>
  <c r="K19" i="56"/>
  <c r="K18" i="56"/>
  <c r="K17" i="56"/>
  <c r="K16" i="56"/>
  <c r="K15" i="56"/>
  <c r="K14" i="56"/>
  <c r="Q21" i="56"/>
  <c r="Q20" i="56"/>
  <c r="Q19" i="56"/>
  <c r="Q18" i="56"/>
  <c r="Q17" i="56"/>
  <c r="Q16" i="56"/>
  <c r="Q15" i="56"/>
  <c r="Q14" i="56"/>
  <c r="Q12" i="47" l="1"/>
  <c r="Q11" i="47"/>
  <c r="Q6" i="47"/>
  <c r="Q50" i="47"/>
  <c r="Q49" i="47"/>
  <c r="Q274" i="47" l="1"/>
  <c r="Q273" i="47"/>
  <c r="Q246" i="47"/>
  <c r="R142" i="46" l="1"/>
  <c r="R141" i="46"/>
  <c r="R140" i="46"/>
  <c r="R139" i="46"/>
  <c r="R138" i="46"/>
  <c r="R137" i="46"/>
  <c r="R136" i="46"/>
  <c r="R135" i="46"/>
  <c r="R134" i="46"/>
  <c r="R133" i="46"/>
  <c r="R132" i="46"/>
  <c r="R131" i="46"/>
  <c r="R130" i="46"/>
  <c r="R129" i="46"/>
  <c r="R128" i="46"/>
  <c r="R127" i="46"/>
  <c r="R126" i="46"/>
  <c r="R125" i="46"/>
  <c r="R117" i="46" l="1"/>
  <c r="R116" i="46"/>
  <c r="R115" i="46"/>
  <c r="R114" i="46"/>
  <c r="R113" i="46"/>
  <c r="R112" i="46"/>
  <c r="R111" i="46"/>
  <c r="R110" i="46"/>
  <c r="R109" i="46"/>
  <c r="R108" i="46"/>
  <c r="R107" i="46"/>
  <c r="R106" i="46"/>
  <c r="R105" i="46"/>
  <c r="R104" i="46"/>
  <c r="R103" i="46"/>
  <c r="R102" i="46"/>
  <c r="R101" i="46"/>
  <c r="R100" i="46"/>
  <c r="R99" i="46"/>
  <c r="R98" i="46"/>
  <c r="R97" i="46"/>
  <c r="R96" i="46"/>
  <c r="R95" i="46"/>
  <c r="R94" i="46"/>
  <c r="R93" i="46"/>
  <c r="R92" i="46"/>
  <c r="R91" i="46"/>
  <c r="R90" i="46"/>
  <c r="R89" i="46"/>
  <c r="R88" i="46"/>
  <c r="R87" i="46"/>
  <c r="R86" i="46"/>
  <c r="R85" i="46"/>
  <c r="R84" i="46"/>
  <c r="R83" i="46"/>
  <c r="R82" i="46"/>
  <c r="R81" i="46"/>
  <c r="R80" i="46"/>
  <c r="R79" i="46"/>
  <c r="R78" i="46"/>
  <c r="R77" i="46"/>
  <c r="R76" i="46"/>
  <c r="R75" i="46"/>
  <c r="R74" i="46"/>
  <c r="R73" i="46"/>
  <c r="R72" i="46"/>
  <c r="R71" i="46"/>
  <c r="R70" i="46"/>
  <c r="R69" i="46"/>
  <c r="R68" i="46"/>
  <c r="R67" i="46"/>
  <c r="R66" i="46"/>
  <c r="R65" i="46"/>
  <c r="R64" i="46"/>
  <c r="R63" i="46"/>
  <c r="R62" i="46"/>
  <c r="R61" i="46"/>
  <c r="R60" i="46"/>
  <c r="R59" i="46"/>
  <c r="R58" i="46"/>
  <c r="R57" i="46"/>
  <c r="R56" i="46"/>
  <c r="R55" i="46"/>
  <c r="R54" i="46"/>
  <c r="R53" i="46"/>
  <c r="R52" i="46"/>
  <c r="R51" i="46"/>
  <c r="R50" i="46"/>
  <c r="R49" i="46"/>
  <c r="R48" i="46"/>
  <c r="R47" i="46"/>
  <c r="R46" i="46"/>
  <c r="R45" i="46"/>
  <c r="R44" i="46"/>
  <c r="R43" i="46"/>
  <c r="R42" i="46"/>
  <c r="R41" i="46"/>
  <c r="R40" i="46"/>
  <c r="R39" i="46"/>
  <c r="R38" i="46"/>
  <c r="R37" i="46"/>
  <c r="R36" i="46"/>
  <c r="R35" i="46"/>
  <c r="R34" i="46"/>
  <c r="R33" i="46"/>
  <c r="R32" i="46"/>
  <c r="R31" i="46"/>
  <c r="R30" i="46"/>
  <c r="R29" i="46"/>
  <c r="R28" i="46"/>
  <c r="R27" i="46"/>
  <c r="R26" i="46"/>
  <c r="R25" i="46"/>
  <c r="R24" i="46"/>
  <c r="R23" i="46"/>
  <c r="R22" i="46"/>
  <c r="R21" i="46"/>
  <c r="R20" i="46"/>
  <c r="R19" i="46"/>
  <c r="R18" i="46"/>
  <c r="R17" i="46"/>
  <c r="R16" i="46"/>
  <c r="R594" i="45" l="1"/>
  <c r="R593" i="45"/>
  <c r="R592" i="45"/>
  <c r="R591" i="45"/>
  <c r="R590" i="45"/>
  <c r="R589" i="45"/>
  <c r="R588" i="45"/>
  <c r="R587" i="45"/>
  <c r="R586" i="45"/>
  <c r="R585" i="45"/>
  <c r="R584" i="45"/>
  <c r="R583" i="45"/>
  <c r="R582" i="45"/>
  <c r="R581" i="45"/>
  <c r="R580" i="45"/>
  <c r="R579" i="45"/>
  <c r="R578" i="45"/>
  <c r="R577" i="45"/>
  <c r="R576" i="45"/>
  <c r="R575" i="45"/>
  <c r="R574" i="45"/>
  <c r="R573" i="45"/>
  <c r="R572" i="45"/>
  <c r="R571" i="45"/>
  <c r="R570" i="45"/>
  <c r="R569" i="45"/>
  <c r="R568" i="45"/>
  <c r="R567" i="45"/>
  <c r="R566" i="45"/>
  <c r="R564" i="45"/>
  <c r="R563" i="45"/>
  <c r="R562" i="45"/>
  <c r="R561" i="45"/>
  <c r="R560" i="45"/>
  <c r="R559" i="45"/>
  <c r="R558" i="45"/>
  <c r="R557" i="45"/>
  <c r="R556" i="45"/>
  <c r="R555" i="45"/>
  <c r="R554" i="45"/>
  <c r="R553" i="45"/>
  <c r="R552" i="45"/>
  <c r="R551" i="45"/>
  <c r="R550" i="45"/>
  <c r="R549" i="45"/>
  <c r="R548" i="45"/>
  <c r="R547" i="45"/>
  <c r="R546" i="45"/>
  <c r="R545" i="45"/>
  <c r="R544" i="45"/>
  <c r="R543" i="45"/>
  <c r="R520" i="45"/>
  <c r="R511" i="45"/>
  <c r="R509" i="45"/>
  <c r="R505" i="45"/>
  <c r="R504" i="45"/>
  <c r="R498" i="45"/>
  <c r="R497" i="45"/>
  <c r="R495" i="45"/>
  <c r="R490" i="45"/>
  <c r="R489" i="45"/>
  <c r="R488" i="45"/>
  <c r="R487" i="45"/>
  <c r="R486" i="45"/>
  <c r="R485" i="45"/>
  <c r="R484" i="45"/>
  <c r="R483" i="45"/>
  <c r="R482" i="45"/>
  <c r="R481" i="45"/>
  <c r="R480" i="45"/>
  <c r="R479" i="45"/>
  <c r="R478" i="45"/>
  <c r="R477" i="45"/>
  <c r="R476" i="45"/>
  <c r="R475" i="45"/>
  <c r="R474" i="45"/>
  <c r="R473" i="45"/>
  <c r="R472" i="45"/>
  <c r="R471" i="45"/>
  <c r="R470" i="45"/>
  <c r="R469" i="45"/>
  <c r="R467" i="45"/>
  <c r="R462" i="45"/>
  <c r="R461" i="45"/>
  <c r="R460" i="45"/>
  <c r="R459" i="45"/>
  <c r="R458" i="45"/>
  <c r="R457" i="45"/>
  <c r="R456" i="45"/>
  <c r="R455" i="45"/>
  <c r="R454" i="45"/>
  <c r="R453" i="45"/>
  <c r="R452" i="45"/>
  <c r="R451" i="45"/>
  <c r="R450" i="45"/>
  <c r="R449" i="45"/>
  <c r="R448" i="45"/>
  <c r="R447" i="45"/>
  <c r="R446" i="45"/>
  <c r="R445" i="45"/>
  <c r="R444" i="45"/>
  <c r="R443" i="45"/>
  <c r="R442" i="45"/>
  <c r="R441" i="45"/>
  <c r="R439" i="45"/>
  <c r="R434" i="45"/>
  <c r="R433" i="45"/>
  <c r="R432" i="45"/>
  <c r="R431" i="45"/>
  <c r="R430" i="45"/>
  <c r="R429" i="45"/>
  <c r="R428" i="45"/>
  <c r="R427" i="45"/>
  <c r="R426" i="45"/>
  <c r="R425" i="45"/>
  <c r="R424" i="45"/>
  <c r="R423" i="45"/>
  <c r="R422" i="45"/>
  <c r="R421" i="45"/>
  <c r="R420" i="45"/>
  <c r="R419" i="45"/>
  <c r="R418" i="45"/>
  <c r="R417" i="45"/>
  <c r="R416" i="45"/>
  <c r="R415" i="45"/>
  <c r="R414" i="45"/>
  <c r="R413" i="45"/>
  <c r="R411" i="45"/>
  <c r="R406" i="45"/>
  <c r="R405" i="45"/>
  <c r="R404" i="45"/>
  <c r="R403" i="45"/>
  <c r="R402" i="45"/>
  <c r="R401" i="45"/>
  <c r="R400" i="45"/>
  <c r="R399" i="45"/>
  <c r="R398" i="45"/>
  <c r="R397" i="45"/>
  <c r="R396" i="45"/>
  <c r="R395" i="45"/>
  <c r="R394" i="45"/>
  <c r="R393" i="45"/>
  <c r="R392" i="45"/>
  <c r="R391" i="45"/>
  <c r="R390" i="45"/>
  <c r="R389" i="45"/>
  <c r="R388" i="45"/>
  <c r="R387" i="45"/>
  <c r="R386" i="45"/>
  <c r="R385" i="45"/>
  <c r="R383" i="45"/>
  <c r="R378" i="45"/>
  <c r="R377" i="45"/>
  <c r="R376" i="45"/>
  <c r="R375" i="45"/>
  <c r="R374" i="45"/>
  <c r="R373" i="45"/>
  <c r="R372" i="45"/>
  <c r="R371" i="45"/>
  <c r="R370" i="45"/>
  <c r="R369" i="45"/>
  <c r="R368" i="45"/>
  <c r="R367" i="45"/>
  <c r="R366" i="45"/>
  <c r="R365" i="45"/>
  <c r="R364" i="45"/>
  <c r="R363" i="45"/>
  <c r="R362" i="45"/>
  <c r="R361" i="45"/>
  <c r="R360" i="45"/>
  <c r="R359" i="45"/>
  <c r="R358" i="45"/>
  <c r="R357" i="45"/>
  <c r="R350" i="45"/>
  <c r="R349" i="45"/>
  <c r="R348" i="45"/>
  <c r="R347" i="45"/>
  <c r="R346" i="45"/>
  <c r="R345" i="45"/>
  <c r="R344" i="45"/>
  <c r="R343" i="45"/>
  <c r="R342" i="45"/>
  <c r="R341" i="45"/>
  <c r="R340" i="45"/>
  <c r="R339" i="45"/>
  <c r="R338" i="45"/>
  <c r="R337" i="45"/>
  <c r="R336" i="45"/>
  <c r="R335" i="45"/>
  <c r="R334" i="45"/>
  <c r="R333" i="45"/>
  <c r="R332" i="45"/>
  <c r="R331" i="45"/>
  <c r="R330" i="45"/>
  <c r="R329" i="45"/>
  <c r="R327" i="45"/>
  <c r="R324" i="45"/>
  <c r="R323" i="45"/>
  <c r="R322" i="45"/>
  <c r="R321" i="45"/>
  <c r="R320" i="45"/>
  <c r="R319" i="45"/>
  <c r="R318" i="45"/>
  <c r="R317" i="45"/>
  <c r="R316" i="45"/>
  <c r="R315" i="45"/>
  <c r="R314" i="45"/>
  <c r="R313" i="45"/>
  <c r="R312" i="45"/>
  <c r="R311" i="45"/>
  <c r="R310" i="45"/>
  <c r="R309" i="45"/>
  <c r="R308" i="45"/>
  <c r="R307" i="45"/>
  <c r="R306" i="45"/>
  <c r="R305" i="45"/>
  <c r="R304" i="45"/>
  <c r="R303" i="45"/>
  <c r="R301" i="45"/>
  <c r="R298" i="45"/>
  <c r="R297" i="45"/>
  <c r="R296" i="45"/>
  <c r="R295" i="45"/>
  <c r="R294" i="45"/>
  <c r="R293" i="45"/>
  <c r="R292" i="45"/>
  <c r="R291" i="45"/>
  <c r="R290" i="45"/>
  <c r="R289" i="45"/>
  <c r="R288" i="45"/>
  <c r="R287" i="45"/>
  <c r="R286" i="45"/>
  <c r="R285" i="45"/>
  <c r="R284" i="45"/>
  <c r="R283" i="45"/>
  <c r="R282" i="45"/>
  <c r="R281" i="45"/>
  <c r="R280" i="45"/>
  <c r="R279" i="45"/>
  <c r="R278" i="45"/>
  <c r="R277" i="45"/>
  <c r="R275" i="45"/>
  <c r="R272" i="45"/>
  <c r="R271" i="45"/>
  <c r="R270" i="45"/>
  <c r="R269" i="45"/>
  <c r="R268" i="45"/>
  <c r="R267" i="45"/>
  <c r="R266" i="45"/>
  <c r="R265" i="45"/>
  <c r="R264" i="45"/>
  <c r="R263" i="45"/>
  <c r="R262" i="45"/>
  <c r="R261" i="45"/>
  <c r="R260" i="45"/>
  <c r="R259" i="45"/>
  <c r="R258" i="45"/>
  <c r="R257" i="45"/>
  <c r="R256" i="45"/>
  <c r="R255" i="45"/>
  <c r="R254" i="45"/>
  <c r="R253" i="45"/>
  <c r="R252" i="45"/>
  <c r="R251" i="45"/>
  <c r="R249" i="45"/>
  <c r="R246" i="45"/>
  <c r="R245" i="45"/>
  <c r="R244" i="45"/>
  <c r="R243" i="45"/>
  <c r="R242" i="45"/>
  <c r="R241" i="45"/>
  <c r="R240" i="45"/>
  <c r="R239" i="45"/>
  <c r="R238" i="45"/>
  <c r="R237" i="45"/>
  <c r="R236" i="45"/>
  <c r="R235" i="45"/>
  <c r="R234" i="45"/>
  <c r="R233" i="45"/>
  <c r="R232" i="45"/>
  <c r="R231" i="45"/>
  <c r="R230" i="45"/>
  <c r="R229" i="45"/>
  <c r="R228" i="45"/>
  <c r="R227" i="45"/>
  <c r="R226" i="45"/>
  <c r="R225" i="45"/>
  <c r="R223" i="45"/>
  <c r="R220" i="45"/>
  <c r="R219" i="45"/>
  <c r="R218" i="45"/>
  <c r="R217" i="45"/>
  <c r="R216" i="45"/>
  <c r="R215" i="45"/>
  <c r="R214" i="45"/>
  <c r="R213" i="45"/>
  <c r="R212" i="45"/>
  <c r="R211" i="45"/>
  <c r="R210" i="45"/>
  <c r="R209" i="45"/>
  <c r="R208" i="45"/>
  <c r="R207" i="45"/>
  <c r="R206" i="45"/>
  <c r="R205" i="45"/>
  <c r="R204" i="45"/>
  <c r="R203" i="45"/>
  <c r="R202" i="45"/>
  <c r="R201" i="45"/>
  <c r="R200" i="45"/>
  <c r="R199" i="45"/>
  <c r="R197" i="45"/>
  <c r="R194" i="45"/>
  <c r="R193" i="45"/>
  <c r="R192" i="45"/>
  <c r="R191" i="45"/>
  <c r="R190" i="45"/>
  <c r="R189" i="45"/>
  <c r="R188" i="45"/>
  <c r="R187" i="45"/>
  <c r="R186" i="45"/>
  <c r="R185" i="45"/>
  <c r="R184" i="45"/>
  <c r="R183" i="45"/>
  <c r="R182" i="45"/>
  <c r="R181" i="45"/>
  <c r="R180" i="45"/>
  <c r="R179" i="45"/>
  <c r="R178" i="45"/>
  <c r="R177" i="45"/>
  <c r="R176" i="45"/>
  <c r="R175" i="45"/>
  <c r="R174" i="45"/>
  <c r="R173" i="45"/>
  <c r="R171" i="45"/>
  <c r="R168" i="45"/>
  <c r="R167" i="45"/>
  <c r="R166" i="45"/>
  <c r="R165" i="45"/>
  <c r="R164" i="45"/>
  <c r="R163" i="45"/>
  <c r="R162" i="45"/>
  <c r="R161" i="45"/>
  <c r="R160" i="45"/>
  <c r="R159" i="45"/>
  <c r="R158" i="45"/>
  <c r="R157" i="45"/>
  <c r="R156" i="45"/>
  <c r="R155" i="45"/>
  <c r="R154" i="45"/>
  <c r="R153" i="45"/>
  <c r="R152" i="45"/>
  <c r="R151" i="45"/>
  <c r="R150" i="45"/>
  <c r="R149" i="45"/>
  <c r="R148" i="45"/>
  <c r="R147" i="45"/>
  <c r="R145" i="45"/>
  <c r="R142" i="45"/>
  <c r="R141" i="45"/>
  <c r="R140" i="45"/>
  <c r="R139" i="45"/>
  <c r="R138" i="45"/>
  <c r="R137" i="45"/>
  <c r="R136" i="45"/>
  <c r="R135" i="45"/>
  <c r="R134" i="45"/>
  <c r="R133" i="45"/>
  <c r="R132" i="45"/>
  <c r="R131" i="45"/>
  <c r="R130" i="45"/>
  <c r="R129" i="45"/>
  <c r="R128" i="45"/>
  <c r="R127" i="45"/>
  <c r="R126" i="45"/>
  <c r="R125" i="45"/>
  <c r="R124" i="45"/>
  <c r="R123" i="45"/>
  <c r="R122" i="45"/>
  <c r="R121" i="45"/>
  <c r="R119" i="45"/>
  <c r="R116" i="45"/>
  <c r="R115" i="45"/>
  <c r="R114" i="45"/>
  <c r="R113" i="45"/>
  <c r="R112" i="45"/>
  <c r="R111" i="45"/>
  <c r="R110" i="45"/>
  <c r="R109" i="45"/>
  <c r="R108" i="45"/>
  <c r="R107" i="45"/>
  <c r="R106" i="45"/>
  <c r="R105" i="45"/>
  <c r="R104" i="45"/>
  <c r="R103" i="45"/>
  <c r="R102" i="45"/>
  <c r="R101" i="45"/>
  <c r="R100" i="45"/>
  <c r="R99" i="45"/>
  <c r="R98" i="45"/>
  <c r="R97" i="45"/>
  <c r="R96" i="45"/>
  <c r="R95" i="45"/>
  <c r="R93" i="45"/>
  <c r="R90" i="45"/>
  <c r="R89" i="45"/>
  <c r="R88" i="45"/>
  <c r="R87" i="45"/>
  <c r="R86" i="45"/>
  <c r="R85" i="45"/>
  <c r="R84" i="45"/>
  <c r="R83" i="45"/>
  <c r="R82" i="45"/>
  <c r="R81" i="45"/>
  <c r="R80" i="45"/>
  <c r="R79" i="45"/>
  <c r="R78" i="45"/>
  <c r="R77" i="45"/>
  <c r="R76" i="45"/>
  <c r="R75" i="45"/>
  <c r="R74" i="45"/>
  <c r="R73" i="45"/>
  <c r="R72" i="45"/>
  <c r="R71" i="45"/>
  <c r="R70" i="45"/>
  <c r="R673" i="42" l="1"/>
  <c r="R672" i="42"/>
  <c r="R671" i="42"/>
  <c r="R670" i="42"/>
  <c r="R669" i="42"/>
  <c r="R668" i="42"/>
  <c r="R667" i="42"/>
  <c r="R666" i="42"/>
  <c r="R665" i="42"/>
  <c r="R664" i="42"/>
  <c r="R663" i="42"/>
  <c r="R172" i="46" l="1"/>
  <c r="R171" i="46"/>
  <c r="R170" i="46"/>
  <c r="R169" i="46"/>
  <c r="R168" i="46"/>
  <c r="R167" i="46"/>
  <c r="R166" i="46"/>
  <c r="R165" i="46"/>
  <c r="R164" i="46"/>
  <c r="R163" i="46"/>
  <c r="R162" i="46"/>
  <c r="R161" i="46"/>
  <c r="R160" i="46"/>
  <c r="R159" i="46"/>
  <c r="R158" i="46"/>
  <c r="R157" i="46"/>
  <c r="R156" i="46"/>
  <c r="R155" i="46"/>
  <c r="R154" i="46"/>
  <c r="R153" i="46"/>
  <c r="R152" i="46"/>
  <c r="R151" i="46"/>
  <c r="R150" i="46"/>
  <c r="R149" i="46"/>
  <c r="R148" i="46"/>
  <c r="R147" i="46"/>
  <c r="R146" i="46"/>
  <c r="R145" i="46"/>
  <c r="R144" i="46"/>
  <c r="R143" i="46"/>
  <c r="R124" i="46"/>
  <c r="R123" i="46"/>
  <c r="R122" i="46"/>
  <c r="R121" i="46"/>
  <c r="R120" i="46"/>
  <c r="R119" i="46"/>
  <c r="R118" i="46"/>
  <c r="R15" i="46"/>
  <c r="R14" i="46"/>
  <c r="R13" i="46"/>
  <c r="R10" i="46"/>
  <c r="R9" i="46"/>
  <c r="R8" i="46"/>
  <c r="R7" i="46"/>
  <c r="R6" i="46"/>
  <c r="R683" i="45" l="1"/>
  <c r="R682" i="45"/>
  <c r="R681" i="45"/>
  <c r="R680" i="45"/>
  <c r="R679" i="45"/>
  <c r="R678" i="45"/>
  <c r="R677" i="45"/>
  <c r="R676" i="45"/>
  <c r="R675" i="45"/>
  <c r="R674" i="45"/>
  <c r="R673" i="45"/>
  <c r="R672" i="45"/>
  <c r="R671" i="45"/>
  <c r="R670" i="45"/>
  <c r="R669" i="45"/>
  <c r="R668" i="45"/>
  <c r="R667" i="45"/>
  <c r="R666" i="45"/>
  <c r="R665" i="45"/>
  <c r="R664" i="45"/>
  <c r="R663" i="45"/>
  <c r="R662" i="45"/>
  <c r="R661" i="45"/>
  <c r="R660" i="45"/>
  <c r="R659" i="45"/>
  <c r="R658" i="45"/>
  <c r="R657" i="45"/>
  <c r="R656" i="45"/>
  <c r="R655" i="45"/>
  <c r="R654" i="45"/>
  <c r="R653" i="45"/>
  <c r="R652" i="45"/>
  <c r="R651" i="45"/>
  <c r="R650" i="45"/>
  <c r="R649" i="45"/>
  <c r="R648" i="45"/>
  <c r="R647" i="45"/>
  <c r="R646" i="45"/>
  <c r="R645" i="45"/>
  <c r="R644" i="45"/>
  <c r="R643" i="45"/>
  <c r="R642" i="45"/>
  <c r="R641" i="45"/>
  <c r="R640" i="45"/>
  <c r="R639" i="45"/>
  <c r="R638" i="45"/>
  <c r="R637" i="45"/>
  <c r="R636" i="45"/>
  <c r="R635" i="45"/>
  <c r="R634" i="45"/>
  <c r="R633" i="45"/>
  <c r="R632" i="45"/>
  <c r="R198" i="43" l="1"/>
  <c r="R197" i="43"/>
  <c r="R196" i="43"/>
  <c r="R195" i="43"/>
  <c r="R194" i="43"/>
  <c r="R193" i="43"/>
  <c r="R192" i="43"/>
  <c r="R191" i="43"/>
  <c r="R190" i="43"/>
  <c r="R189" i="43"/>
  <c r="R188" i="43"/>
  <c r="R187" i="43"/>
  <c r="R186" i="43"/>
  <c r="R185" i="43"/>
  <c r="R184" i="43"/>
  <c r="R183" i="43"/>
  <c r="R182" i="43"/>
  <c r="R181" i="43"/>
  <c r="R180" i="43"/>
  <c r="R179" i="43"/>
  <c r="R178" i="43"/>
  <c r="R177" i="43"/>
  <c r="R176" i="43"/>
  <c r="R175" i="43"/>
  <c r="R174" i="43"/>
  <c r="R173" i="43"/>
  <c r="R172" i="43"/>
  <c r="R160" i="43"/>
  <c r="R159" i="43"/>
  <c r="R158" i="43"/>
  <c r="R157" i="43"/>
  <c r="R153" i="43"/>
  <c r="R152" i="43"/>
  <c r="R151" i="43"/>
  <c r="R150" i="43"/>
  <c r="R149" i="43"/>
  <c r="R148" i="43"/>
  <c r="R147" i="43"/>
  <c r="R146" i="43"/>
  <c r="R144" i="43"/>
  <c r="R143" i="43"/>
  <c r="R142" i="43"/>
  <c r="R141" i="43"/>
  <c r="R140" i="43"/>
  <c r="R139" i="43"/>
  <c r="R138" i="43"/>
  <c r="R137" i="43"/>
  <c r="R136" i="43"/>
  <c r="R135" i="43"/>
  <c r="R134" i="43"/>
  <c r="R133" i="43"/>
  <c r="R132" i="43"/>
  <c r="R53" i="43"/>
  <c r="R52" i="43"/>
  <c r="R48" i="43"/>
  <c r="R47" i="43"/>
  <c r="R46" i="43"/>
  <c r="R45" i="43"/>
  <c r="R44" i="43"/>
  <c r="R43" i="43"/>
  <c r="R42" i="43"/>
  <c r="R41" i="43"/>
  <c r="R40" i="43"/>
  <c r="R39" i="43"/>
  <c r="R38" i="43"/>
  <c r="R37" i="43"/>
  <c r="R36" i="43"/>
  <c r="R35" i="43"/>
  <c r="R34" i="43"/>
  <c r="R33" i="43"/>
  <c r="R32" i="43"/>
  <c r="R31" i="43"/>
  <c r="R30" i="43"/>
  <c r="R29" i="43"/>
  <c r="R28" i="43"/>
  <c r="R16" i="43"/>
  <c r="R15" i="43"/>
  <c r="R14" i="43"/>
  <c r="R13" i="43"/>
  <c r="R12" i="43"/>
  <c r="R11" i="43"/>
  <c r="R10" i="43"/>
  <c r="R9" i="43"/>
  <c r="R8" i="43"/>
  <c r="R7" i="43"/>
  <c r="R6" i="43"/>
  <c r="R706" i="42"/>
  <c r="R705" i="42"/>
  <c r="R704" i="42"/>
  <c r="R703" i="42"/>
  <c r="R702" i="42"/>
  <c r="R701" i="42"/>
  <c r="R700" i="42"/>
  <c r="R699" i="42"/>
  <c r="R698" i="42"/>
  <c r="R123" i="42"/>
  <c r="R70" i="42"/>
  <c r="R697" i="42" l="1"/>
  <c r="R696" i="42"/>
  <c r="R695" i="42"/>
  <c r="R694" i="42"/>
  <c r="R693" i="42"/>
  <c r="R692" i="42"/>
  <c r="R691" i="42"/>
  <c r="R690" i="42"/>
  <c r="R689" i="42"/>
  <c r="R688" i="42"/>
  <c r="R687" i="42"/>
  <c r="R686" i="42"/>
  <c r="R685" i="42"/>
  <c r="R684" i="42"/>
  <c r="R683" i="42"/>
  <c r="R682" i="42"/>
  <c r="R681" i="42"/>
  <c r="R680" i="42"/>
  <c r="R679" i="42"/>
  <c r="R678" i="42"/>
  <c r="R677" i="42"/>
  <c r="R676" i="42"/>
  <c r="R675" i="42"/>
  <c r="R674" i="42"/>
  <c r="R13" i="42"/>
  <c r="R12" i="42"/>
  <c r="R11" i="42"/>
  <c r="R10" i="42"/>
  <c r="R9" i="42"/>
  <c r="R8" i="42"/>
  <c r="R7" i="42"/>
  <c r="R6" i="42"/>
  <c r="O282" i="40" l="1"/>
  <c r="O281" i="40"/>
  <c r="O280" i="40"/>
  <c r="O279" i="40"/>
  <c r="O278" i="40"/>
  <c r="O277" i="40"/>
  <c r="O276" i="40"/>
  <c r="O275" i="40"/>
  <c r="O274" i="40"/>
  <c r="O273" i="40"/>
  <c r="O272" i="40"/>
  <c r="O271" i="40"/>
  <c r="O270" i="40"/>
  <c r="O269" i="40"/>
  <c r="O268" i="40"/>
  <c r="O267" i="40"/>
  <c r="O266" i="40"/>
  <c r="O265" i="40"/>
  <c r="O264" i="40"/>
  <c r="O263" i="40"/>
  <c r="O262" i="40"/>
  <c r="O261" i="40"/>
  <c r="O260" i="40"/>
  <c r="O259" i="40"/>
  <c r="O258" i="40"/>
  <c r="O257" i="40"/>
  <c r="O256" i="40"/>
  <c r="O255" i="40"/>
  <c r="O254" i="40"/>
  <c r="O253" i="40"/>
  <c r="O252" i="40"/>
  <c r="O251" i="40"/>
  <c r="O250" i="40"/>
  <c r="O249" i="40"/>
  <c r="O248" i="40"/>
  <c r="O247" i="40"/>
  <c r="O246" i="40"/>
  <c r="O245" i="40"/>
  <c r="O244" i="40"/>
  <c r="O243" i="40"/>
  <c r="O242" i="40"/>
  <c r="O241" i="40"/>
  <c r="O240" i="40"/>
  <c r="O239" i="40"/>
  <c r="O238" i="40"/>
  <c r="O237" i="40"/>
  <c r="O236" i="40"/>
  <c r="O235" i="40"/>
  <c r="O234" i="40"/>
  <c r="O233" i="40"/>
  <c r="O232" i="40"/>
  <c r="O231" i="40"/>
  <c r="O230" i="40"/>
  <c r="O229" i="40"/>
  <c r="O228" i="40"/>
  <c r="O227" i="40"/>
  <c r="O226" i="40"/>
  <c r="O225" i="40"/>
  <c r="O224" i="40"/>
  <c r="O223" i="40"/>
  <c r="O222" i="40"/>
  <c r="O221" i="40"/>
  <c r="O220" i="40"/>
  <c r="O219" i="40"/>
  <c r="O218" i="40"/>
  <c r="O217" i="40"/>
  <c r="O216" i="40"/>
  <c r="O215" i="40"/>
  <c r="O214" i="40"/>
  <c r="O213" i="40"/>
  <c r="O212" i="40"/>
  <c r="O211" i="40"/>
  <c r="O210" i="40"/>
  <c r="O209" i="40"/>
  <c r="O208" i="40"/>
  <c r="O207" i="40"/>
  <c r="O206" i="40"/>
  <c r="O205" i="40"/>
  <c r="O204" i="40"/>
  <c r="O203" i="40"/>
  <c r="O202" i="40"/>
  <c r="O201" i="40"/>
  <c r="O200" i="40"/>
  <c r="O199" i="40"/>
  <c r="O198" i="40"/>
  <c r="O197" i="40"/>
  <c r="O196" i="40"/>
  <c r="O195" i="40"/>
  <c r="O194" i="40"/>
  <c r="O193" i="40"/>
  <c r="O192" i="40"/>
  <c r="O191" i="40"/>
  <c r="O190" i="40"/>
  <c r="O189" i="40"/>
  <c r="O188" i="40"/>
  <c r="O187" i="40"/>
  <c r="O186" i="40"/>
  <c r="O185" i="40"/>
  <c r="O184" i="40"/>
  <c r="O183" i="40"/>
  <c r="O182" i="40"/>
  <c r="O181" i="40"/>
  <c r="O180" i="40"/>
  <c r="O179" i="40"/>
  <c r="O178" i="40"/>
  <c r="O177" i="40"/>
  <c r="O176" i="40"/>
  <c r="O175" i="40"/>
  <c r="O174" i="40"/>
  <c r="O173" i="40"/>
  <c r="O172" i="40"/>
  <c r="O171" i="40"/>
  <c r="O170" i="40"/>
  <c r="O169" i="40"/>
  <c r="O168" i="40"/>
  <c r="O167" i="40"/>
  <c r="O166" i="40"/>
  <c r="O165" i="40"/>
  <c r="O164" i="40"/>
  <c r="O163" i="40"/>
  <c r="O162" i="40"/>
  <c r="O161" i="40"/>
  <c r="O160" i="40"/>
  <c r="O159" i="40"/>
  <c r="O158" i="40"/>
  <c r="O157" i="40"/>
  <c r="O156" i="40"/>
  <c r="O155" i="40"/>
  <c r="O154" i="40"/>
  <c r="O153" i="40"/>
  <c r="O152" i="40"/>
  <c r="O151" i="40"/>
  <c r="O150" i="40"/>
  <c r="O149" i="40"/>
  <c r="O148" i="40"/>
  <c r="O147" i="40"/>
  <c r="O146" i="40"/>
  <c r="O145" i="40"/>
  <c r="O144" i="40"/>
  <c r="O143" i="40"/>
  <c r="O142" i="40"/>
  <c r="O141" i="40"/>
  <c r="O140" i="40"/>
  <c r="O139" i="40"/>
  <c r="O138" i="40"/>
  <c r="O137" i="40"/>
  <c r="O136" i="40"/>
  <c r="O135" i="40"/>
  <c r="O134" i="40"/>
  <c r="O133" i="40"/>
  <c r="O132" i="40"/>
  <c r="O131" i="40"/>
  <c r="O130" i="40"/>
  <c r="O129" i="40"/>
  <c r="O128" i="40"/>
  <c r="O127" i="40"/>
  <c r="O126" i="40"/>
  <c r="O125" i="40"/>
  <c r="O124" i="40"/>
  <c r="O123" i="40"/>
  <c r="O122" i="40"/>
  <c r="O120" i="40"/>
  <c r="O119" i="40"/>
  <c r="O118" i="40"/>
  <c r="O117" i="40"/>
  <c r="O116" i="40"/>
  <c r="O115" i="40"/>
  <c r="O114" i="40"/>
  <c r="O113" i="40"/>
  <c r="O112" i="40"/>
  <c r="O111" i="40"/>
  <c r="O110" i="40"/>
  <c r="O109" i="40"/>
  <c r="O108" i="40"/>
  <c r="O107" i="40"/>
  <c r="O106" i="40"/>
  <c r="O105" i="40"/>
  <c r="O104" i="40"/>
  <c r="O103" i="40"/>
  <c r="O102" i="40"/>
  <c r="O101" i="40"/>
  <c r="O99" i="40"/>
  <c r="O98" i="40"/>
  <c r="O97" i="40"/>
  <c r="O96" i="40"/>
  <c r="O95" i="40"/>
  <c r="O94" i="40"/>
  <c r="O93" i="40"/>
  <c r="O92" i="40"/>
  <c r="O91" i="40"/>
  <c r="O90" i="40"/>
  <c r="O89" i="40"/>
  <c r="O88" i="40"/>
  <c r="O87" i="40"/>
  <c r="O86" i="40"/>
  <c r="O85" i="40"/>
  <c r="O84" i="40"/>
  <c r="O83" i="40"/>
  <c r="O82" i="40"/>
  <c r="O81" i="40"/>
  <c r="O80" i="40"/>
  <c r="O79" i="40"/>
  <c r="O78" i="40"/>
  <c r="O77" i="40"/>
  <c r="O76" i="40"/>
  <c r="O75" i="40"/>
  <c r="O74" i="40"/>
  <c r="O73" i="40"/>
  <c r="O71" i="40"/>
  <c r="O70" i="40"/>
  <c r="O69" i="40"/>
  <c r="O68" i="40"/>
  <c r="O67" i="40"/>
  <c r="O66" i="40"/>
  <c r="O65" i="40"/>
  <c r="O64" i="40"/>
  <c r="O63" i="40"/>
  <c r="O62" i="40"/>
  <c r="O61" i="40"/>
  <c r="O59" i="40"/>
  <c r="O58" i="40"/>
  <c r="O57" i="40"/>
  <c r="O56" i="40"/>
  <c r="O55" i="40"/>
  <c r="O54" i="40"/>
  <c r="O53" i="40"/>
  <c r="O52" i="40"/>
  <c r="O51" i="40"/>
  <c r="O50" i="40"/>
  <c r="O49" i="40"/>
  <c r="O47" i="40"/>
  <c r="O46" i="40"/>
  <c r="O45" i="40"/>
  <c r="O44" i="40"/>
  <c r="O43" i="40"/>
  <c r="O42" i="40"/>
  <c r="O41" i="40"/>
  <c r="O40" i="40"/>
  <c r="O39" i="40"/>
  <c r="O38" i="40"/>
  <c r="O37" i="40"/>
  <c r="O36" i="40"/>
  <c r="O35" i="40"/>
  <c r="O34" i="40"/>
  <c r="O33" i="40"/>
  <c r="O32" i="40"/>
  <c r="O31" i="40"/>
  <c r="O30" i="40"/>
  <c r="O29" i="40"/>
  <c r="O28" i="40"/>
  <c r="O27" i="40"/>
  <c r="O26" i="40"/>
  <c r="O25" i="40"/>
  <c r="O24" i="40"/>
  <c r="O23" i="40"/>
  <c r="O22" i="40"/>
  <c r="O21" i="40"/>
  <c r="O20" i="40"/>
  <c r="O19" i="40"/>
  <c r="O18" i="40"/>
  <c r="O17" i="40"/>
  <c r="O16" i="40"/>
  <c r="O15" i="40"/>
  <c r="O14" i="40"/>
  <c r="O13" i="40"/>
  <c r="O12" i="40"/>
  <c r="O11" i="40"/>
  <c r="O10" i="40"/>
  <c r="O9" i="40"/>
  <c r="O8" i="40"/>
  <c r="O7" i="40"/>
  <c r="O6"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Jayanetra, Pacharapan {PEP}</author>
  </authors>
  <commentList>
    <comment ref="C64" authorId="0" shapeId="0" xr:uid="{12503D0F-C81E-4E08-9092-0F832929F514}">
      <text>
        <r>
          <rPr>
            <b/>
            <sz val="9"/>
            <color indexed="81"/>
            <rFont val="Calibri"/>
            <family val="2"/>
            <scheme val="minor"/>
          </rPr>
          <t xml:space="preserve">Jayanetra, Pacharapan {PEP}:
</t>
        </r>
        <r>
          <rPr>
            <sz val="9"/>
            <color indexed="81"/>
            <rFont val="Calibri"/>
            <family val="2"/>
            <scheme val="minor"/>
          </rPr>
          <t>เรียก PM Plan ออกไหม 18.May.2023</t>
        </r>
      </text>
    </comment>
    <comment ref="C75" authorId="0" shapeId="0" xr:uid="{85E835D9-B177-4343-8E9A-F46098ECCC53}">
      <text>
        <r>
          <rPr>
            <b/>
            <sz val="9"/>
            <color indexed="81"/>
            <rFont val="Calibri"/>
            <family val="2"/>
            <scheme val="minor"/>
          </rPr>
          <t>Jayanetra, Pacharapan {PEP}:</t>
        </r>
        <r>
          <rPr>
            <sz val="9"/>
            <color indexed="81"/>
            <rFont val="Calibri"/>
            <family val="2"/>
            <scheme val="minor"/>
          </rPr>
          <t xml:space="preserve">
เรียก PM Plan ออกไหม 18.May.2023</t>
        </r>
      </text>
    </comment>
    <comment ref="C317" authorId="0" shapeId="0" xr:uid="{5F1D027C-0498-474F-8FC5-E922DC8FCE2A}">
      <text>
        <r>
          <rPr>
            <b/>
            <sz val="9"/>
            <color indexed="81"/>
            <rFont val="Calibri"/>
            <family val="2"/>
            <scheme val="minor"/>
          </rPr>
          <t>Jayanetra, Pacharapan {PEP}:</t>
        </r>
        <r>
          <rPr>
            <sz val="9"/>
            <color indexed="81"/>
            <rFont val="Calibri"/>
            <family val="2"/>
            <scheme val="minor"/>
          </rPr>
          <t xml:space="preserve">
ออกแผน 12.Jan.2023</t>
        </r>
      </text>
    </comment>
    <comment ref="C319" authorId="0" shapeId="0" xr:uid="{73D47B08-6734-4024-A4D0-7404D2B34A5C}">
      <text>
        <r>
          <rPr>
            <b/>
            <sz val="9"/>
            <color indexed="81"/>
            <rFont val="Calibri"/>
            <family val="2"/>
            <scheme val="minor"/>
          </rPr>
          <t>Jayanetra, Pacharapan {PEP}:
ออกแผน 12.Jan.2023</t>
        </r>
      </text>
    </comment>
    <comment ref="C332" authorId="0" shapeId="0" xr:uid="{345D6357-31F5-4DB4-B370-D29E6BDAF894}">
      <text>
        <r>
          <rPr>
            <b/>
            <sz val="9"/>
            <color indexed="81"/>
            <rFont val="Calibri"/>
            <family val="2"/>
            <scheme val="minor"/>
          </rPr>
          <t>Jayanetra, Pacharapan {PEP}:
ออกแผน 12.Jan.2023</t>
        </r>
      </text>
    </comment>
    <comment ref="C334" authorId="0" shapeId="0" xr:uid="{5F467D2F-B35A-4064-BDBB-EB9EF165CF61}">
      <text>
        <r>
          <rPr>
            <b/>
            <sz val="9"/>
            <color indexed="81"/>
            <rFont val="Calibri"/>
            <family val="2"/>
            <scheme val="minor"/>
          </rPr>
          <t>Jayanetra, Pacharapan {PEP}:
ออกแผน 12.Jan.2023</t>
        </r>
      </text>
    </comment>
    <comment ref="C340" authorId="0" shapeId="0" xr:uid="{FA788BDB-BCB1-4762-ABD4-7894E9E647DA}">
      <text>
        <r>
          <rPr>
            <b/>
            <sz val="9"/>
            <color indexed="81"/>
            <rFont val="Calibri"/>
            <family val="2"/>
            <scheme val="minor"/>
          </rPr>
          <t>Jayanetra, Pacharapan {PEP}:
ออกแผน 12.Jan.2023</t>
        </r>
        <r>
          <rPr>
            <sz val="9"/>
            <color indexed="81"/>
            <rFont val="Tahoma"/>
            <family val="2"/>
          </rPr>
          <t xml:space="preserve">
</t>
        </r>
      </text>
    </comment>
    <comment ref="C341" authorId="0" shapeId="0" xr:uid="{1A61D8E5-E077-48CB-9CAA-25DCAF5F1C2A}">
      <text>
        <r>
          <rPr>
            <b/>
            <sz val="9"/>
            <color indexed="81"/>
            <rFont val="Calibri"/>
            <family val="2"/>
            <scheme val="minor"/>
          </rPr>
          <t>Jayanetra, Pacharapan {PEP}:
ออกแผน 12.Jan.2023</t>
        </r>
        <r>
          <rPr>
            <b/>
            <sz val="9"/>
            <color indexed="81"/>
            <rFont val="Tahoma"/>
            <family val="2"/>
          </rPr>
          <t xml:space="preserve">
</t>
        </r>
      </text>
    </comment>
    <comment ref="C345" authorId="0" shapeId="0" xr:uid="{98DF51AB-75BB-482B-8246-6D6FDD721D73}">
      <text>
        <r>
          <rPr>
            <b/>
            <sz val="9"/>
            <color indexed="81"/>
            <rFont val="Calibri"/>
            <family val="2"/>
            <scheme val="minor"/>
          </rPr>
          <t>Jayanetra, Pacharapan {PEP}:
ออกแผน 12.Jan.2023</t>
        </r>
        <r>
          <rPr>
            <b/>
            <sz val="9"/>
            <color indexed="81"/>
            <rFont val="Tahoma"/>
            <family val="2"/>
          </rPr>
          <t xml:space="preserve">
</t>
        </r>
      </text>
    </comment>
    <comment ref="C348" authorId="0" shapeId="0" xr:uid="{BA2CB293-96BA-426A-8DC3-126EEDF49105}">
      <text>
        <r>
          <rPr>
            <b/>
            <sz val="9"/>
            <color indexed="81"/>
            <rFont val="Calibri"/>
            <family val="2"/>
            <scheme val="minor"/>
          </rPr>
          <t>Jayanetra, Pacharapan {PEP}:
ออกแผน 12.Jan.2023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Jayanetra, Pacharapan {PEP}</author>
  </authors>
  <commentList>
    <comment ref="C53" authorId="0" shapeId="0" xr:uid="{3B7D03B5-C281-4EE0-B1E1-FF0CA1603484}">
      <text>
        <r>
          <rPr>
            <b/>
            <sz val="9"/>
            <color indexed="81"/>
            <rFont val="Calibri"/>
            <family val="2"/>
            <scheme val="minor"/>
          </rPr>
          <t>Jayanetra, Pacharapan {PEP}:</t>
        </r>
        <r>
          <rPr>
            <sz val="9"/>
            <color indexed="81"/>
            <rFont val="Calibri"/>
            <family val="2"/>
            <scheme val="minor"/>
          </rPr>
          <t xml:space="preserve">
เรียกแผนออกแล้ว 2.May.2023</t>
        </r>
      </text>
    </comment>
    <comment ref="C56" authorId="0" shapeId="0" xr:uid="{D9E5591E-512F-4F49-B6F6-7449177783C4}">
      <text>
        <r>
          <rPr>
            <b/>
            <sz val="9"/>
            <color indexed="81"/>
            <rFont val="Calibri"/>
            <family val="2"/>
            <scheme val="minor"/>
          </rPr>
          <t>Jayanetra, Pacharapan {PEP}:</t>
        </r>
        <r>
          <rPr>
            <sz val="9"/>
            <color indexed="81"/>
            <rFont val="Tahoma"/>
            <family val="2"/>
          </rPr>
          <t xml:space="preserve">
Add new master plan 04.07.2023
For daily meeting</t>
        </r>
      </text>
    </comment>
    <comment ref="C67" authorId="0" shapeId="0" xr:uid="{A71C5BF6-67C2-4475-B9B0-4D7AD3B3F7F0}">
      <text>
        <r>
          <rPr>
            <b/>
            <sz val="9"/>
            <color indexed="81"/>
            <rFont val="Calibri"/>
            <family val="2"/>
            <scheme val="minor"/>
          </rPr>
          <t>Jayanetra, Pacharapan {PEP}:
ออกแผน 20.Jun.2023
Revised master plan
Replace Timing belt with P'oom in Daily meeting 17.Aug.2023</t>
        </r>
      </text>
    </comment>
    <comment ref="C70" authorId="0" shapeId="0" xr:uid="{B656B2FA-508B-497A-BA13-2A44A1C7D279}">
      <text>
        <r>
          <rPr>
            <b/>
            <sz val="9"/>
            <color indexed="81"/>
            <rFont val="Calibri"/>
            <family val="2"/>
            <scheme val="minor"/>
          </rPr>
          <t>Jayanetra, Pacharapan {PEP}:</t>
        </r>
        <r>
          <rPr>
            <sz val="9"/>
            <color indexed="81"/>
            <rFont val="Tahoma"/>
            <family val="2"/>
          </rPr>
          <t xml:space="preserve">
Add new master plan 04.07.2023
For daily meeting</t>
        </r>
      </text>
    </comment>
    <comment ref="C81" authorId="0" shapeId="0" xr:uid="{9010D5D3-1DE9-4119-9DC7-CBC15130BE11}">
      <text>
        <r>
          <rPr>
            <b/>
            <sz val="9"/>
            <color indexed="81"/>
            <rFont val="Calibri"/>
            <family val="2"/>
            <scheme val="minor"/>
          </rPr>
          <t>Jayanetra, Pacharapan {PEP}:</t>
        </r>
        <r>
          <rPr>
            <sz val="9"/>
            <color indexed="81"/>
            <rFont val="Calibri"/>
            <family val="2"/>
            <scheme val="minor"/>
          </rPr>
          <t xml:space="preserve">
ออกแผน 20.Jun.2023
</t>
        </r>
        <r>
          <rPr>
            <b/>
            <sz val="9"/>
            <color indexed="81"/>
            <rFont val="Calibri"/>
            <family val="2"/>
            <scheme val="minor"/>
          </rPr>
          <t>Revised master plan
Replace Timing belt with P'oom in Daily meeting 17.Aug.2023</t>
        </r>
      </text>
    </comment>
    <comment ref="C84" authorId="0" shapeId="0" xr:uid="{1C1AD2BF-0B98-4E58-BDB9-230C9937E0BC}">
      <text>
        <r>
          <rPr>
            <b/>
            <sz val="9"/>
            <color indexed="81"/>
            <rFont val="Calibri"/>
            <family val="2"/>
            <scheme val="minor"/>
          </rPr>
          <t>Jayanetra, Pacharapan {PEP}:</t>
        </r>
        <r>
          <rPr>
            <sz val="9"/>
            <color indexed="81"/>
            <rFont val="Tahoma"/>
            <family val="2"/>
          </rPr>
          <t xml:space="preserve">
Add new master plan 04.07.2023
For daily meeting</t>
        </r>
      </text>
    </comment>
    <comment ref="C95" authorId="0" shapeId="0" xr:uid="{2257D56A-B827-44D2-8FCF-C1660E3BC483}">
      <text>
        <r>
          <rPr>
            <b/>
            <sz val="9"/>
            <color indexed="81"/>
            <rFont val="Calibri"/>
            <family val="2"/>
            <scheme val="minor"/>
          </rPr>
          <t>Jayanetra, Pacharapan {PEP}:</t>
        </r>
        <r>
          <rPr>
            <sz val="9"/>
            <color indexed="81"/>
            <rFont val="Calibri"/>
            <family val="2"/>
            <scheme val="minor"/>
          </rPr>
          <t xml:space="preserve">
แผนออก 01.Jul.2023</t>
        </r>
      </text>
    </comment>
    <comment ref="C98" authorId="0" shapeId="0" xr:uid="{2C949CA5-D63C-4D33-8C88-77EE0E3D7399}">
      <text>
        <r>
          <rPr>
            <b/>
            <sz val="9"/>
            <color indexed="81"/>
            <rFont val="Calibri"/>
            <family val="2"/>
            <scheme val="minor"/>
          </rPr>
          <t>Jayanetra, Pacharapan {PEP}:</t>
        </r>
        <r>
          <rPr>
            <sz val="9"/>
            <color indexed="81"/>
            <rFont val="Tahoma"/>
            <family val="2"/>
          </rPr>
          <t xml:space="preserve">
Add new master plan 04.07.2023
For daily meeting</t>
        </r>
      </text>
    </comment>
    <comment ref="C109" authorId="0" shapeId="0" xr:uid="{CAC9C9B0-9F82-415D-9C0B-B5A655BE3644}">
      <text>
        <r>
          <rPr>
            <b/>
            <sz val="9"/>
            <color indexed="81"/>
            <rFont val="Calibri"/>
            <family val="2"/>
            <scheme val="minor"/>
          </rPr>
          <t>Jayanetra, Pacharapan {PEP}:</t>
        </r>
        <r>
          <rPr>
            <sz val="9"/>
            <color indexed="81"/>
            <rFont val="Calibri"/>
            <family val="2"/>
            <scheme val="minor"/>
          </rPr>
          <t xml:space="preserve">
แผนออก 01.Jul.2023</t>
        </r>
      </text>
    </comment>
    <comment ref="C112" authorId="0" shapeId="0" xr:uid="{78C84D6C-E2FD-4069-B71A-B3FCE6227F95}">
      <text>
        <r>
          <rPr>
            <b/>
            <sz val="9"/>
            <color indexed="81"/>
            <rFont val="Calibri"/>
            <family val="2"/>
            <scheme val="minor"/>
          </rPr>
          <t>Jayanetra, Pacharapan {PEP}:</t>
        </r>
        <r>
          <rPr>
            <sz val="9"/>
            <color indexed="81"/>
            <rFont val="Tahoma"/>
            <family val="2"/>
          </rPr>
          <t xml:space="preserve">
Add new master plan 04.07.2023
For daily meeting</t>
        </r>
      </text>
    </comment>
    <comment ref="C130" authorId="0" shapeId="0" xr:uid="{F79D80E1-6D68-4697-9F01-848CADF41FA0}">
      <text>
        <r>
          <rPr>
            <b/>
            <sz val="9"/>
            <color indexed="81"/>
            <rFont val="Calibri"/>
            <family val="2"/>
            <scheme val="minor"/>
          </rPr>
          <t>Jayanetra, Pacharapan {PEP}:</t>
        </r>
        <r>
          <rPr>
            <sz val="9"/>
            <color indexed="81"/>
            <rFont val="Tahoma"/>
            <family val="2"/>
          </rPr>
          <t xml:space="preserve">
เรียกแผนออก 08.07.2023</t>
        </r>
      </text>
    </comment>
    <comment ref="C155" authorId="0" shapeId="0" xr:uid="{C6AD7BBE-61D6-4B86-9C4F-AD01AFDC1FF2}">
      <text>
        <r>
          <rPr>
            <b/>
            <sz val="9"/>
            <color indexed="81"/>
            <rFont val="Calibri"/>
            <family val="2"/>
            <scheme val="minor"/>
          </rPr>
          <t xml:space="preserve">Jayanetra, Pacharapan {PEP}:
</t>
        </r>
        <r>
          <rPr>
            <sz val="9"/>
            <color indexed="81"/>
            <rFont val="Calibri"/>
            <family val="2"/>
            <scheme val="minor"/>
          </rPr>
          <t>เรียกแผนออก 08.07.2023</t>
        </r>
      </text>
    </comment>
    <comment ref="C158" authorId="0" shapeId="0" xr:uid="{ECAFEE4F-9196-4C2A-BE09-49AC2F51A3A0}">
      <text>
        <r>
          <rPr>
            <b/>
            <sz val="9"/>
            <color indexed="81"/>
            <rFont val="Calibri"/>
            <family val="2"/>
            <scheme val="minor"/>
          </rPr>
          <t>Jayanetra, Pacharapan {PEP}:</t>
        </r>
        <r>
          <rPr>
            <sz val="9"/>
            <color indexed="81"/>
            <rFont val="Calibri"/>
            <family val="2"/>
            <scheme val="minor"/>
          </rPr>
          <t xml:space="preserve">
เรียกแผนออก 08.07.2023</t>
        </r>
      </text>
    </comment>
    <comment ref="C160" authorId="0" shapeId="0" xr:uid="{7FD90F82-DF90-4987-BF41-4762447D50F4}">
      <text>
        <r>
          <rPr>
            <b/>
            <sz val="9"/>
            <color indexed="81"/>
            <rFont val="Calibri"/>
            <family val="2"/>
            <scheme val="minor"/>
          </rPr>
          <t>Jayanetra, Pacharapan {PEP}:</t>
        </r>
        <r>
          <rPr>
            <sz val="9"/>
            <color indexed="81"/>
            <rFont val="Calibri"/>
            <family val="2"/>
            <scheme val="minor"/>
          </rPr>
          <t xml:space="preserve">
เรียกแผนออ</t>
        </r>
        <r>
          <rPr>
            <sz val="9"/>
            <color indexed="81"/>
            <rFont val="Tahoma"/>
            <family val="2"/>
          </rPr>
          <t>ก 08.07.2023</t>
        </r>
      </text>
    </comment>
    <comment ref="C181" authorId="0" shapeId="0" xr:uid="{CCED0D39-66E5-4E2A-A240-ACC4FC0963F5}">
      <text>
        <r>
          <rPr>
            <b/>
            <sz val="9"/>
            <color indexed="81"/>
            <rFont val="Tahoma"/>
            <family val="2"/>
          </rPr>
          <t>Jayanetra, Pacharapan {PEP}:</t>
        </r>
        <r>
          <rPr>
            <sz val="9"/>
            <color indexed="81"/>
            <rFont val="Tahoma"/>
            <family val="2"/>
          </rPr>
          <t xml:space="preserve">
เรียกแผนออก 01.07.2023</t>
        </r>
      </text>
    </comment>
    <comment ref="C195" authorId="0" shapeId="0" xr:uid="{0D9EB92F-372D-4368-A215-9BABB3D34FA9}">
      <text>
        <r>
          <rPr>
            <b/>
            <sz val="9"/>
            <color indexed="81"/>
            <rFont val="Calibri"/>
            <family val="2"/>
            <scheme val="minor"/>
          </rPr>
          <t>Jayanetra, Pacharapan {PEP}:</t>
        </r>
        <r>
          <rPr>
            <sz val="9"/>
            <color indexed="81"/>
            <rFont val="Tahoma"/>
            <family val="2"/>
          </rPr>
          <t xml:space="preserve">
เรียกแผนออก 08.07.2023</t>
        </r>
      </text>
    </comment>
    <comment ref="C211" authorId="0" shapeId="0" xr:uid="{04787D0C-D771-498A-9D7C-2B402D9F9573}">
      <text>
        <r>
          <rPr>
            <b/>
            <sz val="9"/>
            <color indexed="81"/>
            <rFont val="Calibri"/>
            <family val="2"/>
            <scheme val="minor"/>
          </rPr>
          <t xml:space="preserve">Jayanetra, Pacharapan {PEP}:
</t>
        </r>
        <r>
          <rPr>
            <sz val="9"/>
            <color indexed="81"/>
            <rFont val="Calibri"/>
            <family val="2"/>
            <scheme val="minor"/>
          </rPr>
          <t>เรียกแผนออก 08.07.2023</t>
        </r>
        <r>
          <rPr>
            <sz val="9"/>
            <color indexed="81"/>
            <rFont val="Tahoma"/>
            <family val="2"/>
          </rPr>
          <t xml:space="preserve">
</t>
        </r>
      </text>
    </comment>
    <comment ref="C278" authorId="0" shapeId="0" xr:uid="{FEA3A221-C176-49EF-8EF4-D01A248C7BB2}">
      <text>
        <r>
          <rPr>
            <b/>
            <sz val="9"/>
            <color indexed="81"/>
            <rFont val="Calibri"/>
            <family val="2"/>
            <scheme val="minor"/>
          </rPr>
          <t>Jayanetra, Pacharapan {PEP}:</t>
        </r>
        <r>
          <rPr>
            <sz val="9"/>
            <color indexed="81"/>
            <rFont val="Calibri"/>
            <family val="2"/>
            <scheme val="minor"/>
          </rPr>
          <t xml:space="preserve">
ออกแผน 12.Jan.2023</t>
        </r>
      </text>
    </comment>
    <comment ref="C280" authorId="0" shapeId="0" xr:uid="{4DAE7023-B4F0-4418-89E2-6C07376AAE36}">
      <text>
        <r>
          <rPr>
            <b/>
            <sz val="9"/>
            <color indexed="81"/>
            <rFont val="Calibri"/>
            <family val="2"/>
            <scheme val="minor"/>
          </rPr>
          <t>Jayanetra, Pacharapan {PEP}:
ออกแผน 12.Jan.2023</t>
        </r>
      </text>
    </comment>
    <comment ref="C285" authorId="0" shapeId="0" xr:uid="{A57C7058-7A98-4D7C-BC95-B1606CA2E8E0}">
      <text>
        <r>
          <rPr>
            <b/>
            <sz val="9"/>
            <color indexed="81"/>
            <rFont val="Calibri"/>
            <family val="2"/>
            <scheme val="minor"/>
          </rPr>
          <t>Jayanetra, Pacharapan {PEP}:</t>
        </r>
        <r>
          <rPr>
            <sz val="9"/>
            <color indexed="81"/>
            <rFont val="Tahoma"/>
            <family val="2"/>
          </rPr>
          <t xml:space="preserve">
Add new master plan for Daily meeting เอาแผนออก 10.Aug.2023</t>
        </r>
      </text>
    </comment>
    <comment ref="C287" authorId="0" shapeId="0" xr:uid="{808E8EF1-2E88-457F-A3BD-1CBAD2606258}">
      <text>
        <r>
          <rPr>
            <b/>
            <sz val="9"/>
            <color indexed="81"/>
            <rFont val="Calibri"/>
            <family val="2"/>
            <scheme val="minor"/>
          </rPr>
          <t>Jayanetra, Pacharapan {PEP}:
Add new master plan for Daily meeting เอาแผนออก 10.Aug.2023</t>
        </r>
        <r>
          <rPr>
            <sz val="9"/>
            <color indexed="81"/>
            <rFont val="Tahoma"/>
            <family val="2"/>
          </rPr>
          <t xml:space="preserve">
</t>
        </r>
      </text>
    </comment>
    <comment ref="C290" authorId="0" shapeId="0" xr:uid="{853601A7-A982-47C6-B70B-ADD33DC56DAE}">
      <text>
        <r>
          <rPr>
            <b/>
            <sz val="9"/>
            <color indexed="81"/>
            <rFont val="Calibri"/>
            <family val="2"/>
            <scheme val="minor"/>
          </rPr>
          <t>Jayanetra, Pacharapan {PEP}:</t>
        </r>
        <r>
          <rPr>
            <sz val="9"/>
            <color indexed="81"/>
            <rFont val="Calibri"/>
            <family val="2"/>
            <scheme val="minor"/>
          </rPr>
          <t xml:space="preserve">
Add new master plan for Daily meeting เอาแผนออก 10.Aug.2023</t>
        </r>
      </text>
    </comment>
    <comment ref="C293" authorId="0" shapeId="0" xr:uid="{2ABC6530-374E-49AB-8033-BD9617B6214A}">
      <text>
        <r>
          <rPr>
            <b/>
            <sz val="9"/>
            <color indexed="81"/>
            <rFont val="Calibri"/>
            <family val="2"/>
            <scheme val="minor"/>
          </rPr>
          <t>Jayanetra, Pacharapan {PEP}:</t>
        </r>
        <r>
          <rPr>
            <sz val="9"/>
            <color indexed="81"/>
            <rFont val="Calibri"/>
            <family val="2"/>
            <scheme val="minor"/>
          </rPr>
          <t xml:space="preserve">
Add new master plan for Daily meeting เอาแผนออก 10.Aug.2023</t>
        </r>
      </text>
    </comment>
    <comment ref="C295" authorId="0" shapeId="0" xr:uid="{1FD2D393-8470-4E41-BB37-691B6444BFE9}">
      <text>
        <r>
          <rPr>
            <b/>
            <sz val="9"/>
            <color indexed="81"/>
            <rFont val="Calibri"/>
            <family val="2"/>
            <scheme val="minor"/>
          </rPr>
          <t>Jayanetra, Pacharapan {PEP}:</t>
        </r>
        <r>
          <rPr>
            <sz val="9"/>
            <color indexed="81"/>
            <rFont val="Calibri"/>
            <family val="2"/>
            <scheme val="minor"/>
          </rPr>
          <t xml:space="preserve">
Add new master plan for Daily meeting เอาแผนออก 10.Aug.2023</t>
        </r>
      </text>
    </comment>
    <comment ref="C297" authorId="0" shapeId="0" xr:uid="{B0BA27C9-AC07-42CC-984E-6FECA3878F1F}">
      <text>
        <r>
          <rPr>
            <b/>
            <sz val="9"/>
            <color indexed="81"/>
            <rFont val="Calibri"/>
            <family val="2"/>
            <scheme val="minor"/>
          </rPr>
          <t>Jayanetra, Pacharapan {PEP}:
ออกแผน 12.Jan.2023</t>
        </r>
      </text>
    </comment>
    <comment ref="C299" authorId="0" shapeId="0" xr:uid="{2811D7E7-812D-4E69-A135-570C547699B8}">
      <text>
        <r>
          <rPr>
            <b/>
            <sz val="9"/>
            <color indexed="81"/>
            <rFont val="Calibri"/>
            <family val="2"/>
            <scheme val="minor"/>
          </rPr>
          <t>Jayanetra, Pacharapan {PEP}:
ออกแผน 12.Jan.2023</t>
        </r>
      </text>
    </comment>
    <comment ref="C305" authorId="0" shapeId="0" xr:uid="{3F611893-A8D7-45FF-A130-B3DB0CD58417}">
      <text>
        <r>
          <rPr>
            <b/>
            <sz val="9"/>
            <color indexed="81"/>
            <rFont val="Calibri"/>
            <family val="2"/>
            <scheme val="minor"/>
          </rPr>
          <t>Jayanetra, Pacharapan {PEP}:
ออกแผน 12.Jan.2023</t>
        </r>
        <r>
          <rPr>
            <sz val="9"/>
            <color indexed="81"/>
            <rFont val="Tahoma"/>
            <family val="2"/>
          </rPr>
          <t xml:space="preserve">
</t>
        </r>
      </text>
    </comment>
    <comment ref="C306" authorId="0" shapeId="0" xr:uid="{21962F3F-1020-43FA-B0B3-450FB4335CF2}">
      <text>
        <r>
          <rPr>
            <b/>
            <sz val="9"/>
            <color indexed="81"/>
            <rFont val="Calibri"/>
            <family val="2"/>
            <scheme val="minor"/>
          </rPr>
          <t>Jayanetra, Pacharapan {PEP}:
ออกแผน 12.Jan.2023</t>
        </r>
        <r>
          <rPr>
            <b/>
            <sz val="9"/>
            <color indexed="81"/>
            <rFont val="Tahoma"/>
            <family val="2"/>
          </rPr>
          <t xml:space="preserve">
</t>
        </r>
      </text>
    </comment>
    <comment ref="C308" authorId="0" shapeId="0" xr:uid="{6CF1CF1D-A799-497D-9F22-A3A819E6D438}">
      <text>
        <r>
          <rPr>
            <b/>
            <sz val="9"/>
            <color indexed="81"/>
            <rFont val="Calibri"/>
            <family val="2"/>
            <scheme val="minor"/>
          </rPr>
          <t>Jayanetra, Pacharapan {PEP}:</t>
        </r>
        <r>
          <rPr>
            <sz val="9"/>
            <color indexed="81"/>
            <rFont val="Calibri"/>
            <family val="2"/>
            <scheme val="minor"/>
          </rPr>
          <t xml:space="preserve">
Add new master plan for Daily meeting เอาแผนออก 10.Aug.2023</t>
        </r>
      </text>
    </comment>
    <comment ref="C309" authorId="0" shapeId="0" xr:uid="{E61E4293-6F4E-4653-88BC-68D2AAD40B7D}">
      <text>
        <r>
          <rPr>
            <b/>
            <sz val="9"/>
            <color indexed="81"/>
            <rFont val="Calibri"/>
            <family val="2"/>
            <scheme val="minor"/>
          </rPr>
          <t>Jayanetra, Pacharapan {PEP}:</t>
        </r>
        <r>
          <rPr>
            <sz val="9"/>
            <color indexed="81"/>
            <rFont val="Calibri"/>
            <family val="2"/>
            <scheme val="minor"/>
          </rPr>
          <t xml:space="preserve">
Add new master plan for Daily meeting เอาแผนออก 10.Aug.2023</t>
        </r>
      </text>
    </comment>
    <comment ref="C310" authorId="0" shapeId="0" xr:uid="{3C33E51E-1702-467E-9872-D4CF40CBCFD4}">
      <text>
        <r>
          <rPr>
            <b/>
            <sz val="9"/>
            <color indexed="81"/>
            <rFont val="Calibri"/>
            <family val="2"/>
            <scheme val="minor"/>
          </rPr>
          <t>Jayanetra, Pacharapan {PEP}:
ออกแผน 12.Jan.2023</t>
        </r>
        <r>
          <rPr>
            <b/>
            <sz val="9"/>
            <color indexed="81"/>
            <rFont val="Tahoma"/>
            <family val="2"/>
          </rPr>
          <t xml:space="preserve">
</t>
        </r>
      </text>
    </comment>
    <comment ref="C311" authorId="0" shapeId="0" xr:uid="{378CF36A-B248-48D3-A970-2DAB2B271C8C}">
      <text>
        <r>
          <rPr>
            <b/>
            <sz val="9"/>
            <color indexed="81"/>
            <rFont val="Calibri"/>
            <family val="2"/>
            <scheme val="minor"/>
          </rPr>
          <t>Jayanetra, Pacharapan {PEP}:</t>
        </r>
        <r>
          <rPr>
            <sz val="9"/>
            <color indexed="81"/>
            <rFont val="Calibri"/>
            <family val="2"/>
            <scheme val="minor"/>
          </rPr>
          <t xml:space="preserve">
Add new master plan for Daily meeting เอาแผนออก 10.Aug.2023</t>
        </r>
      </text>
    </comment>
    <comment ref="C313" authorId="0" shapeId="0" xr:uid="{A7191550-AFB9-42EA-8041-23ABCF05A8A7}">
      <text>
        <r>
          <rPr>
            <b/>
            <sz val="9"/>
            <color indexed="81"/>
            <rFont val="Calibri"/>
            <family val="2"/>
            <scheme val="minor"/>
          </rPr>
          <t>Jayanetra, Pacharapan {PEP}:
ออกแผน 17.Aug.2023</t>
        </r>
      </text>
    </comment>
    <comment ref="C346" authorId="0" shapeId="0" xr:uid="{046CF109-4879-464B-9769-9B3CD46F48A5}">
      <text>
        <r>
          <rPr>
            <b/>
            <sz val="9"/>
            <color indexed="81"/>
            <rFont val="Tahoma"/>
            <family val="2"/>
          </rPr>
          <t>Jayanetra, Pacharapan {PEP}:</t>
        </r>
        <r>
          <rPr>
            <sz val="9"/>
            <color indexed="81"/>
            <rFont val="Tahoma"/>
            <family val="2"/>
          </rPr>
          <t xml:space="preserve">
เรียแผนออกทั้งหมดทุกแผน </t>
        </r>
      </text>
    </comment>
    <comment ref="C348" authorId="0" shapeId="0" xr:uid="{99A51232-D60B-407A-9F3C-24FEF3973F44}">
      <text>
        <r>
          <rPr>
            <b/>
            <sz val="9"/>
            <color indexed="81"/>
            <rFont val="Calibri"/>
            <family val="2"/>
            <scheme val="minor"/>
          </rPr>
          <t>Jayanetra, Pacharapan {PEP}:</t>
        </r>
        <r>
          <rPr>
            <sz val="9"/>
            <color indexed="81"/>
            <rFont val="Calibri"/>
            <family val="2"/>
            <scheme val="minor"/>
          </rPr>
          <t xml:space="preserve">
เรียกแผนออก 26.Aug.2023 ออกทุกแผนเลย</t>
        </r>
      </text>
    </comment>
    <comment ref="C381" authorId="0" shapeId="0" xr:uid="{15E38FF2-030A-48A0-9437-E211C3EAA31D}">
      <text>
        <r>
          <rPr>
            <b/>
            <sz val="9"/>
            <color indexed="81"/>
            <rFont val="Calibri"/>
            <family val="2"/>
            <scheme val="minor"/>
          </rPr>
          <t>Jayanetra, Pacharapan {PEP}:</t>
        </r>
        <r>
          <rPr>
            <sz val="9"/>
            <color indexed="81"/>
            <rFont val="Calibri"/>
            <family val="2"/>
            <scheme val="minor"/>
          </rPr>
          <t xml:space="preserve">
เรียกแผนออก 26.Aug.2023 ออกทุกแผนเลย</t>
        </r>
      </text>
    </comment>
    <comment ref="C383" authorId="0" shapeId="0" xr:uid="{D5F04191-D211-4AF4-AC45-AC948D077A4F}">
      <text>
        <r>
          <rPr>
            <b/>
            <sz val="9"/>
            <color indexed="81"/>
            <rFont val="Calibri"/>
            <family val="2"/>
            <scheme val="minor"/>
          </rPr>
          <t>Jayanetra, Pacharapan {PEP}:</t>
        </r>
        <r>
          <rPr>
            <sz val="9"/>
            <color indexed="81"/>
            <rFont val="Calibri"/>
            <family val="2"/>
            <scheme val="minor"/>
          </rPr>
          <t xml:space="preserve">
เรียกแผนออก 26.Aug.2023 ออกทุกแผนเลย</t>
        </r>
      </text>
    </comment>
    <comment ref="C416" authorId="0" shapeId="0" xr:uid="{2E16BF86-06D7-4BA4-880A-EC772DFE210D}">
      <text>
        <r>
          <rPr>
            <b/>
            <sz val="9"/>
            <color indexed="81"/>
            <rFont val="Calibri"/>
            <family val="2"/>
            <scheme val="minor"/>
          </rPr>
          <t>Jayanetra, Pacharapan {PEP}:</t>
        </r>
        <r>
          <rPr>
            <sz val="9"/>
            <color indexed="81"/>
            <rFont val="Calibri"/>
            <family val="2"/>
            <scheme val="minor"/>
          </rPr>
          <t xml:space="preserve">
เรียกแผนออก 26.Aug.2023 ออกทุกแผนเลย</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6E65FAF2-0020-4AAB-A702-D5C7E956FA31}">
      <text>
        <r>
          <rPr>
            <sz val="9"/>
            <color indexed="81"/>
            <rFont val="Tahoma"/>
            <family val="2"/>
          </rPr>
          <t xml:space="preserve">L-Lubrication
I-Inspection
C-Cleaning
R-Replacement
</t>
        </r>
      </text>
    </comment>
    <comment ref="G5" authorId="0" shapeId="0" xr:uid="{6E561F65-44B1-4CDB-84C1-F5EA442061FB}">
      <text>
        <r>
          <rPr>
            <b/>
            <sz val="9"/>
            <color indexed="81"/>
            <rFont val="Tahoma"/>
            <family val="2"/>
          </rPr>
          <t>Phetcharat, Chatchai {PI}:</t>
        </r>
        <r>
          <rPr>
            <sz val="9"/>
            <color indexed="81"/>
            <rFont val="Tahoma"/>
            <family val="2"/>
          </rPr>
          <t xml:space="preserve">
ME/EE/OP</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08255088-37FF-4BE2-88AB-8015B3FE83C5}">
      <text>
        <r>
          <rPr>
            <sz val="9"/>
            <color indexed="81"/>
            <rFont val="Tahoma"/>
            <family val="2"/>
          </rPr>
          <t xml:space="preserve">L-Lubrication
I-Inspection
C-Cleaning
R-Replacement
</t>
        </r>
      </text>
    </comment>
    <comment ref="G5" authorId="0" shapeId="0" xr:uid="{60DBD278-D4D7-46D8-9FAB-A9AA8D962E7A}">
      <text>
        <r>
          <rPr>
            <b/>
            <sz val="9"/>
            <color indexed="81"/>
            <rFont val="Tahoma"/>
            <family val="2"/>
          </rPr>
          <t>Phetcharat, Chatchai {PI}:</t>
        </r>
        <r>
          <rPr>
            <sz val="9"/>
            <color indexed="81"/>
            <rFont val="Tahoma"/>
            <family val="2"/>
          </rPr>
          <t xml:space="preserve">
ME/EE/OP</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43CEE704-43C1-4DCF-99DB-8FAD7C7FAB6C}">
      <text>
        <r>
          <rPr>
            <sz val="9"/>
            <color indexed="81"/>
            <rFont val="Tahoma"/>
            <family val="2"/>
          </rPr>
          <t xml:space="preserve">L-Lubrication
I-Inspection
C-Cleaning
R-Replacement
</t>
        </r>
      </text>
    </comment>
    <comment ref="G5" authorId="0" shapeId="0" xr:uid="{0018277E-B0CB-4EBC-9705-9EDD865C3898}">
      <text>
        <r>
          <rPr>
            <b/>
            <sz val="9"/>
            <color indexed="81"/>
            <rFont val="Tahoma"/>
            <family val="2"/>
          </rPr>
          <t>Phetcharat, Chatchai {PI}:</t>
        </r>
        <r>
          <rPr>
            <sz val="9"/>
            <color indexed="81"/>
            <rFont val="Tahoma"/>
            <family val="2"/>
          </rPr>
          <t xml:space="preserve">
ME/EE/OP</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Phetcharat, Chatchai {PI}</author>
    <author>Jayanetra, Pacharapan {PI}</author>
  </authors>
  <commentList>
    <comment ref="F5" authorId="0" shapeId="0" xr:uid="{C2743482-C09D-4352-BC91-A860B87C3019}">
      <text>
        <r>
          <rPr>
            <sz val="9"/>
            <color indexed="81"/>
            <rFont val="Tahoma"/>
            <family val="2"/>
          </rPr>
          <t xml:space="preserve">L-Lubrication
I-Inspection
C-Cleaning
R-Replacement
</t>
        </r>
      </text>
    </comment>
    <comment ref="G5" authorId="0" shapeId="0" xr:uid="{4089A2CA-3C18-4538-BDD1-53494DC3DEE4}">
      <text>
        <r>
          <rPr>
            <b/>
            <sz val="9"/>
            <color indexed="81"/>
            <rFont val="Tahoma"/>
            <family val="2"/>
          </rPr>
          <t>Phetcharat, Chatchai {PI}:</t>
        </r>
        <r>
          <rPr>
            <sz val="9"/>
            <color indexed="81"/>
            <rFont val="Tahoma"/>
            <family val="2"/>
          </rPr>
          <t xml:space="preserve">
ME/EE/OP</t>
        </r>
      </text>
    </comment>
    <comment ref="C22" authorId="1" shapeId="0" xr:uid="{29D11D6F-15B1-4327-BE94-211DAE233C9A}">
      <text>
        <r>
          <rPr>
            <b/>
            <sz val="9"/>
            <color indexed="81"/>
            <rFont val="Calibri"/>
            <family val="2"/>
            <scheme val="minor"/>
          </rPr>
          <t>Jayanetra, Pacharapan {PI}:</t>
        </r>
        <r>
          <rPr>
            <sz val="9"/>
            <color indexed="81"/>
            <rFont val="Calibri"/>
            <family val="2"/>
            <scheme val="minor"/>
          </rPr>
          <t xml:space="preserve">
03.Mar.2022
Stopped plan by K.Chaiwat</t>
        </r>
      </text>
    </comment>
    <comment ref="K22" authorId="1" shapeId="0" xr:uid="{0CACE4AF-60A2-46F1-8CAC-D24A85C56CB6}">
      <text>
        <r>
          <rPr>
            <b/>
            <sz val="9"/>
            <color indexed="81"/>
            <rFont val="Tahoma"/>
            <family val="2"/>
          </rPr>
          <t>Change 30 days to 60 days
N'Ice ขอเปลี่ยนจาก 60 เป็น90 วัน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1EBF1202-5D78-462F-8FAD-DBA5A6A26D0B}">
      <text>
        <r>
          <rPr>
            <sz val="9"/>
            <color indexed="81"/>
            <rFont val="Tahoma"/>
            <family val="2"/>
          </rPr>
          <t xml:space="preserve">L-Lubrication
I-Inspection
C-Cleaning
R-Replacement
</t>
        </r>
      </text>
    </comment>
    <comment ref="G5" authorId="0" shapeId="0" xr:uid="{F92268F9-A53E-454F-9614-F994B219853E}">
      <text>
        <r>
          <rPr>
            <b/>
            <sz val="9"/>
            <color indexed="81"/>
            <rFont val="Tahoma"/>
            <family val="2"/>
          </rPr>
          <t>Phetcharat, Chatchai {PI}:</t>
        </r>
        <r>
          <rPr>
            <sz val="9"/>
            <color indexed="81"/>
            <rFont val="Tahoma"/>
            <family val="2"/>
          </rPr>
          <t xml:space="preserve">
ME/EE/OP</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Phetcharat, Chatchai {PI}</author>
    <author>Jayanetra, Pacharapan {PEP}</author>
    <author>Jayanetra, Pacharapan {PI}</author>
  </authors>
  <commentList>
    <comment ref="F5" authorId="0" shapeId="0" xr:uid="{1B5C2316-8139-421E-8B81-0E1223083BD8}">
      <text>
        <r>
          <rPr>
            <sz val="9"/>
            <color indexed="81"/>
            <rFont val="Tahoma"/>
            <family val="2"/>
          </rPr>
          <t xml:space="preserve">L-Lubrication
I-Inspection
C-Cleaning
R-Replacement
</t>
        </r>
      </text>
    </comment>
    <comment ref="G5" authorId="0" shapeId="0" xr:uid="{726FA674-683A-4DCE-9AED-62617D485B1F}">
      <text>
        <r>
          <rPr>
            <b/>
            <sz val="9"/>
            <color indexed="81"/>
            <rFont val="Tahoma"/>
            <family val="2"/>
          </rPr>
          <t>Phetcharat, Chatchai {PI}:</t>
        </r>
        <r>
          <rPr>
            <sz val="9"/>
            <color indexed="81"/>
            <rFont val="Tahoma"/>
            <family val="2"/>
          </rPr>
          <t xml:space="preserve">
ME/EE/OP</t>
        </r>
      </text>
    </comment>
    <comment ref="C80" authorId="1" shapeId="0" xr:uid="{ACB248C8-095C-4549-B4C9-C96099558552}">
      <text>
        <r>
          <rPr>
            <b/>
            <sz val="9"/>
            <color indexed="81"/>
            <rFont val="Calibri"/>
            <family val="2"/>
            <scheme val="minor"/>
          </rPr>
          <t>Jayanetra, Pacharapan {PEP}:</t>
        </r>
        <r>
          <rPr>
            <sz val="9"/>
            <color indexed="81"/>
            <rFont val="Tahoma"/>
            <family val="2"/>
          </rPr>
          <t xml:space="preserve">
Revised master plan for Daily meeting 17.Aug.2023 by P'Oomsap
Add plan (Replace timing belt of Film feed)</t>
        </r>
      </text>
    </comment>
    <comment ref="C83" authorId="1" shapeId="0" xr:uid="{98D23C1D-3973-42E5-BD8B-E84036C31A16}">
      <text>
        <r>
          <rPr>
            <b/>
            <sz val="9"/>
            <color indexed="81"/>
            <rFont val="Calibri"/>
            <family val="2"/>
            <scheme val="minor"/>
          </rPr>
          <t>Jayanetra, Pacharapan {PEP}:</t>
        </r>
        <r>
          <rPr>
            <sz val="9"/>
            <color indexed="81"/>
            <rFont val="Tahoma"/>
            <family val="2"/>
          </rPr>
          <t xml:space="preserve">
Add new master plan 04.07.2023
For daily meeting</t>
        </r>
      </text>
    </comment>
    <comment ref="C106" authorId="1" shapeId="0" xr:uid="{2ACF9B60-D3C9-4244-98C2-7090ACE236B3}">
      <text>
        <r>
          <rPr>
            <b/>
            <sz val="9"/>
            <color indexed="81"/>
            <rFont val="Calibri"/>
            <family val="2"/>
            <scheme val="minor"/>
          </rPr>
          <t xml:space="preserve">Jayanetra, Pacharapan {PEP}:
Revised master plan for Daily meeting 17.Aug.2023 by P'Oomsap
Add plan (Replace timing belt of Film feed)
</t>
        </r>
      </text>
    </comment>
    <comment ref="C109" authorId="1" shapeId="0" xr:uid="{2559AEC8-5256-40EC-AD90-F5BCA472319E}">
      <text>
        <r>
          <rPr>
            <b/>
            <sz val="9"/>
            <color indexed="81"/>
            <rFont val="Calibri"/>
            <family val="2"/>
            <scheme val="minor"/>
          </rPr>
          <t>Jayanetra, Pacharapan {PEP}:</t>
        </r>
        <r>
          <rPr>
            <sz val="9"/>
            <color indexed="81"/>
            <rFont val="Tahoma"/>
            <family val="2"/>
          </rPr>
          <t xml:space="preserve">
Add new master plan 04.07.2023
For daily meeting</t>
        </r>
      </text>
    </comment>
    <comment ref="C132" authorId="1" shapeId="0" xr:uid="{B04BFA39-20C0-41D6-8E45-380225D951E7}">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135" authorId="1" shapeId="0" xr:uid="{EC3689CE-0C10-4830-BFE7-C36A89587A27}">
      <text>
        <r>
          <rPr>
            <b/>
            <sz val="9"/>
            <color indexed="81"/>
            <rFont val="Calibri"/>
            <family val="2"/>
            <scheme val="minor"/>
          </rPr>
          <t>Jayanetra, Pacharapan {PEP}:</t>
        </r>
        <r>
          <rPr>
            <sz val="9"/>
            <color indexed="81"/>
            <rFont val="Tahoma"/>
            <family val="2"/>
          </rPr>
          <t xml:space="preserve">
Add new master plan 04.07.2023
For daily meeting</t>
        </r>
      </text>
    </comment>
    <comment ref="C158" authorId="1" shapeId="0" xr:uid="{B24A15D8-D2CA-424F-83C9-93CB8D06E42E}">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161" authorId="1" shapeId="0" xr:uid="{C3F86178-1455-4C43-A96B-B3199CB85ED5}">
      <text>
        <r>
          <rPr>
            <b/>
            <sz val="9"/>
            <color indexed="81"/>
            <rFont val="Calibri"/>
            <family val="2"/>
            <scheme val="minor"/>
          </rPr>
          <t>Jayanetra, Pacharapan {PEP}:</t>
        </r>
        <r>
          <rPr>
            <sz val="9"/>
            <color indexed="81"/>
            <rFont val="Tahoma"/>
            <family val="2"/>
          </rPr>
          <t xml:space="preserve">
Add new master plan 04.07.2023
For daily meeting</t>
        </r>
      </text>
    </comment>
    <comment ref="C184" authorId="1" shapeId="0" xr:uid="{15B9759F-F0E3-41FC-8419-930F694EF0F2}">
      <text>
        <r>
          <rPr>
            <b/>
            <sz val="9"/>
            <color indexed="81"/>
            <rFont val="Calibri"/>
            <family val="2"/>
            <scheme val="minor"/>
          </rPr>
          <t>Jayanetra, Pacharapan {PEP}:
Revised master plan for Daily meeting 17.Aug.2023 by P'Oomsap
Add plan (Replace timing belt of Film feed)</t>
        </r>
      </text>
    </comment>
    <comment ref="C187" authorId="1" shapeId="0" xr:uid="{C5EA60C2-DE0B-4AA4-A765-50016539A878}">
      <text>
        <r>
          <rPr>
            <b/>
            <sz val="9"/>
            <color indexed="81"/>
            <rFont val="Calibri"/>
            <family val="2"/>
            <scheme val="minor"/>
          </rPr>
          <t>Jayanetra, Pacharapan {PEP}:</t>
        </r>
        <r>
          <rPr>
            <sz val="9"/>
            <color indexed="81"/>
            <rFont val="Tahoma"/>
            <family val="2"/>
          </rPr>
          <t xml:space="preserve">
Add new master plan 04.07.2023
For daily meeting</t>
        </r>
      </text>
    </comment>
    <comment ref="C210" authorId="1" shapeId="0" xr:uid="{B5DEF8B6-952F-43EB-9E3F-D9F985E85832}">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213" authorId="1" shapeId="0" xr:uid="{135F8F15-6A8C-4478-A3F0-494400B80AEE}">
      <text>
        <r>
          <rPr>
            <b/>
            <sz val="9"/>
            <color indexed="81"/>
            <rFont val="Calibri"/>
            <family val="2"/>
            <scheme val="minor"/>
          </rPr>
          <t>Jayanetra, Pacharapan {PEP}:</t>
        </r>
        <r>
          <rPr>
            <sz val="9"/>
            <color indexed="81"/>
            <rFont val="Tahoma"/>
            <family val="2"/>
          </rPr>
          <t xml:space="preserve">
Add new master plan 04.07.2023
For daily meeting</t>
        </r>
      </text>
    </comment>
    <comment ref="C236" authorId="1" shapeId="0" xr:uid="{CB299265-B681-49EE-A203-FD5008E33425}">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239" authorId="1" shapeId="0" xr:uid="{64315E79-3E0B-4D96-AF47-5CA68E12EE94}">
      <text>
        <r>
          <rPr>
            <b/>
            <sz val="9"/>
            <color indexed="81"/>
            <rFont val="Calibri"/>
            <family val="2"/>
            <scheme val="minor"/>
          </rPr>
          <t>Jayanetra, Pacharapan {PEP}:</t>
        </r>
        <r>
          <rPr>
            <sz val="9"/>
            <color indexed="81"/>
            <rFont val="Tahoma"/>
            <family val="2"/>
          </rPr>
          <t xml:space="preserve">
Add new master plan 04.07.2023
For daily meeting</t>
        </r>
      </text>
    </comment>
    <comment ref="C262" authorId="1" shapeId="0" xr:uid="{7AD36750-705C-43C4-B05E-ACCED0B9E086}">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265" authorId="1" shapeId="0" xr:uid="{E268C7FB-2D6E-4B44-BAFE-FC37A7D2B533}">
      <text>
        <r>
          <rPr>
            <b/>
            <sz val="9"/>
            <color indexed="81"/>
            <rFont val="Calibri"/>
            <family val="2"/>
            <scheme val="minor"/>
          </rPr>
          <t>Jayanetra, Pacharapan {PEP}:</t>
        </r>
        <r>
          <rPr>
            <sz val="9"/>
            <color indexed="81"/>
            <rFont val="Tahoma"/>
            <family val="2"/>
          </rPr>
          <t xml:space="preserve">
Add new master plan 04.07.2023
For daily meeting</t>
        </r>
      </text>
    </comment>
    <comment ref="C288" authorId="1" shapeId="0" xr:uid="{446334ED-F582-473B-BBE3-28E71DDF5133}">
      <text>
        <r>
          <rPr>
            <b/>
            <sz val="9"/>
            <color indexed="81"/>
            <rFont val="Calibri"/>
            <family val="2"/>
            <scheme val="minor"/>
          </rPr>
          <t>Jayanetra, Pacharapan {PEP}:
Revised master plan for Daily meeting 17.Aug.2023 by P'Oomsap
Add plan (Replace timing belt of Film feed)</t>
        </r>
      </text>
    </comment>
    <comment ref="C291" authorId="1" shapeId="0" xr:uid="{C866C047-DE29-457E-B866-4404136905B6}">
      <text>
        <r>
          <rPr>
            <b/>
            <sz val="9"/>
            <color indexed="81"/>
            <rFont val="Calibri"/>
            <family val="2"/>
            <scheme val="minor"/>
          </rPr>
          <t>Jayanetra, Pacharapan {PEP}:</t>
        </r>
        <r>
          <rPr>
            <sz val="9"/>
            <color indexed="81"/>
            <rFont val="Tahoma"/>
            <family val="2"/>
          </rPr>
          <t xml:space="preserve">
Add new master plan 04.07.2023
For daily meeting</t>
        </r>
      </text>
    </comment>
    <comment ref="C314" authorId="1" shapeId="0" xr:uid="{0D29F854-FADA-4197-A357-D7269C4EC81B}">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317" authorId="1" shapeId="0" xr:uid="{E3FC13A3-91B5-49DA-8742-57C05631B0B2}">
      <text>
        <r>
          <rPr>
            <b/>
            <sz val="9"/>
            <color indexed="81"/>
            <rFont val="Calibri"/>
            <family val="2"/>
            <scheme val="minor"/>
          </rPr>
          <t>Jayanetra, Pacharapan {PEP}:</t>
        </r>
        <r>
          <rPr>
            <sz val="9"/>
            <color indexed="81"/>
            <rFont val="Tahoma"/>
            <family val="2"/>
          </rPr>
          <t xml:space="preserve">
Add new master plan 04.07.2023
For daily meeting</t>
        </r>
      </text>
    </comment>
    <comment ref="C343" authorId="1" shapeId="0" xr:uid="{138418AB-7490-401B-9828-221EAA9874A0}">
      <text>
        <r>
          <rPr>
            <b/>
            <sz val="9"/>
            <color indexed="81"/>
            <rFont val="Calibri"/>
            <family val="2"/>
            <scheme val="minor"/>
          </rPr>
          <t>Jayanetra, Pacharapan {PEP}:</t>
        </r>
        <r>
          <rPr>
            <sz val="9"/>
            <color indexed="81"/>
            <rFont val="Tahoma"/>
            <family val="2"/>
          </rPr>
          <t xml:space="preserve">
Add new master plan 04.07.2023
For daily meeting</t>
        </r>
      </text>
    </comment>
    <comment ref="C347" authorId="2" shapeId="0" xr:uid="{2BEA3BAD-4A40-4328-AA6F-29EB4EC25AEE}">
      <text>
        <r>
          <rPr>
            <b/>
            <sz val="9"/>
            <color indexed="81"/>
            <rFont val="Calibri"/>
            <family val="2"/>
            <scheme val="minor"/>
          </rPr>
          <t>Jayanetra, Pacharapan {PI}:</t>
        </r>
        <r>
          <rPr>
            <sz val="9"/>
            <color indexed="81"/>
            <rFont val="Calibri"/>
            <family val="2"/>
            <scheme val="minor"/>
          </rPr>
          <t xml:space="preserve">
8.Sep.2022
Revised plan change freq from 3 Months to 6 Months</t>
        </r>
      </text>
    </comment>
    <comment ref="C356" authorId="1" shapeId="0" xr:uid="{FA1DD54D-26AC-409C-BF1C-82597A6B939C}">
      <text>
        <r>
          <rPr>
            <b/>
            <sz val="9"/>
            <color indexed="81"/>
            <rFont val="Calibri"/>
            <family val="2"/>
            <scheme val="minor"/>
          </rPr>
          <t>Jayanetra, Pacharapan {PEP}:
Revised master plan 22.Feb.2023 by P'Oomsap request แยก PUSHER A,B ออกจากกัน and Revise description Replace timing of PUSHER A,B</t>
        </r>
      </text>
    </comment>
    <comment ref="C359" authorId="1" shapeId="0" xr:uid="{C3E4694E-7A59-425B-A541-DB68EE3648A1}">
      <text>
        <r>
          <rPr>
            <b/>
            <sz val="9"/>
            <color indexed="81"/>
            <rFont val="Calibri"/>
            <family val="2"/>
            <scheme val="minor"/>
          </rPr>
          <t>Jayanetra, Pacharapan {PEP}:
Revised master plan 22.Feb.2023 by P'Oomsap request แยก PUSHER A,B ออกจากกัน and Revise description Replace timing of PUSHER A,B</t>
        </r>
      </text>
    </comment>
    <comment ref="C362" authorId="1" shapeId="0" xr:uid="{68D93FFA-B7DC-4713-87DC-1307FEA579B9}">
      <text>
        <r>
          <rPr>
            <b/>
            <sz val="9"/>
            <color indexed="81"/>
            <rFont val="Calibri"/>
            <family val="2"/>
            <scheme val="minor"/>
          </rPr>
          <t>Jayanetra, Pacharapan {PEP}:</t>
        </r>
        <r>
          <rPr>
            <sz val="9"/>
            <color indexed="81"/>
            <rFont val="Calibri"/>
            <family val="2"/>
            <scheme val="minor"/>
          </rPr>
          <t xml:space="preserve">
Add new master plan for Due overhaul 1 Y
23.Feb.2023 by P'Oomsap</t>
        </r>
      </text>
    </comment>
    <comment ref="C364" authorId="1" shapeId="0" xr:uid="{5691CB7A-470A-4296-B5A0-B3EAC155668C}">
      <text>
        <r>
          <rPr>
            <b/>
            <sz val="9"/>
            <color indexed="81"/>
            <rFont val="Calibri"/>
            <family val="2"/>
            <scheme val="minor"/>
          </rPr>
          <t>Jayanetra, Pacharapan {PEP}:</t>
        </r>
        <r>
          <rPr>
            <sz val="9"/>
            <color indexed="81"/>
            <rFont val="Calibri"/>
            <family val="2"/>
            <scheme val="minor"/>
          </rPr>
          <t xml:space="preserve">
Add new master plan for Due overhaul 1 Y
23.Feb.2023 by P'Oomsap</t>
        </r>
      </text>
    </comment>
    <comment ref="C373" authorId="1" shapeId="0" xr:uid="{8730DA55-20C0-47D0-A960-B7914434E76D}">
      <text>
        <r>
          <rPr>
            <sz val="9"/>
            <color indexed="81"/>
            <rFont val="Calibri"/>
            <family val="2"/>
            <scheme val="minor"/>
          </rPr>
          <t>Jayanetra, Pacharapan {PEP}:
Add new master plan for Due overhaul 1 Y
23.Feb.2023 by P'Oomsap</t>
        </r>
      </text>
    </comment>
    <comment ref="C382" authorId="1" shapeId="0" xr:uid="{E939D29A-9D50-480D-986D-3CF3EEAF56FE}">
      <text>
        <r>
          <rPr>
            <b/>
            <sz val="9"/>
            <color indexed="81"/>
            <rFont val="Calibri"/>
            <family val="2"/>
            <scheme val="minor"/>
          </rPr>
          <t>Jayanetra, Pacharapan {PEP}:</t>
        </r>
        <r>
          <rPr>
            <sz val="9"/>
            <color indexed="81"/>
            <rFont val="Calibri"/>
            <family val="2"/>
            <scheme val="minor"/>
          </rPr>
          <t xml:space="preserve">
Scheduling plan 3.Mar.2023
Set planned 11.Mar.2023</t>
        </r>
      </text>
    </comment>
    <comment ref="C383" authorId="1" shapeId="0" xr:uid="{60E0307A-F454-4AB7-B574-B7E09BA732E2}">
      <text>
        <r>
          <rPr>
            <b/>
            <sz val="9"/>
            <color indexed="81"/>
            <rFont val="Calibri"/>
            <family val="2"/>
            <scheme val="minor"/>
          </rPr>
          <t xml:space="preserve">Jayanetra, Pacharapan {PEP}:
Scheduling plan 3.Mar.2023
Set planned 11.Mar.2023
</t>
        </r>
      </text>
    </comment>
    <comment ref="C391" authorId="1" shapeId="0" xr:uid="{9F261116-4746-4D99-8E0C-87CE10F91BED}">
      <text>
        <r>
          <rPr>
            <b/>
            <sz val="9"/>
            <color indexed="81"/>
            <rFont val="Calibri"/>
            <family val="2"/>
            <scheme val="minor"/>
          </rPr>
          <t>Jayanetra, Pacharapan {PEP}:
Revised master plan 22.Feb.2023 by P'Oomsap request แยก PUSHER A,B ออกจากกัน and Revise description Replace timing of PUSHER A,B</t>
        </r>
        <r>
          <rPr>
            <sz val="9"/>
            <color indexed="81"/>
            <rFont val="Calibri"/>
            <family val="2"/>
            <scheme val="minor"/>
          </rPr>
          <t xml:space="preserve">
</t>
        </r>
      </text>
    </comment>
    <comment ref="C395" authorId="1" shapeId="0" xr:uid="{CB8D3500-53E8-4A3C-85FD-A4B3D826E7A7}">
      <text>
        <r>
          <rPr>
            <b/>
            <sz val="9"/>
            <color indexed="81"/>
            <rFont val="Calibri"/>
            <family val="2"/>
            <scheme val="minor"/>
          </rPr>
          <t>Jayanetra, Pacharapan {PEP}:
Revised master plan 22.Feb.2023 by P'Oomsap request แยก PUSHER A,B ออกจากกัน and Revise description Replace timing of PUSHER A,B</t>
        </r>
        <r>
          <rPr>
            <sz val="9"/>
            <color indexed="81"/>
            <rFont val="Tahoma"/>
            <family val="2"/>
          </rPr>
          <t xml:space="preserve">
</t>
        </r>
      </text>
    </comment>
    <comment ref="C399" authorId="1" shapeId="0" xr:uid="{DE87A036-55F3-4BB3-A62B-476107DE76AE}">
      <text>
        <r>
          <rPr>
            <b/>
            <sz val="9"/>
            <color indexed="81"/>
            <rFont val="Calibri"/>
            <family val="2"/>
            <scheme val="minor"/>
          </rPr>
          <t>Jayanetra, Pacharapan {PEP}:</t>
        </r>
        <r>
          <rPr>
            <sz val="9"/>
            <color indexed="81"/>
            <rFont val="Tahoma"/>
            <family val="2"/>
          </rPr>
          <t xml:space="preserve">
Add new master plan for 15.Mar.2023</t>
        </r>
      </text>
    </comment>
    <comment ref="C410" authorId="1" shapeId="0" xr:uid="{F37BD4BA-4D0B-4399-80F9-0AC57E11F8D1}">
      <text>
        <r>
          <rPr>
            <b/>
            <sz val="9"/>
            <color indexed="81"/>
            <rFont val="Calibri"/>
            <family val="2"/>
            <scheme val="minor"/>
          </rPr>
          <t>Jayanetra, Pacharapan {PEP}:</t>
        </r>
        <r>
          <rPr>
            <sz val="9"/>
            <color indexed="81"/>
            <rFont val="Tahoma"/>
            <family val="2"/>
          </rPr>
          <t xml:space="preserve">
Add new master plan 15.Mar.2023</t>
        </r>
      </text>
    </comment>
    <comment ref="C414" authorId="1" shapeId="0" xr:uid="{4EE22E5F-3509-4040-9DB9-970F08E3FE7A}">
      <text>
        <r>
          <rPr>
            <b/>
            <sz val="9"/>
            <color indexed="81"/>
            <rFont val="Calibri"/>
            <family val="2"/>
            <scheme val="minor"/>
          </rPr>
          <t>Jayanetra, Pacharapan {PEP}:</t>
        </r>
        <r>
          <rPr>
            <sz val="9"/>
            <color indexed="81"/>
            <rFont val="Tahoma"/>
            <family val="2"/>
          </rPr>
          <t xml:space="preserve">
Scheduling plan 23.Mar.2023</t>
        </r>
      </text>
    </comment>
    <comment ref="C417" authorId="1" shapeId="0" xr:uid="{828F1984-CD3C-45FE-9166-F909B09A1B43}">
      <text>
        <r>
          <rPr>
            <b/>
            <sz val="9"/>
            <color indexed="81"/>
            <rFont val="Calibri"/>
            <family val="2"/>
            <scheme val="minor"/>
          </rPr>
          <t>Jayanetra, Pacharapan {PEP}:
Scheduling plan 23.Mar.2023</t>
        </r>
      </text>
    </comment>
    <comment ref="C419" authorId="1" shapeId="0" xr:uid="{CFF20F27-C6B8-4565-B088-BE03856667E5}">
      <text>
        <r>
          <rPr>
            <b/>
            <sz val="9"/>
            <color indexed="81"/>
            <rFont val="Calibri"/>
            <family val="2"/>
            <scheme val="minor"/>
          </rPr>
          <t>Jayanetra, Pacharapan {PEP}:</t>
        </r>
        <r>
          <rPr>
            <sz val="9"/>
            <color indexed="81"/>
            <rFont val="Tahoma"/>
            <family val="2"/>
          </rPr>
          <t xml:space="preserve">
Scheduling plan 15.Apr.2023
</t>
        </r>
      </text>
    </comment>
    <comment ref="C420" authorId="1" shapeId="0" xr:uid="{5BFA1DE3-1B9F-47C2-83FF-72C5CEDA7502}">
      <text>
        <r>
          <rPr>
            <b/>
            <sz val="9"/>
            <color indexed="81"/>
            <rFont val="Calibri"/>
            <family val="2"/>
            <scheme val="minor"/>
          </rPr>
          <t>Jayanetra, Pacharapan {PEP}:</t>
        </r>
        <r>
          <rPr>
            <sz val="9"/>
            <color indexed="81"/>
            <rFont val="Calibri"/>
            <family val="2"/>
            <scheme val="minor"/>
          </rPr>
          <t xml:space="preserve">
Set planned 15.Apr.2023</t>
        </r>
      </text>
    </comment>
    <comment ref="C428" authorId="1" shapeId="0" xr:uid="{E8357619-7986-4D00-916F-2A5B2B124782}">
      <text>
        <r>
          <rPr>
            <b/>
            <sz val="9"/>
            <color indexed="81"/>
            <rFont val="Calibri"/>
            <family val="2"/>
            <scheme val="minor"/>
          </rPr>
          <t xml:space="preserve">Jayanetra, Pacharapan {PEP}:
Revised master plan 22.Feb.2023 by P'Oomsap request แยก PUSHER A,B ออกจากกัน and Revise description Replace timing of PUSHER A,B
</t>
        </r>
        <r>
          <rPr>
            <sz val="9"/>
            <color indexed="81"/>
            <rFont val="Tahoma"/>
            <family val="2"/>
          </rPr>
          <t xml:space="preserve">
</t>
        </r>
      </text>
    </comment>
    <comment ref="C432" authorId="1" shapeId="0" xr:uid="{53F05EAE-004B-43A2-A0B8-A5F605ED78C1}">
      <text>
        <r>
          <rPr>
            <b/>
            <sz val="9"/>
            <color indexed="81"/>
            <rFont val="Calibri"/>
            <family val="2"/>
            <scheme val="minor"/>
          </rPr>
          <t xml:space="preserve">Jayanetra, Pacharapan {PEP}:
Revised master plan 22.Feb.2023 by P'Oomsap request แยก PUSHER A,B ออกจากกัน and Revise description Replace timing of PUSHER A,B
</t>
        </r>
        <r>
          <rPr>
            <sz val="9"/>
            <color indexed="81"/>
            <rFont val="Calibri"/>
            <family val="2"/>
            <scheme val="minor"/>
          </rPr>
          <t xml:space="preserve">
</t>
        </r>
      </text>
    </comment>
    <comment ref="C446" authorId="1" shapeId="0" xr:uid="{E9B64D32-F48F-42CA-B629-06CE2EB5AF55}">
      <text>
        <r>
          <rPr>
            <b/>
            <sz val="9"/>
            <color indexed="81"/>
            <rFont val="Calibri"/>
            <family val="2"/>
            <scheme val="minor"/>
          </rPr>
          <t>Jayanetra, Pacharapan {PEP}:
Add new master plan for PM plan 19.04.2023</t>
        </r>
      </text>
    </comment>
    <comment ref="C447" authorId="1" shapeId="0" xr:uid="{3F16051E-09DC-41C5-8E98-A3E07C6F8664}">
      <text>
        <r>
          <rPr>
            <b/>
            <sz val="9"/>
            <color indexed="81"/>
            <rFont val="Calibri"/>
            <family val="2"/>
            <scheme val="minor"/>
          </rPr>
          <t>Jayanetra, Pacharapan {PEP}:</t>
        </r>
        <r>
          <rPr>
            <sz val="9"/>
            <color indexed="81"/>
            <rFont val="Calibri"/>
            <family val="2"/>
            <scheme val="minor"/>
          </rPr>
          <t xml:space="preserve">
Add new master plan for PM plan 19.04.2023</t>
        </r>
      </text>
    </comment>
    <comment ref="C451" authorId="1" shapeId="0" xr:uid="{EE37D720-0515-489E-ABA1-B3F9712A608B}">
      <text>
        <r>
          <rPr>
            <b/>
            <sz val="9"/>
            <color indexed="81"/>
            <rFont val="Calibri"/>
            <family val="2"/>
            <scheme val="minor"/>
          </rPr>
          <t>Jayanetra, Pacharapan {PEP}:
Add new master plan for PM plan 19.04.2023</t>
        </r>
        <r>
          <rPr>
            <sz val="9"/>
            <color indexed="81"/>
            <rFont val="Calibri"/>
            <family val="2"/>
            <scheme val="minor"/>
          </rPr>
          <t xml:space="preserve">
</t>
        </r>
      </text>
    </comment>
    <comment ref="C452" authorId="1" shapeId="0" xr:uid="{69E4096B-475E-4453-B8A5-9FA795CD6B57}">
      <text>
        <r>
          <rPr>
            <b/>
            <sz val="9"/>
            <color indexed="81"/>
            <rFont val="Calibri"/>
            <family val="2"/>
            <scheme val="minor"/>
          </rPr>
          <t>Jayanetra, Pacharapan {PEP}:
Add new master plan for PM plan 19.04.2023</t>
        </r>
      </text>
    </comment>
    <comment ref="C454" authorId="1" shapeId="0" xr:uid="{4C0E29DC-0634-4170-B8F6-57ECD4EE6DED}">
      <text>
        <r>
          <rPr>
            <b/>
            <sz val="9"/>
            <color indexed="81"/>
            <rFont val="Calibri"/>
            <family val="2"/>
            <scheme val="minor"/>
          </rPr>
          <t>Jayanetra, Pacharapan {PEP}:
Add new master plan for PM plan 19.04.2023</t>
        </r>
      </text>
    </comment>
    <comment ref="C465" authorId="1" shapeId="0" xr:uid="{05BA2213-CCC3-48FF-BAAB-7257919458FE}">
      <text>
        <r>
          <rPr>
            <b/>
            <sz val="9"/>
            <color indexed="81"/>
            <rFont val="Calibri"/>
            <family val="2"/>
            <scheme val="minor"/>
          </rPr>
          <t xml:space="preserve">Jayanetra, Pacharapan {PEP}:
Revised master plan 22.Feb.2023 by P'Oomsap request แยก PUSHER A,B ออกจากกัน and Revise description Replace timing of PUSHER A,B
</t>
        </r>
        <r>
          <rPr>
            <sz val="9"/>
            <color indexed="81"/>
            <rFont val="Tahoma"/>
            <family val="2"/>
          </rPr>
          <t xml:space="preserve">
</t>
        </r>
      </text>
    </comment>
    <comment ref="C469" authorId="1" shapeId="0" xr:uid="{E6C8D75C-559C-4C40-A96B-FF895695E44C}">
      <text>
        <r>
          <rPr>
            <b/>
            <sz val="9"/>
            <color indexed="81"/>
            <rFont val="Calibri"/>
            <family val="2"/>
            <scheme val="minor"/>
          </rPr>
          <t>Jayanetra, Pacharapan {PEP}:
Revised master plan 22.Feb.2023 by P'Oomsap request แยก PUSHER A,B ออกจากกัน and Revise description Replace timing of PUSHER A,B</t>
        </r>
        <r>
          <rPr>
            <b/>
            <sz val="9"/>
            <color indexed="81"/>
            <rFont val="Tahoma"/>
            <family val="2"/>
          </rPr>
          <t xml:space="preserve">
</t>
        </r>
        <r>
          <rPr>
            <sz val="9"/>
            <color indexed="81"/>
            <rFont val="Tahoma"/>
            <family val="2"/>
          </rPr>
          <t xml:space="preserve">
</t>
        </r>
      </text>
    </comment>
    <comment ref="C473" authorId="1" shapeId="0" xr:uid="{BCCC3429-1636-4F34-943A-B74D5CE121D8}">
      <text>
        <r>
          <rPr>
            <b/>
            <sz val="9"/>
            <color indexed="81"/>
            <rFont val="Calibri"/>
            <family val="2"/>
            <scheme val="minor"/>
          </rPr>
          <t>Jayanetra, Pacharapan {PEP}:</t>
        </r>
        <r>
          <rPr>
            <sz val="9"/>
            <color indexed="81"/>
            <rFont val="Calibri"/>
            <family val="2"/>
            <scheme val="minor"/>
          </rPr>
          <t xml:space="preserve">
Schduling plan 4.May.2023</t>
        </r>
      </text>
    </comment>
    <comment ref="C475" authorId="1" shapeId="0" xr:uid="{A6878FCE-3D2D-4178-B2B5-63F0780087EC}">
      <text>
        <r>
          <rPr>
            <b/>
            <sz val="9"/>
            <color indexed="81"/>
            <rFont val="Calibri"/>
            <family val="2"/>
            <scheme val="minor"/>
          </rPr>
          <t>Jayanetra, Pacharapan {PEP}:</t>
        </r>
        <r>
          <rPr>
            <sz val="9"/>
            <color indexed="81"/>
            <rFont val="Calibri"/>
            <family val="2"/>
            <scheme val="minor"/>
          </rPr>
          <t xml:space="preserve">
Schduling plan 4.May.2023</t>
        </r>
      </text>
    </comment>
    <comment ref="C502" authorId="1" shapeId="0" xr:uid="{E883BCC2-77D3-47F7-AEF2-5B364FD61EF5}">
      <text>
        <r>
          <rPr>
            <b/>
            <sz val="9"/>
            <color indexed="81"/>
            <rFont val="Calibri"/>
            <family val="2"/>
            <scheme val="minor"/>
          </rPr>
          <t>Jayanetra, Pacharapan {PEP}:
Revised master plan 22.Feb.2023 by P'Oomsap request แยก PUSHER A,B ออกจากกัน and Revise description Replace timing of PUSHER A,B
เรียกแผนออก 28.06.2023</t>
        </r>
        <r>
          <rPr>
            <sz val="9"/>
            <color indexed="81"/>
            <rFont val="Tahoma"/>
            <family val="2"/>
          </rPr>
          <t xml:space="preserve">
</t>
        </r>
      </text>
    </comment>
    <comment ref="C506" authorId="1" shapeId="0" xr:uid="{CEE21A75-DF9E-4766-90D8-8E97787EDBBE}">
      <text>
        <r>
          <rPr>
            <b/>
            <sz val="9"/>
            <color indexed="81"/>
            <rFont val="Calibri"/>
            <family val="2"/>
            <scheme val="minor"/>
          </rPr>
          <t>Jayanetra, Pacharapan {PEP}:
Revised master plan 22.Feb.2023 by P'Oomsap request แยก PUSHER A,B ออกจากกัน and Revise description Replace timing of PUSHER A,B</t>
        </r>
        <r>
          <rPr>
            <b/>
            <sz val="9"/>
            <color indexed="81"/>
            <rFont val="Tahoma"/>
            <family val="2"/>
          </rPr>
          <t xml:space="preserve">
เรียกแผนออก 28.06.2023</t>
        </r>
      </text>
    </comment>
    <comment ref="C510" authorId="1" shapeId="0" xr:uid="{A45DDF63-879D-4AC7-8BBD-748281908ADB}">
      <text>
        <r>
          <rPr>
            <b/>
            <sz val="9"/>
            <color indexed="81"/>
            <rFont val="Tahoma"/>
            <family val="2"/>
          </rPr>
          <t>Jayanetra, Pacharapan {PEP}:</t>
        </r>
        <r>
          <rPr>
            <sz val="9"/>
            <color indexed="81"/>
            <rFont val="Tahoma"/>
            <family val="2"/>
          </rPr>
          <t xml:space="preserve">
เรียกแผนออก 15.07.2023</t>
        </r>
      </text>
    </comment>
    <comment ref="C512" authorId="1" shapeId="0" xr:uid="{D4FF9037-A869-4044-AA7C-A38C2286B41E}">
      <text>
        <r>
          <rPr>
            <b/>
            <sz val="9"/>
            <color indexed="81"/>
            <rFont val="Tahoma"/>
            <family val="2"/>
          </rPr>
          <t>Jayanetra, Pacharapan {PEP}:</t>
        </r>
        <r>
          <rPr>
            <sz val="9"/>
            <color indexed="81"/>
            <rFont val="Tahoma"/>
            <family val="2"/>
          </rPr>
          <t xml:space="preserve">
เรียกแผนออก 15.07.2023</t>
        </r>
      </text>
    </comment>
    <comment ref="C521" authorId="1" shapeId="0" xr:uid="{CABE4263-78A9-4AE3-B5E2-2A60CD6E2CD7}">
      <text>
        <r>
          <rPr>
            <b/>
            <sz val="9"/>
            <color indexed="81"/>
            <rFont val="Tahoma"/>
            <family val="2"/>
          </rPr>
          <t>Jayanetra, Pacharapan {PEP}:</t>
        </r>
        <r>
          <rPr>
            <sz val="9"/>
            <color indexed="81"/>
            <rFont val="Tahoma"/>
            <family val="2"/>
          </rPr>
          <t xml:space="preserve">
เรียกแผนออก 22.07.2023</t>
        </r>
      </text>
    </comment>
    <comment ref="C525" authorId="1" shapeId="0" xr:uid="{AD92B21E-586A-465E-8453-5D36C8B2D1ED}">
      <text>
        <r>
          <rPr>
            <b/>
            <sz val="9"/>
            <color indexed="81"/>
            <rFont val="Tahoma"/>
            <family val="2"/>
          </rPr>
          <t>Jayanetra, Pacharapan {PEP}:</t>
        </r>
        <r>
          <rPr>
            <sz val="9"/>
            <color indexed="81"/>
            <rFont val="Tahoma"/>
            <family val="2"/>
          </rPr>
          <t xml:space="preserve">
เรียกแผนออก 22.07.2023</t>
        </r>
      </text>
    </comment>
    <comment ref="C528" authorId="1" shapeId="0" xr:uid="{D91CF2ED-FA42-460D-95AF-52FD27D83559}">
      <text>
        <r>
          <rPr>
            <b/>
            <sz val="9"/>
            <color indexed="81"/>
            <rFont val="Tahoma"/>
            <family val="2"/>
          </rPr>
          <t>Jayanetra, Pacharapan {PEP}:</t>
        </r>
        <r>
          <rPr>
            <sz val="9"/>
            <color indexed="81"/>
            <rFont val="Tahoma"/>
            <family val="2"/>
          </rPr>
          <t xml:space="preserve">
เรียกแผนออก 22.07.2023</t>
        </r>
      </text>
    </comment>
    <comment ref="C530" authorId="1" shapeId="0" xr:uid="{363A10C5-5C21-44F5-BFB1-A67BC7624FBD}">
      <text>
        <r>
          <rPr>
            <b/>
            <sz val="9"/>
            <color indexed="81"/>
            <rFont val="Tahoma"/>
            <family val="2"/>
          </rPr>
          <t>Jayanetra, Pacharapan {รียกแผนออก 28.Jul.2023</t>
        </r>
      </text>
    </comment>
    <comment ref="C539" authorId="1" shapeId="0" xr:uid="{C9E90147-6ADD-4710-89FC-C7A1BEBD7221}">
      <text>
        <r>
          <rPr>
            <b/>
            <sz val="9"/>
            <color indexed="81"/>
            <rFont val="Calibri"/>
            <family val="2"/>
            <scheme val="minor"/>
          </rPr>
          <t xml:space="preserve">Jayanetra, Pacharapan {PEP}:
Revised master plan 22.Feb.2023 by P'Oomsap request แยก PUSHER A,B ออกจากกัน and Revise description Replace timing of PUSHER A,B
เรียกแผนออก 29.Jul.2023
</t>
        </r>
        <r>
          <rPr>
            <sz val="9"/>
            <color indexed="81"/>
            <rFont val="Tahoma"/>
            <family val="2"/>
          </rPr>
          <t xml:space="preserve">
</t>
        </r>
      </text>
    </comment>
    <comment ref="C543" authorId="1" shapeId="0" xr:uid="{A7601E1E-B37E-45FA-9F5D-DED6BA19CAC9}">
      <text>
        <r>
          <rPr>
            <b/>
            <sz val="9"/>
            <color indexed="81"/>
            <rFont val="Calibri"/>
            <family val="2"/>
            <scheme val="minor"/>
          </rPr>
          <t>Jayanetra, Pacharapan {PEP}:
Revised master plan 22.Feb.2023 by P'Oomsap request แยก PUSHER A,B ออกจากกัน and Revise description Replace timing of PUSHER A,B</t>
        </r>
        <r>
          <rPr>
            <b/>
            <sz val="9"/>
            <color indexed="81"/>
            <rFont val="Tahoma"/>
            <family val="2"/>
          </rPr>
          <t xml:space="preserve">
เรียกแผนออก 29.Jul.2023</t>
        </r>
        <r>
          <rPr>
            <sz val="9"/>
            <color indexed="81"/>
            <rFont val="Tahoma"/>
            <family val="2"/>
          </rPr>
          <t xml:space="preserve">
</t>
        </r>
      </text>
    </comment>
    <comment ref="C547" authorId="1" shapeId="0" xr:uid="{5CB507AD-5F01-490C-8E20-A319AA3B688F}">
      <text>
        <r>
          <rPr>
            <b/>
            <sz val="9"/>
            <color indexed="81"/>
            <rFont val="Tahoma"/>
            <family val="2"/>
          </rPr>
          <t>Jayanetra, Pacharapan {PEP}:</t>
        </r>
        <r>
          <rPr>
            <sz val="9"/>
            <color indexed="81"/>
            <rFont val="Tahoma"/>
            <family val="2"/>
          </rPr>
          <t xml:space="preserve">
เรียกแผนออก 5.Aug.2023</t>
        </r>
      </text>
    </comment>
    <comment ref="C549" authorId="1" shapeId="0" xr:uid="{4F4A450C-83EC-46F8-A2FC-836EE057DBDB}">
      <text>
        <r>
          <rPr>
            <b/>
            <sz val="9"/>
            <color indexed="81"/>
            <rFont val="Tahoma"/>
            <family val="2"/>
          </rPr>
          <t>Jayanetra, Pacharapan {PEP}:</t>
        </r>
        <r>
          <rPr>
            <sz val="9"/>
            <color indexed="81"/>
            <rFont val="Tahoma"/>
            <family val="2"/>
          </rPr>
          <t xml:space="preserve">
เรียกแผนออก 5.Aug.2023</t>
        </r>
      </text>
    </comment>
    <comment ref="C558" authorId="1" shapeId="0" xr:uid="{23540138-4837-4824-9967-91E2AB2A2BDE}">
      <text>
        <r>
          <rPr>
            <b/>
            <sz val="9"/>
            <color indexed="81"/>
            <rFont val="Tahoma"/>
            <family val="2"/>
          </rPr>
          <t>Jayanetra, Pacharapan {PEP}:</t>
        </r>
        <r>
          <rPr>
            <sz val="9"/>
            <color indexed="81"/>
            <rFont val="Tahoma"/>
            <family val="2"/>
          </rPr>
          <t xml:space="preserve">
เรียกแผนออก 19.Aug.2023</t>
        </r>
      </text>
    </comment>
    <comment ref="C562" authorId="1" shapeId="0" xr:uid="{6C9615AC-39C0-4CDE-B790-49DBD98312FD}">
      <text>
        <r>
          <rPr>
            <b/>
            <sz val="9"/>
            <color indexed="81"/>
            <rFont val="Tahoma"/>
            <family val="2"/>
          </rPr>
          <t>Jayanetra, Pacharapan {PEP}:</t>
        </r>
        <r>
          <rPr>
            <sz val="9"/>
            <color indexed="81"/>
            <rFont val="Tahoma"/>
            <family val="2"/>
          </rPr>
          <t xml:space="preserve">
เรียกแผนออก 19.Aug.2023</t>
        </r>
      </text>
    </comment>
    <comment ref="C563" authorId="1" shapeId="0" xr:uid="{BE16B490-F944-4438-A679-86A6E532F34A}">
      <text>
        <r>
          <rPr>
            <b/>
            <sz val="9"/>
            <color indexed="81"/>
            <rFont val="Tahoma"/>
            <family val="2"/>
          </rPr>
          <t>Jayanetra, Pacharapan {PEP}:</t>
        </r>
        <r>
          <rPr>
            <sz val="9"/>
            <color indexed="81"/>
            <rFont val="Tahoma"/>
            <family val="2"/>
          </rPr>
          <t xml:space="preserve">
เรียกแผนออก 19.Aug.2023</t>
        </r>
      </text>
    </comment>
    <comment ref="C565" authorId="1" shapeId="0" xr:uid="{E5CECFA2-AE71-4A09-AECB-3546BEB66BA3}">
      <text>
        <r>
          <rPr>
            <b/>
            <sz val="9"/>
            <color indexed="81"/>
            <rFont val="Tahoma"/>
            <family val="2"/>
          </rPr>
          <t>Jayanetra, Pacharapan {PEP}:</t>
        </r>
        <r>
          <rPr>
            <sz val="9"/>
            <color indexed="81"/>
            <rFont val="Tahoma"/>
            <family val="2"/>
          </rPr>
          <t xml:space="preserve">
เรียกแผนออก 19.Aug.2023</t>
        </r>
      </text>
    </comment>
    <comment ref="C567" authorId="1" shapeId="0" xr:uid="{D081C51B-3EE6-4AD7-896C-17597DA4A963}">
      <text>
        <r>
          <rPr>
            <b/>
            <sz val="9"/>
            <color indexed="81"/>
            <rFont val="Tahoma"/>
            <family val="2"/>
          </rPr>
          <t>Jayanetra, Pacharapan {PEP}:</t>
        </r>
        <r>
          <rPr>
            <sz val="9"/>
            <color indexed="81"/>
            <rFont val="Tahoma"/>
            <family val="2"/>
          </rPr>
          <t xml:space="preserve">
เรียกแผนออก 27.08.2023</t>
        </r>
      </text>
    </comment>
    <comment ref="C568" authorId="1" shapeId="0" xr:uid="{E7F5E88F-A8BA-4E6E-9D03-DE132C5E9D9B}">
      <text>
        <r>
          <rPr>
            <b/>
            <sz val="9"/>
            <color indexed="81"/>
            <rFont val="Tahoma"/>
            <family val="2"/>
          </rPr>
          <t>Jayanetra, Pacharapan {PEP}:</t>
        </r>
        <r>
          <rPr>
            <sz val="9"/>
            <color indexed="81"/>
            <rFont val="Tahoma"/>
            <family val="2"/>
          </rPr>
          <t xml:space="preserve">
เรียกแผนออก 27.08.2023</t>
        </r>
      </text>
    </comment>
    <comment ref="C576" authorId="1" shapeId="0" xr:uid="{FEBAAB25-4F6A-466D-A2C3-1ECB6229680B}">
      <text>
        <r>
          <rPr>
            <b/>
            <sz val="9"/>
            <color indexed="81"/>
            <rFont val="Calibri"/>
            <family val="2"/>
            <scheme val="minor"/>
          </rPr>
          <t>Jayanetra, Pacharapan {PEP}:
Revised master plan 22.Feb.2023 by P'Oomsap request แยก PUSHER A,B ออกจากกัน and Revise description Replace timing of PUSHER A,B
เรียกแผนออก 27.08.2023</t>
        </r>
        <r>
          <rPr>
            <sz val="9"/>
            <color indexed="81"/>
            <rFont val="Tahoma"/>
            <family val="2"/>
          </rPr>
          <t xml:space="preserve">
</t>
        </r>
      </text>
    </comment>
    <comment ref="C580" authorId="1" shapeId="0" xr:uid="{3361EB1F-6F33-4A08-8BD1-17AF3682B640}">
      <text>
        <r>
          <rPr>
            <b/>
            <sz val="9"/>
            <color indexed="81"/>
            <rFont val="Calibri"/>
            <family val="2"/>
            <scheme val="minor"/>
          </rPr>
          <t>Jayanetra, Pacharapan {PEP}:
Revised master plan 22.Feb.2023 by P'Oomsap request แยก PUSHER A,B ออกจากกัน and Revise description Replace timing of PUSHER A,B</t>
        </r>
        <r>
          <rPr>
            <b/>
            <sz val="9"/>
            <color indexed="81"/>
            <rFont val="Tahoma"/>
            <family val="2"/>
          </rPr>
          <t xml:space="preserve">
เรียกแผนออก 27.08.2023</t>
        </r>
        <r>
          <rPr>
            <sz val="9"/>
            <color indexed="81"/>
            <rFont val="Tahoma"/>
            <family val="2"/>
          </rPr>
          <t xml:space="preserve">
</t>
        </r>
      </text>
    </comment>
    <comment ref="C604" authorId="1" shapeId="0" xr:uid="{9FF81DAB-1A3C-4170-8F23-623D4C7912CC}">
      <text>
        <r>
          <rPr>
            <b/>
            <sz val="9"/>
            <color indexed="81"/>
            <rFont val="Tahoma"/>
            <family val="2"/>
          </rPr>
          <t>Jayanetra, Pacharapan {PEP}:</t>
        </r>
        <r>
          <rPr>
            <sz val="9"/>
            <color indexed="81"/>
            <rFont val="Tahoma"/>
            <family val="2"/>
          </rPr>
          <t xml:space="preserve">
เรียกแผนออก 07.10.2023</t>
        </r>
      </text>
    </comment>
    <comment ref="C605" authorId="1" shapeId="0" xr:uid="{9DAE8CAD-29F3-4A48-A36F-B1733BA1483F}">
      <text>
        <r>
          <rPr>
            <b/>
            <sz val="9"/>
            <color indexed="81"/>
            <rFont val="Tahoma"/>
            <family val="2"/>
          </rPr>
          <t>Jayanetra, Pacharapan {PEP}:</t>
        </r>
        <r>
          <rPr>
            <sz val="9"/>
            <color indexed="81"/>
            <rFont val="Tahoma"/>
            <family val="2"/>
          </rPr>
          <t xml:space="preserve">
เรียกแผนออก 07.10.2023</t>
        </r>
      </text>
    </comment>
    <comment ref="C613" authorId="1" shapeId="0" xr:uid="{B6E3437F-146B-4F39-9B9D-354776836573}">
      <text>
        <r>
          <rPr>
            <b/>
            <sz val="9"/>
            <color indexed="81"/>
            <rFont val="Calibri"/>
            <family val="2"/>
            <scheme val="minor"/>
          </rPr>
          <t>Jayanetra, Pacharapan {PEP}:
Revised master plan 22.Feb.2023 by P'Oomsap request แยก PUSHER A,B ออกจากกัน and Revise description Replace timing of PUSHER A,B
เรียกแผนออก 07.10.2023</t>
        </r>
        <r>
          <rPr>
            <sz val="9"/>
            <color indexed="81"/>
            <rFont val="Tahoma"/>
            <family val="2"/>
          </rPr>
          <t xml:space="preserve">
</t>
        </r>
      </text>
    </comment>
    <comment ref="C617" authorId="1" shapeId="0" xr:uid="{581A96B0-B061-438B-AEF9-9F1118E26949}">
      <text>
        <r>
          <rPr>
            <b/>
            <sz val="9"/>
            <color indexed="81"/>
            <rFont val="Calibri"/>
            <family val="2"/>
            <scheme val="minor"/>
          </rPr>
          <t>Jayanetra, Pacharapan {PEP}:
Revised master plan 22.Feb.2023 by P'Oomsap request แยก PUSHER A,B ออกจากกัน and Revise description Replace timing of PUSHER A,B</t>
        </r>
        <r>
          <rPr>
            <b/>
            <sz val="9"/>
            <color indexed="81"/>
            <rFont val="Tahoma"/>
            <family val="2"/>
          </rPr>
          <t xml:space="preserve">
เรียกแผนออก 07.10.2023
</t>
        </r>
        <r>
          <rPr>
            <sz val="9"/>
            <color indexed="81"/>
            <rFont val="Tahoma"/>
            <family val="2"/>
          </rPr>
          <t xml:space="preserve">
</t>
        </r>
      </text>
    </comment>
    <comment ref="C639" authorId="1" shapeId="0" xr:uid="{8DABEABA-8963-41BD-A43F-757A46812256}">
      <text>
        <r>
          <rPr>
            <b/>
            <sz val="9"/>
            <color indexed="81"/>
            <rFont val="Tahoma"/>
            <family val="2"/>
          </rPr>
          <t>Jayanetra, Pacharapan {PEP}:
เรียแผนออกทั้งหมด 14.10.2023</t>
        </r>
      </text>
    </comment>
    <comment ref="C707" authorId="1" shapeId="0" xr:uid="{78963D45-337E-4B25-915F-C6A735521899}">
      <text>
        <r>
          <rPr>
            <b/>
            <sz val="9"/>
            <color indexed="81"/>
            <rFont val="Calibri"/>
            <family val="2"/>
            <scheme val="minor"/>
          </rPr>
          <t>Jayanetra, Pacharapan {PEP}:</t>
        </r>
        <r>
          <rPr>
            <sz val="9"/>
            <color indexed="81"/>
            <rFont val="Calibri"/>
            <family val="2"/>
            <scheme val="minor"/>
          </rPr>
          <t xml:space="preserve">
Revised master plan Group 2A1-2A11 </t>
        </r>
      </text>
    </comment>
    <comment ref="C743" authorId="1" shapeId="0" xr:uid="{8D315455-CE38-4FF1-B08F-F35C425745DE}">
      <text>
        <r>
          <rPr>
            <b/>
            <sz val="9"/>
            <color indexed="81"/>
            <rFont val="Calibri"/>
            <family val="2"/>
            <scheme val="minor"/>
          </rPr>
          <t>Jayanetra, Pacharapan {PEP}:</t>
        </r>
        <r>
          <rPr>
            <sz val="9"/>
            <color indexed="81"/>
            <rFont val="Calibri"/>
            <family val="2"/>
            <scheme val="minor"/>
          </rPr>
          <t xml:space="preserve">
Add new master plan for New Machine and Equipment 28.Feb.2025</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23A87154-06D9-43A6-98E9-8BCFDB832FF4}">
      <text>
        <r>
          <rPr>
            <sz val="9"/>
            <color indexed="81"/>
            <rFont val="Tahoma"/>
            <family val="2"/>
          </rPr>
          <t xml:space="preserve">L-Lubrication
I-Inspection
C-Cleaning
R-Replacement
</t>
        </r>
      </text>
    </comment>
    <comment ref="G5" authorId="0" shapeId="0" xr:uid="{31FB5CD2-C0EC-4C44-9267-99F3A9E0D1B3}">
      <text>
        <r>
          <rPr>
            <b/>
            <sz val="9"/>
            <color indexed="81"/>
            <rFont val="Tahoma"/>
            <family val="2"/>
          </rPr>
          <t>Phetcharat, Chatchai {PI}:</t>
        </r>
        <r>
          <rPr>
            <sz val="9"/>
            <color indexed="81"/>
            <rFont val="Tahoma"/>
            <family val="2"/>
          </rPr>
          <t xml:space="preserve">
ME/EE/OP</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Phetcharat, Chatchai {PI}</author>
    <author>Jayanetra, Pacharapan {PEP}</author>
  </authors>
  <commentList>
    <comment ref="F5" authorId="0" shapeId="0" xr:uid="{B50D9CAA-CB6F-4BF7-8FC4-C5F7C4A83A79}">
      <text>
        <r>
          <rPr>
            <sz val="9"/>
            <color indexed="81"/>
            <rFont val="Tahoma"/>
            <family val="2"/>
          </rPr>
          <t xml:space="preserve">L-Lubrication
I-Inspection
C-Cleaning
R-Replacement
</t>
        </r>
      </text>
    </comment>
    <comment ref="G5" authorId="0" shapeId="0" xr:uid="{4254EBFD-D125-4DF3-84B1-288E352E0E4A}">
      <text>
        <r>
          <rPr>
            <b/>
            <sz val="9"/>
            <color indexed="81"/>
            <rFont val="Tahoma"/>
            <family val="2"/>
          </rPr>
          <t>Phetcharat, Chatchai {PI}:</t>
        </r>
        <r>
          <rPr>
            <sz val="9"/>
            <color indexed="81"/>
            <rFont val="Tahoma"/>
            <family val="2"/>
          </rPr>
          <t xml:space="preserve">
ME/EE/OP</t>
        </r>
      </text>
    </comment>
    <comment ref="C27" authorId="1" shapeId="0" xr:uid="{9D225FB6-B092-411A-8D09-9C3F2E5F02B1}">
      <text>
        <r>
          <rPr>
            <b/>
            <sz val="9"/>
            <color indexed="81"/>
            <rFont val="Calibri"/>
            <family val="2"/>
            <scheme val="minor"/>
          </rPr>
          <t>Jayanetra, Pacharapan {PEP}:</t>
        </r>
        <r>
          <rPr>
            <sz val="9"/>
            <color indexed="81"/>
            <rFont val="Tahoma"/>
            <family val="2"/>
          </rPr>
          <t xml:space="preserve">
Add new master plan of RCA-PK2-001 (Fast back motor insulation failure)
13.Jun.2023</t>
        </r>
      </text>
    </comment>
    <comment ref="C28" authorId="1" shapeId="0" xr:uid="{4032B12C-0928-4974-9D8F-8FE2DFC18596}">
      <text>
        <r>
          <rPr>
            <b/>
            <sz val="9"/>
            <color indexed="81"/>
            <rFont val="Calibri"/>
            <family val="2"/>
            <scheme val="minor"/>
          </rPr>
          <t>Jayanetra, Pacharapan {PEP}:</t>
        </r>
        <r>
          <rPr>
            <sz val="9"/>
            <color indexed="81"/>
            <rFont val="Tahoma"/>
            <family val="2"/>
          </rPr>
          <t xml:space="preserve">
Add new master plan of RCA-PK2-001 (Fast back motor insulation failure)
13.Jun.2023</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Phetcharat, Chatchai {PI}</author>
    <author>Jayanetra, Pacharapan {PEP}</author>
  </authors>
  <commentList>
    <comment ref="F5" authorId="0" shapeId="0" xr:uid="{B87F91C0-57E8-4AFA-A28F-80AB3FEA8976}">
      <text>
        <r>
          <rPr>
            <sz val="9"/>
            <color indexed="81"/>
            <rFont val="Tahoma"/>
            <family val="2"/>
          </rPr>
          <t xml:space="preserve">L-Lubrication
I-Inspection
C-Cleaning
R-Replacement
</t>
        </r>
      </text>
    </comment>
    <comment ref="G5" authorId="0" shapeId="0" xr:uid="{8096589B-9FDE-4A57-ADBD-A2450EE5510F}">
      <text>
        <r>
          <rPr>
            <b/>
            <sz val="9"/>
            <color indexed="81"/>
            <rFont val="Tahoma"/>
            <family val="2"/>
          </rPr>
          <t>Phetcharat, Chatchai {PI}:</t>
        </r>
        <r>
          <rPr>
            <sz val="9"/>
            <color indexed="81"/>
            <rFont val="Tahoma"/>
            <family val="2"/>
          </rPr>
          <t xml:space="preserve">
ME/EE/OP</t>
        </r>
      </text>
    </comment>
    <comment ref="C6" authorId="1" shapeId="0" xr:uid="{4BE9E364-BF90-4736-BBFB-D906DE54EBD4}">
      <text>
        <r>
          <rPr>
            <b/>
            <sz val="9"/>
            <color indexed="81"/>
            <rFont val="Calibri"/>
            <family val="2"/>
            <scheme val="minor"/>
          </rPr>
          <t xml:space="preserve">Jayanetra, Pacharapan {PEP}:
</t>
        </r>
        <r>
          <rPr>
            <sz val="9"/>
            <color indexed="81"/>
            <rFont val="Calibri"/>
            <family val="2"/>
            <scheme val="minor"/>
          </rPr>
          <t>Revised master plan,SAP,Excel
ให้ตรงกัน 12.Jul.2023
เรียกแผนออก 22.Jul.2023</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Jayanetra, Pacharapan {PEP}</author>
    <author>Jayanetra, Pacharapan {PI}</author>
  </authors>
  <commentList>
    <comment ref="C47" authorId="0" shapeId="0" xr:uid="{CF58B865-C08B-45CB-AFE7-A718853BEB0C}">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50" authorId="0" shapeId="0" xr:uid="{7A8B9AC2-BB41-4412-8C5B-0ED318BC9222}">
      <text>
        <r>
          <rPr>
            <b/>
            <sz val="9"/>
            <color indexed="81"/>
            <rFont val="Calibri"/>
            <family val="2"/>
            <scheme val="minor"/>
          </rPr>
          <t>Jayanetra, Pacharapan {PEP}:</t>
        </r>
        <r>
          <rPr>
            <sz val="9"/>
            <color indexed="81"/>
            <rFont val="Tahoma"/>
            <family val="2"/>
          </rPr>
          <t xml:space="preserve">
Add new master plan 04.07.2023
For daily meeting</t>
        </r>
      </text>
    </comment>
    <comment ref="C73" authorId="0" shapeId="0" xr:uid="{A9ECAC70-56DC-4607-9A1A-3E8120378263}">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76" authorId="0" shapeId="0" xr:uid="{38C77CFF-A080-4946-9AB5-452F261E4624}">
      <text>
        <r>
          <rPr>
            <b/>
            <sz val="9"/>
            <color indexed="81"/>
            <rFont val="Calibri"/>
            <family val="2"/>
            <scheme val="minor"/>
          </rPr>
          <t>Jayanetra, Pacharapan {PEP}:</t>
        </r>
        <r>
          <rPr>
            <sz val="9"/>
            <color indexed="81"/>
            <rFont val="Tahoma"/>
            <family val="2"/>
          </rPr>
          <t xml:space="preserve">
Add new master plan 04.07.2023
For daily meeting</t>
        </r>
      </text>
    </comment>
    <comment ref="C99" authorId="0" shapeId="0" xr:uid="{F96027C5-AC98-4E35-B4BA-EEF3E7B40BE6}">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102" authorId="0" shapeId="0" xr:uid="{9BA0EA92-D570-41EA-99BB-179E1F157FB4}">
      <text>
        <r>
          <rPr>
            <b/>
            <sz val="9"/>
            <color indexed="81"/>
            <rFont val="Calibri"/>
            <family val="2"/>
            <scheme val="minor"/>
          </rPr>
          <t>Jayanetra, Pacharapan {PEP}:</t>
        </r>
        <r>
          <rPr>
            <sz val="9"/>
            <color indexed="81"/>
            <rFont val="Tahoma"/>
            <family val="2"/>
          </rPr>
          <t xml:space="preserve">
Add new master plan 04.07.2023
For daily meeting</t>
        </r>
      </text>
    </comment>
    <comment ref="C125" authorId="0" shapeId="0" xr:uid="{0099E8C7-CC23-489F-AAD9-A5750B66C792}">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128" authorId="0" shapeId="0" xr:uid="{0430ABB5-E456-4156-97AA-7B23BFDF7AE6}">
      <text>
        <r>
          <rPr>
            <b/>
            <sz val="9"/>
            <color indexed="81"/>
            <rFont val="Calibri"/>
            <family val="2"/>
            <scheme val="minor"/>
          </rPr>
          <t>Jayanetra, Pacharapan {PEP}:</t>
        </r>
        <r>
          <rPr>
            <sz val="9"/>
            <color indexed="81"/>
            <rFont val="Tahoma"/>
            <family val="2"/>
          </rPr>
          <t xml:space="preserve">
Add new master plan 04.07.2023
For daily meeting</t>
        </r>
      </text>
    </comment>
    <comment ref="C154" authorId="1" shapeId="0" xr:uid="{8A29BBA7-3943-48E2-995B-B4BCCE2535D6}">
      <text>
        <r>
          <rPr>
            <b/>
            <sz val="9"/>
            <color indexed="81"/>
            <rFont val="Calibri"/>
            <family val="2"/>
            <scheme val="minor"/>
          </rPr>
          <t>Jayanetra, Pacharapan {PI}:</t>
        </r>
        <r>
          <rPr>
            <sz val="9"/>
            <color indexed="81"/>
            <rFont val="Calibri"/>
            <family val="2"/>
            <scheme val="minor"/>
          </rPr>
          <t xml:space="preserve">
Add new plan for Downtime 16.Feb.21
by P'Job</t>
        </r>
      </text>
    </comment>
    <comment ref="C155" authorId="1" shapeId="0" xr:uid="{701D8C58-26BA-4C73-B823-A780A0C3CC56}">
      <text>
        <r>
          <rPr>
            <b/>
            <sz val="9"/>
            <color indexed="81"/>
            <rFont val="Calibri"/>
            <family val="2"/>
            <scheme val="minor"/>
          </rPr>
          <t>Jayanetra, Pacharapan {PI}:
Add new plan for Downtime 16.Feb.21
by P'Job</t>
        </r>
      </text>
    </comment>
    <comment ref="C156" authorId="1" shapeId="0" xr:uid="{1FF4A066-AF82-41BD-82D9-07940AEAAA5C}">
      <text>
        <r>
          <rPr>
            <b/>
            <sz val="9"/>
            <color indexed="81"/>
            <rFont val="Calibri"/>
            <family val="2"/>
            <scheme val="minor"/>
          </rPr>
          <t>Jayanetra, Pacharapan {PI}:
Add new plan for Downtime 16.Feb.21
by P'Job</t>
        </r>
      </text>
    </comment>
    <comment ref="C161" authorId="0" shapeId="0" xr:uid="{30041BE8-7059-4D19-9AEB-B10CA9FA7842}">
      <text>
        <r>
          <rPr>
            <b/>
            <sz val="9"/>
            <color indexed="81"/>
            <rFont val="Calibri"/>
            <family val="2"/>
            <scheme val="minor"/>
          </rPr>
          <t>Jayanetra, Pacharapan {PEP}:</t>
        </r>
        <r>
          <rPr>
            <sz val="9"/>
            <color indexed="81"/>
            <rFont val="Calibri"/>
            <family val="2"/>
            <scheme val="minor"/>
          </rPr>
          <t xml:space="preserve">
Add new master plan for P'Kao request 13.Sep.2022</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AFB5505C-C40C-4A0E-9F6E-7874D686B7B8}">
      <text>
        <r>
          <rPr>
            <sz val="9"/>
            <color indexed="81"/>
            <rFont val="Tahoma"/>
            <family val="2"/>
          </rPr>
          <t xml:space="preserve">L-Lubrication
I-Inspection
C-Cleaning
R-Replacement
</t>
        </r>
      </text>
    </comment>
    <comment ref="G5" authorId="0" shapeId="0" xr:uid="{674694F1-E5B8-4FBC-9936-434DD9F030B1}">
      <text>
        <r>
          <rPr>
            <b/>
            <sz val="9"/>
            <color indexed="81"/>
            <rFont val="Tahoma"/>
            <family val="2"/>
          </rPr>
          <t>Phetcharat, Chatchai {PI}:</t>
        </r>
        <r>
          <rPr>
            <sz val="9"/>
            <color indexed="81"/>
            <rFont val="Tahoma"/>
            <family val="2"/>
          </rPr>
          <t xml:space="preserve">
ME/EE/OP</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D551D07D-AEC1-494D-B33A-06A48C258C97}">
      <text>
        <r>
          <rPr>
            <sz val="9"/>
            <color indexed="81"/>
            <rFont val="Tahoma"/>
            <family val="2"/>
          </rPr>
          <t xml:space="preserve">L-Lubrication
I-Inspection
C-Cleaning
R-Replacement
</t>
        </r>
      </text>
    </comment>
    <comment ref="G5" authorId="0" shapeId="0" xr:uid="{87369794-D675-4630-9E34-B9718061EAB6}">
      <text>
        <r>
          <rPr>
            <b/>
            <sz val="9"/>
            <color indexed="81"/>
            <rFont val="Tahoma"/>
            <family val="2"/>
          </rPr>
          <t>Phetcharat, Chatchai {PI}:</t>
        </r>
        <r>
          <rPr>
            <sz val="9"/>
            <color indexed="81"/>
            <rFont val="Tahoma"/>
            <family val="2"/>
          </rPr>
          <t xml:space="preserve">
ME/EE/OP</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034E86FD-98A2-45CD-B119-22C3FB3ADA6A}">
      <text>
        <r>
          <rPr>
            <sz val="9"/>
            <color indexed="81"/>
            <rFont val="Tahoma"/>
            <family val="2"/>
          </rPr>
          <t xml:space="preserve">L-Lubrication
I-Inspection
C-Cleaning
R-Replacement
</t>
        </r>
      </text>
    </comment>
    <comment ref="G5" authorId="0" shapeId="0" xr:uid="{BFA82600-7848-4C13-A4CF-9F1CC6BED621}">
      <text>
        <r>
          <rPr>
            <b/>
            <sz val="9"/>
            <color indexed="81"/>
            <rFont val="Tahoma"/>
            <family val="2"/>
          </rPr>
          <t>Phetcharat, Chatchai {PI}:</t>
        </r>
        <r>
          <rPr>
            <sz val="9"/>
            <color indexed="81"/>
            <rFont val="Tahoma"/>
            <family val="2"/>
          </rPr>
          <t xml:space="preserve">
ME/EE/OP</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A6137369-9C5A-4C84-BE2C-D345B5FB018B}">
      <text>
        <r>
          <rPr>
            <sz val="9"/>
            <color indexed="81"/>
            <rFont val="Tahoma"/>
            <family val="2"/>
          </rPr>
          <t xml:space="preserve">L-Lubrication
I-Inspection
C-Cleaning
R-Replacement
</t>
        </r>
      </text>
    </comment>
    <comment ref="G5" authorId="0" shapeId="0" xr:uid="{19E1B12A-61C1-4C57-AF76-CF8A813204BF}">
      <text>
        <r>
          <rPr>
            <b/>
            <sz val="9"/>
            <color indexed="81"/>
            <rFont val="Tahoma"/>
            <family val="2"/>
          </rPr>
          <t>Phetcharat, Chatchai {PI}:</t>
        </r>
        <r>
          <rPr>
            <sz val="9"/>
            <color indexed="81"/>
            <rFont val="Tahoma"/>
            <family val="2"/>
          </rPr>
          <t xml:space="preserve">
ME/EE/OP</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Phetcharat, Chatchai {PI}</author>
    <author>Jayanetra, Pacharapan {PEP}</author>
    <author>Jayanetra, Pacharapan {PI}</author>
  </authors>
  <commentList>
    <comment ref="F5" authorId="0" shapeId="0" xr:uid="{383AD7C6-7A81-4597-85C8-974EF265ECE5}">
      <text>
        <r>
          <rPr>
            <sz val="9"/>
            <color indexed="81"/>
            <rFont val="Tahoma"/>
            <family val="2"/>
          </rPr>
          <t xml:space="preserve">L-Lubrication
I-Inspection
C-Cleaning
R-Replacement
</t>
        </r>
      </text>
    </comment>
    <comment ref="G5" authorId="0" shapeId="0" xr:uid="{D480852C-94A2-42A1-A49A-B29D95A130DA}">
      <text>
        <r>
          <rPr>
            <b/>
            <sz val="9"/>
            <color indexed="81"/>
            <rFont val="Tahoma"/>
            <family val="2"/>
          </rPr>
          <t>Phetcharat, Chatchai {PI}:</t>
        </r>
        <r>
          <rPr>
            <sz val="9"/>
            <color indexed="81"/>
            <rFont val="Tahoma"/>
            <family val="2"/>
          </rPr>
          <t xml:space="preserve">
ME/EE/OP</t>
        </r>
      </text>
    </comment>
    <comment ref="B6" authorId="1" shapeId="0" xr:uid="{99E2764F-DA7C-415A-9AED-79CA196BABD1}">
      <text>
        <r>
          <rPr>
            <b/>
            <sz val="9"/>
            <color indexed="81"/>
            <rFont val="Calibri"/>
            <family val="2"/>
            <scheme val="minor"/>
          </rPr>
          <t>Jayanetra, Pacharapan {PEP}:</t>
        </r>
        <r>
          <rPr>
            <sz val="9"/>
            <color indexed="81"/>
            <rFont val="Calibri"/>
            <family val="2"/>
            <scheme val="minor"/>
          </rPr>
          <t xml:space="preserve">
Stopped plan all Reject machine 1.Dec.2023</t>
        </r>
      </text>
    </comment>
    <comment ref="C6" authorId="1" shapeId="0" xr:uid="{E36B25D4-87C8-4EA4-B3E8-717D3D06A19E}">
      <text>
        <r>
          <rPr>
            <b/>
            <sz val="9"/>
            <color indexed="81"/>
            <rFont val="Calibri"/>
            <family val="2"/>
            <scheme val="minor"/>
          </rPr>
          <t>Jayanetra, Pacharapan {PEP}:</t>
        </r>
        <r>
          <rPr>
            <sz val="9"/>
            <color indexed="81"/>
            <rFont val="Calibri"/>
            <family val="2"/>
            <scheme val="minor"/>
          </rPr>
          <t xml:space="preserve">
Revise master plan by P'Oom
เปลี่ยน Freq จาก 2W เป็น 3M
4.May.2023</t>
        </r>
      </text>
    </comment>
    <comment ref="C10" authorId="1" shapeId="0" xr:uid="{F18557FE-F9B7-4499-A7A8-82046614D43F}">
      <text>
        <r>
          <rPr>
            <b/>
            <sz val="9"/>
            <color indexed="81"/>
            <rFont val="Calibri"/>
            <family val="2"/>
            <scheme val="minor"/>
          </rPr>
          <t>Jayanetra, Pacharapan {PEP}:</t>
        </r>
        <r>
          <rPr>
            <sz val="9"/>
            <color indexed="81"/>
            <rFont val="Calibri"/>
            <family val="2"/>
            <scheme val="minor"/>
          </rPr>
          <t xml:space="preserve">
Revise master plan by P'Oom
เปลี่ยน Freq จาก 2W เป็น 3M
4.May.2023</t>
        </r>
      </text>
    </comment>
    <comment ref="C24" authorId="1" shapeId="0" xr:uid="{82EC2AED-09BF-4394-A6C4-B538729C3F3B}">
      <text>
        <r>
          <rPr>
            <b/>
            <sz val="9"/>
            <color indexed="81"/>
            <rFont val="Calibri"/>
            <family val="2"/>
            <scheme val="minor"/>
          </rPr>
          <t>Jayanetra, Pacharapan {PEP}:</t>
        </r>
        <r>
          <rPr>
            <sz val="9"/>
            <color indexed="81"/>
            <rFont val="Calibri"/>
            <family val="2"/>
            <scheme val="minor"/>
          </rPr>
          <t xml:space="preserve">
Revise master plan by P'Oom
เปลี่ยน Freq จาก 2W เป็น 3M
4.May.2023</t>
        </r>
      </text>
    </comment>
    <comment ref="C25" authorId="1" shapeId="0" xr:uid="{D037D98A-52D1-41D8-88C3-22360719B01C}">
      <text>
        <r>
          <rPr>
            <sz val="9"/>
            <color indexed="81"/>
            <rFont val="Calibri"/>
            <family val="2"/>
            <scheme val="minor"/>
          </rPr>
          <t xml:space="preserve">Jayanetra, Pacharapan {PEP}:
</t>
        </r>
        <r>
          <rPr>
            <b/>
            <sz val="9"/>
            <color indexed="81"/>
            <rFont val="Calibri"/>
            <family val="2"/>
            <scheme val="minor"/>
          </rPr>
          <t>Revise master plan by P'Oom
เปลี่ยน Freq จาก 2W เป็น 3M
4.May.2023</t>
        </r>
      </text>
    </comment>
    <comment ref="B28" authorId="1" shapeId="0" xr:uid="{3C1FFA46-3482-498A-B33B-0DDC200C40BE}">
      <text>
        <r>
          <rPr>
            <b/>
            <sz val="9"/>
            <color indexed="81"/>
            <rFont val="Calibri"/>
            <family val="2"/>
            <scheme val="minor"/>
          </rPr>
          <t>Jayanetra, Pacharapan {PEP}:</t>
        </r>
        <r>
          <rPr>
            <sz val="9"/>
            <color indexed="81"/>
            <rFont val="Calibri"/>
            <family val="2"/>
            <scheme val="minor"/>
          </rPr>
          <t xml:space="preserve">
Add new master plan for New machine 4.12.2024</t>
        </r>
      </text>
    </comment>
    <comment ref="B66" authorId="1" shapeId="0" xr:uid="{6A26D15D-B1CC-45AB-AFB8-5AA4160E066C}">
      <text>
        <r>
          <rPr>
            <b/>
            <sz val="9"/>
            <color indexed="81"/>
            <rFont val="Calibri"/>
            <family val="2"/>
            <scheme val="minor"/>
          </rPr>
          <t>Jayanetra, Pacharapan {PEP}:</t>
        </r>
        <r>
          <rPr>
            <sz val="9"/>
            <color indexed="81"/>
            <rFont val="Tahoma"/>
            <family val="2"/>
          </rPr>
          <t xml:space="preserve">
Add new master plan for New machine 4.12.2024</t>
        </r>
      </text>
    </comment>
    <comment ref="C70" authorId="2" shapeId="0" xr:uid="{228313C5-9AE5-45CB-B8C6-C70297104348}">
      <text>
        <r>
          <rPr>
            <b/>
            <sz val="9"/>
            <color indexed="81"/>
            <rFont val="Calibri"/>
            <family val="2"/>
            <scheme val="minor"/>
          </rPr>
          <t>Jayanetra, Pacharapan {PI}:</t>
        </r>
        <r>
          <rPr>
            <sz val="9"/>
            <color indexed="81"/>
            <rFont val="Calibri"/>
            <family val="2"/>
            <scheme val="minor"/>
          </rPr>
          <t xml:space="preserve">
Add new master plan for Execution team B request
21.Jul.2021</t>
        </r>
      </text>
    </comment>
    <comment ref="C71" authorId="2" shapeId="0" xr:uid="{8C1AD096-0E9C-4092-AF96-945C3E9E7600}">
      <text>
        <r>
          <rPr>
            <b/>
            <sz val="9"/>
            <color indexed="81"/>
            <rFont val="Calibri"/>
            <family val="2"/>
            <scheme val="minor"/>
          </rPr>
          <t>Jayanetra, Pacharapan {PI}:</t>
        </r>
        <r>
          <rPr>
            <sz val="9"/>
            <color indexed="81"/>
            <rFont val="Calibri"/>
            <family val="2"/>
            <scheme val="minor"/>
          </rPr>
          <t xml:space="preserve">
Add new master plan for Execution team B request
21.Jul.2021</t>
        </r>
      </text>
    </comment>
    <comment ref="C72" authorId="2" shapeId="0" xr:uid="{4B0DC667-D2B5-4AAA-BC53-5889307E0500}">
      <text>
        <r>
          <rPr>
            <b/>
            <sz val="9"/>
            <color indexed="81"/>
            <rFont val="Calibri"/>
            <family val="2"/>
            <scheme val="minor"/>
          </rPr>
          <t>Jayanetra, Pacharapan {PI}:</t>
        </r>
        <r>
          <rPr>
            <sz val="9"/>
            <color indexed="81"/>
            <rFont val="Calibri"/>
            <family val="2"/>
            <scheme val="minor"/>
          </rPr>
          <t xml:space="preserve">
Add new master plan for Weekly meeting 9.Jun.2021 by K.Chaiwat</t>
        </r>
      </text>
    </comment>
    <comment ref="C73" authorId="2" shapeId="0" xr:uid="{CA6A99B4-C232-450D-AB2F-B6387E724580}">
      <text>
        <r>
          <rPr>
            <b/>
            <sz val="9"/>
            <color indexed="81"/>
            <rFont val="Calibri"/>
            <family val="2"/>
            <scheme val="minor"/>
          </rPr>
          <t>Jayanetra, Pacharapan {PI}:</t>
        </r>
        <r>
          <rPr>
            <sz val="9"/>
            <color indexed="81"/>
            <rFont val="Calibri"/>
            <family val="2"/>
            <scheme val="minor"/>
          </rPr>
          <t xml:space="preserve">
Add new master plan for Execution team B request
21.Jul.2021</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C930E85D-10CD-4CA2-A17F-90B8B4A1C6C5}">
      <text>
        <r>
          <rPr>
            <sz val="9"/>
            <color indexed="81"/>
            <rFont val="Tahoma"/>
            <family val="2"/>
          </rPr>
          <t xml:space="preserve">L-Lubrication
I-Inspection
C-Cleaning
R-Replacement
</t>
        </r>
      </text>
    </comment>
    <comment ref="G5" authorId="0" shapeId="0" xr:uid="{0563571E-86A5-42FA-98B5-0EF626B7E31E}">
      <text>
        <r>
          <rPr>
            <b/>
            <sz val="9"/>
            <color indexed="81"/>
            <rFont val="Tahoma"/>
            <family val="2"/>
          </rPr>
          <t>Phetcharat, Chatchai {PI}:</t>
        </r>
        <r>
          <rPr>
            <sz val="9"/>
            <color indexed="81"/>
            <rFont val="Tahoma"/>
            <family val="2"/>
          </rPr>
          <t xml:space="preserve">
ME/EE/OP</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160D4B03-8004-4FBD-B627-32CF417D391C}">
      <text>
        <r>
          <rPr>
            <sz val="9"/>
            <color indexed="81"/>
            <rFont val="Tahoma"/>
            <family val="2"/>
          </rPr>
          <t xml:space="preserve">L-Lubrication
I-Inspection
C-Cleaning
R-Replacement
</t>
        </r>
      </text>
    </comment>
    <comment ref="G5" authorId="0" shapeId="0" xr:uid="{C651BD9D-E77B-46A5-9AD1-3FE9C42BE45E}">
      <text>
        <r>
          <rPr>
            <b/>
            <sz val="9"/>
            <color indexed="81"/>
            <rFont val="Tahoma"/>
            <family val="2"/>
          </rPr>
          <t>Phetcharat, Chatchai {PI}:</t>
        </r>
        <r>
          <rPr>
            <sz val="9"/>
            <color indexed="81"/>
            <rFont val="Tahoma"/>
            <family val="2"/>
          </rPr>
          <t xml:space="preserve">
ME/EE/OP</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8667AC68-6C8C-4989-B85D-910BBC83B4D6}">
      <text>
        <r>
          <rPr>
            <sz val="9"/>
            <color indexed="81"/>
            <rFont val="Tahoma"/>
            <family val="2"/>
          </rPr>
          <t xml:space="preserve">L-Lubrication
I-Inspection
C-Cleaning
R-Replacement
</t>
        </r>
      </text>
    </comment>
    <comment ref="G5" authorId="0" shapeId="0" xr:uid="{65F8DB24-8FD4-4989-AAFB-CF4797D2FE47}">
      <text>
        <r>
          <rPr>
            <b/>
            <sz val="9"/>
            <color indexed="81"/>
            <rFont val="Tahoma"/>
            <family val="2"/>
          </rPr>
          <t>Phetcharat, Chatchai {PI}:</t>
        </r>
        <r>
          <rPr>
            <sz val="9"/>
            <color indexed="81"/>
            <rFont val="Tahoma"/>
            <family val="2"/>
          </rPr>
          <t xml:space="preserve">
ME/EE/OP</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Phetcharat, Chatchai {PI}</author>
    <author>Jayanetra, Pacharapan {PI}</author>
  </authors>
  <commentList>
    <comment ref="F5" authorId="0" shapeId="0" xr:uid="{4EF4174A-249B-43DD-9336-688A36D18F2F}">
      <text>
        <r>
          <rPr>
            <sz val="9"/>
            <color indexed="81"/>
            <rFont val="Tahoma"/>
            <family val="2"/>
          </rPr>
          <t xml:space="preserve">L-Lubrication
I-Inspection
C-Cleaning
R-Replacement
</t>
        </r>
      </text>
    </comment>
    <comment ref="G5" authorId="0" shapeId="0" xr:uid="{0BD1F57B-C2F5-4EB4-A7C6-2A51C3920C05}">
      <text>
        <r>
          <rPr>
            <b/>
            <sz val="9"/>
            <color indexed="81"/>
            <rFont val="Tahoma"/>
            <family val="2"/>
          </rPr>
          <t>Phetcharat, Chatchai {PI}:</t>
        </r>
        <r>
          <rPr>
            <sz val="9"/>
            <color indexed="81"/>
            <rFont val="Tahoma"/>
            <family val="2"/>
          </rPr>
          <t xml:space="preserve">
ME/EE/OP</t>
        </r>
      </text>
    </comment>
    <comment ref="K16" authorId="1" shapeId="0" xr:uid="{BC75D804-806A-4880-9BC9-1D20E228236A}">
      <text>
        <r>
          <rPr>
            <b/>
            <sz val="9"/>
            <color indexed="81"/>
            <rFont val="Tahoma"/>
            <family val="2"/>
          </rPr>
          <t>Change 30 days to 60 days
N'Ice ขอเปลี่ยนจาก 60 เป็น90 วัน</t>
        </r>
      </text>
    </comment>
    <comment ref="K61" authorId="1" shapeId="0" xr:uid="{9B056817-0CC8-4AF5-B9EF-242A946B9455}">
      <text>
        <r>
          <rPr>
            <b/>
            <sz val="9"/>
            <color indexed="81"/>
            <rFont val="Tahoma"/>
            <family val="2"/>
          </rPr>
          <t>Change 30 days to 60 days
N'Ice ขอเปลี่ยนจาก 60 เป็น90 วัน</t>
        </r>
      </text>
    </comment>
    <comment ref="K148" authorId="1" shapeId="0" xr:uid="{CC15D10C-66A0-41B0-B64A-8B313B094411}">
      <text>
        <r>
          <rPr>
            <b/>
            <sz val="9"/>
            <color indexed="81"/>
            <rFont val="Tahoma"/>
            <family val="2"/>
          </rPr>
          <t>Change 30 days to 60 days
N'Ice ขอเปลี่ยนจาก 60 เป็น90 วัน</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2ADB6F01-2636-454F-8A1A-7A1DB2E6FB0D}">
      <text>
        <r>
          <rPr>
            <sz val="9"/>
            <color indexed="81"/>
            <rFont val="Tahoma"/>
            <family val="2"/>
          </rPr>
          <t xml:space="preserve">L-Lubrication
I-Inspection
C-Cleaning
R-Replacement
</t>
        </r>
      </text>
    </comment>
    <comment ref="G5" authorId="0" shapeId="0" xr:uid="{B26C24B6-B5A8-46BB-A97E-EF56FEACF0FA}">
      <text>
        <r>
          <rPr>
            <b/>
            <sz val="9"/>
            <color indexed="81"/>
            <rFont val="Tahoma"/>
            <family val="2"/>
          </rPr>
          <t>Phetcharat, Chatchai {PI}:</t>
        </r>
        <r>
          <rPr>
            <sz val="9"/>
            <color indexed="81"/>
            <rFont val="Tahoma"/>
            <family val="2"/>
          </rPr>
          <t xml:space="preserve">
ME/EE/OP</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Thamburanawit, Pimnacha {PEP}</author>
    <author>Jayanetra, Pacharapan {PEP}</author>
    <author>Jayanetra, Pacharapan {PI}</author>
  </authors>
  <commentList>
    <comment ref="J9" authorId="0" shapeId="0" xr:uid="{C98DAB42-9FEB-4464-B14E-B3E6CCF512E6}">
      <text>
        <r>
          <rPr>
            <b/>
            <sz val="9"/>
            <color indexed="81"/>
            <rFont val="Tahoma"/>
            <family val="2"/>
          </rPr>
          <t>Thamburanawit, Pimnacha {PEP}:</t>
        </r>
        <r>
          <rPr>
            <sz val="9"/>
            <color indexed="81"/>
            <rFont val="Tahoma"/>
            <family val="2"/>
          </rPr>
          <t xml:space="preserve">
เอาออกจาก excel เป็น piston chute</t>
        </r>
      </text>
    </comment>
    <comment ref="J10" authorId="0" shapeId="0" xr:uid="{C541C481-A899-4D5E-B235-78666B60211B}">
      <text>
        <r>
          <rPr>
            <b/>
            <sz val="9"/>
            <color indexed="81"/>
            <rFont val="Tahoma"/>
            <family val="2"/>
          </rPr>
          <t>Thamburanawit, Pimnacha {PEP}:</t>
        </r>
        <r>
          <rPr>
            <sz val="9"/>
            <color indexed="81"/>
            <rFont val="Tahoma"/>
            <family val="2"/>
          </rPr>
          <t xml:space="preserve">
EE scheduling
</t>
        </r>
      </text>
    </comment>
    <comment ref="J12" authorId="0" shapeId="0" xr:uid="{3E467DD0-EA68-4CEE-9EDC-7BE353620DC4}">
      <text>
        <r>
          <rPr>
            <b/>
            <sz val="9"/>
            <color indexed="81"/>
            <rFont val="Tahoma"/>
            <family val="2"/>
          </rPr>
          <t xml:space="preserve">Thamburanawit, Pimnacha {PEP
เอาออกจาก excel </t>
        </r>
      </text>
    </comment>
    <comment ref="J17" authorId="0" shapeId="0" xr:uid="{77422164-5582-4CFA-A3A2-27A5FA066111}">
      <text>
        <r>
          <rPr>
            <b/>
            <sz val="9"/>
            <color indexed="81"/>
            <rFont val="Tahoma"/>
            <family val="2"/>
          </rPr>
          <t>Thamburanawit, Pimnacha {PEP}:</t>
        </r>
        <r>
          <rPr>
            <sz val="9"/>
            <color indexed="81"/>
            <rFont val="Tahoma"/>
            <family val="2"/>
          </rPr>
          <t xml:space="preserve">
เอาออกจาก excel เป็น piston chute</t>
        </r>
      </text>
    </comment>
    <comment ref="J49" authorId="0" shapeId="0" xr:uid="{87CA63D0-10CA-4C55-9871-87DC988FBD4C}">
      <text>
        <r>
          <rPr>
            <b/>
            <sz val="9"/>
            <color indexed="81"/>
            <rFont val="Tahoma"/>
            <family val="2"/>
          </rPr>
          <t>Thamburanawit, Pimnacha {PEP}:</t>
        </r>
        <r>
          <rPr>
            <sz val="9"/>
            <color indexed="81"/>
            <rFont val="Tahoma"/>
            <family val="2"/>
          </rPr>
          <t xml:space="preserve">
เอาออกจาก excel เป็น piston chute</t>
        </r>
      </text>
    </comment>
    <comment ref="J57" authorId="0" shapeId="0" xr:uid="{3241E0F9-AC05-4CFA-9782-18081EAD3C91}">
      <text>
        <r>
          <rPr>
            <b/>
            <sz val="9"/>
            <color indexed="81"/>
            <rFont val="Tahoma"/>
            <family val="2"/>
          </rPr>
          <t>Thamburanawit, Pimnacha {PEP}:</t>
        </r>
        <r>
          <rPr>
            <sz val="9"/>
            <color indexed="81"/>
            <rFont val="Tahoma"/>
            <family val="2"/>
          </rPr>
          <t xml:space="preserve">
เอาออกจาก excel เป็น piston chute</t>
        </r>
      </text>
    </comment>
    <comment ref="J65" authorId="0" shapeId="0" xr:uid="{317392E6-E19A-4E0D-9621-938413C3C289}">
      <text>
        <r>
          <rPr>
            <b/>
            <sz val="9"/>
            <color indexed="81"/>
            <rFont val="Tahoma"/>
            <family val="2"/>
          </rPr>
          <t>Thamburanawit, Pimnacha {PEP}:</t>
        </r>
        <r>
          <rPr>
            <sz val="9"/>
            <color indexed="81"/>
            <rFont val="Tahoma"/>
            <family val="2"/>
          </rPr>
          <t xml:space="preserve">
เอาออกจาก excel เป็น piston chute</t>
        </r>
      </text>
    </comment>
    <comment ref="K70" authorId="0" shapeId="0" xr:uid="{C6B08924-D51C-4E64-BB20-4B51F1EBA29F}">
      <text>
        <r>
          <rPr>
            <b/>
            <sz val="9"/>
            <color indexed="81"/>
            <rFont val="Tahoma"/>
            <family val="2"/>
          </rPr>
          <t>Thamburanawit, Pimnacha {PEP}:</t>
        </r>
        <r>
          <rPr>
            <sz val="9"/>
            <color indexed="81"/>
            <rFont val="Tahoma"/>
            <family val="2"/>
          </rPr>
          <t xml:space="preserve">
เพิ่มแผนใหม่</t>
        </r>
      </text>
    </comment>
    <comment ref="C90" authorId="1" shapeId="0" xr:uid="{6EF78DA2-F928-490F-B348-303A72AEDB5D}">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93" authorId="1" shapeId="0" xr:uid="{9559CC04-4F6F-4AAF-B335-45E180D796E3}">
      <text>
        <r>
          <rPr>
            <b/>
            <sz val="9"/>
            <color indexed="81"/>
            <rFont val="Calibri"/>
            <family val="2"/>
            <scheme val="minor"/>
          </rPr>
          <t>Jayanetra, Pacharapan {PEP}:</t>
        </r>
        <r>
          <rPr>
            <sz val="9"/>
            <color indexed="81"/>
            <rFont val="Tahoma"/>
            <family val="2"/>
          </rPr>
          <t xml:space="preserve">
Add new master plan for Daily meeting 30.May.2023</t>
        </r>
      </text>
    </comment>
    <comment ref="C95" authorId="1" shapeId="0" xr:uid="{F63D04B9-2D70-47C9-9F40-F7FBF3D16FF6}">
      <text>
        <r>
          <rPr>
            <b/>
            <sz val="9"/>
            <color indexed="81"/>
            <rFont val="Calibri"/>
            <family val="2"/>
            <scheme val="minor"/>
          </rPr>
          <t>Jayanetra, Pacharapan {PEP}:</t>
        </r>
        <r>
          <rPr>
            <sz val="9"/>
            <color indexed="81"/>
            <rFont val="Tahoma"/>
            <family val="2"/>
          </rPr>
          <t xml:space="preserve">
Add new master plan 04.07.2023
For daily meeting</t>
        </r>
      </text>
    </comment>
    <comment ref="C119" authorId="1" shapeId="0" xr:uid="{DA459C49-A9BE-499D-9560-A36676803C0E}">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122" authorId="1" shapeId="0" xr:uid="{BC58719B-4B2B-4E69-9130-797A0156473F}">
      <text>
        <r>
          <rPr>
            <b/>
            <sz val="9"/>
            <color indexed="81"/>
            <rFont val="Tahoma"/>
            <family val="2"/>
          </rPr>
          <t xml:space="preserve">Jayanetra, Pacharapan {PEP}:
</t>
        </r>
        <r>
          <rPr>
            <sz val="9"/>
            <color indexed="81"/>
            <rFont val="Tahoma"/>
            <family val="2"/>
          </rPr>
          <t xml:space="preserve">Add new master plan for Daily meeting 30.May.2023
</t>
        </r>
      </text>
    </comment>
    <comment ref="C124" authorId="1" shapeId="0" xr:uid="{B5549B1F-AF08-4130-9715-7A008F6779DE}">
      <text>
        <r>
          <rPr>
            <b/>
            <sz val="9"/>
            <color indexed="81"/>
            <rFont val="Calibri"/>
            <family val="2"/>
            <scheme val="minor"/>
          </rPr>
          <t>Jayanetra, Pacharapan {PEP}:</t>
        </r>
        <r>
          <rPr>
            <sz val="9"/>
            <color indexed="81"/>
            <rFont val="Tahoma"/>
            <family val="2"/>
          </rPr>
          <t xml:space="preserve">
Add new master plan 04.07.2023
For daily meeting</t>
        </r>
      </text>
    </comment>
    <comment ref="C148" authorId="1" shapeId="0" xr:uid="{41315FFF-4544-49E3-B965-3EC3B4631F7A}">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151" authorId="1" shapeId="0" xr:uid="{41A1037B-9C96-40C2-A1E2-43F376D6F92E}">
      <text>
        <r>
          <rPr>
            <b/>
            <sz val="9"/>
            <color indexed="81"/>
            <rFont val="Tahoma"/>
            <family val="2"/>
          </rPr>
          <t xml:space="preserve">Jayanetra, Pacharapan {PEP}:
</t>
        </r>
        <r>
          <rPr>
            <sz val="9"/>
            <color indexed="81"/>
            <rFont val="Tahoma"/>
            <family val="2"/>
          </rPr>
          <t xml:space="preserve">Add new master plan for Daily meeting 30.May.2023
</t>
        </r>
      </text>
    </comment>
    <comment ref="C153" authorId="1" shapeId="0" xr:uid="{9DF69732-30D0-490E-AFE0-B7A74E1836CB}">
      <text>
        <r>
          <rPr>
            <b/>
            <sz val="9"/>
            <color indexed="81"/>
            <rFont val="Calibri"/>
            <family val="2"/>
            <scheme val="minor"/>
          </rPr>
          <t>Jayanetra, Pacharapan {PEP}:</t>
        </r>
        <r>
          <rPr>
            <sz val="9"/>
            <color indexed="81"/>
            <rFont val="Tahoma"/>
            <family val="2"/>
          </rPr>
          <t xml:space="preserve">
Add new master plan 04.07.2023
For daily meeting</t>
        </r>
      </text>
    </comment>
    <comment ref="C177" authorId="1" shapeId="0" xr:uid="{9E28F1F4-FC84-4680-BC78-2D6879DAAE5F}">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180" authorId="1" shapeId="0" xr:uid="{C726E25C-55DB-49CF-B46C-29EA20CF1B42}">
      <text>
        <r>
          <rPr>
            <b/>
            <sz val="9"/>
            <color indexed="81"/>
            <rFont val="Tahoma"/>
            <family val="2"/>
          </rPr>
          <t xml:space="preserve">
Jayanetra, Pacharapan {PEP}:
</t>
        </r>
        <r>
          <rPr>
            <sz val="9"/>
            <color indexed="81"/>
            <rFont val="Tahoma"/>
            <family val="2"/>
          </rPr>
          <t xml:space="preserve">Add new master plan for Daily meeting 30.May.2023
</t>
        </r>
      </text>
    </comment>
    <comment ref="C182" authorId="1" shapeId="0" xr:uid="{016D4C59-CE30-45C2-9B0F-C2EC6A740CBF}">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K187" authorId="0" shapeId="0" xr:uid="{2583CF63-94C7-4D45-B1EB-731028E761A2}">
      <text>
        <r>
          <rPr>
            <b/>
            <sz val="9"/>
            <color indexed="81"/>
            <rFont val="Tahoma"/>
            <family val="2"/>
          </rPr>
          <t>Thamburanawit, Pimnacha {PEP}:</t>
        </r>
        <r>
          <rPr>
            <sz val="9"/>
            <color indexed="81"/>
            <rFont val="Tahoma"/>
            <family val="2"/>
          </rPr>
          <t xml:space="preserve">
เปลี่ยนเป็น 3M </t>
        </r>
      </text>
    </comment>
    <comment ref="C206" authorId="1" shapeId="0" xr:uid="{D4881480-2344-4A63-990B-DB78600B380A}">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209" authorId="1" shapeId="0" xr:uid="{94C6FEB6-3DF5-4890-8F45-9BA5C58D95DE}">
      <text>
        <r>
          <rPr>
            <b/>
            <sz val="9"/>
            <color indexed="81"/>
            <rFont val="Calibri"/>
            <family val="2"/>
            <scheme val="minor"/>
          </rPr>
          <t>Jayanetra, Pacharapan {PEP}:</t>
        </r>
        <r>
          <rPr>
            <sz val="9"/>
            <color indexed="81"/>
            <rFont val="Tahoma"/>
            <family val="2"/>
          </rPr>
          <t xml:space="preserve">
Add new master plan 04.07.2023
For daily meeting</t>
        </r>
      </text>
    </comment>
    <comment ref="K214" authorId="0" shapeId="0" xr:uid="{0A49B1D2-6255-4FFF-A42E-3E3FC1F9A6AE}">
      <text>
        <r>
          <rPr>
            <b/>
            <sz val="9"/>
            <color indexed="81"/>
            <rFont val="Tahoma"/>
            <family val="2"/>
          </rPr>
          <t>Thamburanawit, Pimnacha {PEP}:</t>
        </r>
        <r>
          <rPr>
            <sz val="9"/>
            <color indexed="81"/>
            <rFont val="Tahoma"/>
            <family val="2"/>
          </rPr>
          <t xml:space="preserve">
เปลี่ยนเป็น 3M </t>
        </r>
      </text>
    </comment>
    <comment ref="C233" authorId="1" shapeId="0" xr:uid="{D962B4CE-C557-4B19-8760-44F22161E97E}">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236" authorId="1" shapeId="0" xr:uid="{05CC99B9-5D2C-40DE-9BC4-ED5F935F5ADF}">
      <text>
        <r>
          <rPr>
            <b/>
            <sz val="9"/>
            <color indexed="81"/>
            <rFont val="Calibri"/>
            <family val="2"/>
            <scheme val="minor"/>
          </rPr>
          <t>Jayanetra, Pacharapan {PEP}:</t>
        </r>
        <r>
          <rPr>
            <sz val="9"/>
            <color indexed="81"/>
            <rFont val="Tahoma"/>
            <family val="2"/>
          </rPr>
          <t xml:space="preserve">
Add new master plan 04.07.2023
For daily meeting</t>
        </r>
      </text>
    </comment>
    <comment ref="K241" authorId="0" shapeId="0" xr:uid="{BF8FFA48-EAA1-4301-9624-B0725FC4E2DB}">
      <text>
        <r>
          <rPr>
            <b/>
            <sz val="9"/>
            <color indexed="81"/>
            <rFont val="Tahoma"/>
            <family val="2"/>
          </rPr>
          <t>Thamburanawit, Pimnacha {PEP}:</t>
        </r>
        <r>
          <rPr>
            <sz val="9"/>
            <color indexed="81"/>
            <rFont val="Tahoma"/>
            <family val="2"/>
          </rPr>
          <t xml:space="preserve">
เปลี่ยนเป็น 3M </t>
        </r>
      </text>
    </comment>
    <comment ref="C260" authorId="1" shapeId="0" xr:uid="{62F6C8FB-E200-4C95-BBC6-7229E0FAF19E}">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263" authorId="1" shapeId="0" xr:uid="{F9D3CF92-9A5A-454C-AFB0-ACE0732B241C}">
      <text>
        <r>
          <rPr>
            <b/>
            <sz val="9"/>
            <color indexed="81"/>
            <rFont val="Calibri"/>
            <family val="2"/>
            <scheme val="minor"/>
          </rPr>
          <t>Jayanetra, Pacharapan {PEP}:</t>
        </r>
        <r>
          <rPr>
            <sz val="9"/>
            <color indexed="81"/>
            <rFont val="Tahoma"/>
            <family val="2"/>
          </rPr>
          <t xml:space="preserve">
Add new master plan 04.07.2023
For daily meeting
เรียกแผนออก 22.07.2023</t>
        </r>
      </text>
    </comment>
    <comment ref="K268" authorId="0" shapeId="0" xr:uid="{D3A1175F-FAE8-48E5-8651-FE73BE4DF7B5}">
      <text>
        <r>
          <rPr>
            <b/>
            <sz val="9"/>
            <color indexed="81"/>
            <rFont val="Tahoma"/>
            <family val="2"/>
          </rPr>
          <t>Thamburanawit, Pimnacha {PEP}:</t>
        </r>
        <r>
          <rPr>
            <sz val="9"/>
            <color indexed="81"/>
            <rFont val="Tahoma"/>
            <family val="2"/>
          </rPr>
          <t xml:space="preserve">
เปลี่ยนเป็น 3M </t>
        </r>
      </text>
    </comment>
    <comment ref="C287" authorId="1" shapeId="0" xr:uid="{2AE5B26A-CB30-484E-BC81-C32C87BC5788}">
      <text>
        <r>
          <rPr>
            <b/>
            <sz val="9"/>
            <color indexed="81"/>
            <rFont val="Calibri"/>
            <family val="2"/>
            <scheme val="minor"/>
          </rPr>
          <t>Jayanetra, Pacharapan {PEP}:
Revised master plan for Daily meeting 17.Aug.2023 by P'Oomsap
Add plan (Replace timing belt of Film feed)</t>
        </r>
      </text>
    </comment>
    <comment ref="C290" authorId="1" shapeId="0" xr:uid="{AF56D08A-52F9-4D20-99E8-FF7B5C3AB461}">
      <text>
        <r>
          <rPr>
            <b/>
            <sz val="9"/>
            <color indexed="81"/>
            <rFont val="Calibri"/>
            <family val="2"/>
            <scheme val="minor"/>
          </rPr>
          <t>Jayanetra, Pacharapan {PEP}:</t>
        </r>
        <r>
          <rPr>
            <sz val="9"/>
            <color indexed="81"/>
            <rFont val="Tahoma"/>
            <family val="2"/>
          </rPr>
          <t xml:space="preserve">
Add new master plan 04.07.2023
For daily meeting
เรียกแผนออก 22.07.2023</t>
        </r>
      </text>
    </comment>
    <comment ref="K295" authorId="0" shapeId="0" xr:uid="{6F524684-3942-414F-B9AE-706C6B56C496}">
      <text>
        <r>
          <rPr>
            <b/>
            <sz val="9"/>
            <color indexed="81"/>
            <rFont val="Tahoma"/>
            <family val="2"/>
          </rPr>
          <t>Thamburanawit, Pimnacha {PEP}:</t>
        </r>
        <r>
          <rPr>
            <sz val="9"/>
            <color indexed="81"/>
            <rFont val="Tahoma"/>
            <family val="2"/>
          </rPr>
          <t xml:space="preserve">
เปลี่ยนเป็น 3M </t>
        </r>
      </text>
    </comment>
    <comment ref="C314" authorId="1" shapeId="0" xr:uid="{0FB186AA-3197-4B51-A604-BECF95695FDA}">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317" authorId="1" shapeId="0" xr:uid="{995350F3-9683-4339-9058-950431915EB6}">
      <text>
        <r>
          <rPr>
            <b/>
            <sz val="9"/>
            <color indexed="81"/>
            <rFont val="Calibri"/>
            <family val="2"/>
            <scheme val="minor"/>
          </rPr>
          <t>Jayanetra, Pacharapan {PEP}:</t>
        </r>
        <r>
          <rPr>
            <sz val="9"/>
            <color indexed="81"/>
            <rFont val="Tahoma"/>
            <family val="2"/>
          </rPr>
          <t xml:space="preserve">
Add new master plan 04.07.2023
For daily meeting
เรียกแผนออก 28.Jul.2023</t>
        </r>
      </text>
    </comment>
    <comment ref="K322" authorId="0" shapeId="0" xr:uid="{74F76DC7-57F8-4A97-B6DD-99041EAD0A8F}">
      <text>
        <r>
          <rPr>
            <b/>
            <sz val="9"/>
            <color indexed="81"/>
            <rFont val="Tahoma"/>
            <family val="2"/>
          </rPr>
          <t>Thamburanawit, Pimnacha {PEP}:</t>
        </r>
        <r>
          <rPr>
            <sz val="9"/>
            <color indexed="81"/>
            <rFont val="Tahoma"/>
            <family val="2"/>
          </rPr>
          <t xml:space="preserve">
เปลี่ยนเป็น 3M </t>
        </r>
      </text>
    </comment>
    <comment ref="C341" authorId="1" shapeId="0" xr:uid="{E1ABD8A3-C8F7-4968-9DB7-B5F39CA8AF8E}">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344" authorId="1" shapeId="0" xr:uid="{4FD14164-A641-4831-A256-A83F2C3D59F7}">
      <text>
        <r>
          <rPr>
            <b/>
            <sz val="9"/>
            <color indexed="81"/>
            <rFont val="Calibri"/>
            <family val="2"/>
            <scheme val="minor"/>
          </rPr>
          <t>Jayanetra, Pacharapan {PEP}:</t>
        </r>
        <r>
          <rPr>
            <sz val="9"/>
            <color indexed="81"/>
            <rFont val="Tahoma"/>
            <family val="2"/>
          </rPr>
          <t xml:space="preserve">
Add new master plan 04.07.2023
For daily meeting</t>
        </r>
      </text>
    </comment>
    <comment ref="K349" authorId="0" shapeId="0" xr:uid="{82779C4B-3DA5-4C3C-812B-7303140883B4}">
      <text>
        <r>
          <rPr>
            <b/>
            <sz val="9"/>
            <color indexed="81"/>
            <rFont val="Tahoma"/>
            <family val="2"/>
          </rPr>
          <t>Thamburanawit, Pimnacha {PEP}:</t>
        </r>
        <r>
          <rPr>
            <sz val="9"/>
            <color indexed="81"/>
            <rFont val="Tahoma"/>
            <family val="2"/>
          </rPr>
          <t xml:space="preserve">
เปลี่ยนเป็น 3M </t>
        </r>
      </text>
    </comment>
    <comment ref="C368" authorId="1" shapeId="0" xr:uid="{8265FA7E-CC16-41A6-9495-6DF53421C4B5}">
      <text>
        <r>
          <rPr>
            <b/>
            <sz val="9"/>
            <color indexed="81"/>
            <rFont val="Calibri"/>
            <family val="2"/>
            <scheme val="minor"/>
          </rPr>
          <t>Revised master plan for Daily meeting 17.Aug.2023 by P'Oomsap
Add plan (Replace timing belt of Film feed)</t>
        </r>
      </text>
    </comment>
    <comment ref="C371" authorId="1" shapeId="0" xr:uid="{5F567EB6-DAE9-486F-AD30-54DC29DAE777}">
      <text>
        <r>
          <rPr>
            <b/>
            <sz val="9"/>
            <color indexed="81"/>
            <rFont val="Tahoma"/>
            <family val="2"/>
          </rPr>
          <t xml:space="preserve">
Jayanetra, Pacharapan {PEP}:
</t>
        </r>
        <r>
          <rPr>
            <sz val="9"/>
            <color indexed="81"/>
            <rFont val="Tahoma"/>
            <family val="2"/>
          </rPr>
          <t>Add new master plan for Daily meeting 30.May.2023</t>
        </r>
        <r>
          <rPr>
            <b/>
            <sz val="9"/>
            <color indexed="81"/>
            <rFont val="Tahoma"/>
            <family val="2"/>
          </rPr>
          <t xml:space="preserve">
</t>
        </r>
        <r>
          <rPr>
            <sz val="9"/>
            <color indexed="81"/>
            <rFont val="Tahoma"/>
            <family val="2"/>
          </rPr>
          <t xml:space="preserve">
</t>
        </r>
      </text>
    </comment>
    <comment ref="C373" authorId="1" shapeId="0" xr:uid="{E50054DF-CC3B-49C1-9329-CAB7CF4D0444}">
      <text>
        <r>
          <rPr>
            <b/>
            <sz val="9"/>
            <color indexed="81"/>
            <rFont val="Calibri"/>
            <family val="2"/>
            <scheme val="minor"/>
          </rPr>
          <t>Jayanetra, Pacharapan {PEP}:</t>
        </r>
        <r>
          <rPr>
            <sz val="9"/>
            <color indexed="81"/>
            <rFont val="Tahoma"/>
            <family val="2"/>
          </rPr>
          <t xml:space="preserve">
Add new master plan 04.07.2023
For daily meeting</t>
        </r>
      </text>
    </comment>
    <comment ref="K378" authorId="0" shapeId="0" xr:uid="{2AEFEFED-A932-4F76-85BD-7E88F0F4FE75}">
      <text>
        <r>
          <rPr>
            <b/>
            <sz val="9"/>
            <color indexed="81"/>
            <rFont val="Tahoma"/>
            <family val="2"/>
          </rPr>
          <t>Thamburanawit, Pimnacha {PEP}:</t>
        </r>
        <r>
          <rPr>
            <sz val="9"/>
            <color indexed="81"/>
            <rFont val="Tahoma"/>
            <family val="2"/>
          </rPr>
          <t xml:space="preserve">
เปลี่ยนเป็น 3M </t>
        </r>
      </text>
    </comment>
    <comment ref="C397" authorId="1" shapeId="0" xr:uid="{80310073-5F90-4980-A826-F70E20BD986E}">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400" authorId="1" shapeId="0" xr:uid="{33000370-C8B0-48AD-A3BE-862A6A219E0F}">
      <text>
        <r>
          <rPr>
            <b/>
            <sz val="9"/>
            <color indexed="81"/>
            <rFont val="Tahoma"/>
            <family val="2"/>
          </rPr>
          <t xml:space="preserve">Jayanetra, Pacharapan {PEP}:
</t>
        </r>
        <r>
          <rPr>
            <sz val="9"/>
            <color indexed="81"/>
            <rFont val="Tahoma"/>
            <family val="2"/>
          </rPr>
          <t>Add new master plan for Daily meeting 30.May.2023</t>
        </r>
        <r>
          <rPr>
            <b/>
            <sz val="9"/>
            <color indexed="81"/>
            <rFont val="Tahoma"/>
            <family val="2"/>
          </rPr>
          <t xml:space="preserve">
</t>
        </r>
        <r>
          <rPr>
            <sz val="9"/>
            <color indexed="81"/>
            <rFont val="Tahoma"/>
            <family val="2"/>
          </rPr>
          <t xml:space="preserve">
</t>
        </r>
      </text>
    </comment>
    <comment ref="C402" authorId="1" shapeId="0" xr:uid="{8ED3CC9E-955C-4842-807D-87FC1B0F5463}">
      <text>
        <r>
          <rPr>
            <b/>
            <sz val="9"/>
            <color indexed="81"/>
            <rFont val="Calibri"/>
            <family val="2"/>
            <scheme val="minor"/>
          </rPr>
          <t>Jayanetra, Pacharapan {PEP}:</t>
        </r>
        <r>
          <rPr>
            <sz val="9"/>
            <color indexed="81"/>
            <rFont val="Tahoma"/>
            <family val="2"/>
          </rPr>
          <t xml:space="preserve">
Add new master plan 04.07.2023
For daily meeting</t>
        </r>
      </text>
    </comment>
    <comment ref="K407" authorId="0" shapeId="0" xr:uid="{467D1524-0BAB-450F-982E-DAFAC241B31F}">
      <text>
        <r>
          <rPr>
            <b/>
            <sz val="9"/>
            <color indexed="81"/>
            <rFont val="Tahoma"/>
            <family val="2"/>
          </rPr>
          <t>Thamburanawit, Pimnacha {PEP}:</t>
        </r>
        <r>
          <rPr>
            <sz val="9"/>
            <color indexed="81"/>
            <rFont val="Tahoma"/>
            <family val="2"/>
          </rPr>
          <t xml:space="preserve">
เปลี่ยนเป็น 3M </t>
        </r>
      </text>
    </comment>
    <comment ref="C426" authorId="1" shapeId="0" xr:uid="{B82C62F0-0069-46B7-BD5C-05F0A0FDE830}">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429" authorId="1" shapeId="0" xr:uid="{C50A46D8-FC0A-43FF-BDF1-B5EC86D04E10}">
      <text>
        <r>
          <rPr>
            <b/>
            <sz val="9"/>
            <color indexed="81"/>
            <rFont val="Tahoma"/>
            <family val="2"/>
          </rPr>
          <t xml:space="preserve">Jayanetra, Pacharapan {PEP}:
Add new master plan for Daily meeting 30.May.2023
</t>
        </r>
        <r>
          <rPr>
            <sz val="9"/>
            <color indexed="81"/>
            <rFont val="Tahoma"/>
            <family val="2"/>
          </rPr>
          <t xml:space="preserve">
</t>
        </r>
      </text>
    </comment>
    <comment ref="C431" authorId="1" shapeId="0" xr:uid="{52BBD6BF-347D-42C5-9EA5-800C75851D9D}">
      <text>
        <r>
          <rPr>
            <b/>
            <sz val="9"/>
            <color indexed="81"/>
            <rFont val="Calibri"/>
            <family val="2"/>
            <scheme val="minor"/>
          </rPr>
          <t>Jayanetra, Pacharapan {PEP}:</t>
        </r>
        <r>
          <rPr>
            <sz val="9"/>
            <color indexed="81"/>
            <rFont val="Tahoma"/>
            <family val="2"/>
          </rPr>
          <t xml:space="preserve">
Add new master plan 04.07.2023
For daily meeting</t>
        </r>
      </text>
    </comment>
    <comment ref="K436" authorId="0" shapeId="0" xr:uid="{ED30DB4C-BBC2-41EC-934C-3AA4596AE046}">
      <text>
        <r>
          <rPr>
            <b/>
            <sz val="9"/>
            <color indexed="81"/>
            <rFont val="Tahoma"/>
            <family val="2"/>
          </rPr>
          <t>Thamburanawit, Pimnacha {PEP}:</t>
        </r>
        <r>
          <rPr>
            <sz val="9"/>
            <color indexed="81"/>
            <rFont val="Tahoma"/>
            <family val="2"/>
          </rPr>
          <t xml:space="preserve">
เปลี่ยนเป็น 3M </t>
        </r>
      </text>
    </comment>
    <comment ref="C455" authorId="1" shapeId="0" xr:uid="{CBD25089-AA65-4BDF-915C-6E3A74F6B8F1}">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458" authorId="1" shapeId="0" xr:uid="{26084131-7589-41ED-8870-F8BAB78F5101}">
      <text>
        <r>
          <rPr>
            <b/>
            <sz val="9"/>
            <color indexed="81"/>
            <rFont val="Tahoma"/>
            <family val="2"/>
          </rPr>
          <t>Jayanetra, Pacharapan {PEP}:</t>
        </r>
        <r>
          <rPr>
            <sz val="9"/>
            <color indexed="81"/>
            <rFont val="Tahoma"/>
            <family val="2"/>
          </rPr>
          <t xml:space="preserve">
Jayanetra, Pacharapan {PEP}:
Add new master plan for Daily meeting 30.May.2023
</t>
        </r>
      </text>
    </comment>
    <comment ref="C460" authorId="1" shapeId="0" xr:uid="{11558DA8-2156-4ACF-8546-985664706FBF}">
      <text>
        <r>
          <rPr>
            <b/>
            <sz val="9"/>
            <color indexed="81"/>
            <rFont val="Calibri"/>
            <family val="2"/>
            <scheme val="minor"/>
          </rPr>
          <t>Jayanetra, Pacharapan {PEP}:</t>
        </r>
        <r>
          <rPr>
            <sz val="9"/>
            <color indexed="81"/>
            <rFont val="Tahoma"/>
            <family val="2"/>
          </rPr>
          <t xml:space="preserve">
Add new master plan 04.07.2023
For daily meeting</t>
        </r>
      </text>
    </comment>
    <comment ref="K465" authorId="0" shapeId="0" xr:uid="{196C1993-708B-4949-917E-AEFEAB595D5D}">
      <text>
        <r>
          <rPr>
            <b/>
            <sz val="9"/>
            <color indexed="81"/>
            <rFont val="Tahoma"/>
            <family val="2"/>
          </rPr>
          <t>Thamburanawit, Pimnacha {PEP}:</t>
        </r>
        <r>
          <rPr>
            <sz val="9"/>
            <color indexed="81"/>
            <rFont val="Tahoma"/>
            <family val="2"/>
          </rPr>
          <t xml:space="preserve">
เปลี่ยนเป็น 3M </t>
        </r>
      </text>
    </comment>
    <comment ref="C484" authorId="1" shapeId="0" xr:uid="{D60BA88F-9FE7-465F-B778-68F9F4805D16}">
      <text>
        <r>
          <rPr>
            <b/>
            <sz val="9"/>
            <color indexed="81"/>
            <rFont val="Calibri"/>
            <family val="2"/>
            <scheme val="minor"/>
          </rPr>
          <t>Jayanetra, Pacharapan {PEP}:</t>
        </r>
        <r>
          <rPr>
            <sz val="9"/>
            <color indexed="81"/>
            <rFont val="Calibri"/>
            <family val="2"/>
            <scheme val="minor"/>
          </rPr>
          <t xml:space="preserve">
Revised master plan for Daily meeting 17.Aug.2023 by P'Oomsap
Add plan (Replace timing belt of Film feed)</t>
        </r>
      </text>
    </comment>
    <comment ref="C487" authorId="1" shapeId="0" xr:uid="{7AA0B31E-EA6A-448F-A267-2EE27A2321C8}">
      <text>
        <r>
          <rPr>
            <b/>
            <sz val="9"/>
            <color indexed="81"/>
            <rFont val="Tahoma"/>
            <family val="2"/>
          </rPr>
          <t xml:space="preserve">Jayanetra, Pacharapan {PEP}:
Add new master plan for Daily meeting 30.May.2023
</t>
        </r>
        <r>
          <rPr>
            <sz val="9"/>
            <color indexed="81"/>
            <rFont val="Tahoma"/>
            <family val="2"/>
          </rPr>
          <t xml:space="preserve">
</t>
        </r>
      </text>
    </comment>
    <comment ref="C489" authorId="1" shapeId="0" xr:uid="{96D0EAD4-AC57-4150-AD33-165079C4EED1}">
      <text>
        <r>
          <rPr>
            <b/>
            <sz val="9"/>
            <color indexed="81"/>
            <rFont val="Calibri"/>
            <family val="2"/>
            <scheme val="minor"/>
          </rPr>
          <t>Jayanetra, Pacharapan {PEP}:</t>
        </r>
        <r>
          <rPr>
            <sz val="9"/>
            <color indexed="81"/>
            <rFont val="Tahoma"/>
            <family val="2"/>
          </rPr>
          <t xml:space="preserve">
Add new master plan 04.07.2023
For daily meeting</t>
        </r>
      </text>
    </comment>
    <comment ref="K494" authorId="0" shapeId="0" xr:uid="{6ECEE6A3-D88E-4FAB-9D08-614ADA0F3213}">
      <text>
        <r>
          <rPr>
            <b/>
            <sz val="9"/>
            <color indexed="81"/>
            <rFont val="Tahoma"/>
            <family val="2"/>
          </rPr>
          <t>Thamburanawit, Pimnacha {PEP}:</t>
        </r>
        <r>
          <rPr>
            <sz val="9"/>
            <color indexed="81"/>
            <rFont val="Tahoma"/>
            <family val="2"/>
          </rPr>
          <t xml:space="preserve">
เปลี่ยนเป็น 3M </t>
        </r>
      </text>
    </comment>
    <comment ref="C516" authorId="1" shapeId="0" xr:uid="{D7C964F5-B03F-46F5-8550-BF1640125251}">
      <text>
        <r>
          <rPr>
            <b/>
            <sz val="9"/>
            <color indexed="81"/>
            <rFont val="Tahoma"/>
            <family val="2"/>
          </rPr>
          <t xml:space="preserve">Jayanetra, Pacharapan {PEP}:
</t>
        </r>
        <r>
          <rPr>
            <sz val="9"/>
            <color indexed="81"/>
            <rFont val="Tahoma"/>
            <family val="2"/>
          </rPr>
          <t>Add new master plan for Daily meeting 30.May.2023</t>
        </r>
        <r>
          <rPr>
            <b/>
            <sz val="9"/>
            <color indexed="81"/>
            <rFont val="Tahoma"/>
            <family val="2"/>
          </rPr>
          <t xml:space="preserve">
</t>
        </r>
        <r>
          <rPr>
            <sz val="9"/>
            <color indexed="81"/>
            <rFont val="Tahoma"/>
            <family val="2"/>
          </rPr>
          <t xml:space="preserve">
</t>
        </r>
      </text>
    </comment>
    <comment ref="C518" authorId="1" shapeId="0" xr:uid="{867F0454-3BD6-4B60-8056-E8A21C91BD88}">
      <text>
        <r>
          <rPr>
            <b/>
            <sz val="9"/>
            <color indexed="81"/>
            <rFont val="Calibri"/>
            <family val="2"/>
            <scheme val="minor"/>
          </rPr>
          <t>Jayanetra, Pacharapan {PEP}:</t>
        </r>
        <r>
          <rPr>
            <sz val="9"/>
            <color indexed="81"/>
            <rFont val="Tahoma"/>
            <family val="2"/>
          </rPr>
          <t xml:space="preserve">
Add new master plan 04.07.2023
For daily meeting เรียกแผนออก 28.Jul.2023</t>
        </r>
      </text>
    </comment>
    <comment ref="K546" authorId="0" shapeId="0" xr:uid="{0C7A8B44-B80F-4307-BC86-C6CACA7EF8E4}">
      <text>
        <r>
          <rPr>
            <b/>
            <sz val="9"/>
            <color indexed="81"/>
            <rFont val="Tahoma"/>
            <family val="2"/>
          </rPr>
          <t>Thamburanawit, Pimnacha {PEP}:</t>
        </r>
        <r>
          <rPr>
            <sz val="9"/>
            <color indexed="81"/>
            <rFont val="Tahoma"/>
            <family val="2"/>
          </rPr>
          <t xml:space="preserve">
ลบออกจาก SAP</t>
        </r>
      </text>
    </comment>
    <comment ref="K547" authorId="0" shapeId="0" xr:uid="{BA0524A1-293C-4183-9A17-358982BAB0F0}">
      <text>
        <r>
          <rPr>
            <b/>
            <sz val="9"/>
            <color indexed="81"/>
            <rFont val="Tahoma"/>
            <family val="2"/>
          </rPr>
          <t>Thamburanawit, Pimnacha {PEP}:</t>
        </r>
        <r>
          <rPr>
            <sz val="9"/>
            <color indexed="81"/>
            <rFont val="Tahoma"/>
            <family val="2"/>
          </rPr>
          <t xml:space="preserve">
เลื่อนเป็น 1Y
ออกเดือนละเครื่อง PK4+PK5</t>
        </r>
      </text>
    </comment>
    <comment ref="K552" authorId="0" shapeId="0" xr:uid="{4B1D3EEB-AF4A-4C69-966B-55ACE1B9E0F6}">
      <text>
        <r>
          <rPr>
            <b/>
            <sz val="9"/>
            <color indexed="81"/>
            <rFont val="Tahoma"/>
            <family val="2"/>
          </rPr>
          <t>Thamburanawit, Pimnacha {PEP}:</t>
        </r>
        <r>
          <rPr>
            <sz val="9"/>
            <color indexed="81"/>
            <rFont val="Tahoma"/>
            <family val="2"/>
          </rPr>
          <t xml:space="preserve">
แก้ description tasklist เพิ่มเบอร์ Timing belt</t>
        </r>
      </text>
    </comment>
    <comment ref="C558" authorId="2" shapeId="0" xr:uid="{2FEB52E7-4530-4A85-9354-0E8661D14E51}">
      <text>
        <r>
          <rPr>
            <b/>
            <sz val="9"/>
            <color indexed="81"/>
            <rFont val="Calibri"/>
            <family val="2"/>
            <scheme val="minor"/>
          </rPr>
          <t>Jayanetra, Pacharapan {PI}:</t>
        </r>
        <r>
          <rPr>
            <sz val="9"/>
            <color indexed="81"/>
            <rFont val="Calibri"/>
            <family val="2"/>
            <scheme val="minor"/>
          </rPr>
          <t xml:space="preserve">
Add new plan for Downtime 16.Feb.21
by P'Job</t>
        </r>
      </text>
    </comment>
    <comment ref="C559" authorId="2" shapeId="0" xr:uid="{C0E1ED8D-370F-444C-A5FE-143E3D0ACCD6}">
      <text>
        <r>
          <rPr>
            <b/>
            <sz val="9"/>
            <color indexed="81"/>
            <rFont val="Calibri"/>
            <family val="2"/>
            <scheme val="minor"/>
          </rPr>
          <t>Jayanetra, Pacharapan {PI}:
Add new plan for Downtime 16.Feb.21
by P'Job</t>
        </r>
      </text>
    </comment>
    <comment ref="C560" authorId="2" shapeId="0" xr:uid="{CCB22937-F0E4-4E3B-864E-330DB3324442}">
      <text>
        <r>
          <rPr>
            <b/>
            <sz val="9"/>
            <color indexed="81"/>
            <rFont val="Calibri"/>
            <family val="2"/>
            <scheme val="minor"/>
          </rPr>
          <t>Jayanetra, Pacharapan {PI}:
Add new plan for Downtime 16.Feb.21
by P'Job</t>
        </r>
      </text>
    </comment>
    <comment ref="C577" authorId="2" shapeId="0" xr:uid="{459D93C7-767F-4F42-B234-DCD369DA96FC}">
      <text>
        <r>
          <rPr>
            <b/>
            <sz val="9"/>
            <color indexed="81"/>
            <rFont val="Calibri"/>
            <family val="2"/>
            <scheme val="minor"/>
          </rPr>
          <t>Jayanetra, Pacharapan {PI}:</t>
        </r>
        <r>
          <rPr>
            <sz val="9"/>
            <color indexed="81"/>
            <rFont val="Calibri"/>
            <family val="2"/>
            <scheme val="minor"/>
          </rPr>
          <t xml:space="preserve">
Add new plan for Downtime 16.Feb.21
by P'Job</t>
        </r>
      </text>
    </comment>
    <comment ref="C578" authorId="2" shapeId="0" xr:uid="{AAE07D26-7333-43D3-B7B9-EAD40523323F}">
      <text>
        <r>
          <rPr>
            <b/>
            <sz val="9"/>
            <color indexed="81"/>
            <rFont val="Calibri"/>
            <family val="2"/>
            <scheme val="minor"/>
          </rPr>
          <t>Jayanetra, Pacharapan {PI}:
Add new plan for Downtime 16.Feb.21
by P'Job</t>
        </r>
      </text>
    </comment>
    <comment ref="C579" authorId="2" shapeId="0" xr:uid="{96F6704F-57BD-4DFF-A284-E19052B11944}">
      <text>
        <r>
          <rPr>
            <b/>
            <sz val="9"/>
            <color indexed="81"/>
            <rFont val="Calibri"/>
            <family val="2"/>
            <scheme val="minor"/>
          </rPr>
          <t>Jayanetra, Pacharapan {PI}:
Add new plan for Downtime 16.Feb.21
by P'Job</t>
        </r>
      </text>
    </comment>
    <comment ref="C584" authorId="2" shapeId="0" xr:uid="{34FAA060-24B7-4737-8976-F25D0DA39DC4}">
      <text>
        <r>
          <rPr>
            <b/>
            <sz val="9"/>
            <color indexed="81"/>
            <rFont val="Calibri"/>
            <family val="2"/>
            <scheme val="minor"/>
          </rPr>
          <t>Jayanetra, Pacharapan {PI}:</t>
        </r>
        <r>
          <rPr>
            <sz val="9"/>
            <color indexed="81"/>
            <rFont val="Calibri"/>
            <family val="2"/>
            <scheme val="minor"/>
          </rPr>
          <t xml:space="preserve">
Add new plan 26.Feb.2021
by P'Oomsap</t>
        </r>
      </text>
    </comment>
    <comment ref="C590" authorId="2" shapeId="0" xr:uid="{987A3B09-7EB0-4A50-A744-A0703F88731A}">
      <text>
        <r>
          <rPr>
            <b/>
            <sz val="9"/>
            <color indexed="81"/>
            <rFont val="Calibri"/>
            <family val="2"/>
            <scheme val="minor"/>
          </rPr>
          <t>Jayanetra, Pacharapan {PI}:</t>
        </r>
        <r>
          <rPr>
            <sz val="9"/>
            <color indexed="81"/>
            <rFont val="Calibri"/>
            <family val="2"/>
            <scheme val="minor"/>
          </rPr>
          <t xml:space="preserve">
Add new plan 26.Feb.2021
by P'Oomsap
Revise master plan for Weekly meeting
Change freq from 30 to 90 days (N'Keng) request 17.Mar.2023</t>
        </r>
      </text>
    </comment>
    <comment ref="C648" authorId="1" shapeId="0" xr:uid="{8A36E291-F2F3-4E7E-97E6-F94ECF4BFD1D}">
      <text>
        <r>
          <rPr>
            <b/>
            <sz val="9"/>
            <color indexed="81"/>
            <rFont val="Calibri"/>
            <family val="2"/>
            <scheme val="minor"/>
          </rPr>
          <t>Jayanetra, Pacharapan {PEP}:</t>
        </r>
        <r>
          <rPr>
            <sz val="9"/>
            <color indexed="81"/>
            <rFont val="Calibri"/>
            <family val="2"/>
            <scheme val="minor"/>
          </rPr>
          <t xml:space="preserve">
Revised master plan by Weely meeting wih PRD 3.May.2023 (Group master from 16 plan to 1 plan)</t>
        </r>
      </text>
    </comment>
    <comment ref="K659" authorId="2" shapeId="0" xr:uid="{893C3378-FE76-45BE-A3DD-76487727A378}">
      <text>
        <r>
          <rPr>
            <sz val="10"/>
            <color indexed="81"/>
            <rFont val="Calibri"/>
            <family val="2"/>
            <scheme val="minor"/>
          </rPr>
          <t xml:space="preserve">เอา งานออกพร้อมกันสามงาน High speech,Index,Pusher unit
</t>
        </r>
      </text>
    </comment>
    <comment ref="K664" authorId="2" shapeId="0" xr:uid="{4EF45E0A-5667-4EF5-B476-20EAE4D81374}">
      <text>
        <r>
          <rPr>
            <sz val="10"/>
            <color indexed="81"/>
            <rFont val="Calibri"/>
            <family val="2"/>
            <scheme val="minor"/>
          </rPr>
          <t>เอา งานออกพร้อมกันสามงาน High speech,Index,Pusher unit</t>
        </r>
        <r>
          <rPr>
            <b/>
            <sz val="9"/>
            <color indexed="81"/>
            <rFont val="Tahoma"/>
            <family val="2"/>
          </rPr>
          <t xml:space="preserve">
</t>
        </r>
      </text>
    </comment>
    <comment ref="K669" authorId="2" shapeId="0" xr:uid="{ABE380F2-E608-4600-B284-832A141FE1B0}">
      <text>
        <r>
          <rPr>
            <sz val="10"/>
            <color indexed="81"/>
            <rFont val="Calibri"/>
            <family val="2"/>
            <scheme val="minor"/>
          </rPr>
          <t>เอา งานออกพร้อมกันสามงาน High speech,Index,Pusher unit</t>
        </r>
        <r>
          <rPr>
            <b/>
            <sz val="9"/>
            <color indexed="81"/>
            <rFont val="Tahoma"/>
            <family val="2"/>
          </rPr>
          <t xml:space="preserve">
</t>
        </r>
      </text>
    </comment>
    <comment ref="K677" authorId="2" shapeId="0" xr:uid="{BF725863-2C4D-4882-BC3D-8F4BBD75CC63}">
      <text>
        <r>
          <rPr>
            <sz val="10"/>
            <color indexed="81"/>
            <rFont val="Calibri"/>
            <family val="2"/>
            <scheme val="minor"/>
          </rPr>
          <t xml:space="preserve">เอา งานออกพร้อมกันสามงาน High speech,Index,Pusher unit
</t>
        </r>
      </text>
    </comment>
    <comment ref="K683" authorId="2" shapeId="0" xr:uid="{856FBFFD-091F-46B3-A9CD-2682C016D0DA}">
      <text>
        <r>
          <rPr>
            <sz val="10"/>
            <color indexed="81"/>
            <rFont val="Calibri"/>
            <family val="2"/>
            <scheme val="minor"/>
          </rPr>
          <t xml:space="preserve">เอา งานออกพร้อมกันสามงาน High speech,Index,Pusher unit
</t>
        </r>
      </text>
    </comment>
    <comment ref="C690" authorId="2" shapeId="0" xr:uid="{747E3A6C-B6A1-4DF4-B667-52960117AB11}">
      <text>
        <r>
          <rPr>
            <b/>
            <sz val="9"/>
            <color indexed="81"/>
            <rFont val="Calibri"/>
            <family val="2"/>
            <scheme val="minor"/>
          </rPr>
          <t>Jayanetra, Pacharapan {PI}:</t>
        </r>
        <r>
          <rPr>
            <sz val="9"/>
            <color indexed="81"/>
            <rFont val="Calibri"/>
            <family val="2"/>
            <scheme val="minor"/>
          </rPr>
          <t xml:space="preserve">
29.Mar.2022
Revise plan ขัน๊อตยึดจาก 7 days เป็น 14 days
by K.oomsap</t>
        </r>
      </text>
    </comment>
    <comment ref="K709" authorId="2" shapeId="0" xr:uid="{6BE6959B-7388-426D-A02F-C6FCC096FBF9}">
      <text>
        <r>
          <rPr>
            <b/>
            <sz val="9"/>
            <color indexed="81"/>
            <rFont val="Tahoma"/>
            <family val="2"/>
          </rPr>
          <t>เอา งานออกพร้อมกันสามงาน High speech,Index,Pusher unit</t>
        </r>
      </text>
    </comment>
    <comment ref="K714" authorId="2" shapeId="0" xr:uid="{0FC090B2-48DC-48E9-9933-33B67498F6D2}">
      <text>
        <r>
          <rPr>
            <b/>
            <sz val="9"/>
            <color indexed="81"/>
            <rFont val="Tahoma"/>
            <family val="2"/>
          </rPr>
          <t>เอา งานออกพร้อมกันสามงาน High speech,Index,Pusher unit</t>
        </r>
      </text>
    </comment>
    <comment ref="K719" authorId="2" shapeId="0" xr:uid="{C8EA6539-0B77-4C07-BBD1-7F0F27342FF8}">
      <text>
        <r>
          <rPr>
            <b/>
            <sz val="9"/>
            <color indexed="81"/>
            <rFont val="Tahoma"/>
            <family val="2"/>
          </rPr>
          <t>เอา งานออกพร้อมกันสามงาน High speech,Index,Pusher unit</t>
        </r>
      </text>
    </comment>
    <comment ref="K727" authorId="2" shapeId="0" xr:uid="{5B7E7CF6-403A-4FAF-9878-CEAA931CB0B5}">
      <text>
        <r>
          <rPr>
            <b/>
            <sz val="9"/>
            <color indexed="81"/>
            <rFont val="Tahoma"/>
            <family val="2"/>
          </rPr>
          <t>เอา งานออกพร้อมกันสามงาน High speech,Index,Pusher unit</t>
        </r>
      </text>
    </comment>
    <comment ref="K733" authorId="2" shapeId="0" xr:uid="{AC157E76-1466-420C-A129-7A56C7B78770}">
      <text>
        <r>
          <rPr>
            <b/>
            <sz val="9"/>
            <color indexed="81"/>
            <rFont val="Tahoma"/>
            <family val="2"/>
          </rPr>
          <t>เอา งานออกพร้อมกันสามงาน High speech,Index,Pusher unit</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Jayanetra, Pacharapan {PEP}</author>
    <author>Jayanetra, Pacharapan {PI}</author>
  </authors>
  <commentList>
    <comment ref="C91" authorId="0" shapeId="0" xr:uid="{EC0978AB-3170-4523-98D3-AFE303536649}">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117" authorId="0" shapeId="0" xr:uid="{A9866826-25CF-410E-88E2-3195105AED6C}">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143" authorId="0" shapeId="0" xr:uid="{3D026E75-CAAE-424A-8F51-5950244F6740}">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169" authorId="0" shapeId="0" xr:uid="{FB2D356B-6D10-4660-98F4-2F292B8D5122}">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195" authorId="0" shapeId="0" xr:uid="{75F93C10-CF80-4E44-825F-DE89E58A445F}">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221" authorId="0" shapeId="0" xr:uid="{7B8C5AA6-B854-42C5-A51A-59A41447539A}">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247" authorId="0" shapeId="0" xr:uid="{D7DE2E22-CCF4-4D00-BFAC-662B5817D557}">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273" authorId="0" shapeId="0" xr:uid="{7DAA90FC-92B2-4EE0-AB31-04CCA5C127D1}">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299" authorId="0" shapeId="0" xr:uid="{1A013634-EC6B-450D-BE7E-35DBF876AC8B}">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325" authorId="0" shapeId="0" xr:uid="{EF0604CA-DFE0-4B47-BF51-74CB6ADF2B8F}">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351" authorId="0" shapeId="0" xr:uid="{56E8A9B4-977F-4318-8BAE-92D0EB3E0C2D}">
      <text>
        <r>
          <rPr>
            <b/>
            <sz val="9"/>
            <color indexed="81"/>
            <rFont val="Calibri"/>
            <family val="2"/>
            <scheme val="minor"/>
          </rPr>
          <t>Jayanetra, Pacharapan {PEP}:</t>
        </r>
        <r>
          <rPr>
            <sz val="9"/>
            <color indexed="81"/>
            <rFont val="Tahoma"/>
            <family val="2"/>
          </rPr>
          <t xml:space="preserve">
Add new master plan for Daily meeting 30.May.2023
</t>
        </r>
      </text>
    </comment>
    <comment ref="C353" authorId="0" shapeId="0" xr:uid="{589B7CF7-FA80-47A7-A9D3-EAA1585B4075}">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379" authorId="0" shapeId="0" xr:uid="{B214C2E9-752D-4AC2-B450-58E76A509E1F}">
      <text>
        <r>
          <rPr>
            <b/>
            <sz val="9"/>
            <color indexed="81"/>
            <rFont val="Calibri"/>
            <family val="2"/>
            <scheme val="minor"/>
          </rPr>
          <t>Jayanetra, Pacharapan {PEP}:</t>
        </r>
        <r>
          <rPr>
            <sz val="9"/>
            <color indexed="81"/>
            <rFont val="Tahoma"/>
            <family val="2"/>
          </rPr>
          <t xml:space="preserve">
Add new master plan for Daily meeting 30.May.2023
</t>
        </r>
      </text>
    </comment>
    <comment ref="C381" authorId="0" shapeId="0" xr:uid="{0B683184-2C1C-45B5-ABE0-0E98EDCEDEA5}">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407" authorId="0" shapeId="0" xr:uid="{A8A519F2-D9BF-4183-BF37-F74A3AE3D20A}">
      <text>
        <r>
          <rPr>
            <b/>
            <sz val="9"/>
            <color indexed="81"/>
            <rFont val="Calibri"/>
            <family val="2"/>
            <scheme val="minor"/>
          </rPr>
          <t>Jayanetra, Pacharapan {PEP}:</t>
        </r>
        <r>
          <rPr>
            <sz val="9"/>
            <color indexed="81"/>
            <rFont val="Calibri"/>
            <family val="2"/>
            <scheme val="minor"/>
          </rPr>
          <t xml:space="preserve">
เรียกแผนออก 28.06.2023</t>
        </r>
      </text>
    </comment>
    <comment ref="C409" authorId="0" shapeId="0" xr:uid="{B5EAEADA-D9B2-41E9-8A1E-233E4F00AE80}">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435" authorId="0" shapeId="0" xr:uid="{39730C4E-728D-4DCC-BA23-C15E9581FE12}">
      <text>
        <r>
          <rPr>
            <b/>
            <sz val="9"/>
            <color indexed="81"/>
            <rFont val="Calibri"/>
            <family val="2"/>
            <scheme val="minor"/>
          </rPr>
          <t>Jayanetra, Pacharapan {PEP}:</t>
        </r>
        <r>
          <rPr>
            <sz val="9"/>
            <color indexed="81"/>
            <rFont val="Tahoma"/>
            <family val="2"/>
          </rPr>
          <t xml:space="preserve">
เรียกแผนออก 28.06.2023</t>
        </r>
      </text>
    </comment>
    <comment ref="C437" authorId="0" shapeId="0" xr:uid="{6DBD3657-ABA8-461C-951E-DC93FCBDE941}">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463" authorId="0" shapeId="0" xr:uid="{C994D546-C504-4544-9C1E-63D0A5B82BD0}">
      <text>
        <r>
          <rPr>
            <b/>
            <sz val="9"/>
            <color indexed="81"/>
            <rFont val="Calibri"/>
            <family val="2"/>
            <scheme val="minor"/>
          </rPr>
          <t>Jayanetra, Pacharapan {PEP}:</t>
        </r>
        <r>
          <rPr>
            <sz val="9"/>
            <color indexed="81"/>
            <rFont val="Calibri"/>
            <family val="2"/>
            <scheme val="minor"/>
          </rPr>
          <t xml:space="preserve">
เรียกแผนออก 28.06.2023</t>
        </r>
      </text>
    </comment>
    <comment ref="C465" authorId="0" shapeId="0" xr:uid="{61E11547-B55A-4533-AFE5-723898370D3A}">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491" authorId="0" shapeId="0" xr:uid="{FF1D1908-2F15-4259-85EE-8F595FE7FA2D}">
      <text>
        <r>
          <rPr>
            <b/>
            <sz val="9"/>
            <color indexed="81"/>
            <rFont val="Calibri"/>
            <family val="2"/>
            <scheme val="minor"/>
          </rPr>
          <t xml:space="preserve">Jayanetra, Pacharapan {PEP}:
</t>
        </r>
        <r>
          <rPr>
            <sz val="9"/>
            <color indexed="81"/>
            <rFont val="Calibri"/>
            <family val="2"/>
            <scheme val="minor"/>
          </rPr>
          <t>เรียกแผนออก 28.06.2023</t>
        </r>
        <r>
          <rPr>
            <sz val="9"/>
            <color indexed="81"/>
            <rFont val="Tahoma"/>
            <family val="2"/>
          </rPr>
          <t xml:space="preserve">
</t>
        </r>
      </text>
    </comment>
    <comment ref="C493" authorId="0" shapeId="0" xr:uid="{15219457-970E-4619-BD43-F84C023F8D5C}">
      <text>
        <r>
          <rPr>
            <b/>
            <sz val="9"/>
            <color indexed="81"/>
            <rFont val="Calibri"/>
            <family val="2"/>
            <scheme val="minor"/>
          </rPr>
          <t>Jayanetra, Pacharapan {PEP}:</t>
        </r>
        <r>
          <rPr>
            <sz val="9"/>
            <color indexed="81"/>
            <rFont val="Tahoma"/>
            <family val="2"/>
          </rPr>
          <t xml:space="preserve">
Add new master plan 04.07.2023
For daily meeting
เรียกแผนออกแล้ว 15.07.2023</t>
        </r>
      </text>
    </comment>
    <comment ref="C509" authorId="1" shapeId="0" xr:uid="{B9A6D342-1D97-4D3F-9D5B-8FA0706993C8}">
      <text>
        <r>
          <rPr>
            <b/>
            <sz val="9"/>
            <color indexed="81"/>
            <rFont val="Tahoma"/>
            <family val="2"/>
          </rPr>
          <t>Jayanetra, Pacharapan {PI}:</t>
        </r>
        <r>
          <rPr>
            <sz val="9"/>
            <color indexed="81"/>
            <rFont val="Tahoma"/>
            <family val="2"/>
          </rPr>
          <t xml:space="preserve">
เอาออกเลย</t>
        </r>
      </text>
    </comment>
    <comment ref="C516" authorId="0" shapeId="0" xr:uid="{FBF7203E-A40D-4F01-A0C0-9EFFD2768442}">
      <text>
        <r>
          <rPr>
            <b/>
            <sz val="9"/>
            <color indexed="81"/>
            <rFont val="Calibri"/>
            <family val="2"/>
            <scheme val="minor"/>
          </rPr>
          <t>Jayanetra, Pacharapan {PEP}:</t>
        </r>
        <r>
          <rPr>
            <sz val="9"/>
            <color indexed="81"/>
            <rFont val="Tahoma"/>
            <family val="2"/>
          </rPr>
          <t xml:space="preserve">
Add new master plan for Daily report and Daily meeting 19.Apr.2023</t>
        </r>
      </text>
    </comment>
    <comment ref="C517" authorId="1" shapeId="0" xr:uid="{2F03488B-FAF5-4C7F-8B58-D3EDF4DAE3D7}">
      <text>
        <r>
          <rPr>
            <b/>
            <sz val="9"/>
            <color indexed="81"/>
            <rFont val="Calibri"/>
            <family val="2"/>
            <scheme val="minor"/>
          </rPr>
          <t>Jayanetra, Pacharapan {PI}:</t>
        </r>
        <r>
          <rPr>
            <sz val="9"/>
            <color indexed="81"/>
            <rFont val="Calibri"/>
            <family val="2"/>
            <scheme val="minor"/>
          </rPr>
          <t xml:space="preserve">
Add new plan for Downtime 16.Feb.21
by P'Job</t>
        </r>
      </text>
    </comment>
    <comment ref="C518" authorId="1" shapeId="0" xr:uid="{B19D12CA-144C-4BFC-8F7C-77B8AB38F083}">
      <text>
        <r>
          <rPr>
            <b/>
            <sz val="9"/>
            <color indexed="81"/>
            <rFont val="Calibri"/>
            <family val="2"/>
            <scheme val="minor"/>
          </rPr>
          <t>Jayanetra, Pacharapan {PI}:
Add new plan for Downtime 16.Feb.21
by P'Job</t>
        </r>
      </text>
    </comment>
    <comment ref="C519" authorId="1" shapeId="0" xr:uid="{C45A572B-E4E8-4859-ACB7-EDFA6598CDF2}">
      <text>
        <r>
          <rPr>
            <b/>
            <sz val="9"/>
            <color indexed="81"/>
            <rFont val="Calibri"/>
            <family val="2"/>
            <scheme val="minor"/>
          </rPr>
          <t>Jayanetra, Pacharapan {PI}:
Add new plan for Downtime 16.Feb.21
by P'Job</t>
        </r>
      </text>
    </comment>
    <comment ref="C620" authorId="1" shapeId="0" xr:uid="{F18821E2-773C-4C1E-89E5-078FAD0E9CED}">
      <text>
        <r>
          <rPr>
            <b/>
            <sz val="9"/>
            <color indexed="81"/>
            <rFont val="Calibri"/>
            <family val="2"/>
            <scheme val="minor"/>
          </rPr>
          <t>Jayanetra, Pacharapan {PI}:</t>
        </r>
        <r>
          <rPr>
            <sz val="9"/>
            <color indexed="81"/>
            <rFont val="Calibri"/>
            <family val="2"/>
            <scheme val="minor"/>
          </rPr>
          <t xml:space="preserve">
Add new plan 26.Feb.2021
by P'Oomsap</t>
        </r>
      </text>
    </comment>
    <comment ref="C626" authorId="1" shapeId="0" xr:uid="{4F32D7AD-C46E-4E43-84CC-E400672AC789}">
      <text>
        <r>
          <rPr>
            <b/>
            <sz val="9"/>
            <color indexed="81"/>
            <rFont val="Calibri"/>
            <family val="2"/>
            <scheme val="minor"/>
          </rPr>
          <t>Jayanetra, Pacharapan {PI}:</t>
        </r>
        <r>
          <rPr>
            <sz val="9"/>
            <color indexed="81"/>
            <rFont val="Calibri"/>
            <family val="2"/>
            <scheme val="minor"/>
          </rPr>
          <t xml:space="preserve">
Add new plan 26.Feb.2021
by P'Oomsap
Revise master plan for Weekly meeting
Change freq from 30 to 90 days (N'Keng) request 17.Mar.2023</t>
        </r>
      </text>
    </comment>
    <comment ref="C684" authorId="0" shapeId="0" xr:uid="{5A403BBE-67E5-4266-AECE-58D80555704D}">
      <text>
        <r>
          <rPr>
            <b/>
            <sz val="9"/>
            <color indexed="81"/>
            <rFont val="Calibri"/>
            <family val="2"/>
            <scheme val="minor"/>
          </rPr>
          <t>Jayanetra, Pacharapan {PEP}:
Revised master plan by Weely meeting wih PRD 3.May.2023 (Group master from 16 plan to 1 plan)</t>
        </r>
      </text>
    </comment>
    <comment ref="K811" authorId="1" shapeId="0" xr:uid="{EC094EDD-D8EE-471A-AB14-9B3D4DF60C88}">
      <text>
        <r>
          <rPr>
            <sz val="10"/>
            <color indexed="81"/>
            <rFont val="Calibri"/>
            <family val="2"/>
            <scheme val="minor"/>
          </rPr>
          <t xml:space="preserve">เอา งานออกพร้อมกันสามงาน High speech,Index,Pusher unit
</t>
        </r>
      </text>
    </comment>
    <comment ref="K816" authorId="1" shapeId="0" xr:uid="{4E83888E-78D9-46A4-9B1E-F9F1CB020974}">
      <text>
        <r>
          <rPr>
            <sz val="10"/>
            <color indexed="81"/>
            <rFont val="Calibri"/>
            <family val="2"/>
            <scheme val="minor"/>
          </rPr>
          <t>เอา งานออกพร้อมกันสามงาน High speech,Index,Pusher unit</t>
        </r>
        <r>
          <rPr>
            <b/>
            <sz val="9"/>
            <color indexed="81"/>
            <rFont val="Tahoma"/>
            <family val="2"/>
          </rPr>
          <t xml:space="preserve">
</t>
        </r>
      </text>
    </comment>
    <comment ref="K821" authorId="1" shapeId="0" xr:uid="{C4FB4095-5F5E-417F-A748-C02527ED220E}">
      <text>
        <r>
          <rPr>
            <sz val="10"/>
            <color indexed="81"/>
            <rFont val="Calibri"/>
            <family val="2"/>
            <scheme val="minor"/>
          </rPr>
          <t>เอา งานออกพร้อมกันสามงาน High speech,Index,Pusher unit</t>
        </r>
        <r>
          <rPr>
            <b/>
            <sz val="9"/>
            <color indexed="81"/>
            <rFont val="Tahoma"/>
            <family val="2"/>
          </rPr>
          <t xml:space="preserve">
</t>
        </r>
      </text>
    </comment>
    <comment ref="K829" authorId="1" shapeId="0" xr:uid="{033C7B88-49AD-44A1-823F-F831A4D70439}">
      <text>
        <r>
          <rPr>
            <sz val="10"/>
            <color indexed="81"/>
            <rFont val="Calibri"/>
            <family val="2"/>
            <scheme val="minor"/>
          </rPr>
          <t xml:space="preserve">เอา งานออกพร้อมกันสามงาน High speech,Index,Pusher unit
</t>
        </r>
      </text>
    </comment>
    <comment ref="K835" authorId="1" shapeId="0" xr:uid="{4E1C2161-C05E-419C-A2C8-BBDA6C09CECC}">
      <text>
        <r>
          <rPr>
            <sz val="10"/>
            <color indexed="81"/>
            <rFont val="Calibri"/>
            <family val="2"/>
            <scheme val="minor"/>
          </rPr>
          <t xml:space="preserve">เอา งานออกพร้อมกันสามงาน High speech,Index,Pusher unit
</t>
        </r>
      </text>
    </comment>
    <comment ref="K861" authorId="1" shapeId="0" xr:uid="{47142AA8-485D-4835-8C80-59872AC8BC6F}">
      <text>
        <r>
          <rPr>
            <sz val="10"/>
            <color indexed="81"/>
            <rFont val="Calibri"/>
            <family val="2"/>
            <scheme val="minor"/>
          </rPr>
          <t xml:space="preserve">เอา งานออกพร้อมกันสามงาน High speech,Index,Pusher unit
</t>
        </r>
      </text>
    </comment>
    <comment ref="K866" authorId="1" shapeId="0" xr:uid="{39F97B4C-829F-419C-863A-AC68A7C0C2E0}">
      <text>
        <r>
          <rPr>
            <sz val="10"/>
            <color indexed="81"/>
            <rFont val="Calibri"/>
            <family val="2"/>
            <scheme val="minor"/>
          </rPr>
          <t>เอา งานออกพร้อมกันสามงาน High speech,Index,Pusher unit</t>
        </r>
        <r>
          <rPr>
            <b/>
            <sz val="9"/>
            <color indexed="81"/>
            <rFont val="Tahoma"/>
            <family val="2"/>
          </rPr>
          <t xml:space="preserve">
</t>
        </r>
      </text>
    </comment>
    <comment ref="K871" authorId="1" shapeId="0" xr:uid="{F53D4E3A-78D4-4848-97D5-865ADAC7D5D5}">
      <text>
        <r>
          <rPr>
            <sz val="10"/>
            <color indexed="81"/>
            <rFont val="Calibri"/>
            <family val="2"/>
            <scheme val="minor"/>
          </rPr>
          <t>เอา งานออกพร้อมกันสามงาน High speech,Index,Pusher unit</t>
        </r>
        <r>
          <rPr>
            <b/>
            <sz val="9"/>
            <color indexed="81"/>
            <rFont val="Tahoma"/>
            <family val="2"/>
          </rPr>
          <t xml:space="preserve">
</t>
        </r>
      </text>
    </comment>
    <comment ref="K879" authorId="1" shapeId="0" xr:uid="{D18A12AC-B6B7-4B27-8163-57A7DE696CCF}">
      <text>
        <r>
          <rPr>
            <sz val="10"/>
            <color indexed="81"/>
            <rFont val="Calibri"/>
            <family val="2"/>
            <scheme val="minor"/>
          </rPr>
          <t xml:space="preserve">เอา งานออกพร้อมกันสามงาน High speech,Index,Pusher unit
</t>
        </r>
      </text>
    </comment>
    <comment ref="K885" authorId="1" shapeId="0" xr:uid="{803ADF54-7657-49FB-B354-88F52E0873A7}">
      <text>
        <r>
          <rPr>
            <sz val="10"/>
            <color indexed="81"/>
            <rFont val="Calibri"/>
            <family val="2"/>
            <scheme val="minor"/>
          </rPr>
          <t xml:space="preserve">เอา งานออกพร้อมกันสามงาน High speech,Index,Pusher unit
</t>
        </r>
      </text>
    </comment>
    <comment ref="C993" authorId="0" shapeId="0" xr:uid="{B8825845-AEC2-454A-89E2-E82DEF33E005}">
      <text>
        <r>
          <rPr>
            <sz val="9"/>
            <color indexed="81"/>
            <rFont val="Calibri"/>
            <family val="2"/>
            <scheme val="minor"/>
          </rPr>
          <t>Jayanetra, Pacharapan {PEP}:
Add new master plan for P'Kao request 21.Sep.2022</t>
        </r>
      </text>
    </comment>
    <comment ref="C996" authorId="0" shapeId="0" xr:uid="{280266F4-CF66-4B71-B17F-3394F4BD3D02}">
      <text>
        <r>
          <rPr>
            <sz val="9"/>
            <color indexed="81"/>
            <rFont val="Calibri"/>
            <family val="2"/>
            <scheme val="minor"/>
          </rPr>
          <t>Jayanetra, Pacharapan {PEP}:
Add new master plan for P'Kao request 21.Sep.2022</t>
        </r>
      </text>
    </comment>
    <comment ref="C999" authorId="0" shapeId="0" xr:uid="{43720371-FFF1-4A36-962F-269A0959414B}">
      <text>
        <r>
          <rPr>
            <sz val="9"/>
            <color indexed="81"/>
            <rFont val="Calibri"/>
            <family val="2"/>
            <scheme val="minor"/>
          </rPr>
          <t>Jayanetra, Pacharapan {PEP}:
Add new master plan for P'Kao request 21.Sep.2022</t>
        </r>
      </text>
    </comment>
    <comment ref="C1002" authorId="0" shapeId="0" xr:uid="{ECD0768A-7366-40FD-9790-3D1C023FDF2F}">
      <text>
        <r>
          <rPr>
            <sz val="9"/>
            <color indexed="81"/>
            <rFont val="Calibri"/>
            <family val="2"/>
            <scheme val="minor"/>
          </rPr>
          <t>Jayanetra, Pacharapan {PEP}:
Add new master plan for P'Kao request 21.Sep.2022</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Phetcharat, Chatchai {PI}</author>
    <author>Jayanetra, Pacharapan {PEP}</author>
  </authors>
  <commentList>
    <comment ref="F5" authorId="0" shapeId="0" xr:uid="{8238C5D9-B5AA-4888-8A44-3C516276C2F2}">
      <text>
        <r>
          <rPr>
            <sz val="9"/>
            <color indexed="81"/>
            <rFont val="Tahoma"/>
            <family val="2"/>
          </rPr>
          <t xml:space="preserve">L-Lubrication
I-Inspection
C-Cleaning
R-Replacement
</t>
        </r>
      </text>
    </comment>
    <comment ref="G5" authorId="0" shapeId="0" xr:uid="{A90B6F6E-4E5C-49BC-A879-5441969EBA3A}">
      <text>
        <r>
          <rPr>
            <b/>
            <sz val="9"/>
            <color indexed="81"/>
            <rFont val="Tahoma"/>
            <family val="2"/>
          </rPr>
          <t>Phetcharat, Chatchai {PI}:</t>
        </r>
        <r>
          <rPr>
            <sz val="9"/>
            <color indexed="81"/>
            <rFont val="Tahoma"/>
            <family val="2"/>
          </rPr>
          <t xml:space="preserve">
ME/EE/OP</t>
        </r>
      </text>
    </comment>
    <comment ref="C6" authorId="1" shapeId="0" xr:uid="{E1729C10-02C9-43DB-8352-EA8679BFC7CE}">
      <text>
        <r>
          <rPr>
            <b/>
            <sz val="9"/>
            <color indexed="81"/>
            <rFont val="Calibri"/>
            <family val="2"/>
            <scheme val="minor"/>
          </rPr>
          <t>Jayanetra, Pacharapan {PEP}:</t>
        </r>
        <r>
          <rPr>
            <sz val="9"/>
            <color indexed="81"/>
            <rFont val="Calibri"/>
            <family val="2"/>
            <scheme val="minor"/>
          </rPr>
          <t xml:space="preserve">
Revised machine new group
7.Oct.2023</t>
        </r>
      </text>
    </comment>
    <comment ref="C14" authorId="1" shapeId="0" xr:uid="{D6359D87-C41B-4B10-B6D8-60EFAD1D6427}">
      <text>
        <r>
          <rPr>
            <b/>
            <sz val="9"/>
            <color indexed="81"/>
            <rFont val="Calibri"/>
            <family val="2"/>
            <scheme val="minor"/>
          </rPr>
          <t>Jayanetra, Pacharapan {PEP}:</t>
        </r>
        <r>
          <rPr>
            <sz val="9"/>
            <color indexed="81"/>
            <rFont val="Tahoma"/>
            <family val="2"/>
          </rPr>
          <t xml:space="preserve">
</t>
        </r>
        <r>
          <rPr>
            <sz val="9"/>
            <color indexed="81"/>
            <rFont val="Calibri"/>
            <family val="2"/>
            <scheme val="minor"/>
          </rPr>
          <t>Revised machine new group
7.Oct.2023</t>
        </r>
      </text>
    </comment>
    <comment ref="C22" authorId="1" shapeId="0" xr:uid="{6220EED1-7679-4320-8663-68374F149FD3}">
      <text>
        <r>
          <rPr>
            <b/>
            <sz val="9"/>
            <color indexed="81"/>
            <rFont val="Calibri"/>
            <family val="2"/>
            <scheme val="minor"/>
          </rPr>
          <t>Jayanetra, Pacharapan {PEP}:</t>
        </r>
        <r>
          <rPr>
            <sz val="9"/>
            <color indexed="81"/>
            <rFont val="Tahoma"/>
            <family val="2"/>
          </rPr>
          <t xml:space="preserve">
</t>
        </r>
        <r>
          <rPr>
            <sz val="9"/>
            <color indexed="81"/>
            <rFont val="Calibri"/>
            <family val="2"/>
            <scheme val="minor"/>
          </rPr>
          <t>Revised machine new group
7.Oct.2023</t>
        </r>
      </text>
    </comment>
    <comment ref="C30" authorId="1" shapeId="0" xr:uid="{0627A23A-4531-4D10-8830-BA12625521C3}">
      <text>
        <r>
          <rPr>
            <b/>
            <sz val="9"/>
            <color indexed="81"/>
            <rFont val="Calibri"/>
            <family val="2"/>
            <scheme val="minor"/>
          </rPr>
          <t>Jayanetra, Pacharapan {PEP}:</t>
        </r>
        <r>
          <rPr>
            <sz val="9"/>
            <color indexed="81"/>
            <rFont val="Tahoma"/>
            <family val="2"/>
          </rPr>
          <t xml:space="preserve">
</t>
        </r>
        <r>
          <rPr>
            <sz val="9"/>
            <color indexed="81"/>
            <rFont val="Calibri"/>
            <family val="2"/>
            <scheme val="minor"/>
          </rPr>
          <t>Revised machine new group
7.Oct.2023</t>
        </r>
      </text>
    </comment>
    <comment ref="C37" authorId="1" shapeId="0" xr:uid="{FE618C7E-DED0-45DB-B237-303C74D18948}">
      <text>
        <r>
          <rPr>
            <b/>
            <sz val="9"/>
            <color indexed="81"/>
            <rFont val="Calibri"/>
            <family val="2"/>
            <scheme val="minor"/>
          </rPr>
          <t>Jayanetra, Pacharapan {PEP}:</t>
        </r>
        <r>
          <rPr>
            <sz val="9"/>
            <color indexed="81"/>
            <rFont val="Calibri"/>
            <family val="2"/>
            <scheme val="minor"/>
          </rPr>
          <t xml:space="preserve">
Revised machine new group
7.Oct.2023</t>
        </r>
      </text>
    </comment>
    <comment ref="C44" authorId="1" shapeId="0" xr:uid="{84BA199C-6CFA-4B71-9948-2D638A3AECE5}">
      <text>
        <r>
          <rPr>
            <b/>
            <sz val="9"/>
            <color indexed="81"/>
            <rFont val="Calibri"/>
            <family val="2"/>
            <scheme val="minor"/>
          </rPr>
          <t>Jayanetra, Pacharapan {PEP}:</t>
        </r>
        <r>
          <rPr>
            <sz val="9"/>
            <color indexed="81"/>
            <rFont val="Calibri"/>
            <family val="2"/>
            <scheme val="minor"/>
          </rPr>
          <t xml:space="preserve">
Stopped plan revised machine new group
7.Oct.2023</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05DE5FC9-3BEE-44E2-A52C-AF556E36D561}">
      <text>
        <r>
          <rPr>
            <sz val="9"/>
            <color indexed="81"/>
            <rFont val="Tahoma"/>
            <family val="2"/>
          </rPr>
          <t xml:space="preserve">L-Lubrication
I-Inspection
C-Cleaning
R-Replacement
</t>
        </r>
      </text>
    </comment>
    <comment ref="G5" authorId="0" shapeId="0" xr:uid="{1C097C57-4AF8-446E-B0D0-C48A028199DB}">
      <text>
        <r>
          <rPr>
            <b/>
            <sz val="9"/>
            <color indexed="81"/>
            <rFont val="Tahoma"/>
            <family val="2"/>
          </rPr>
          <t>Phetcharat, Chatchai {PI}:</t>
        </r>
        <r>
          <rPr>
            <sz val="9"/>
            <color indexed="81"/>
            <rFont val="Tahoma"/>
            <family val="2"/>
          </rPr>
          <t xml:space="preserve">
ME/EE/OP</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Phetcharat, Chatchai {PI}</author>
    <author>Jayanetra, Pacharapan {PI}</author>
  </authors>
  <commentList>
    <comment ref="F5" authorId="0" shapeId="0" xr:uid="{1E0761E2-3C12-42F3-B4F5-A3AC85AD8250}">
      <text>
        <r>
          <rPr>
            <sz val="9"/>
            <color indexed="81"/>
            <rFont val="Tahoma"/>
            <family val="2"/>
          </rPr>
          <t xml:space="preserve">L-Lubrication
I-Inspection
C-Cleaning
R-Replacement
</t>
        </r>
      </text>
    </comment>
    <comment ref="G5" authorId="0" shapeId="0" xr:uid="{6E800D97-5D9C-41C9-A0B7-C573C739D111}">
      <text>
        <r>
          <rPr>
            <b/>
            <sz val="9"/>
            <color indexed="81"/>
            <rFont val="Tahoma"/>
            <family val="2"/>
          </rPr>
          <t>Phetcharat, Chatchai {PI}:</t>
        </r>
        <r>
          <rPr>
            <sz val="9"/>
            <color indexed="81"/>
            <rFont val="Tahoma"/>
            <family val="2"/>
          </rPr>
          <t xml:space="preserve">
ME/EE/OP</t>
        </r>
      </text>
    </comment>
    <comment ref="K64" authorId="1" shapeId="0" xr:uid="{D185EE8E-2D2F-4C4F-B0AD-DBB4F9E57BFE}">
      <text>
        <r>
          <rPr>
            <b/>
            <sz val="9"/>
            <color indexed="81"/>
            <rFont val="Tahoma"/>
            <family val="2"/>
          </rPr>
          <t>Change 30 days to 60 days
N'Ice ขอเปลี่ยนจาก 60 เป็น90 วัน</t>
        </r>
      </text>
    </comment>
    <comment ref="K246" authorId="1" shapeId="0" xr:uid="{99C635FB-F025-4BAB-A3A6-3AE8C9101315}">
      <text>
        <r>
          <rPr>
            <b/>
            <sz val="9"/>
            <color indexed="81"/>
            <rFont val="Tahoma"/>
            <family val="2"/>
          </rPr>
          <t>Change 30 days to 60 days
N'Ice ขอเปลี่ยนจาก 60 เป็น90 วัน</t>
        </r>
      </text>
    </comment>
    <comment ref="K340" authorId="1" shapeId="0" xr:uid="{84A2E129-883D-4FA5-BEF2-4DC33F1368E2}">
      <text>
        <r>
          <rPr>
            <b/>
            <sz val="9"/>
            <color indexed="81"/>
            <rFont val="Tahoma"/>
            <family val="2"/>
          </rPr>
          <t>Change 30 days to 60 days
N'Ice ขอเปลี่ยนจาก 60 เป็น90 วัน</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BA8D8AEE-FDA3-46C4-A84E-F0BCD340B505}">
      <text>
        <r>
          <rPr>
            <sz val="9"/>
            <color indexed="81"/>
            <rFont val="Tahoma"/>
            <family val="2"/>
          </rPr>
          <t xml:space="preserve">L-Lubrication
I-Inspection
C-Cleaning
R-Replacement
</t>
        </r>
      </text>
    </comment>
    <comment ref="G5" authorId="0" shapeId="0" xr:uid="{CCFFC012-0355-49FF-9566-47F5E4DF5D0B}">
      <text>
        <r>
          <rPr>
            <b/>
            <sz val="9"/>
            <color indexed="81"/>
            <rFont val="Tahoma"/>
            <family val="2"/>
          </rPr>
          <t>Phetcharat, Chatchai {PI}:</t>
        </r>
        <r>
          <rPr>
            <sz val="9"/>
            <color indexed="81"/>
            <rFont val="Tahoma"/>
            <family val="2"/>
          </rPr>
          <t xml:space="preserve">
ME/EE/OP</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Phetcharat, Chatchai {PI}</author>
    <author>Thamburanawit, Pimnacha {PEP}</author>
  </authors>
  <commentList>
    <comment ref="F5" authorId="0" shapeId="0" xr:uid="{A1553753-CB99-4B7D-A1D8-872A2063A809}">
      <text>
        <r>
          <rPr>
            <sz val="9"/>
            <color indexed="81"/>
            <rFont val="Tahoma"/>
            <family val="2"/>
          </rPr>
          <t xml:space="preserve">L-Lubrication
I-Inspection
C-Cleaning
R-Replacement
</t>
        </r>
      </text>
    </comment>
    <comment ref="G5" authorId="0" shapeId="0" xr:uid="{45AD5FE0-2B18-45E9-944C-E5F633E66860}">
      <text>
        <r>
          <rPr>
            <b/>
            <sz val="9"/>
            <color indexed="81"/>
            <rFont val="Tahoma"/>
            <family val="2"/>
          </rPr>
          <t>Phetcharat, Chatchai {PI}:</t>
        </r>
        <r>
          <rPr>
            <sz val="9"/>
            <color indexed="81"/>
            <rFont val="Tahoma"/>
            <family val="2"/>
          </rPr>
          <t xml:space="preserve">
ME/EE/OP</t>
        </r>
      </text>
    </comment>
    <comment ref="C18" authorId="1" shapeId="0" xr:uid="{ADEB3B0D-3B86-496F-AF29-CAF3FC28B259}">
      <text>
        <r>
          <rPr>
            <b/>
            <sz val="9"/>
            <color indexed="81"/>
            <rFont val="Tahoma"/>
            <family val="2"/>
          </rPr>
          <t>Thamburanawit, Pimnacha {PEP}:
ยังไม่ scheduling</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Phetcharat, Chatchai {PI}</author>
    <author>Thamburanawit, Pimnacha {PEP}</author>
    <author>Jayanetra, Pacharapan {PEP}</author>
  </authors>
  <commentList>
    <comment ref="F5" authorId="0" shapeId="0" xr:uid="{1B2BA8C8-3092-48B9-8E9C-70851756B77C}">
      <text>
        <r>
          <rPr>
            <sz val="9"/>
            <color indexed="81"/>
            <rFont val="Tahoma"/>
            <family val="2"/>
          </rPr>
          <t xml:space="preserve">L-Lubrication
I-Inspection
C-Cleaning
R-Replacement
</t>
        </r>
      </text>
    </comment>
    <comment ref="G5" authorId="0" shapeId="0" xr:uid="{2F13292B-1005-4214-8BD7-0A241CA753A5}">
      <text>
        <r>
          <rPr>
            <b/>
            <sz val="9"/>
            <color indexed="81"/>
            <rFont val="Tahoma"/>
            <family val="2"/>
          </rPr>
          <t>Phetcharat, Chatchai {PI}:</t>
        </r>
        <r>
          <rPr>
            <sz val="9"/>
            <color indexed="81"/>
            <rFont val="Tahoma"/>
            <family val="2"/>
          </rPr>
          <t xml:space="preserve">
ME/EE/OP</t>
        </r>
      </text>
    </comment>
    <comment ref="C18" authorId="1" shapeId="0" xr:uid="{5E4E9CCB-45C8-4770-A72D-2E942838BC12}">
      <text>
        <r>
          <rPr>
            <b/>
            <sz val="9"/>
            <color indexed="81"/>
            <rFont val="Tahoma"/>
            <family val="2"/>
          </rPr>
          <t>Thamburanawit, Pimnacha {PEP}:
ยังไม่ scheduling</t>
        </r>
      </text>
    </comment>
    <comment ref="C70" authorId="2" shapeId="0" xr:uid="{98117223-C4C4-47B0-B3E6-BB936D8EFDCC}">
      <text>
        <r>
          <rPr>
            <b/>
            <sz val="9"/>
            <color indexed="81"/>
            <rFont val="Calibri"/>
            <family val="2"/>
            <scheme val="minor"/>
          </rPr>
          <t>Jayanetra, Pacharapan {PEP}:</t>
        </r>
        <r>
          <rPr>
            <sz val="9"/>
            <color indexed="81"/>
            <rFont val="Calibri"/>
            <family val="2"/>
            <scheme val="minor"/>
          </rPr>
          <t xml:space="preserve">
Add New master plan for DT 
10.Oct.2024</t>
        </r>
      </text>
    </comment>
    <comment ref="C74" authorId="2" shapeId="0" xr:uid="{33CF750A-445F-4EDB-AD63-2AEE7ECA9B8B}">
      <text>
        <r>
          <rPr>
            <b/>
            <sz val="9"/>
            <color indexed="81"/>
            <rFont val="Calibri"/>
            <family val="2"/>
            <scheme val="minor"/>
          </rPr>
          <t>Jayanetra, Pacharapan {PEP}:</t>
        </r>
        <r>
          <rPr>
            <sz val="9"/>
            <color indexed="81"/>
            <rFont val="Calibri"/>
            <family val="2"/>
            <scheme val="minor"/>
          </rPr>
          <t xml:space="preserve">
Jayanetra, Pacharapan {PEP}:
Add New master plan for DT 
10.Oct.2024</t>
        </r>
      </text>
    </comment>
    <comment ref="C78" authorId="2" shapeId="0" xr:uid="{25DEDFE0-386A-4CDE-A3F3-D98B9820BD2C}">
      <text>
        <r>
          <rPr>
            <b/>
            <sz val="9"/>
            <color indexed="81"/>
            <rFont val="Calibri"/>
            <family val="2"/>
            <scheme val="minor"/>
          </rPr>
          <t>Jayanetra, Pacharapan {PEP}:
Add New master plan for DT 
10.Oct.2024</t>
        </r>
      </text>
    </comment>
    <comment ref="C82" authorId="2" shapeId="0" xr:uid="{807EDBAC-5AC1-4792-9D1B-A5017AA81FD0}">
      <text>
        <r>
          <rPr>
            <b/>
            <sz val="9"/>
            <color indexed="81"/>
            <rFont val="Calibri"/>
            <family val="2"/>
            <scheme val="minor"/>
          </rPr>
          <t>Jayanetra, Pacharapan {PEP}:
Add New master plan for DT 
10.Oct.2024</t>
        </r>
      </text>
    </comment>
    <comment ref="C86" authorId="2" shapeId="0" xr:uid="{4A7F890F-7776-492B-9295-54367D1BCB06}">
      <text>
        <r>
          <rPr>
            <b/>
            <sz val="9"/>
            <color indexed="81"/>
            <rFont val="Calibri"/>
            <family val="2"/>
            <scheme val="minor"/>
          </rPr>
          <t>Jayanetra, Pacharapan {PEP}:
Add New master plan for DT 
10.Oct.2024</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Phetcharat, Chatchai {PI}</author>
  </authors>
  <commentList>
    <comment ref="F5" authorId="0" shapeId="0" xr:uid="{0E582B40-6418-43E4-ADD2-598513A52C3C}">
      <text>
        <r>
          <rPr>
            <sz val="9"/>
            <color indexed="81"/>
            <rFont val="Tahoma"/>
            <family val="2"/>
          </rPr>
          <t xml:space="preserve">L-Lubrication
I-Inspection
C-Cleaning
R-Replacement
</t>
        </r>
      </text>
    </comment>
    <comment ref="G5" authorId="0" shapeId="0" xr:uid="{3931BF02-1DCE-4E8F-A0E7-8101339D6E56}">
      <text>
        <r>
          <rPr>
            <b/>
            <sz val="9"/>
            <color indexed="81"/>
            <rFont val="Tahoma"/>
            <family val="2"/>
          </rPr>
          <t>Phetcharat, Chatchai {PI}:</t>
        </r>
        <r>
          <rPr>
            <sz val="9"/>
            <color indexed="81"/>
            <rFont val="Tahoma"/>
            <family val="2"/>
          </rPr>
          <t xml:space="preserve">
ME/EE/OP</t>
        </r>
      </text>
    </comment>
  </commentList>
</comments>
</file>

<file path=xl/sharedStrings.xml><?xml version="1.0" encoding="utf-8"?>
<sst xmlns="http://schemas.openxmlformats.org/spreadsheetml/2006/main" count="59464" uniqueCount="2043">
  <si>
    <t>Zone</t>
  </si>
  <si>
    <t>Machine List</t>
  </si>
  <si>
    <t>M/C</t>
  </si>
  <si>
    <t>PM list</t>
  </si>
  <si>
    <t>freq (day)</t>
  </si>
  <si>
    <t>Grease / Lube / SP</t>
  </si>
  <si>
    <t>Weight Hopper</t>
  </si>
  <si>
    <t>A</t>
  </si>
  <si>
    <t>B</t>
  </si>
  <si>
    <t>C</t>
  </si>
  <si>
    <t>เพิ่ม</t>
  </si>
  <si>
    <t>ยกเลิก</t>
  </si>
  <si>
    <t>แก้ไข</t>
  </si>
  <si>
    <t>TPM</t>
  </si>
  <si>
    <t>WPM</t>
  </si>
  <si>
    <t>FPM</t>
  </si>
  <si>
    <t>GPM</t>
  </si>
  <si>
    <t>HPM</t>
  </si>
  <si>
    <t>RPM</t>
  </si>
  <si>
    <t>QPM</t>
  </si>
  <si>
    <t>YPM</t>
  </si>
  <si>
    <t>Frequency (days)</t>
  </si>
  <si>
    <t>14/15</t>
  </si>
  <si>
    <t>MPM</t>
  </si>
  <si>
    <t>Plan Type</t>
  </si>
  <si>
    <t>28/30 (M)</t>
  </si>
  <si>
    <t>90 (3M)</t>
  </si>
  <si>
    <t>120 (4M)</t>
  </si>
  <si>
    <t>180 (6M)</t>
  </si>
  <si>
    <t>270 (9M)</t>
  </si>
  <si>
    <t>365 (12M)</t>
  </si>
  <si>
    <t>PM Type</t>
  </si>
  <si>
    <t>I</t>
  </si>
  <si>
    <t>V</t>
  </si>
  <si>
    <t>R</t>
  </si>
  <si>
    <t>inspection</t>
  </si>
  <si>
    <t>cleaning</t>
  </si>
  <si>
    <t>calibration</t>
  </si>
  <si>
    <t>vibration measurement</t>
  </si>
  <si>
    <t>adjust</t>
  </si>
  <si>
    <t>part replacement</t>
  </si>
  <si>
    <t>Desc</t>
  </si>
  <si>
    <t>L</t>
  </si>
  <si>
    <t>lubrication</t>
  </si>
  <si>
    <t>Maintenance plan</t>
  </si>
  <si>
    <t>Legacy</t>
  </si>
  <si>
    <t>240 (8M)</t>
  </si>
  <si>
    <t>SPM</t>
  </si>
  <si>
    <t>60 (2M)</t>
  </si>
  <si>
    <t>NPM</t>
  </si>
  <si>
    <t>Man</t>
  </si>
  <si>
    <t>หยุด</t>
  </si>
  <si>
    <t>เดิน</t>
  </si>
  <si>
    <t>Man hour</t>
  </si>
  <si>
    <t>Min</t>
  </si>
  <si>
    <t>PK1</t>
  </si>
  <si>
    <t>DC-All Distribution Conveyor</t>
  </si>
  <si>
    <t>Distrbution pan &amp; gate</t>
  </si>
  <si>
    <t>ตรวจสอบสภาพ pan</t>
  </si>
  <si>
    <t>ตรวจสอบสภาพ Rotary Gate</t>
  </si>
  <si>
    <t>ตรวจสอบสภาพ Linear bearing</t>
  </si>
  <si>
    <t>ตรวจสอบสภาพ linear encoder</t>
  </si>
  <si>
    <t>Task list No</t>
  </si>
  <si>
    <t>PK1-MV-ME</t>
  </si>
  <si>
    <t>Driven unit</t>
  </si>
  <si>
    <t>ตรวจดูค่ากระแสขณะทำงานของ magnet</t>
  </si>
  <si>
    <t>PK1-MV-ME1</t>
  </si>
  <si>
    <t>Electrical cabinet</t>
  </si>
  <si>
    <t>ทำความสะอาดตู้ไฟ</t>
  </si>
  <si>
    <t>ตรวจสอบสภาพสายไฟ</t>
  </si>
  <si>
    <t>ทำการตรวจวัด Thermo scan</t>
  </si>
  <si>
    <t>ตรวจสอบ Grouding</t>
  </si>
  <si>
    <t xml:space="preserve">ทำการขันตึง Connector </t>
  </si>
  <si>
    <t>Distribution Conveyor</t>
  </si>
  <si>
    <t>(TNA)</t>
  </si>
  <si>
    <t>PM Inspection</t>
  </si>
  <si>
    <t>Vibrating type</t>
  </si>
  <si>
    <t>ตรวจดูค่ากระแสขณะทำงานของ Motor</t>
  </si>
  <si>
    <t>PK1-HV-EE</t>
  </si>
  <si>
    <t>ทำการตรวจวัด Thermal scan</t>
  </si>
  <si>
    <t>x</t>
  </si>
  <si>
    <t>CCW Weigher</t>
  </si>
  <si>
    <t>PK1-MI-ME</t>
  </si>
  <si>
    <t xml:space="preserve">Divider Gate </t>
  </si>
  <si>
    <t>ทำการตรวจสอบ Divider gate</t>
  </si>
  <si>
    <t>Radian Feeder</t>
  </si>
  <si>
    <t>ทำการตรวจสอบ Radian feeder</t>
  </si>
  <si>
    <t>DF Feeder</t>
  </si>
  <si>
    <t>ทำการตรวจสอบ DF feeder</t>
  </si>
  <si>
    <t>ทำการ Span &amp; zero adjustment</t>
  </si>
  <si>
    <t>Pull Hopper</t>
  </si>
  <si>
    <t>ทำการตรวจสอบ Pull Hopper</t>
  </si>
  <si>
    <t>ทำการตรวจสอบ Weight Hopper</t>
  </si>
  <si>
    <t>Booster Hopper</t>
  </si>
  <si>
    <t>ทำการตรวจสอบ Booster Hopper</t>
  </si>
  <si>
    <t>Timing Hopper</t>
  </si>
  <si>
    <t>ทำการตรวจสอบ Timing Hopper</t>
  </si>
  <si>
    <t>ทำการ Cleaning electrical cabinet</t>
  </si>
  <si>
    <t>Remote control unit</t>
  </si>
  <si>
    <t>ทำการตรวจสอบตำแหน่งของ Touch screen</t>
  </si>
  <si>
    <t>CCW-Weigher 1A5-6</t>
  </si>
  <si>
    <t>CCW-Weigher 1A7-8</t>
  </si>
  <si>
    <t>CCW-Weigher 1A9-10</t>
  </si>
  <si>
    <t>CCW-Weigher 1A13-14</t>
  </si>
  <si>
    <t>CCW-Weigher 1F15-16</t>
  </si>
  <si>
    <t>Bagmaker Model Fuji</t>
  </si>
  <si>
    <t>End seal</t>
  </si>
  <si>
    <t>ตรวจสอบสภาพ Cutter</t>
  </si>
  <si>
    <t>ตรวจสอบสภาพ End seal bar</t>
  </si>
  <si>
    <t>ตรวจสอบสภาพ strip unit</t>
  </si>
  <si>
    <t>Back seal</t>
  </si>
  <si>
    <t>ตรวจสอบสภาพ Back seal</t>
  </si>
  <si>
    <t>Film feed</t>
  </si>
  <si>
    <t>ตรวจสอบสภาพ Roller</t>
  </si>
  <si>
    <t>Pull down belt</t>
  </si>
  <si>
    <t>ตรวจสอบสภาพ Pull down belt</t>
  </si>
  <si>
    <t>Date coder</t>
  </si>
  <si>
    <t>ตรวจสอบสภาพ gusset</t>
  </si>
  <si>
    <t>ตรวจสอบสภาพ Rubber roller</t>
  </si>
  <si>
    <t>ตรวจสอบสภาพ Print head</t>
  </si>
  <si>
    <t>Electrical</t>
  </si>
  <si>
    <t>ตรวจสอบอุปกรณ์ Safety ของเครื่อง</t>
  </si>
  <si>
    <t>PM Lubication</t>
  </si>
  <si>
    <t>All machine</t>
  </si>
  <si>
    <t>ทำการอัดจาระบี ณ จุด Service ของเครื่อง</t>
  </si>
  <si>
    <t>Bagmaker Model Apex</t>
  </si>
  <si>
    <t>ตรวจสอบสภาพ Vert seal</t>
  </si>
  <si>
    <t>Bagmaker Model Atlas-122,124</t>
  </si>
  <si>
    <t>ตรวจสอบสภาพ Steel belt</t>
  </si>
  <si>
    <t>PM Time base maintenace</t>
  </si>
  <si>
    <t>Inside machine &amp; Electical cabinet</t>
  </si>
  <si>
    <t>ทำความสะอาดภายในเครื่อง</t>
  </si>
  <si>
    <t>End seal unit</t>
  </si>
  <si>
    <t>ทำการเปลี่ยน bearing main shaft drive end seal unit</t>
  </si>
  <si>
    <t>ทำการ adjust alignment ของชุด end seal</t>
  </si>
  <si>
    <t xml:space="preserve">ทำการ set up end seal Home position </t>
  </si>
  <si>
    <t>Back seal unit</t>
  </si>
  <si>
    <t>ทำการเปลี่ยน Bearing shaft drive back seal</t>
  </si>
  <si>
    <t>ทำการตรวจสอบและแก้ไข Drive sprocket</t>
  </si>
  <si>
    <t>Strip unit</t>
  </si>
  <si>
    <t>ทำการ cleaning guide strip</t>
  </si>
  <si>
    <t>ทำการ cleaning strip unit</t>
  </si>
  <si>
    <t>ทำการเปลี่ยน Bearing cam follower</t>
  </si>
  <si>
    <t>ทำการปรับ alignment strip unit</t>
  </si>
  <si>
    <t>Film feed unit</t>
  </si>
  <si>
    <t>ทำการเปลี่ยน Bearing ชุด film feed</t>
  </si>
  <si>
    <t>ทำการเปลี่ยน Bearing Shaft dirve pull down belt</t>
  </si>
  <si>
    <t>Vacuum pump</t>
  </si>
  <si>
    <t>ทำการ Cleaning และตรวจสอบ Fillter</t>
  </si>
  <si>
    <t>ทำการตรวจสอบและแก้ไข Cabon vane</t>
  </si>
  <si>
    <t>Bagmaker Model Astro</t>
  </si>
  <si>
    <t>Bagmaker Model Atlas-203</t>
  </si>
  <si>
    <t>Outer bag</t>
  </si>
  <si>
    <t>ทำการตรวจสอบ End seal bar</t>
  </si>
  <si>
    <t>ทำการตรวจสอบ cutter</t>
  </si>
  <si>
    <t>Vert seal unit</t>
  </si>
  <si>
    <t>ทำการตรวจสอบ Vert seal unit</t>
  </si>
  <si>
    <t>Infeed conveyor unit</t>
  </si>
  <si>
    <t>ทำการตรวจสอบ infeed conveyor unit</t>
  </si>
  <si>
    <t>PVC Belt infeed and outfeed unit</t>
  </si>
  <si>
    <t>ทำการตรวจสอบ ชุด PVC Belt infeed conveyor</t>
  </si>
  <si>
    <t>ทำการตรวจสอบ ชุด PVC Belt outfeed conveyor</t>
  </si>
  <si>
    <t>ทำการตรวจสอบอุปกรณ์ Safety ของเครื่อง</t>
  </si>
  <si>
    <t>PMTime Base maintenace</t>
  </si>
  <si>
    <t xml:space="preserve">ทำการเปลี่ยน H-end seal </t>
  </si>
  <si>
    <t>ทำการเปลี่ยน cam follower bearing CF12 drive end seal</t>
  </si>
  <si>
    <t>ทำการเปลี่ยน cam follower bearing CF8 drive end seal</t>
  </si>
  <si>
    <t>ทำการปรับตั้ง End seal alignment</t>
  </si>
  <si>
    <t>ทำการเปลี่ยน bearing shaft drive vert seal</t>
  </si>
  <si>
    <t>ทำการเปลี่ยน chain drive vert seal</t>
  </si>
  <si>
    <t>Infeed unit</t>
  </si>
  <si>
    <t>ทำการเปลี่ยน chain drive และ guide chain</t>
  </si>
  <si>
    <t>ทำการเปลี่ยน pin with clip infeed</t>
  </si>
  <si>
    <t>ทำการเปลี่ยน super line สำหรับ support infeed unit</t>
  </si>
  <si>
    <t>ทำการปรับตั้ง Alignment</t>
  </si>
  <si>
    <t>ทำการหล่อลื่น Chain drive</t>
  </si>
  <si>
    <t>PVC belt input &amp; output unit</t>
  </si>
  <si>
    <t>ทำการเปลี่ยน linear bearing support infeed and outfeed unit</t>
  </si>
  <si>
    <t>Check weight</t>
  </si>
  <si>
    <t>Input belt</t>
  </si>
  <si>
    <t>Weigh belt</t>
  </si>
  <si>
    <t>Out put belt</t>
  </si>
  <si>
    <t xml:space="preserve">ตรวจสอบสภาพ input belt </t>
  </si>
  <si>
    <t>ตรวจสอบสภาพ Timming belt</t>
  </si>
  <si>
    <t xml:space="preserve">ตรวจสอบสภาพ weigh belt </t>
  </si>
  <si>
    <t>ทำการ calibrate และ และ set balance</t>
  </si>
  <si>
    <t xml:space="preserve">ตรวจสอบสภาพ Output belt </t>
  </si>
  <si>
    <t>ตรวจสอบการทำงานของ Rejector arm</t>
  </si>
  <si>
    <t>Product Transfer conveyor</t>
  </si>
  <si>
    <t>Conveyor</t>
  </si>
  <si>
    <t>ตรวจสอบสภาพ Belt</t>
  </si>
  <si>
    <t>ตรวบสอบสภาพ Bearing</t>
  </si>
  <si>
    <t>ตรวบสอบสภาพ Guide และ Wear strip</t>
  </si>
  <si>
    <t>ตรวจสอบสภาพ Motor</t>
  </si>
  <si>
    <t>ทำการเปลี่ยน Chain drive</t>
  </si>
  <si>
    <t>ทำการเปลี่ยนน้ำมัน Gear</t>
  </si>
  <si>
    <t>ทำการตรวจสอบสภาพ Oil seal</t>
  </si>
  <si>
    <t>ทำการตรวจสอบ Sprocket</t>
  </si>
  <si>
    <t>Case Sealer</t>
  </si>
  <si>
    <t>ตรวจสอบสภาพ ชุด centering arm (ชุดตบกล่อง)</t>
  </si>
  <si>
    <t>Belt unit</t>
  </si>
  <si>
    <t>ทำการตรวจสอบ Belt</t>
  </si>
  <si>
    <t>ทำการตรวจสอบสภาพ Driven &amp; Follower</t>
  </si>
  <si>
    <t>Columm unit</t>
  </si>
  <si>
    <t>ทำการตรวจสอบสภาพ Columm unit</t>
  </si>
  <si>
    <t>Upper &amp; Low Taping Assembly 
(Accu guide)</t>
  </si>
  <si>
    <t>ทำการตรวจสภาพ Upper Accu guide</t>
  </si>
  <si>
    <t>(Accu guide)</t>
  </si>
  <si>
    <t>ทำการตรวขสภาพ Lower Accu guide</t>
  </si>
  <si>
    <t>Auto case sealer</t>
  </si>
  <si>
    <t>ตรวจสอบสภาพ Belt infeed</t>
  </si>
  <si>
    <t>Side belt unit</t>
  </si>
  <si>
    <t>ตรวจสอบสภาพ Side belt</t>
  </si>
  <si>
    <t>ตรวจสอบสภาพ Motor side belt</t>
  </si>
  <si>
    <t xml:space="preserve">Upper &amp; Low Taping Assembly </t>
  </si>
  <si>
    <t>ตรวจสอบสภาพระบบ Safety</t>
  </si>
  <si>
    <t>Case Transfer conveyor</t>
  </si>
  <si>
    <t>ตรวจสอบสภาพ Chian drive</t>
  </si>
  <si>
    <t>ตรวจสอบสภาพ Frame</t>
  </si>
  <si>
    <t>Switching conveyor</t>
  </si>
  <si>
    <t>Belt</t>
  </si>
  <si>
    <t>ทำความสะอาด Belt</t>
  </si>
  <si>
    <t>ทำการตรวจสอบสภาพ Belt</t>
  </si>
  <si>
    <t>Engagement roller</t>
  </si>
  <si>
    <t>ถอด Engagement roller ออกมาทำความสะอาด</t>
  </si>
  <si>
    <t xml:space="preserve">ทำการตรวจสอบสภาพ Engagement roller </t>
  </si>
  <si>
    <t>Rack gear</t>
  </si>
  <si>
    <t>ทำการตรวจสอบสภาพ  Rack gear</t>
  </si>
  <si>
    <t>Diven and follower</t>
  </si>
  <si>
    <t>ทำการตรวจสภาพ Driven roller</t>
  </si>
  <si>
    <t>ทำการตรวจสภาพ Follower roller</t>
  </si>
  <si>
    <t>ทำการตรวจสภาพ spocket</t>
  </si>
  <si>
    <t>X-Ray</t>
  </si>
  <si>
    <t>ทำการตรวจสภาพ Roller</t>
  </si>
  <si>
    <t>ทำการตรวจสภาพ Belt infeed</t>
  </si>
  <si>
    <t>X-Ray Conveyor unit</t>
  </si>
  <si>
    <t>ทำการตรวจสภาพ Belt X-ray</t>
  </si>
  <si>
    <t>Output conveyor unit</t>
  </si>
  <si>
    <t>ทำการตรวจสภาพ Belt out feed</t>
  </si>
  <si>
    <t>Rejector conveyor unit</t>
  </si>
  <si>
    <t>ทำการตรวจสภาพ Rejector</t>
  </si>
  <si>
    <t>Air condition</t>
  </si>
  <si>
    <t>ทำการตรวจสภาพ Air condition</t>
  </si>
  <si>
    <t>Stax seamer</t>
  </si>
  <si>
    <t>Infeed Conveyor</t>
  </si>
  <si>
    <t>ทำการตรวจสภาพ belt infeed</t>
  </si>
  <si>
    <t>ทำการตรวจสภาพ Gear driven</t>
  </si>
  <si>
    <t>Lid feeder</t>
  </si>
  <si>
    <t>ทำการตรวจสภาพ motor ชุด Lid feefer</t>
  </si>
  <si>
    <t>ทำการตรวจสภาพ proximity sensor</t>
  </si>
  <si>
    <t>Seaming roll</t>
  </si>
  <si>
    <t>ทำการตรวจสภาพ Seaming roll</t>
  </si>
  <si>
    <t>Inside machine</t>
  </si>
  <si>
    <t>ทำความสะอาดภายใน guarding หัว seaming roll</t>
  </si>
  <si>
    <t>ทำความสะอาดภายใน guarding ด้านฐาน</t>
  </si>
  <si>
    <t>Stax depallet</t>
  </si>
  <si>
    <t>Depallet</t>
  </si>
  <si>
    <t>ตรวจสอบสภาพ chain lifter</t>
  </si>
  <si>
    <t>ตรวจสอบสภาพ ระบบ Clamping</t>
  </si>
  <si>
    <t xml:space="preserve">ตรวจสอบสภาพ Timing belt </t>
  </si>
  <si>
    <t xml:space="preserve">ตรวจสอบสภาพ Bearing </t>
  </si>
  <si>
    <t>ตรวจสอบสภาพ belt table</t>
  </si>
  <si>
    <t>STAX Bundle</t>
  </si>
  <si>
    <t>Center seal</t>
  </si>
  <si>
    <t>ตรวจสอบสภาพ center seal</t>
  </si>
  <si>
    <t>Output belt</t>
  </si>
  <si>
    <t>ตรวจสอบสภาพ sprocket</t>
  </si>
  <si>
    <t>shrink</t>
  </si>
  <si>
    <t>ตรวจสอบ Temp</t>
  </si>
  <si>
    <t>Horizontal bagmaker</t>
  </si>
  <si>
    <t>ตรวจสอบสภาพ Roller Film feed</t>
  </si>
  <si>
    <t>ตรวจสอบสภาพ Roller output belt</t>
  </si>
  <si>
    <t>STAX Transfer conveyor</t>
  </si>
  <si>
    <t>Metal detector</t>
  </si>
  <si>
    <t>ทำการตรวจสอบการตรวจจับ FE 1.5 mm.</t>
  </si>
  <si>
    <t>ทำการตรวจสอบการตรวจจับ Non-FE 2.0 mm.</t>
  </si>
  <si>
    <t>ทำการตรวจสอบการตรวจจับ SUS 2.0 mm.</t>
  </si>
  <si>
    <t>CCW-Weigher 2A1-2</t>
  </si>
  <si>
    <t>CCW-Weigher 2A3-4</t>
  </si>
  <si>
    <t>CCW-Weigher 2A7-8</t>
  </si>
  <si>
    <t>CCW-Weigher 2A9-10</t>
  </si>
  <si>
    <t>CCW-Weigher 2A11-12</t>
  </si>
  <si>
    <t>PK2</t>
  </si>
  <si>
    <t>Metal detector MD-133</t>
  </si>
  <si>
    <t>Metal detector MD-134</t>
  </si>
  <si>
    <t>Metal detector MD-146</t>
  </si>
  <si>
    <t>CCW-Weigher 2A5</t>
  </si>
  <si>
    <t>Metal detector MD-148</t>
  </si>
  <si>
    <t>Metal detector MD-149</t>
  </si>
  <si>
    <t>Metal detector MD-150</t>
  </si>
  <si>
    <t>Metal detector MD-102</t>
  </si>
  <si>
    <t>Metal detector MD-103</t>
  </si>
  <si>
    <t>Metal detector MD-104</t>
  </si>
  <si>
    <t>Metal detector MD-105</t>
  </si>
  <si>
    <t>Metal detector MD-106</t>
  </si>
  <si>
    <t>Metal detector MD-151</t>
  </si>
  <si>
    <t>Metal detector MD-113</t>
  </si>
  <si>
    <t>Metal detector MD-101</t>
  </si>
  <si>
    <t>Metal Detecor 2A1</t>
  </si>
  <si>
    <t>Metal Detecor 2A2</t>
  </si>
  <si>
    <t>Metal Detecor 2A3</t>
  </si>
  <si>
    <t>Metal Detecor 2A4</t>
  </si>
  <si>
    <t>Metal Detecor 2A5</t>
  </si>
  <si>
    <t>Metal Detecor 2A7</t>
  </si>
  <si>
    <t>Metal Detecor 2A8</t>
  </si>
  <si>
    <t>Metal Detecor 2A9</t>
  </si>
  <si>
    <t>Metal Detecor 2A10</t>
  </si>
  <si>
    <t>Metal Detecor 2A11</t>
  </si>
  <si>
    <t>Metal Detecor 2A12</t>
  </si>
  <si>
    <t>Metal Detecor 3A7</t>
  </si>
  <si>
    <t>Metal Detecor 3A8</t>
  </si>
  <si>
    <t>Metal Detecor 3A9</t>
  </si>
  <si>
    <t>Metal Detecor 3A10</t>
  </si>
  <si>
    <t>PK3</t>
  </si>
  <si>
    <t>CCW-Weigher 3A9-10</t>
  </si>
  <si>
    <t>PK4</t>
  </si>
  <si>
    <t>CCW-Weigher 4A1-2</t>
  </si>
  <si>
    <t>CCW-Weigher 4A3-4</t>
  </si>
  <si>
    <t>CCW-Weigher 4A5-6</t>
  </si>
  <si>
    <t>CCW-Weigher 4A7-8</t>
  </si>
  <si>
    <t>CCW-Weigher 4A9-10</t>
  </si>
  <si>
    <t>CCW-Weigher 4A11-12</t>
  </si>
  <si>
    <t>CCW-Weigher 4A13-14</t>
  </si>
  <si>
    <t>CCW-Weigher 4A15-16</t>
  </si>
  <si>
    <t>Metal Detecor 4A1</t>
  </si>
  <si>
    <t>Metal Detecor 4A2</t>
  </si>
  <si>
    <t>Metal Detecor 4A3</t>
  </si>
  <si>
    <t>Metal Detecor 4A4</t>
  </si>
  <si>
    <t>Metal Detecor 4A5</t>
  </si>
  <si>
    <t>Metal Detecor 4A6</t>
  </si>
  <si>
    <t>Metal Detecor 4A7</t>
  </si>
  <si>
    <t>Metal Detecor 4A8</t>
  </si>
  <si>
    <t>Metal Detecor 4A9</t>
  </si>
  <si>
    <t>Metal Detecor 4A10</t>
  </si>
  <si>
    <t>Metal Detecor 4A11</t>
  </si>
  <si>
    <t>Metal Detecor 4A12</t>
  </si>
  <si>
    <t>Metal Detecor 4A13</t>
  </si>
  <si>
    <t>Metal Detecor 4A14</t>
  </si>
  <si>
    <t>Metal Detecor 4A15</t>
  </si>
  <si>
    <t>Metal Detecor 4A16</t>
  </si>
  <si>
    <t>Metal detector MD-164</t>
  </si>
  <si>
    <t>Metal detector MD-165</t>
  </si>
  <si>
    <t>Metal detector MD-166</t>
  </si>
  <si>
    <t>Metal detector MD-167</t>
  </si>
  <si>
    <t>Metal detector MD-108</t>
  </si>
  <si>
    <t>Metal detector MD-109</t>
  </si>
  <si>
    <t>Metal detector MD-111</t>
  </si>
  <si>
    <t>Metal detector MD-110</t>
  </si>
  <si>
    <t>Metal detector MD-107</t>
  </si>
  <si>
    <t>Metal detector MD-096</t>
  </si>
  <si>
    <t>Metal detector MD-116</t>
  </si>
  <si>
    <t>Metal detector MD-117</t>
  </si>
  <si>
    <t>Metal detector MD-118</t>
  </si>
  <si>
    <t>Metal detector MD-119</t>
  </si>
  <si>
    <t>Metal detector MD-120</t>
  </si>
  <si>
    <t>Metal detector MD-121</t>
  </si>
  <si>
    <t>PK5</t>
  </si>
  <si>
    <t>Metal detector MD-114</t>
  </si>
  <si>
    <t>Metal detector MD-098</t>
  </si>
  <si>
    <t>Metal detector MD-112</t>
  </si>
  <si>
    <t>Metal detector MD-099</t>
  </si>
  <si>
    <t>Metal detector MD-097</t>
  </si>
  <si>
    <t>Metal detector MD-100</t>
  </si>
  <si>
    <t>Metal detector MD-095</t>
  </si>
  <si>
    <t>Metal detector MD-094</t>
  </si>
  <si>
    <t>Metal detector MD-126</t>
  </si>
  <si>
    <t>Metal detector MD-127</t>
  </si>
  <si>
    <t>Metal detector MD-122</t>
  </si>
  <si>
    <t>Metal detector MD-123</t>
  </si>
  <si>
    <t>Metal detector MD-124</t>
  </si>
  <si>
    <t>Metal detector MD-125</t>
  </si>
  <si>
    <t>Metal detector MD-158</t>
  </si>
  <si>
    <t>Metal detector MD-159</t>
  </si>
  <si>
    <t>CCW-Weigher 5A1-2</t>
  </si>
  <si>
    <t>CCW-Weigher 5A3-4</t>
  </si>
  <si>
    <t>CCW-Weigher 5A5-6</t>
  </si>
  <si>
    <t>CCW-Weigher 5A7-8</t>
  </si>
  <si>
    <t>CCW-Weigher 5A9-10</t>
  </si>
  <si>
    <t>CCW-Weigher 5A11-12</t>
  </si>
  <si>
    <t>CCW-Weigher 5A13-14</t>
  </si>
  <si>
    <t>CCW-Weigher 5A15-16</t>
  </si>
  <si>
    <t>Distribution Conveyor (TNA)</t>
  </si>
  <si>
    <t>Act Code</t>
  </si>
  <si>
    <t>001</t>
  </si>
  <si>
    <t>007</t>
  </si>
  <si>
    <t>002</t>
  </si>
  <si>
    <t>Bagmaker Model Atlas-122,124 2A1</t>
  </si>
  <si>
    <t>Bagmaker Model Atlas-122,124 2A2</t>
  </si>
  <si>
    <t>Bagmaker Model Atlas-122,124 2A3</t>
  </si>
  <si>
    <t>Bagmaker Model Atlas-122,124 2A4</t>
  </si>
  <si>
    <t>Bagmaker Model Atlas-122,124 2A5</t>
  </si>
  <si>
    <t>Bagmaker Model Atlas-122,124 2A7</t>
  </si>
  <si>
    <t>Bagmaker Model Atlas-122,124 2A8</t>
  </si>
  <si>
    <t>Bagmaker Model Atlas-122,124 2A9</t>
  </si>
  <si>
    <t>Bagmaker Model Atlas-122,124 2A10</t>
  </si>
  <si>
    <t>Bagmaker Model Atlas-122,124 2A11</t>
  </si>
  <si>
    <t>Bagmaker Model Atlas-122,124 2A12</t>
  </si>
  <si>
    <t>Check weight 2CW1 (CW-009)</t>
  </si>
  <si>
    <t>Check weight 2CW2 (CW-010)</t>
  </si>
  <si>
    <t>Check weight 3CW1 (CW-003)</t>
  </si>
  <si>
    <t>Outer bag 3OB1 (OB-005)</t>
  </si>
  <si>
    <t>Bagmaker Model Atlas-122,124 3A10</t>
  </si>
  <si>
    <t>Bagmaker Model Atlas-122,124 3A9</t>
  </si>
  <si>
    <t>Bagmaker Model Atlas-122,124 3A7</t>
  </si>
  <si>
    <t>CCW Weigher 3A7-8</t>
  </si>
  <si>
    <t>Outer bag 4OB1 (OB-007)</t>
  </si>
  <si>
    <t>Bagmaker Model Atlas-122,124 4A16</t>
  </si>
  <si>
    <t>Bagmaker Model Atlas-122,124 4A15</t>
  </si>
  <si>
    <t>Bagmaker Model Atlas-122,124 4A14</t>
  </si>
  <si>
    <t>Bagmaker Model Atlas-122,124 4A13</t>
  </si>
  <si>
    <t>Bagmaker Model Atlas-122,124 4A12</t>
  </si>
  <si>
    <t>Bagmaker Model Atlas-122,124 4A11</t>
  </si>
  <si>
    <t>Bagmaker Model Atlas-122,124 4A9</t>
  </si>
  <si>
    <t>Bagmaker Model Atlas-122,124 4A10</t>
  </si>
  <si>
    <t>Bagmaker Model Atlas-122,124 4A6</t>
  </si>
  <si>
    <t>Bagmaker Model Atlas-122,124 4A7</t>
  </si>
  <si>
    <t>Bagmaker Model Atlas-122,124 4A8</t>
  </si>
  <si>
    <t>Bagmaker Model Atlas-122,124 4A1</t>
  </si>
  <si>
    <t>Bagmaker Model Atlas-122,124 4A2</t>
  </si>
  <si>
    <t>Bagmaker Model Atlas-122,124 4A3</t>
  </si>
  <si>
    <t>Bagmaker Model Atlas-122,124 4A4</t>
  </si>
  <si>
    <t>Bagmaker Model Atlas-122,124 4A5</t>
  </si>
  <si>
    <t>Bagmaker Model Atlas-122,124 5A1</t>
  </si>
  <si>
    <t>Bagmaker Model Atlas-122,124 5A2</t>
  </si>
  <si>
    <t>Bagmaker Model Atlas-122,124 5A3</t>
  </si>
  <si>
    <t>Bagmaker Model Atlas-122,124  5A4</t>
  </si>
  <si>
    <t>Bagmaker Model Atlas-122,124 5A5</t>
  </si>
  <si>
    <t>Bagmaker Model Atlas-122,124 5A6</t>
  </si>
  <si>
    <t>Bagmaker Model Atlas-122,124 5A7</t>
  </si>
  <si>
    <t>Bagmaker Model Atlas-122,124 5A8</t>
  </si>
  <si>
    <t>Bagmaker Model Atlas-122,124 5A9</t>
  </si>
  <si>
    <t>Bagmaker Model Atlas-122,124 5A10</t>
  </si>
  <si>
    <t>Bagmaker Model Atlas-122,124 5A11</t>
  </si>
  <si>
    <t>Bagmaker Model Atlas-122,124 5A12</t>
  </si>
  <si>
    <t>Bagmaker Model Atlas-122,124 5A13</t>
  </si>
  <si>
    <t>Bagmaker Model Atlas-122,124 5A14</t>
  </si>
  <si>
    <t>Bagmaker Model Atlas-122,124 5A15</t>
  </si>
  <si>
    <t>Bagmaker Model Atlas-122,124 5A16</t>
  </si>
  <si>
    <t>Outer bag 5OB1 (OB-010)</t>
  </si>
  <si>
    <t>Outer bag 5OB2 (OB-011)</t>
  </si>
  <si>
    <t>Outer bag 5OB3 (OB-012)</t>
  </si>
  <si>
    <t>Outer bag 5OB4 (OB-008)</t>
  </si>
  <si>
    <t>Bagmaker Model Atlas-122,124  5A5</t>
  </si>
  <si>
    <t>Metal detector 5A1</t>
  </si>
  <si>
    <t>Metal detector 5A2</t>
  </si>
  <si>
    <t>Metal detector 5A3</t>
  </si>
  <si>
    <t>Metal detector 5A4</t>
  </si>
  <si>
    <t>Metal detector 5A5</t>
  </si>
  <si>
    <t>Metal detector 5A6</t>
  </si>
  <si>
    <t>Metal detector 5A7</t>
  </si>
  <si>
    <t>Metal detector 5A8</t>
  </si>
  <si>
    <t>Metal detector 5A9</t>
  </si>
  <si>
    <t>Metal detector 5A10</t>
  </si>
  <si>
    <t>Metal detector 5A11</t>
  </si>
  <si>
    <t>Metal detector 5A12</t>
  </si>
  <si>
    <t>Metal detector 5A13</t>
  </si>
  <si>
    <t>Metal detector 5A14</t>
  </si>
  <si>
    <t>Metal detector 5A15</t>
  </si>
  <si>
    <t>Metal detector 5A16</t>
  </si>
  <si>
    <t>PK6</t>
  </si>
  <si>
    <t>CCW-Weigher PM Inspection 6A9-10</t>
  </si>
  <si>
    <t>Electrical cabinet PM Inspection</t>
  </si>
  <si>
    <t>CCW-Weigher PM Inspection 6A11-12</t>
  </si>
  <si>
    <t>Bagmaker Model Atlas-203 6A9</t>
  </si>
  <si>
    <t>Bagmaker Model Atlas-203 6A10</t>
  </si>
  <si>
    <t>Bagmaker Model Atlas-203 6A11</t>
  </si>
  <si>
    <t>Bagmaker Model Atlas-203 6A12</t>
  </si>
  <si>
    <t>Outer bag 6OB1</t>
  </si>
  <si>
    <t xml:space="preserve"> </t>
  </si>
  <si>
    <t>Bagmaker Model Astro (1A1)</t>
  </si>
  <si>
    <t>Bagmaker Model Astro (1A2)</t>
  </si>
  <si>
    <t>Metal Detecor 1A1 (MD-152)</t>
  </si>
  <si>
    <t>Metal Detecor 1A2 (MD-153)</t>
  </si>
  <si>
    <t>Metal Detecor 1A3 (MD-154)</t>
  </si>
  <si>
    <t>Metal Detecor 1A4 (MD-155)</t>
  </si>
  <si>
    <t>Metal Detecor 1A9 (MD-156)</t>
  </si>
  <si>
    <t>Metal Detecor 1A10 (MD-147)</t>
  </si>
  <si>
    <t>Bearing</t>
  </si>
  <si>
    <t>อัดจาระบี bearing พร้อมเช็ดทำความสะอาด</t>
  </si>
  <si>
    <t>เปลี่ยน Bearing ทุกตัว พร้อมอัดจาระบี</t>
  </si>
  <si>
    <t>ขันเซตสกรูล๊อค bearing กับ เพลาให้แน่น</t>
  </si>
  <si>
    <t>ตรวจสอบหัวอัดจาระบี bearing ทุกตัว</t>
  </si>
  <si>
    <t>Motor gear</t>
  </si>
  <si>
    <t>ตรวจเช็คระดับน้ำมันเกียร์</t>
  </si>
  <si>
    <t>เปลี่ยนน้ำมันเกียร์</t>
  </si>
  <si>
    <t>ทำความสะอาดมอเตอร์เกียร์</t>
  </si>
  <si>
    <t>ตรวจเช็คสภาพสายพาน</t>
  </si>
  <si>
    <t>ปรับตั้ง alignment ของสายพาน</t>
  </si>
  <si>
    <t>ฉีดสเปรย์ belt dressing สายพาน</t>
  </si>
  <si>
    <t>Chain</t>
  </si>
  <si>
    <t>ปรับตั้งความตึงหย่อนโซ่ขับ</t>
  </si>
  <si>
    <t>เปลี่ยนโซ่ใหม่</t>
  </si>
  <si>
    <t>Sprocket</t>
  </si>
  <si>
    <t>เปลี่ยนเฟืองใหม่</t>
  </si>
  <si>
    <t>ตรวจสอบ alignment ของเฟืองโซ่ทั้ง 2</t>
  </si>
  <si>
    <t>Frame conveyor</t>
  </si>
  <si>
    <t>ทำความสะอาดเฟรมสายพาน</t>
  </si>
  <si>
    <t>Metal detector MD-152</t>
  </si>
  <si>
    <t>Metal detector MD-153</t>
  </si>
  <si>
    <t>Metal detector MD-154</t>
  </si>
  <si>
    <t>Metal detector MD-155</t>
  </si>
  <si>
    <t>Metal detector MD-156</t>
  </si>
  <si>
    <t>Metal detector MD-147</t>
  </si>
  <si>
    <t>033</t>
  </si>
  <si>
    <t>TRANSFER CONVEYOR ALL PK1</t>
  </si>
  <si>
    <t>ตรวจเช็คความร้อนด้วยอินฟาเรด</t>
  </si>
  <si>
    <t>ตรวจเช็คความสั่นสะเทือน</t>
  </si>
  <si>
    <t>ตรวจเช็คค่ากระแสของมอเตอร์เกียร์</t>
  </si>
  <si>
    <t>Conveyor belt</t>
  </si>
  <si>
    <t>ตรวจสอบสภาพสายพานพื้นผิวและ Rod</t>
  </si>
  <si>
    <t>ตรวจสอบความตึงหย่อนของสายพาน</t>
  </si>
  <si>
    <t>ตรวจสอบการทำงานของสายพาน</t>
  </si>
  <si>
    <t>ตรวจวัดระยะสายพานจาก Rod ถึง Rod จำนวน 10 ข้อ</t>
  </si>
  <si>
    <t>ทำความสะอาด Conveyor belt ด้านในสายพานโดยถอดออก</t>
  </si>
  <si>
    <t>Drive sprocket</t>
  </si>
  <si>
    <t>ตรวจสอบความสึกหรอของ Drive sprocket</t>
  </si>
  <si>
    <t>ขันเซตสกรูล๊อค collar กับเพลาให้แน่น</t>
  </si>
  <si>
    <t>Idle sprocket</t>
  </si>
  <si>
    <t>Support roller</t>
  </si>
  <si>
    <t>ตรวจสอบความสึกหรอของ Roller ประคองสายพานทั้งหมด</t>
  </si>
  <si>
    <t>Wear strip</t>
  </si>
  <si>
    <t>ตรวจสอบน๊อตยึด wear strip ว่ายังแน่นอยู่</t>
  </si>
  <si>
    <t>ตรวจสอบความสึกหรอของ wear strip ทั้งหมด</t>
  </si>
  <si>
    <t>PVC conveyor</t>
  </si>
  <si>
    <t>Slat Top Plastic Chain</t>
  </si>
  <si>
    <t>ตรวจสอบสภาพของใบสายพานทุกใบ</t>
  </si>
  <si>
    <t>ตรวจสอบความสึกหรอของร่องสายพานที่คล้องกับ wearstrip</t>
  </si>
  <si>
    <t>Type</t>
  </si>
  <si>
    <t>Lubrication</t>
  </si>
  <si>
    <t>Inspection &amp; ConMon</t>
  </si>
  <si>
    <t>Planned Maintnenace</t>
  </si>
  <si>
    <t>Cleaning</t>
  </si>
  <si>
    <t>Start</t>
  </si>
  <si>
    <t>04.05.2020</t>
  </si>
  <si>
    <t>Sched</t>
  </si>
  <si>
    <t>Craft</t>
  </si>
  <si>
    <t>ME</t>
  </si>
  <si>
    <t>Frequency</t>
  </si>
  <si>
    <t xml:space="preserve">Standard </t>
  </si>
  <si>
    <t>Update Activity Codes</t>
  </si>
  <si>
    <t>##</t>
  </si>
  <si>
    <t>WO Code</t>
  </si>
  <si>
    <t>Work order Type</t>
  </si>
  <si>
    <t>ESSA Act Code</t>
  </si>
  <si>
    <t>Activity Type</t>
  </si>
  <si>
    <t>Current Remark</t>
  </si>
  <si>
    <t xml:space="preserve">Definition </t>
  </si>
  <si>
    <t>Add Example</t>
  </si>
  <si>
    <t>ZB02001</t>
  </si>
  <si>
    <t>ZB02</t>
  </si>
  <si>
    <t>Preventive order</t>
  </si>
  <si>
    <t>Planned Inspection &amp; Cond. Monitoring</t>
  </si>
  <si>
    <t xml:space="preserve">Valid </t>
  </si>
  <si>
    <t>Planned Inspection and Condition Monitoring  work generated out of SAP</t>
  </si>
  <si>
    <t>A technician completes work generated out of SAP related to Inspection or condition monitoring, Usually generated by due date or Equipment cycle counting.</t>
  </si>
  <si>
    <t>ZB02002</t>
  </si>
  <si>
    <t>Valid</t>
  </si>
  <si>
    <t>Planned Preventative work generated out of SAP</t>
  </si>
  <si>
    <t>A technician completes work generated out of SAP related to  planned work including planned replacement of parts or preventative work to clean or adjust equipment , Usually generated by due date or Equipment cycle counting.</t>
  </si>
  <si>
    <t>ZB05000</t>
  </si>
  <si>
    <t>ZB05</t>
  </si>
  <si>
    <t>Repair order</t>
  </si>
  <si>
    <t>003</t>
  </si>
  <si>
    <r>
      <rPr>
        <sz val="10"/>
        <rFont val="Tahoma"/>
        <family val="2"/>
      </rPr>
      <t>Corrective Repair</t>
    </r>
  </si>
  <si>
    <t>Reactive, work to be planned in the future (Corrective)</t>
  </si>
  <si>
    <t>A technician completes planned repair work generated from  a reactive work order because of a failure , Problem or out of standard situation, Because the work could not or did not need to be completed imediately</t>
  </si>
  <si>
    <t>ZB01005</t>
  </si>
  <si>
    <t>ZB01</t>
  </si>
  <si>
    <t>Breakdown order</t>
  </si>
  <si>
    <t>005</t>
  </si>
  <si>
    <t>Breakdown</t>
  </si>
  <si>
    <t>Reactive work or emergency intervention because of a maintenance failure, non compliance or out of Standard</t>
  </si>
  <si>
    <t>A technician is told about a failure or out of standard occurrence and corrects it imediately</t>
  </si>
  <si>
    <t xml:space="preserve">Planned Cleaning </t>
  </si>
  <si>
    <t>Planned Cleaning of equipment to perform Maintenance Activity</t>
  </si>
  <si>
    <t>A technician or Technical operator completes work generated out of SAP related to cleaning before or after maintenance to allow that technician to maintain the equipment. , Usually to by due date or Equipment cycle counting.</t>
  </si>
  <si>
    <t>008</t>
  </si>
  <si>
    <r>
      <t xml:space="preserve">Corrective </t>
    </r>
    <r>
      <rPr>
        <sz val="10"/>
        <rFont val="Tahoma"/>
        <family val="2"/>
      </rPr>
      <t>(ZB01 Follow up)</t>
    </r>
  </si>
  <si>
    <t>Reactive Planned Follow up of ZB01</t>
  </si>
  <si>
    <t>A technician completes planned corrective work generated from  a reactive work order because of a failure , Problem or out of standard situation, Because the work could not or did not need to be completed imediately</t>
  </si>
  <si>
    <t>ZB02009</t>
  </si>
  <si>
    <t>009</t>
  </si>
  <si>
    <t>Planned Work out of inspection</t>
  </si>
  <si>
    <t>Planned Work generated out of an inspection, Con Mon or Preventative work.</t>
  </si>
  <si>
    <t>A technician completes Work generated out of an inspection, Con Mon or Preventative work order, Sometimes called a Corrective Preventative</t>
  </si>
  <si>
    <t>013</t>
  </si>
  <si>
    <t xml:space="preserve">Audit (AIB) / Food Safety External </t>
  </si>
  <si>
    <t>Reactive Planned work defined out of AIB audit remarks or food safety failure</t>
  </si>
  <si>
    <t>A technician completes planned AIB work generated from  a reactive work order because of a failure , Problem or out of standard situation, Because the work could not or did not need to be completed imediately</t>
  </si>
  <si>
    <t>016</t>
  </si>
  <si>
    <t>Planned Meeting</t>
  </si>
  <si>
    <t>Planned Meetings for technical team.</t>
  </si>
  <si>
    <t xml:space="preserve">A technician takes part in a planned meeting. </t>
  </si>
  <si>
    <t>ZB01017</t>
  </si>
  <si>
    <t>017</t>
  </si>
  <si>
    <t>Assistance to Ops</t>
  </si>
  <si>
    <t>Reactive work to assist operations with , Change over, Calibration, Set up etc.</t>
  </si>
  <si>
    <t>A technician is asked to assist opperations in set up, Callibration or change over and the work is not pre planned through the planning team. Therbye reducing the technicians time to complete the work he is planned to complete.</t>
  </si>
  <si>
    <t>Reactive Planned work to support Operations for non maintenance issues</t>
  </si>
  <si>
    <t>A technician completes planned to support operations from  a reactive work order because of a failure , Problem or out of standard situation, Because the work could not or did not need to be completed imediately</t>
  </si>
  <si>
    <t>ZB02018</t>
  </si>
  <si>
    <t>018</t>
  </si>
  <si>
    <t>Planned Statutory</t>
  </si>
  <si>
    <t>Planned or preventative work that is required by Law</t>
  </si>
  <si>
    <t>A technician completes work generated out of SAP related to  legal work or statutary requirements for equipment , Usually generated by due date or Equipment cycle counting.</t>
  </si>
  <si>
    <t>019</t>
  </si>
  <si>
    <t>Planned Training</t>
  </si>
  <si>
    <t>Palanned Training sessions for Maintenance technicians to improve capabilities and technical knowledge</t>
  </si>
  <si>
    <t>A technician completes training that as been planned in the CMMS.</t>
  </si>
  <si>
    <t>ZB03020</t>
  </si>
  <si>
    <t>ZB03</t>
  </si>
  <si>
    <t>Capital order</t>
  </si>
  <si>
    <t>020</t>
  </si>
  <si>
    <r>
      <t xml:space="preserve">Engineering </t>
    </r>
    <r>
      <rPr>
        <sz val="10"/>
        <rFont val="Tahoma"/>
        <family val="2"/>
      </rPr>
      <t>(Capex Projects)</t>
    </r>
  </si>
  <si>
    <t xml:space="preserve">Payed By Capital Budget, add description </t>
  </si>
  <si>
    <t>A technicain completes work that has been payed for using a capital budget and has been planned for.</t>
  </si>
  <si>
    <t>ZB02022</t>
  </si>
  <si>
    <t>022</t>
  </si>
  <si>
    <t xml:space="preserve">Planned Environmental &amp; Sustainability </t>
  </si>
  <si>
    <t>Planned or preventative work that is required by Environmental or sustainability obligations.</t>
  </si>
  <si>
    <t>A technician completes work generated out of SAP related to  Environmental or sustainability obligations. , Usually generated by due date or Equipment cycle counting.</t>
  </si>
  <si>
    <t>ZB02023</t>
  </si>
  <si>
    <t>023</t>
  </si>
  <si>
    <t>Planned Safety work</t>
  </si>
  <si>
    <t>Planned or preventative work that is required by internal PepsiCo safety  obligations.</t>
  </si>
  <si>
    <t>A technician completes work generated out of SAP related to  Health and Safety requirements and  obligations. , Usually generated by due date or Equipment cycle counting.</t>
  </si>
  <si>
    <t>027</t>
  </si>
  <si>
    <t xml:space="preserve">Modification </t>
  </si>
  <si>
    <t>Reactive Planned work to modify equipment</t>
  </si>
  <si>
    <t>A technician completes planned modification work generated from  a reactive work order because of a failure , Problem or out of standard situation, Because the work could not or did not need to be completed imediately</t>
  </si>
  <si>
    <t>ZB02027</t>
  </si>
  <si>
    <t>029</t>
  </si>
  <si>
    <t xml:space="preserve">Planned Analysis RCA RCM FMECA </t>
  </si>
  <si>
    <t>Analysis work to define the route cause or failure mode to stop future failure</t>
  </si>
  <si>
    <t>A technician completes work to analise the root cause or failure mode for a repetative past breakdown which usually will require a secondary W/O to complete the work actioned in the failure analisis</t>
  </si>
  <si>
    <t>Planned Lubrication</t>
  </si>
  <si>
    <t>Planned Lubrication work</t>
  </si>
  <si>
    <t>A technician completes work generated out of SAP related to  lubrication for equipment , Usually generated by due date or Equipment cycle counting.</t>
  </si>
  <si>
    <t>034</t>
  </si>
  <si>
    <t>Planned Calibration</t>
  </si>
  <si>
    <t>Planned Calibration work</t>
  </si>
  <si>
    <t>A technician completes work generated out of SAP related to  calibration of equipment , Usually generated by due date or Equipment cycle counting.</t>
  </si>
  <si>
    <t>035</t>
  </si>
  <si>
    <t>Improve Perf to Spec (IPS) from Audit</t>
  </si>
  <si>
    <t>Reactive Planned work to improve performance or correct IPS issues</t>
  </si>
  <si>
    <t>A technician completes planned improvement work generated from  a reactive work order because of a failure , Problem or out of standard situation, Because the work could not or did not need to be completed imediately</t>
  </si>
  <si>
    <t>036</t>
  </si>
  <si>
    <t xml:space="preserve">Prod Work Non-Maintenance </t>
  </si>
  <si>
    <t>Used when technical people are operating equipment.</t>
  </si>
  <si>
    <t>A technician supports operations by completing operational tasks</t>
  </si>
  <si>
    <t>037</t>
  </si>
  <si>
    <t>Planned Work out of RCM FMEA</t>
  </si>
  <si>
    <t>New</t>
  </si>
  <si>
    <t>Planned Proactive work generated by RCM FMEA analysis</t>
  </si>
  <si>
    <t>A technician completes work identified out of  root cause or failure mode analysis, Can be defined as a corrective root cause work order.</t>
  </si>
  <si>
    <t>ZB02017</t>
  </si>
  <si>
    <t>038</t>
  </si>
  <si>
    <t>Planned Assistance to Ops</t>
  </si>
  <si>
    <t>Planned support to Operations for non maintenance tasks.</t>
  </si>
  <si>
    <r>
      <t xml:space="preserve">A technician is asked to assist operations in set up, Callibration or change over and the work </t>
    </r>
    <r>
      <rPr>
        <b/>
        <sz val="11"/>
        <color theme="1"/>
        <rFont val="Calibri"/>
        <family val="2"/>
        <scheme val="minor"/>
      </rPr>
      <t>is</t>
    </r>
    <r>
      <rPr>
        <sz val="10"/>
        <rFont val="Tahoma"/>
        <family val="2"/>
      </rPr>
      <t xml:space="preserve"> pre planned through the planning team. </t>
    </r>
  </si>
  <si>
    <t>039</t>
  </si>
  <si>
    <t xml:space="preserve">Planned Work out of AIB  Food Safety inspection </t>
  </si>
  <si>
    <t>Planned Work out of internal AIB / Food safety inspection</t>
  </si>
  <si>
    <t>A technician completes Preventative corrective work generated from a planned task for AIB or food safety inspections.</t>
  </si>
  <si>
    <t>040</t>
  </si>
  <si>
    <t xml:space="preserve">Environmental &amp; Sustainability </t>
  </si>
  <si>
    <t>Reactive Planned  work to support environmental &amp; Sustainability</t>
  </si>
  <si>
    <t>A technician completes plannedenviromental sustainability work generated from  a reactive work order because of a failure , Problem or out of standard situation, Because the work could not or did not need to be completed imediately</t>
  </si>
  <si>
    <t>041</t>
  </si>
  <si>
    <t xml:space="preserve">Safety </t>
  </si>
  <si>
    <t>Reactive Planned work to support safety</t>
  </si>
  <si>
    <t>A technician completes planned safety work generated from  a reactive work order because of a failure , Problem or out of standard situation, Because the work could not or did not need to be completed imediately</t>
  </si>
  <si>
    <t>ZB01023</t>
  </si>
  <si>
    <t>Safety</t>
  </si>
  <si>
    <t>Reactive work to re - establish security or safety conditions of the machine</t>
  </si>
  <si>
    <t>A technician is asked to react to a safety failure or out of standard and completes the work imediately</t>
  </si>
  <si>
    <t>042</t>
  </si>
  <si>
    <r>
      <t xml:space="preserve">Modification </t>
    </r>
    <r>
      <rPr>
        <sz val="10"/>
        <rFont val="Tahoma"/>
        <family val="2"/>
      </rPr>
      <t>(Payed through Capital )</t>
    </r>
  </si>
  <si>
    <t>Payed By Capital Budget, add description (Payed through Capital including RCA )</t>
  </si>
  <si>
    <t>A technicain completes modification work that has been payed for using a capital budget and has been planned for.</t>
  </si>
  <si>
    <t>043</t>
  </si>
  <si>
    <t xml:space="preserve">Corrective work from External IPS Audit </t>
  </si>
  <si>
    <t>Move to ZB05</t>
  </si>
  <si>
    <t xml:space="preserve">Reactive Improvement to Improve performance of IPS from Inspection or IPS Planned work </t>
  </si>
  <si>
    <t>A technician completes planned corrective work generated from an external IPS audit and therefore not found internally through audit or as a result of a reactive work order to correct an IPS out of standard equipment</t>
  </si>
  <si>
    <t>Planned IPS inspection or work from it</t>
  </si>
  <si>
    <t>NEW</t>
  </si>
  <si>
    <t>Planned Work generated by IPS inspection to establish basic conditions of the equipment</t>
  </si>
  <si>
    <t>A technician completes Preventative corrective work generated from a planned task for IPS inspections.</t>
  </si>
  <si>
    <t>Cleaning Reactive</t>
  </si>
  <si>
    <t>Reactive Cleaning of equipment for maintenance purposes.</t>
  </si>
  <si>
    <t xml:space="preserve">A technician completes cleaning work that has not been planned </t>
  </si>
  <si>
    <t>Planne/Prevent hours  v Total Hours</t>
  </si>
  <si>
    <t>Prevent Hours v Total Hours</t>
  </si>
  <si>
    <t>F</t>
  </si>
  <si>
    <t>M</t>
  </si>
  <si>
    <t>H</t>
  </si>
  <si>
    <t>EE</t>
  </si>
  <si>
    <t>Takeout conveyor (1A1)</t>
  </si>
  <si>
    <t>Takeout conveyor (1A2)</t>
  </si>
  <si>
    <t>Takeout conveyor (1A3)</t>
  </si>
  <si>
    <t>Takeout conveyor (1A4)</t>
  </si>
  <si>
    <t>Accumulation conveyor (1A1)</t>
  </si>
  <si>
    <t>Accumulation conveyor (1A2)</t>
  </si>
  <si>
    <t>Accumulation conveyor (1A3)</t>
  </si>
  <si>
    <t>Accumulation conveyor (1A4)</t>
  </si>
  <si>
    <t>OP</t>
  </si>
  <si>
    <t>L-Lubrication</t>
  </si>
  <si>
    <t>I-Inspection</t>
  </si>
  <si>
    <t>C-Cleaning</t>
  </si>
  <si>
    <t>25.04.2020</t>
  </si>
  <si>
    <t>25.05.2020</t>
  </si>
  <si>
    <t>Planned Preventive Maintenance</t>
  </si>
  <si>
    <t>N</t>
  </si>
  <si>
    <t>10.06.2020</t>
  </si>
  <si>
    <t>11.04.2020</t>
  </si>
  <si>
    <t>01.07.2020</t>
  </si>
  <si>
    <t>03.01.2020</t>
  </si>
  <si>
    <t>Y</t>
  </si>
  <si>
    <t>A-Adjust</t>
  </si>
  <si>
    <t>V-Vibration measurement</t>
  </si>
  <si>
    <t>B-Calibration</t>
  </si>
  <si>
    <t>14.01.2021</t>
  </si>
  <si>
    <t>R-Replacement part</t>
  </si>
  <si>
    <t>15.01.2019</t>
  </si>
  <si>
    <t>Takeout conveyor (1A5)</t>
  </si>
  <si>
    <t>Takeout conveyor (1A9)</t>
  </si>
  <si>
    <t>Takeout conveyor (1A10)</t>
  </si>
  <si>
    <t>Takeout conveyor (1A11)</t>
  </si>
  <si>
    <t>Accumulation conveyor (1A11)</t>
  </si>
  <si>
    <t>Accumulation conveyor (1A10)</t>
  </si>
  <si>
    <t>Accumulation conveyor (1A9)</t>
  </si>
  <si>
    <t>Accumulation conveyor (1A5)</t>
  </si>
  <si>
    <t>11.05.2020</t>
  </si>
  <si>
    <t>18.05.2020</t>
  </si>
  <si>
    <t>14.01.2020</t>
  </si>
  <si>
    <t>13.01.2021</t>
  </si>
  <si>
    <t>06.05.2020</t>
  </si>
  <si>
    <t>13.05.2020</t>
  </si>
  <si>
    <t>02.05.2020</t>
  </si>
  <si>
    <t>01.06.2020</t>
  </si>
  <si>
    <t>18.04.2020</t>
  </si>
  <si>
    <t>17.06.2020</t>
  </si>
  <si>
    <t>10.01.2020</t>
  </si>
  <si>
    <t>08.07.2020</t>
  </si>
  <si>
    <t>21.01.2020</t>
  </si>
  <si>
    <t>20.01.2021</t>
  </si>
  <si>
    <t>Takeout conveyor (1A12)</t>
  </si>
  <si>
    <t>Takeout conveyor (1OB1)</t>
  </si>
  <si>
    <t>Accumulation conveyor (CV13)</t>
  </si>
  <si>
    <t>Accumulation conveyor (CV14)</t>
  </si>
  <si>
    <t>27.05.2020</t>
  </si>
  <si>
    <t>08.06.2020</t>
  </si>
  <si>
    <t>24.06.2020</t>
  </si>
  <si>
    <t>17.01.2020</t>
  </si>
  <si>
    <t>15.07.2020</t>
  </si>
  <si>
    <t>26.01.202</t>
  </si>
  <si>
    <t>25.01.2021</t>
  </si>
  <si>
    <t>26.01.2020</t>
  </si>
  <si>
    <t>Curve connveyor#1 (CV-132)</t>
  </si>
  <si>
    <t>Transfer connveyor#1 (TC-131)</t>
  </si>
  <si>
    <t>11.07.2020</t>
  </si>
  <si>
    <t>22.06.2020</t>
  </si>
  <si>
    <t>22.07.2020</t>
  </si>
  <si>
    <t>23.06.2020</t>
  </si>
  <si>
    <t>24.07.2020</t>
  </si>
  <si>
    <t>24.04.2020</t>
  </si>
  <si>
    <t>29.01.2020</t>
  </si>
  <si>
    <t>27.07.2020</t>
  </si>
  <si>
    <t>05.02.2020</t>
  </si>
  <si>
    <t>03.08.2020</t>
  </si>
  <si>
    <t>12.02.202</t>
  </si>
  <si>
    <t>10.08.2020</t>
  </si>
  <si>
    <t>Takeout conveyor (3A7)</t>
  </si>
  <si>
    <t>Takeout conveyor (3A8)</t>
  </si>
  <si>
    <t>Takeout conveyor (3A9)</t>
  </si>
  <si>
    <t>Takeout conveyor (3A10)</t>
  </si>
  <si>
    <t>Accumulation conveyor (3A7)</t>
  </si>
  <si>
    <t>Accumulation conveyor (3A8)</t>
  </si>
  <si>
    <t>Accumulation conveyor (3A9)</t>
  </si>
  <si>
    <t>Accumulation conveyor (3A10)</t>
  </si>
  <si>
    <t>TRANSFER CONVEYOR ALL PK3</t>
  </si>
  <si>
    <t>Transfer connveyor  (3OB1)</t>
  </si>
  <si>
    <t>Curve connveyor PK3 (CV-287)</t>
  </si>
  <si>
    <t>Transfer connveyor PK3 (054)</t>
  </si>
  <si>
    <t>Curve connveyor#1 (CV-287)</t>
  </si>
  <si>
    <t>PK3-MI-ME3</t>
  </si>
  <si>
    <t>ตรวจสอบความสึกหรอของc</t>
  </si>
  <si>
    <t>29.04.2020</t>
  </si>
  <si>
    <t>03.06.2020</t>
  </si>
  <si>
    <t>03.05.2020</t>
  </si>
  <si>
    <t>04.06.2020</t>
  </si>
  <si>
    <t>09.04.2020</t>
  </si>
  <si>
    <t>10.02.2020</t>
  </si>
  <si>
    <t>Metal detector MD-157</t>
  </si>
  <si>
    <t>Metal detector MD-139</t>
  </si>
  <si>
    <t>Metal detector MD-140</t>
  </si>
  <si>
    <t>Metal detector MD-052</t>
  </si>
  <si>
    <t>TRANSFER CONVEYOR ALL PK2</t>
  </si>
  <si>
    <t>Takeout conveyor (2A1)</t>
  </si>
  <si>
    <t>Takeout conveyor (2A2)</t>
  </si>
  <si>
    <t>Takeout conveyor (2A4)</t>
  </si>
  <si>
    <t>Takeout conveyor (2A5)</t>
  </si>
  <si>
    <t>Accumulation conveyor (2A1)</t>
  </si>
  <si>
    <t>Accumulation conveyor (2A3)</t>
  </si>
  <si>
    <t>Accumulation conveyor (2A2)</t>
  </si>
  <si>
    <t>Accumulation conveyor (2A4)</t>
  </si>
  <si>
    <t>Accumulation conveyor (2A5)</t>
  </si>
  <si>
    <t>Takeout conveyor (2A7)</t>
  </si>
  <si>
    <t>Takeout conveyor (2A8)</t>
  </si>
  <si>
    <t>Takeout conveyor (2A9)</t>
  </si>
  <si>
    <t>Takeout conveyor (2A10)</t>
  </si>
  <si>
    <t>Takeout conveyor (2A11)</t>
  </si>
  <si>
    <t>Takeout conveyor (2A12)</t>
  </si>
  <si>
    <t>Accumulation conveyor (2A7)</t>
  </si>
  <si>
    <t>Accumulation conveyor (2A8)</t>
  </si>
  <si>
    <t>Accumulation conveyor (2A9)</t>
  </si>
  <si>
    <t>Accumulation conveyor (2A10)</t>
  </si>
  <si>
    <t>Accumulation conveyor (2A11)</t>
  </si>
  <si>
    <t>Accumulation conveyor (2A12)</t>
  </si>
  <si>
    <t>Takeout conveyor (2OB1)</t>
  </si>
  <si>
    <t>Accumulation conveyor (2OB1)</t>
  </si>
  <si>
    <t>Takeout conveyor (2OB2)</t>
  </si>
  <si>
    <t>Transfer connveyor PK2 (167)</t>
  </si>
  <si>
    <t>Transfer connveyor PK2-1 (165)</t>
  </si>
  <si>
    <t>Transfer connveyor PK2-2 (169)</t>
  </si>
  <si>
    <t>Transfer connveyor PK2-3 (170)</t>
  </si>
  <si>
    <t>Transfer connveyor PK2-4 (171)</t>
  </si>
  <si>
    <t>Transfer connveyor PK2-5 (166)</t>
  </si>
  <si>
    <t>Transfer connveyor PK2-6 (172)</t>
  </si>
  <si>
    <t>Transfer connveyor PK2-7 (042)</t>
  </si>
  <si>
    <t>Transfer connveyor PK2-8 (258)</t>
  </si>
  <si>
    <t>ตรวจสอบสภาพ Fiber spring</t>
  </si>
  <si>
    <t>ตรวจสอบสภาพ Absorber mounting</t>
  </si>
  <si>
    <t>ตรวจสอบสภาพ Solinoid value</t>
  </si>
  <si>
    <t>ตรวจสอบการฟังเสียง</t>
  </si>
  <si>
    <t>ตรวจสอบสภาพ Stroke (mm)</t>
  </si>
  <si>
    <t>ตรวจสอบสภาพและเสียง Rotary Gate</t>
  </si>
  <si>
    <t>ตรวจสอบสภาพรอยร้าว Pan</t>
  </si>
  <si>
    <t xml:space="preserve">ตรวจสอบเช็ค Parameter ของ CD Drive (I,A,P,F,ACC) </t>
  </si>
  <si>
    <t>ตรวจเช็คค่าความเป็นฉนวนของ Magnet</t>
  </si>
  <si>
    <t>ตรวจวัด Thermo scan</t>
  </si>
  <si>
    <t>ตรวจดูค่ากระแสขณะทำงานของ Magnet &amp; CD drive</t>
  </si>
  <si>
    <t>DC-All Distribution Conveyor (DC type)</t>
  </si>
  <si>
    <t>DC-All Distribution Conveyor (LT type)</t>
  </si>
  <si>
    <t>Metal Detecor 1A5 (MD-146)</t>
  </si>
  <si>
    <t>Q</t>
  </si>
  <si>
    <t>CCW-Weigher Inspection 1A1-2</t>
  </si>
  <si>
    <t>CCW-Weigher Inspection 1A3-4</t>
  </si>
  <si>
    <t>CCW-Weigher Inspection 1A5</t>
  </si>
  <si>
    <t>CCW-Weigher Inspection 1A9-10</t>
  </si>
  <si>
    <t>CCW-Weigher Inspection  1A11-12</t>
  </si>
  <si>
    <t>ตรวจสอบสภาพ Strip unit</t>
  </si>
  <si>
    <t>ตรวจสอบสภาพ Gusset</t>
  </si>
  <si>
    <t>Electrical Safety</t>
  </si>
  <si>
    <t>Electrical  Safety</t>
  </si>
  <si>
    <t>Metal Detecor  (1A11) (MD-133)</t>
  </si>
  <si>
    <t>Metal Detecor  (1A12) (MD-134)</t>
  </si>
  <si>
    <t>Calibration</t>
  </si>
  <si>
    <t>ทำการปรับ Alignment strip unit</t>
  </si>
  <si>
    <t>Check weight 2CW3 (CW-021)</t>
  </si>
  <si>
    <t>ตรวจสอบเสียงที่ผิดปกติของรางสั่น</t>
  </si>
  <si>
    <t>EE Electrical</t>
  </si>
  <si>
    <t>ทำความสะอาดตู้ Control</t>
  </si>
  <si>
    <t>Auto feed 4OB1</t>
  </si>
  <si>
    <t>ทำความสะอาดพัดลม</t>
  </si>
  <si>
    <t>ทำความสะอาด Filter</t>
  </si>
  <si>
    <t>Bag maker 2A1</t>
  </si>
  <si>
    <t>Bag maker 2A2</t>
  </si>
  <si>
    <t>Bag maker 2A3</t>
  </si>
  <si>
    <t>Bag maker 2A4</t>
  </si>
  <si>
    <t>Bag maker 2A5</t>
  </si>
  <si>
    <t>Bag maker 2A7</t>
  </si>
  <si>
    <t>Bag maker 2A8</t>
  </si>
  <si>
    <t>Bag maker 2A9</t>
  </si>
  <si>
    <t>Bag maker 2A10</t>
  </si>
  <si>
    <t>Bag maker 2A11</t>
  </si>
  <si>
    <t>Bag maker 2A12</t>
  </si>
  <si>
    <t>ทำความสะอาดร่อง strip 2A2</t>
  </si>
  <si>
    <t>ทำความสะอาดร่อง strip 2A3</t>
  </si>
  <si>
    <t>ทำความสะอาดร่อง strip 2A4</t>
  </si>
  <si>
    <t>ทำความสะอาดร่อง strip 2A5</t>
  </si>
  <si>
    <t>ทำความสะอาดร่อง strip 2A6</t>
  </si>
  <si>
    <t>ทำความสะอาดร่อง strip 2A7</t>
  </si>
  <si>
    <t>ทำความสะอาดร่อง strip 2A8</t>
  </si>
  <si>
    <t>ทำความสะอาดร่อง strip 2A9</t>
  </si>
  <si>
    <t>ทำความสะอาดร่อง strip 2A10</t>
  </si>
  <si>
    <t>ทำความสะอาดร่อง strip 2A11</t>
  </si>
  <si>
    <t>Bag maker 3A7</t>
  </si>
  <si>
    <t>Bag maker 3A8</t>
  </si>
  <si>
    <t>Bag maker 3A9</t>
  </si>
  <si>
    <t>Bag maker 3A10</t>
  </si>
  <si>
    <t>ทำความสะอาดร่อง strip 3A7</t>
  </si>
  <si>
    <t>ทำความสะอาดร่อง strip 3A8</t>
  </si>
  <si>
    <t>ทำความสะอาดร่อง strip 3A9</t>
  </si>
  <si>
    <t>ทำความสะอาดร่อง strip 3A10</t>
  </si>
  <si>
    <t>Electrical CTC 4A1</t>
  </si>
  <si>
    <t>ทำความสะอาด Fan Filter</t>
  </si>
  <si>
    <t>Electrical CTC 4A2</t>
  </si>
  <si>
    <t>Electrical CTC 4A3</t>
  </si>
  <si>
    <t>Electrical CTC 4A4</t>
  </si>
  <si>
    <t>ตรวจสอบการทำงานของพัดลมระบายความร้อน</t>
  </si>
  <si>
    <t>Charge Transfer control 4A1</t>
  </si>
  <si>
    <t>Charge Transfer control 4A2</t>
  </si>
  <si>
    <t>Charge Transfer control 4A3</t>
  </si>
  <si>
    <t>Charge Transfer control 4A4</t>
  </si>
  <si>
    <t>เปลี่ยน Fan Filter</t>
  </si>
  <si>
    <t>Charge Transfer control 4A11</t>
  </si>
  <si>
    <t>Charge Transfer control 4A12</t>
  </si>
  <si>
    <t>Charge Transfer control 4A13</t>
  </si>
  <si>
    <t>Charge Transfer control 4A14</t>
  </si>
  <si>
    <t>Charge Transfer control 4A15</t>
  </si>
  <si>
    <t>Charge Transfer control 4A16</t>
  </si>
  <si>
    <t>Electrical CTC 4A11</t>
  </si>
  <si>
    <t>Electrical CTC 4A12</t>
  </si>
  <si>
    <t>Electrical CTC 4A13</t>
  </si>
  <si>
    <t>Electrical CTC 4A14</t>
  </si>
  <si>
    <t>Electrical CTC 4A15</t>
  </si>
  <si>
    <t>Electrical CTC 4A16</t>
  </si>
  <si>
    <t>Charge Transfer control 5A9</t>
  </si>
  <si>
    <t>Charge Transfer control 5A10</t>
  </si>
  <si>
    <t>Charge Transfer control 5A11</t>
  </si>
  <si>
    <t>Charge Transfer control 5A12</t>
  </si>
  <si>
    <t>Electrical CTC 5A9</t>
  </si>
  <si>
    <t>Electrical CTC 5A10</t>
  </si>
  <si>
    <t>Electrical CTC 5A11</t>
  </si>
  <si>
    <t>Electrical CTC 5A12</t>
  </si>
  <si>
    <t>Charge Transfer control 5A13</t>
  </si>
  <si>
    <t>Charge Transfer control 5A14</t>
  </si>
  <si>
    <t>Charge Transfer control 5A15</t>
  </si>
  <si>
    <t>Charge Transfer control 5A16</t>
  </si>
  <si>
    <t>Electrical CTC 5A13</t>
  </si>
  <si>
    <t>Electrical CTC 5A14</t>
  </si>
  <si>
    <t>Electrical CTC 5A15</t>
  </si>
  <si>
    <t>Electrical CTC 5A16</t>
  </si>
  <si>
    <t>Auto feed 5OB3</t>
  </si>
  <si>
    <t>Auto feed 5OB4</t>
  </si>
  <si>
    <t>Electrical Auto feed 4OB1</t>
  </si>
  <si>
    <t>Electrical Robot Machine</t>
  </si>
  <si>
    <t>ST</t>
  </si>
  <si>
    <t>เช็คยาง Radian Feeder</t>
  </si>
  <si>
    <t>เช็คแผ่นรอง DF Feeder</t>
  </si>
  <si>
    <t>เช็คยาง DF Feeder</t>
  </si>
  <si>
    <t>ทำการ Cleaning Electrical Cabinet ของ CCW</t>
  </si>
  <si>
    <t>เช็ค Stopper Timing Hopper</t>
  </si>
  <si>
    <t>Radian ,DF Feeder</t>
  </si>
  <si>
    <t>เปลี่ยนยางรอง Radian ,DF Feeder</t>
  </si>
  <si>
    <t>Replacement part</t>
  </si>
  <si>
    <t>เปลี่ยน Seal W/H</t>
  </si>
  <si>
    <t>Check Weigher</t>
  </si>
  <si>
    <t>เปลี่ยน Collar ตัวนอก</t>
  </si>
  <si>
    <t>เช็ค Bearing CF5</t>
  </si>
  <si>
    <t>เช็ค Collar</t>
  </si>
  <si>
    <t>PK1-YR-ME2</t>
  </si>
  <si>
    <t>By line</t>
  </si>
  <si>
    <t>Q'TY of Maintenance plan</t>
  </si>
  <si>
    <t>CASE ZONE</t>
  </si>
  <si>
    <t>44 Maintenance plan</t>
  </si>
  <si>
    <t>57 Maintenance plan</t>
  </si>
  <si>
    <t>144 Maintenance plan</t>
  </si>
  <si>
    <t>140 Maintenance plan</t>
  </si>
  <si>
    <t>243 Maintenance plan</t>
  </si>
  <si>
    <t>14 Maintenance plan</t>
  </si>
  <si>
    <t>278 Maintenance plan</t>
  </si>
  <si>
    <t>920 Maintenance plan</t>
  </si>
  <si>
    <t>Task list</t>
  </si>
  <si>
    <t>134 Maintenance plan</t>
  </si>
  <si>
    <t>197 Maintenance plan</t>
  </si>
  <si>
    <t>9 Maintenance plan</t>
  </si>
  <si>
    <t>176 Maintenance plan</t>
  </si>
  <si>
    <t>38 Maintenance plan</t>
  </si>
  <si>
    <t>35 Maintenance plan</t>
  </si>
  <si>
    <t>112 Maintenance plan</t>
  </si>
  <si>
    <t>701 Maintenance plan</t>
  </si>
  <si>
    <t>T</t>
  </si>
  <si>
    <t>อัดจาระบี Bearing ทั้งหมด 4 จุด</t>
  </si>
  <si>
    <t>เปลี่ยน Timing belt Drive</t>
  </si>
  <si>
    <t>เปลี่ยน Bearing Roller drive และ follower 4 จุด</t>
  </si>
  <si>
    <t>เปลี่ยน PVC belt</t>
  </si>
  <si>
    <t>ขันน๊อตยึด Bucket index conveyor</t>
  </si>
  <si>
    <t>เปลี่ยน Ball crew bearing  pusher unit</t>
  </si>
  <si>
    <t xml:space="preserve">อัดจาระบี Linear Bearing ชุด magazine </t>
  </si>
  <si>
    <t>เปลี่ยน Cylinder magazine</t>
  </si>
  <si>
    <t>ขันน๊อตยึด arm axis ทั้งหมด 14 จุด</t>
  </si>
  <si>
    <t xml:space="preserve">เปลี่ยน shaft Arm axis 2 ตัว </t>
  </si>
  <si>
    <t>เปลี่ยน Bearing arm axis</t>
  </si>
  <si>
    <t>เปลี่ยน Cylinder</t>
  </si>
  <si>
    <t>เปลี่ยน Chain drive</t>
  </si>
  <si>
    <t>เปลี่ยน Cylinder Gripper</t>
  </si>
  <si>
    <t>เปลี่ยน Cylinder  Lift up</t>
  </si>
  <si>
    <t>ขันตึงน๊อตยึดต่างๆของ Gripper</t>
  </si>
  <si>
    <t>ขันตึงน๊อตยึด Bucket ทั้งหมด 28 จุด</t>
  </si>
  <si>
    <t>เปลี่ยน Bearing Pulley</t>
  </si>
  <si>
    <t>ขันตึงน๊อตยึด Coupling 4 จุด</t>
  </si>
  <si>
    <t>ขันล๊อค Set screw pulley drive conveyor</t>
  </si>
  <si>
    <t>ขันล๊อค Set screw ของชุด Ball screw pusher unit</t>
  </si>
  <si>
    <t>ขันล๊อค Screw ชุด pusher arm</t>
  </si>
  <si>
    <t>ฉีด Spray shaft และหยอดน้ำมันหล่อลื่น Ball screw bearing</t>
  </si>
  <si>
    <t>ขันล๊อค Screw ของ cylinder gripper</t>
  </si>
  <si>
    <t>W</t>
  </si>
  <si>
    <t>ทำความสะอาดร่อง strip และ ฉีดสเปร์ย Food max บริเวณร่อง strip ให้ทั่ว</t>
  </si>
  <si>
    <t>PK4-YB-ME</t>
  </si>
  <si>
    <t>Input belt &amp; Output belt</t>
  </si>
  <si>
    <t>ฉีดสเปรย์หล่อลื่นโช่ขับของ Input belt &amp; Output belt</t>
  </si>
  <si>
    <t>ตรวจเช็ค Motor ของ Input belt &amp; Output belt</t>
  </si>
  <si>
    <t>เปลี่ยน Motor Gear ของ Input belt &amp; Output belt</t>
  </si>
  <si>
    <t>Outer bag 4OB2 (OB-006)</t>
  </si>
  <si>
    <t>Case zone</t>
  </si>
  <si>
    <t>CZ</t>
  </si>
  <si>
    <t>X-RAY XY-002</t>
  </si>
  <si>
    <t>X-RAY XY-003</t>
  </si>
  <si>
    <t>X-RAY XY-004</t>
  </si>
  <si>
    <t>X-RAY</t>
  </si>
  <si>
    <t>ตรวจเช็คการทำงานของพัดลมระบายอากาศ</t>
  </si>
  <si>
    <t>ตรวจเช็คน้ำยาแอร์</t>
  </si>
  <si>
    <t>ทำความสะอาด Air Filter</t>
  </si>
  <si>
    <t>เปลี่ยน Bearing Poker 6904=1, 6003=1, 688Z=4</t>
  </si>
  <si>
    <t>Poker 4A5</t>
  </si>
  <si>
    <t>Poker 4A6</t>
  </si>
  <si>
    <t>Poker 4A7</t>
  </si>
  <si>
    <t>Poker 4A8</t>
  </si>
  <si>
    <t>Poker 4A9</t>
  </si>
  <si>
    <t>Poker 4A10</t>
  </si>
  <si>
    <t>Cleaning Poker</t>
  </si>
  <si>
    <t>Bagmaker Model Atlas-122,124 5A4</t>
  </si>
  <si>
    <t>Poker 5A1</t>
  </si>
  <si>
    <t>Poker 5A2</t>
  </si>
  <si>
    <t>Poker 5A3</t>
  </si>
  <si>
    <t>Poker 5A4</t>
  </si>
  <si>
    <t>Poker 5A5</t>
  </si>
  <si>
    <t>Poker 5A6</t>
  </si>
  <si>
    <t>03.03.2021</t>
  </si>
  <si>
    <t>04.04.2021</t>
  </si>
  <si>
    <t>05.05.2021</t>
  </si>
  <si>
    <t>06.06.2021</t>
  </si>
  <si>
    <t>07.07.2021</t>
  </si>
  <si>
    <t>08.08.2021</t>
  </si>
  <si>
    <t>Curve connveyor#1 (CV-133)</t>
  </si>
  <si>
    <t>ตรวจเช็คโซ่และ Rod ของ End seal ไม่มีการหักงอ</t>
  </si>
  <si>
    <t>Freq (day)</t>
  </si>
  <si>
    <t>ตรวจเช็คการตัดของ End seal cutter ใช้งานได้ปกติ</t>
  </si>
  <si>
    <t>Vert seal</t>
  </si>
  <si>
    <t>ตรวจเช็คการทำงานของ Vert seal ทำงานได้ปกติไม่ติดขัด</t>
  </si>
  <si>
    <t>End seal &amp; Vert seal</t>
  </si>
  <si>
    <t>ตรวจเช็คสาย Heater ของชุด End seal และ Vert seal อยู่ในสภาพที่ดีไม่ขาด</t>
  </si>
  <si>
    <t>ตรวจเช็คสายพาน Timing belt ทุกเส้นอยู่ในสภาพที่ไม่ฉีกขาด</t>
  </si>
  <si>
    <t>Timing belt 640L Drive M/C</t>
  </si>
  <si>
    <t>Timing belt 540H Drive End seal</t>
  </si>
  <si>
    <t>Timing belt 450L Drive Sponge belt</t>
  </si>
  <si>
    <t>ตรวจเช็คการทำงานของเพลาเวลาหมุนมีการกระตุก หรือโยก</t>
  </si>
  <si>
    <t>ตรวจเช็ค Free spocket ทำงานปกติไม่สึก, Bearing ไม่เสียหายหรือตาย</t>
  </si>
  <si>
    <t>ตรวจเช็ค Tension roller ทุกตัว หมุนได้ไม่ติดขัด</t>
  </si>
  <si>
    <t>ตรวจเช็ค PVC belt ของ Input belt และ Output belt ไม่มีการฉีกขาด</t>
  </si>
  <si>
    <t>ตรวจเช็คฟันเฟืองทุกตัวว่ามีการสึกหรอของฟันเฟือง</t>
  </si>
  <si>
    <t>ทำการอัดจาระบี Bearing ทุกจุด</t>
  </si>
  <si>
    <t>ทำการฉีดสเปรย์โซ่ขับที่ Drive Vert seal</t>
  </si>
  <si>
    <t>ทำการฉีดสเปรย์โซ่ขับที่ Drive End seal</t>
  </si>
  <si>
    <t>ทำการฉีดสเปรย์โซ่ขับที่ Drive Infeed conveyor</t>
  </si>
  <si>
    <t>ทำการฉีดสเปรย์โซ่ขับที่ Drive Film tension roller</t>
  </si>
  <si>
    <t>เช็คการสึกหรอของฟันเฟืองที่ Free spocket และ Drive spocket ทุกตัว</t>
  </si>
  <si>
    <t>เปลี่ยน Bearing Drive roller,Free roller,Follower roller ทุกตัว</t>
  </si>
  <si>
    <t>เปลี่ยน Chain drive 50PH</t>
  </si>
  <si>
    <t>STAX</t>
  </si>
  <si>
    <t>STAX BUNDLE</t>
  </si>
  <si>
    <t>Drive End seal</t>
  </si>
  <si>
    <t>ทำการอัดจาระบี Bearing ชุด Drive End seal,Drive Vert seal</t>
  </si>
  <si>
    <t>ทำความสะอาดมอเตอร์เกียร์/Roller ต่างๆ</t>
  </si>
  <si>
    <t>ฉีดสเปรย์โซ่ขับสายพาน</t>
  </si>
  <si>
    <t>ตรวจสอบสภาพ Solinoid valve, สายลม, Fitting, Silencer</t>
  </si>
  <si>
    <t>เปลี่ยน Timing belt index conveyor ด้านซ้าย 4 เส้น</t>
  </si>
  <si>
    <t>เปลี่ยนสายพาน Timing belt ด้านซ้าย 2 เส้น</t>
  </si>
  <si>
    <t>เปลี่ยนสายพาน Timing belt ด้านขวา 2 เส้น</t>
  </si>
  <si>
    <t>DC-002-002</t>
  </si>
  <si>
    <t>DC-002-003</t>
  </si>
  <si>
    <t>DC-002-004</t>
  </si>
  <si>
    <t>DC-002-005</t>
  </si>
  <si>
    <t>DC-002-006</t>
  </si>
  <si>
    <t>DC-002-007</t>
  </si>
  <si>
    <t>DC-002-008</t>
  </si>
  <si>
    <t>DC-002-009</t>
  </si>
  <si>
    <t>DC-002-021</t>
  </si>
  <si>
    <t>DC-002-010</t>
  </si>
  <si>
    <t>DC-002-011</t>
  </si>
  <si>
    <t>DC-002-012</t>
  </si>
  <si>
    <t>DC-002-013</t>
  </si>
  <si>
    <t>DC-002-014</t>
  </si>
  <si>
    <t>DC-002-015</t>
  </si>
  <si>
    <t>DC-002-016</t>
  </si>
  <si>
    <t>DC-002-017</t>
  </si>
  <si>
    <t>DC-002-018</t>
  </si>
  <si>
    <t>DC-002-019</t>
  </si>
  <si>
    <t>DC-002-020</t>
  </si>
  <si>
    <t>Distribution Conv. PK2</t>
  </si>
  <si>
    <t>Distribution Conv. PK3</t>
  </si>
  <si>
    <t>DC-003-003</t>
  </si>
  <si>
    <t>DC-003-004</t>
  </si>
  <si>
    <t>DC-003-005</t>
  </si>
  <si>
    <t>DC-003-006</t>
  </si>
  <si>
    <t>DC-003-007</t>
  </si>
  <si>
    <t>DC-003-008</t>
  </si>
  <si>
    <t>DC-003-009</t>
  </si>
  <si>
    <t>DC-003-010</t>
  </si>
  <si>
    <t>DC-003-011</t>
  </si>
  <si>
    <t>DC-003-012</t>
  </si>
  <si>
    <t>DC-003-013</t>
  </si>
  <si>
    <t>DC-003-014</t>
  </si>
  <si>
    <t>DC-003-015</t>
  </si>
  <si>
    <t>DC-003-016</t>
  </si>
  <si>
    <t>DC-003-017</t>
  </si>
  <si>
    <t>DC-003-018</t>
  </si>
  <si>
    <t>DC-003-019</t>
  </si>
  <si>
    <t>DC-002-002  (DC type)</t>
  </si>
  <si>
    <t>ตรวจสอบสภาพวัดระยะ Gap ระหว่าง Magnet กับ Armature โดยค่าที่วัดได้อยู่ระหว่าง 0.8-1.0 MM</t>
  </si>
  <si>
    <t>Auto feed 4OB2</t>
  </si>
  <si>
    <t>DC-007-001</t>
  </si>
  <si>
    <t>DC-007-002</t>
  </si>
  <si>
    <t>DC-007-003</t>
  </si>
  <si>
    <t>DC-007-004</t>
  </si>
  <si>
    <t>DC-007-005</t>
  </si>
  <si>
    <t>DC-007-006</t>
  </si>
  <si>
    <t>DC-007-007</t>
  </si>
  <si>
    <t>DC-007-008</t>
  </si>
  <si>
    <t>DC-007-009</t>
  </si>
  <si>
    <t>DC-007-010</t>
  </si>
  <si>
    <t>DC-007-011</t>
  </si>
  <si>
    <t>DC-007-012</t>
  </si>
  <si>
    <t>DC-007-013</t>
  </si>
  <si>
    <t>DC-007-014</t>
  </si>
  <si>
    <t>DC-007-015</t>
  </si>
  <si>
    <t>DC-007-016</t>
  </si>
  <si>
    <t>DC-001-017</t>
  </si>
  <si>
    <t>DC-001-018</t>
  </si>
  <si>
    <t>DC-001-019</t>
  </si>
  <si>
    <t>DC-001-020</t>
  </si>
  <si>
    <t>DC-001-021</t>
  </si>
  <si>
    <t>DC-001-022</t>
  </si>
  <si>
    <t>DC-001-023</t>
  </si>
  <si>
    <t>DC-001-024</t>
  </si>
  <si>
    <t>Distribution Conv. PK1</t>
  </si>
  <si>
    <t>Distribution Conv. PK4</t>
  </si>
  <si>
    <t>DC-004-002</t>
  </si>
  <si>
    <t>DC-004-003</t>
  </si>
  <si>
    <t>DC-004-004</t>
  </si>
  <si>
    <t>DC-004-005</t>
  </si>
  <si>
    <t>DC-004-006</t>
  </si>
  <si>
    <t>DC-004-007</t>
  </si>
  <si>
    <t>DC-004-008</t>
  </si>
  <si>
    <t>DC-004-009</t>
  </si>
  <si>
    <t>DC-004-010</t>
  </si>
  <si>
    <t>DC-004-011</t>
  </si>
  <si>
    <t>DC-004-026</t>
  </si>
  <si>
    <t>DC-004-012</t>
  </si>
  <si>
    <t>DC-004-013</t>
  </si>
  <si>
    <t>DC-004-014</t>
  </si>
  <si>
    <t>DC-004-015</t>
  </si>
  <si>
    <t>DC-004-016</t>
  </si>
  <si>
    <t>DC-004-017</t>
  </si>
  <si>
    <t>DC-004-018</t>
  </si>
  <si>
    <t>DC-004-019</t>
  </si>
  <si>
    <t>DC-004-025</t>
  </si>
  <si>
    <t>DC-004-020</t>
  </si>
  <si>
    <t>DC-004-021</t>
  </si>
  <si>
    <t>DC-004-022</t>
  </si>
  <si>
    <t>DC-004-023</t>
  </si>
  <si>
    <t>DC-004-024</t>
  </si>
  <si>
    <t>INFEED CONVEYOR LEFT SIDE</t>
  </si>
  <si>
    <t>INFEED CONVEYOR RIGHT SIDE</t>
  </si>
  <si>
    <t>INDEX CONVEYOR LEFT SIDE</t>
  </si>
  <si>
    <t>INDEX CONVEYOR RIGHT SIDE</t>
  </si>
  <si>
    <t>GRIPPER AND MAGAZINE RIGHT SIDE</t>
  </si>
  <si>
    <t>GRIPPER AND MAGAZINE LEFT SIDE</t>
  </si>
  <si>
    <t>PUSHER UNIT LEFT SIDE</t>
  </si>
  <si>
    <t>PUSHER UNIT RIGHT SIDE</t>
  </si>
  <si>
    <t>MAIN ARM DRIVE LEFT SIDE</t>
  </si>
  <si>
    <t>MAIN ARM DRIVE RIGHT SIDE</t>
  </si>
  <si>
    <t>REJECT CONVEYOR LEFT SIDE</t>
  </si>
  <si>
    <t>REJECT CONVEYOR RIGHT SIDE</t>
  </si>
  <si>
    <t>BUCKET CONVEYOR LEFT SIDE</t>
  </si>
  <si>
    <t>BUCKET CONVEYOR RIGHT SIDE</t>
  </si>
  <si>
    <t>LIFT UP RIGHT SIDE</t>
  </si>
  <si>
    <t>LIFT UP LEFT SIDE</t>
  </si>
  <si>
    <t>HIGH SPEED CONVEYOR</t>
  </si>
  <si>
    <t>เปลี่ยน Bearing ด้าน Follower</t>
  </si>
  <si>
    <t>ขันน๊อตยึดเซ็ตสกรูของ Coupling</t>
  </si>
  <si>
    <t>เปลี่ยน Bearing index conveyor No.6003 2Z</t>
  </si>
  <si>
    <t>ขันล๊อค Set screw Pulley drive conveyor</t>
  </si>
  <si>
    <t>ขันล๊อค Set screw ของชุด Linear Bearing</t>
  </si>
  <si>
    <t>เปลี่ยน Ball Screw bearing  pusher unit</t>
  </si>
  <si>
    <t xml:space="preserve">เปลี่ยน shaft Arm axis 4 ตัว </t>
  </si>
  <si>
    <t xml:space="preserve">เปลี่ยน Bearing Roller (Driven rollow, Free Roller,Follower rollow) 10 ตัว </t>
  </si>
  <si>
    <t>ฉีดสเปรย์หล่อลื่น Lift up bearing 2 จุดซ้าย ขวา</t>
  </si>
  <si>
    <t>ตรวจเช็คสภาพ Pulley และทำการขันตึงน๊อตยึด Pulley</t>
  </si>
  <si>
    <t>ตรวจสอบสภาพ Timing belt ของ Robot Nachi แผนใหม่</t>
  </si>
  <si>
    <t>ถอดทำความสะอาด สายพานกระดูกงู พร้อมตรวจสอบสภาพสายพาน</t>
  </si>
  <si>
    <t>Sprocket 2 จุด,Guide,Shaft Drive and Shaft follower</t>
  </si>
  <si>
    <t>เปลี่ยนน้ำมัน Gear ของ Infeed conveyor</t>
  </si>
  <si>
    <t>อัดจาระบี Linear Bearing ชุด Magazine</t>
  </si>
  <si>
    <t>เปลี่ยน Ball screw bearing  pusher unit</t>
  </si>
  <si>
    <t>Electrical Auto feed 5OB3</t>
  </si>
  <si>
    <t>Electrical Auto feed 5OB4</t>
  </si>
  <si>
    <t xml:space="preserve">เปลี่ยน Shaft Arm axis 4 ตัว </t>
  </si>
  <si>
    <t xml:space="preserve">เปลี่ยน Shaft Arm axis 2 ตัว </t>
  </si>
  <si>
    <t>ขันน๊อตยึด Arm axis ทั้งหมด 14 จุด</t>
  </si>
  <si>
    <t>เปลี่ยน Bearing Arm axis</t>
  </si>
  <si>
    <t>PK7</t>
  </si>
  <si>
    <t>GRIPPER</t>
  </si>
  <si>
    <t xml:space="preserve">ทาจาระบีที่ Linear Guide 4 จุดซ้าย ขวา บน ล่าง </t>
  </si>
  <si>
    <t xml:space="preserve">ตรวจสอบสภาพ Timing belt ของ Robot Nachi </t>
  </si>
  <si>
    <t>ROBOT NACHI</t>
  </si>
  <si>
    <t>ROBOT NACHI 1</t>
  </si>
  <si>
    <t>ROBOT NACHI 2</t>
  </si>
  <si>
    <t>ROBOT NACHI 3</t>
  </si>
  <si>
    <t>ROBOT NACHI 4</t>
  </si>
  <si>
    <t>ตรวจสอบสภาพ Timing belt ของ Robot Nachi</t>
  </si>
  <si>
    <t>DC-005-002</t>
  </si>
  <si>
    <t>DC-005-003</t>
  </si>
  <si>
    <t>DC-005-004</t>
  </si>
  <si>
    <t>DC-005-005</t>
  </si>
  <si>
    <t>DC-005-006</t>
  </si>
  <si>
    <t>DC-005-007</t>
  </si>
  <si>
    <t>DC-005-008</t>
  </si>
  <si>
    <t>DC-005-009</t>
  </si>
  <si>
    <t>DC-005-010</t>
  </si>
  <si>
    <t>DC-005-011</t>
  </si>
  <si>
    <t>DC-005-012</t>
  </si>
  <si>
    <t>DC-005-013</t>
  </si>
  <si>
    <t>DC-005-014</t>
  </si>
  <si>
    <t>DC-005-015</t>
  </si>
  <si>
    <t>DC-005-016</t>
  </si>
  <si>
    <t>DC-005-017</t>
  </si>
  <si>
    <t>DC-005-018</t>
  </si>
  <si>
    <t>DC-005-019</t>
  </si>
  <si>
    <t>DC-005-020</t>
  </si>
  <si>
    <t>DC-005-021</t>
  </si>
  <si>
    <t>DC-005-022</t>
  </si>
  <si>
    <t>DC-005-023</t>
  </si>
  <si>
    <t>DC-005-024</t>
  </si>
  <si>
    <t>DC-005-025</t>
  </si>
  <si>
    <t>DC-005-026</t>
  </si>
  <si>
    <t>Takeout conveyor (4A1)</t>
  </si>
  <si>
    <t>Takeout conveyor (4A2)</t>
  </si>
  <si>
    <t>Takeout conveyor (4A3)</t>
  </si>
  <si>
    <t>Takeout conveyor (4A4)</t>
  </si>
  <si>
    <t>Takeout conveyor (4A5)</t>
  </si>
  <si>
    <t>Takeout conveyor (4A6)</t>
  </si>
  <si>
    <t>Takeout conveyor (4A7)</t>
  </si>
  <si>
    <t>Takeout conveyor (4A8)</t>
  </si>
  <si>
    <t>Takeout conveyor (4A9)</t>
  </si>
  <si>
    <t>Transfer connveyor#1 (PK4)</t>
  </si>
  <si>
    <t>Transfer connveyor#1 (PK4-1)</t>
  </si>
  <si>
    <t>Takeout conveyor (4A13)</t>
  </si>
  <si>
    <t>Takeout conveyor (4A14)</t>
  </si>
  <si>
    <t>Takeout conveyor (4A15)</t>
  </si>
  <si>
    <t>Takeout conveyor (4A16)</t>
  </si>
  <si>
    <t>Accumulation conveyor (4A13)</t>
  </si>
  <si>
    <t>Accumulation conveyor (4A13-1)</t>
  </si>
  <si>
    <t>Accumulation conveyor (4A14)</t>
  </si>
  <si>
    <t>Accumulation conveyor (4A14-1)</t>
  </si>
  <si>
    <t>Accumulation conveyor (4A15)</t>
  </si>
  <si>
    <t>Accumulation conveyor (4A15-1)</t>
  </si>
  <si>
    <t>Accumulation conveyor (4A16)</t>
  </si>
  <si>
    <t>Accumulation conveyor (4A16-1)</t>
  </si>
  <si>
    <t>เช็ค Roller tension</t>
  </si>
  <si>
    <t>เช็ค Roller ร้อย film</t>
  </si>
  <si>
    <t>เปลี่ยน Bearing rubber roller</t>
  </si>
  <si>
    <t>ทำความสะอาด Inter conection Board, Printer module</t>
  </si>
  <si>
    <t>เช็ค Screw ปรับตั้ง Back seal</t>
  </si>
  <si>
    <t>เช็คสายไฟ Heater, Thermo couple</t>
  </si>
  <si>
    <t>เช็ค Bar seal</t>
  </si>
  <si>
    <t>เปลี่ยน Bearing ด้าน Follower and Drive</t>
  </si>
  <si>
    <t>Takeout conveyor (5A1)</t>
  </si>
  <si>
    <t>Takeout conveyor (5A2)</t>
  </si>
  <si>
    <t>Takeout conveyor (5A3)</t>
  </si>
  <si>
    <t>Takeout conveyor (5A4)</t>
  </si>
  <si>
    <t xml:space="preserve">INFEED CONVEYOR </t>
  </si>
  <si>
    <t>ตรวจสอบสภาพสายพานกระดูกงู  และปรับตึงความตึงหย่อนของสายพาน</t>
  </si>
  <si>
    <t>ถอดทำความสะอาด สายพานกระดูกงู พร้อมตรวจสอบสภาพสายพาน Sprocket 2 จุด,Guide,Shaft Drive and Shaft follower</t>
  </si>
  <si>
    <t>Takeout conveyor (5A5)</t>
  </si>
  <si>
    <t>Takeout conveyor (5A6)</t>
  </si>
  <si>
    <t>Takeout conveyor (5A7)</t>
  </si>
  <si>
    <t>Takeout conveyor (5A13)</t>
  </si>
  <si>
    <t>Takeout conveyor (5A14)</t>
  </si>
  <si>
    <t>Takeout conveyor (5A15)</t>
  </si>
  <si>
    <t>Takeout conveyor (5A16)</t>
  </si>
  <si>
    <t>PK1-HR-ME</t>
  </si>
  <si>
    <t>ทำการเปลี่ยน Timing belt#540 H</t>
  </si>
  <si>
    <t>Takeout conveyor (5A8)</t>
  </si>
  <si>
    <t>Accumulation conveyor (Accu 5A13)</t>
  </si>
  <si>
    <t>Accumulation conveyor (Accu 5A15)</t>
  </si>
  <si>
    <t>Accumulation conveyor (Accu 5A16)</t>
  </si>
  <si>
    <t>Accumulation conveyor (Accu 5A14)</t>
  </si>
  <si>
    <t>Accumulation conveyor (Accu 5A13-5A14)</t>
  </si>
  <si>
    <t>Accumulation conveyor (Accu 5A13-5A14)-1</t>
  </si>
  <si>
    <t>Accumulation conveyor (Accu 5A15-5A16)</t>
  </si>
  <si>
    <t>Accumulation conveyor (Accu 5A15-5A16)-1</t>
  </si>
  <si>
    <t>Transfer connveyor (PK5)</t>
  </si>
  <si>
    <t>Transfer connveyor (PK5-1)</t>
  </si>
  <si>
    <t>Transfer connveyor (PK5-2)</t>
  </si>
  <si>
    <t>STAX SEAMER</t>
  </si>
  <si>
    <t>Jaw unit</t>
  </si>
  <si>
    <t>ทำการอัดจาระบีด้าน Front Jaw 2 จุด และด้าน Rear Jaw 4 จุด</t>
  </si>
  <si>
    <t>Stroking unit</t>
  </si>
  <si>
    <t>Pressure unit</t>
  </si>
  <si>
    <t>ฉีดสเปรย์ Food max หล่อลื่นที่ข้อพับของ Pressure unit</t>
  </si>
  <si>
    <t>Stroking unit,Shutter unit</t>
  </si>
  <si>
    <t>ทำการอัดจาระบีด้านหน้า Strip unit 2 จุด ด้านซ้ายและด้านขวา (1 Stroke) และด้านหลัง Shutter unit 2 จุด ด้านซ้ายและด้านขวา (1 Stroke)</t>
  </si>
  <si>
    <t>Bag maker 1A5</t>
  </si>
  <si>
    <t>Bagmaker</t>
  </si>
  <si>
    <t>ทำการอัดจาระบี ณ จุด Service ของเครื่องทั้งหมด 13 จุด</t>
  </si>
  <si>
    <t>Case transfer conveyor (PH-CC-184)</t>
  </si>
  <si>
    <t>Case transfer conveyor (PH-CC-139)</t>
  </si>
  <si>
    <t>Case transfer conveyor (PH-CC-166)</t>
  </si>
  <si>
    <t>Case transfer conveyor (PH-CC-167)</t>
  </si>
  <si>
    <t>Case transfer conveyor (PH-CC-168)</t>
  </si>
  <si>
    <t>PH</t>
  </si>
  <si>
    <t>Case transfer conveyor (PH-CC-141)</t>
  </si>
  <si>
    <t>Case transfer conveyor (PH-CC-186)</t>
  </si>
  <si>
    <t>Case transfer conveyor (PH-CC-187)</t>
  </si>
  <si>
    <t xml:space="preserve">ตรวจเช็คสภาพและการทำงานของ Drive Roller ทุกตัว </t>
  </si>
  <si>
    <t>ตรวจเช็คสภาพโซ่ขับ Roller พร้อมฉีดสเปรย์โซ่ขับ Roller</t>
  </si>
  <si>
    <t>ตรวจเช็คสภาพโซ่ขับ Main drive Roller พร้อมฉีดสเปรย์หล่อลื่นโซ่ขับ Main drive roller</t>
  </si>
  <si>
    <t>ตรวจเช็คสภาพของ Sprocket Roller ทั้งหมด 47 จุด</t>
  </si>
  <si>
    <t>ตรวจเช็คสภาพของ Bush Roller และ Free Sprocket  ทั้งหมด 4 จุด</t>
  </si>
  <si>
    <t>ตรวจเช็คสภาพความสึกหรอของ Sprocket Main drive Roller</t>
  </si>
  <si>
    <t xml:space="preserve">ตรวจเช็คสภาพความสึกหรอของ wear strip </t>
  </si>
  <si>
    <t xml:space="preserve">เปลี่ยนโซ่ขับ Main drive roller </t>
  </si>
  <si>
    <t>เปลี่ยน Bearing bush Roller และ Free sprocket</t>
  </si>
  <si>
    <t>เปลี่ยน Wear strip รองโซ่ขับ roller</t>
  </si>
  <si>
    <t>Infeed Case Roller conveyor (PH-CC-063)</t>
  </si>
  <si>
    <t>Infeed Case Roller conveyor (PH-CC-183)</t>
  </si>
  <si>
    <t>เปลี่ยนน้ำมันเกียร์ขับ ของ Infeed Case roller</t>
  </si>
  <si>
    <t>เปลี่ยนโซ่ขับ Roller</t>
  </si>
  <si>
    <t>6M</t>
  </si>
  <si>
    <t>PACKING HALL</t>
  </si>
  <si>
    <t xml:space="preserve">ตรวจเช็คสภาพของ Sprocket Roller </t>
  </si>
  <si>
    <t>Infeed Case Roller conveyor PH</t>
  </si>
  <si>
    <t>1Y</t>
  </si>
  <si>
    <t>Infeed Case Roller conveyor (PH-CC-173)</t>
  </si>
  <si>
    <t>Case transfer conveyor (PH-CC-206)</t>
  </si>
  <si>
    <t>Case transfer conveyor PVC BELT (PH-CC-205)</t>
  </si>
  <si>
    <t>Case transfer conveyor PVC BELT (PH-CC-112)</t>
  </si>
  <si>
    <t>Case transfer conveyor PVC BELT (PH-CC-169)</t>
  </si>
  <si>
    <t>PH-ML-ME</t>
  </si>
  <si>
    <t xml:space="preserve">Case transfer conveyor PVC BELT </t>
  </si>
  <si>
    <t xml:space="preserve">ตรวจเช็คสภาพและรอยฉีกขาดของ PVC belt </t>
  </si>
  <si>
    <t>ตรวจเช็ค alignment ของ PVC Belt พร้อมปรับตั้ง</t>
  </si>
  <si>
    <t>ตรวจเช็คสภาพ Timing belt</t>
  </si>
  <si>
    <t>ตรวจสอบสภาพ shaft drive roller และ Follower roller</t>
  </si>
  <si>
    <t xml:space="preserve">ตรวจสอบสภาพ โซ่ขับและ sprocket ของชุดขับ driven unit </t>
  </si>
  <si>
    <t>เปลี่ยนน้ำมันเกียร์ขับสายพาน</t>
  </si>
  <si>
    <t>เปลี่ยน Bearing ของ Driven Roller และ Follower Roller ทั้ง 4 ตัว</t>
  </si>
  <si>
    <t xml:space="preserve">อัดจาระบี Bearing ของ Driven Roller และ Follower Roller </t>
  </si>
  <si>
    <t>1M</t>
  </si>
  <si>
    <t>R-Replacement</t>
  </si>
  <si>
    <t>PK4-RC-OP</t>
  </si>
  <si>
    <t>PK4-ML-OP</t>
  </si>
  <si>
    <t>PK5-RL-ME</t>
  </si>
  <si>
    <t>ถอด Nitrogen feeder Seamer ออกมาทำความสะอาด</t>
  </si>
  <si>
    <t>ถอด Cover ทำความสะอาดจาระบีที่อยู่ด้านบนและด้านล่างของ Seaming Head</t>
  </si>
  <si>
    <t>ทำความสะอาดครีบมอเตรอ์ของ STAX SEAMER</t>
  </si>
  <si>
    <t>ถอด Filter ที่ Nitrogen charger ออกมาทำความสะอาด</t>
  </si>
  <si>
    <t>ถอดทำความสะอาด Out feed Nitrogen charger Huali</t>
  </si>
  <si>
    <t>STAX SHRINK 3</t>
  </si>
  <si>
    <t>NITROGEN CHARGER HUALI</t>
  </si>
  <si>
    <t>- ตรวจเช็คลมรั่วของ Fitting cylinder Cutter</t>
  </si>
  <si>
    <t xml:space="preserve">- ตรวจเช็คลมรั่วของ Regulator ด้านเข้าของเครื่อง Outer bag </t>
  </si>
  <si>
    <t>ตรวจเช็คลมรั่วของ Valve</t>
  </si>
  <si>
    <t>ตรวจเช็คลมรั่วของ Regulator</t>
  </si>
  <si>
    <t>ตรวจเช็คลมรั่วของ Filter</t>
  </si>
  <si>
    <t>เปลี่ยน Bearing Vert seal (6004 2Z 4 ตัว)</t>
  </si>
  <si>
    <t>ตรวจสอบสภาพของสายพาน</t>
  </si>
  <si>
    <t>STAX Transfer connveyor</t>
  </si>
  <si>
    <t>ตรวจสอบสภาพ Spocket</t>
  </si>
  <si>
    <t>เปลี่ยนน้ำมันเกียร์ OMALAR 220</t>
  </si>
  <si>
    <t>ตรวจเช็คลมรั่วของชุด Divider Gate โดยใช้เครื่อง Air leak LD500 พร้อมบันทึกภาพจุดรั่วเกิน 70 dB</t>
  </si>
  <si>
    <t>- ตรวจเช็คลมรั่วของ Regulator ด้านเข้าของเครื่อง Bagmaker</t>
  </si>
  <si>
    <t>ตรวจเช็คลมรั่วของชุด Bagmaker โดยใช้เครื่อง Air leak LD500 พร้อมบันทึกภาพจุดรั่วเกิน 70 dB</t>
  </si>
  <si>
    <t>ตรวจเช็คลมรั่วของชุด Outer bag โดยใช้เครื่อง Air leak LD500 พร้อมบันทึกภาพจุดรั่วเกิน 70 dB</t>
  </si>
  <si>
    <t>- ตรวจเช็คลมรั่วของ Film spindle</t>
  </si>
  <si>
    <t>- ตรวจเช็คลมรั่วของ Valve Air Supply</t>
  </si>
  <si>
    <t>- ตรวจเช็คลมรั่วของ Connector ลม ด้านเข้าของเครื่อง Bagmaker</t>
  </si>
  <si>
    <t>- ตรวจเช็คลมรั่วของชุด Cylinder Cutter</t>
  </si>
  <si>
    <t>ตรวจเช็คลมรั่วของจุดข้อต่อของท่อ และตาม Union ต่างๆ</t>
  </si>
  <si>
    <t>ท่อ Main ลมของ PK1 โดยใช้เครื่อง Air leak LD500 พร้อมบันทึกภาพจุดรั่วเกิน 70 dB</t>
  </si>
  <si>
    <t>Air Leak</t>
  </si>
  <si>
    <t>สายลมที่เข้าเครื่องต้องไม่มีข้อต่อที่ไม่จำเป็น</t>
  </si>
  <si>
    <t>Premade Bag 4A1</t>
  </si>
  <si>
    <t>INDEX CONVEYOR</t>
  </si>
  <si>
    <t>OPEN BAG</t>
  </si>
  <si>
    <t>Bagmaker Astro PK1</t>
  </si>
  <si>
    <t xml:space="preserve">Divider Gate  Valve </t>
  </si>
  <si>
    <t>Air Supply Divider Gate</t>
  </si>
  <si>
    <t>Bagmaker Astro 1A1</t>
  </si>
  <si>
    <t>Bagmaker Astro 1A2</t>
  </si>
  <si>
    <t>Bagmaker Astro 1A3</t>
  </si>
  <si>
    <t>Bagmaker Astro 1A4</t>
  </si>
  <si>
    <t>Bagmaker Astro 1A9</t>
  </si>
  <si>
    <t>Bagmaker Astro 1A10</t>
  </si>
  <si>
    <t>Bagmaker Model Atlas 1A5</t>
  </si>
  <si>
    <t>Bagmaker Model Atlas PK1</t>
  </si>
  <si>
    <t>Outer bag PK1</t>
  </si>
  <si>
    <t>CCW-Weigher Inspection 1A11-12</t>
  </si>
  <si>
    <t>CCW-Weigher Inspection 2A1-2</t>
  </si>
  <si>
    <t>CCW-Weigher Inspection 2A3-4</t>
  </si>
  <si>
    <t>CCW-Weigher Inspection 2A5</t>
  </si>
  <si>
    <t>CCW-Weigher Inspection 2A7-8</t>
  </si>
  <si>
    <t>CCW-Weigher Inspection 2A9-10</t>
  </si>
  <si>
    <t>CCW-Weigher Inspection 2A11-12</t>
  </si>
  <si>
    <t>Outer bag PK2</t>
  </si>
  <si>
    <t>Bagmaker Atlas 2A1</t>
  </si>
  <si>
    <t>Bagmaker Atlas 2A2</t>
  </si>
  <si>
    <t>Bagmaker Atlas 2A3</t>
  </si>
  <si>
    <t>Bagmaker Atlas 2A4</t>
  </si>
  <si>
    <t>Bagmaker Atlas 2A5</t>
  </si>
  <si>
    <t>Bagmaker Atlas 2A7</t>
  </si>
  <si>
    <t>Bagmaker Atlas 2A8</t>
  </si>
  <si>
    <t>Bagmaker Atlas 2A9</t>
  </si>
  <si>
    <t>Bagmaker Atlas 2A10</t>
  </si>
  <si>
    <t>Bagmaker Atlas 2A11</t>
  </si>
  <si>
    <t>Bagmaker Atlas 2A12</t>
  </si>
  <si>
    <t>ท่อ Main ลมของ PK2 โดยใช้เครื่อง Air leak LD500 พร้อมบันทึกภาพจุดรั่วเกิน 70 dB</t>
  </si>
  <si>
    <t>Bagmaker Atlas PK2</t>
  </si>
  <si>
    <t>Bagmaker Atlas 3A7</t>
  </si>
  <si>
    <t>Bagmaker Atlas 3A8</t>
  </si>
  <si>
    <t>Bagmaker Atlas 3A9</t>
  </si>
  <si>
    <t>Bagmaker Atlas 3A10</t>
  </si>
  <si>
    <t>CCW-Weigher Inspection 3A7-8</t>
  </si>
  <si>
    <t>CCW-Weigher Inspection 3A9-10</t>
  </si>
  <si>
    <t>Outer bag PK3</t>
  </si>
  <si>
    <t>Bagmaker Atlas PK3</t>
  </si>
  <si>
    <t>ท่อ Main ลมของ PK3 โดยใช้เครื่อง Air leak LD500 พร้อมบันทึกภาพจุดรั่วเกิน 70 dB</t>
  </si>
  <si>
    <t>CCW-Weigher Inspection 4A1-2</t>
  </si>
  <si>
    <t>CCW-Weigher Inspection 4A3-4</t>
  </si>
  <si>
    <t>CCW-Weigher Inspection 4A5-6</t>
  </si>
  <si>
    <t>CCW-Weigher Inspection 4A7-8</t>
  </si>
  <si>
    <t>CCW-Weigher Inspection 4A9-10</t>
  </si>
  <si>
    <t>CCW-Weigher Inspection 4A11-12</t>
  </si>
  <si>
    <t>CCW-Weigher Inspection 4A13-14</t>
  </si>
  <si>
    <t>CCW-Weigher Inspection 4A15-16</t>
  </si>
  <si>
    <t>Bagmaker Atlas 4A1</t>
  </si>
  <si>
    <t>Bagmaker Atlas 4A2</t>
  </si>
  <si>
    <t>Bagmaker Atlas 4A3</t>
  </si>
  <si>
    <t>Bagmaker Atlas 4A4</t>
  </si>
  <si>
    <t>Bagmaker Atlas 4A5</t>
  </si>
  <si>
    <t>Bagmaker Atlas 4A6</t>
  </si>
  <si>
    <t>Bagmaker Atlas 4A7</t>
  </si>
  <si>
    <t>Bagmaker Atlas 4A8</t>
  </si>
  <si>
    <t>Bagmaker Atlas 4A9</t>
  </si>
  <si>
    <t>Bagmaker Atlas 4A10</t>
  </si>
  <si>
    <t>Bagmaker Atlas 4A11</t>
  </si>
  <si>
    <t>Bagmaker Atlas 4A12</t>
  </si>
  <si>
    <t>Bagmaker Atlas 4A13</t>
  </si>
  <si>
    <t>Bagmaker Atlas 4A14</t>
  </si>
  <si>
    <t>Bagmaker Atlas 4A15</t>
  </si>
  <si>
    <t>Bagmaker Atlas 4A16</t>
  </si>
  <si>
    <t>Bagmaker Atlas PK4</t>
  </si>
  <si>
    <t>Outer bag PK4</t>
  </si>
  <si>
    <t>CCW-Weigher Inspection 5A1-2</t>
  </si>
  <si>
    <t>CCW-Weigher Inspection 5A3-4</t>
  </si>
  <si>
    <t>CCW-Weigher Inspection 5A5-6</t>
  </si>
  <si>
    <t>CCW-Weigher Inspection 5A7-8</t>
  </si>
  <si>
    <t>CCW-Weigher Inspection 5A9-10</t>
  </si>
  <si>
    <t>CCW-Weigher Inspection 5A11-12</t>
  </si>
  <si>
    <t>CCW-Weigher Inspection 5A13-14</t>
  </si>
  <si>
    <t>CCW-Weigher Inspection 5A15-16</t>
  </si>
  <si>
    <t>Bagmaker Atlas 5A1</t>
  </si>
  <si>
    <t>Bagmaker Atlas 5A2</t>
  </si>
  <si>
    <t>Bagmaker Atlas 5A3</t>
  </si>
  <si>
    <t>Bagmaker Atlas 5A4</t>
  </si>
  <si>
    <t>Bagmaker Atlas 5A5</t>
  </si>
  <si>
    <t>Bagmaker Atlas 5A6</t>
  </si>
  <si>
    <t>Bagmaker Atlas 5A7</t>
  </si>
  <si>
    <t>Bagmaker Atlas 5A8</t>
  </si>
  <si>
    <t>Bagmaker Atlas 5A9</t>
  </si>
  <si>
    <t>Bagmaker Atlas 5A10</t>
  </si>
  <si>
    <t>Bagmaker Atlas 5A11</t>
  </si>
  <si>
    <t>Bagmaker Atlas 5A12</t>
  </si>
  <si>
    <t>Bagmaker Atlas 5A13</t>
  </si>
  <si>
    <t>Bagmaker Atlas 5A14</t>
  </si>
  <si>
    <t>Bagmaker Atlas 5A15</t>
  </si>
  <si>
    <t>Bagmaker Atlas 5A16</t>
  </si>
  <si>
    <t>Outer bag PK5</t>
  </si>
  <si>
    <t>Bagmaker Atlas PK5</t>
  </si>
  <si>
    <t>เปลี่ยน Bearing ของ Rubber Roller 2 ตัว</t>
  </si>
  <si>
    <t>ทำการเปลี่ยน Timing belt#540L ,640L , 450</t>
  </si>
  <si>
    <t>เปลี่ยน Bearing Accru Conveyor จำนวน 4 ตัว (สายพานกระดูกงู)</t>
  </si>
  <si>
    <t>เปลี่ยน Bearing Accru Conveyor จำนวน 10 ตัว (สายพานสีเขียว)</t>
  </si>
  <si>
    <t>เปลี่ยนน้ำมันเกียร์ (สายพานกระดูกงู) Omala 220</t>
  </si>
  <si>
    <t>เปลี่ยนน้ำมันเกียร์ (สายพานสีเขียว) Omala 220</t>
  </si>
  <si>
    <t>CCW-Weigher Inspection 1A5-6</t>
  </si>
  <si>
    <t>Auto Premade Bag 2A1</t>
  </si>
  <si>
    <t>เปลี่ยน Bearing ที่ชุด Index conveyor (69022Z จำนวน 4 ตัว)</t>
  </si>
  <si>
    <t>เปลี่ยน Bearing Transfer Conveyor จำนวน 4 ตัว (สายพานสีเขียว)</t>
  </si>
  <si>
    <t xml:space="preserve">  </t>
  </si>
  <si>
    <t>PUSHER A</t>
  </si>
  <si>
    <t>เปลี่ยน Bearing ของ Pulley Timing belt ทั้ง 4 ตัว (B6205ZZ)</t>
  </si>
  <si>
    <t>PUSHER B</t>
  </si>
  <si>
    <t>ตรวจเช็คสภาพ และรอยฉีกขาดของผ้าใบชุด Open bag ทั้ง 2 ข้าง</t>
  </si>
  <si>
    <t>ฉีด spray หล่อลื่น linear bearing ชุด open bag</t>
  </si>
  <si>
    <t>ฉีด spray หล่อลื่น ball screw ของชุด open bag</t>
  </si>
  <si>
    <t>ฉีด spray หล่อลื่น Bearing CF8 ของชุด Plate ด้านล่าง</t>
  </si>
  <si>
    <t>ฉีด spray หล่อลื่น Block slide ของชุด guide slide ด้านข้าง</t>
  </si>
  <si>
    <t>เปลี่ยน Bearing CF8 ของชุด Plate ด้านล่าง จำนวน 2 ตัว</t>
  </si>
  <si>
    <t>PK2-WC-ME</t>
  </si>
  <si>
    <t>SUPPLY PP-BAG</t>
  </si>
  <si>
    <t>เปลี่ยน bearing ชุด supply pp bag</t>
  </si>
  <si>
    <t>IAI SUPPLY PP-BAG</t>
  </si>
  <si>
    <t>ทำความสะอาดราง Slide linear bearing แนวนอน 2 ตัว</t>
  </si>
  <si>
    <t>ทำความสะอาดราง Slide linear bearing แนวตั้ง 2 ตัว</t>
  </si>
  <si>
    <t>S</t>
  </si>
  <si>
    <t>ทำการ Adjust alignment ของชุด End seal</t>
  </si>
  <si>
    <t xml:space="preserve">ทำการ Set up End seal Home position </t>
  </si>
  <si>
    <t>ท่อ Main ลมของ PK4 โดยใช้เครื่อง Air leak LD500 พร้อมบันทึกภาพจุดรั่วเกิน 70 dB</t>
  </si>
  <si>
    <t>ท่อ Main ลมของ PK5 โดยใช้เครื่อง Air leak LD500 พร้อมบันทึกภาพจุดรั่วเกิน 70 dB</t>
  </si>
  <si>
    <t>เปลี่ยน Seal W/H 16 ตัว</t>
  </si>
  <si>
    <t xml:space="preserve">เปลี่ยน Collar ตัวนอก 16 ตัว </t>
  </si>
  <si>
    <t>820111565 WSD:COLLAR #000054856313 CCW WEIGHER</t>
  </si>
  <si>
    <t>ทำการเปลี่ยน Bearing Shaft drive pull down belt</t>
  </si>
  <si>
    <r>
      <t xml:space="preserve">ทำการเปลี่ยน Bearing main shaft drive End seal unit </t>
    </r>
    <r>
      <rPr>
        <sz val="9"/>
        <color rgb="FFFF0000"/>
        <rFont val="Leelawadee"/>
        <family val="2"/>
      </rPr>
      <t xml:space="preserve">7907 AS:NSK 2 ตัว, 61810:SKF 1 ตัว
</t>
    </r>
  </si>
  <si>
    <r>
      <t xml:space="preserve">ทำการเปลี่ยน Bearing cam follower </t>
    </r>
    <r>
      <rPr>
        <sz val="9"/>
        <color rgb="FFFF0000"/>
        <rFont val="Leelawadee"/>
        <family val="2"/>
      </rPr>
      <t>CF6 16 ตัว</t>
    </r>
  </si>
  <si>
    <t xml:space="preserve">LOAD PP-BAG </t>
  </si>
  <si>
    <t>ฉีดสเปรย์หล่อลื่น Linear Bearing ทั้ง 2 ด้าน</t>
  </si>
  <si>
    <t>SEALER</t>
  </si>
  <si>
    <t>เปลี่ยน Bearing ( 8 ตัว)  B6002ZZ</t>
  </si>
  <si>
    <t xml:space="preserve">OUTFEED CONVEYOR </t>
  </si>
  <si>
    <t>ELECTRICAL CABINET</t>
  </si>
  <si>
    <t>Auto Premade Bag 2A2</t>
  </si>
  <si>
    <t>Auto Premade Bag 2A3</t>
  </si>
  <si>
    <t>ฉีดสเปรย์หล่อลื่น Linear bearing ชุด lift up ของ Pusher A</t>
  </si>
  <si>
    <t>อัดจาระบีหล่อลื่น Linear bearing ชุด Slide ทั้ง 2 จุด ของ Pusher A</t>
  </si>
  <si>
    <t>ฉีดสเปรย์หล่อลื่น Linear bearing ชุด lift up ของ Pusher B</t>
  </si>
  <si>
    <t>อัดจาระบีหล่อลื่น Linear bearing ชุด Slide ทั้ง 2 จุด ของ Pusher B</t>
  </si>
  <si>
    <t>FORMER</t>
  </si>
  <si>
    <t>ฉีดสเปรย์หล่อลื่น Linear bearing ของชุด Former หนีบถุงขนม</t>
  </si>
  <si>
    <t>เป่าทำความสะอาดเศษฝุ่นและเศษขนมข้างในช่อง Shutter open bag ด้านล่าง</t>
  </si>
  <si>
    <t>เปลี่ยน linear bearing ชุด lift up Pusher A</t>
  </si>
  <si>
    <t>เปลี่ยน linear bearing ชุด slide Pusher A</t>
  </si>
  <si>
    <t>เปลี่ยน Gear Reducer ของ Pusher A</t>
  </si>
  <si>
    <t>เปลี่ยน linear bearing ชุด lift up Pusher B</t>
  </si>
  <si>
    <t>เปลี่ยน linear bearing ชุด slide Pusher B</t>
  </si>
  <si>
    <t>เปลี่ยน Gear Reducer ของ Pusher B</t>
  </si>
  <si>
    <t xml:space="preserve">ถอดทำความสะอาด Nozzle vacuum pad ชุดดูดเปิดถุงโหลทั้งด้านบนและด้านล่าง จำนวน 12 หัว </t>
  </si>
  <si>
    <t>ฉีด spray หล่อลื่น linear bearing ชุด supply PP-bag ทั้ง 4 ตัว</t>
  </si>
  <si>
    <t>Auto Premade Bag 2A4</t>
  </si>
  <si>
    <t>Auto Premade Bag 2A5</t>
  </si>
  <si>
    <t>Auto Premade Bag 2A6</t>
  </si>
  <si>
    <t>Auto Premade Bag 2A7</t>
  </si>
  <si>
    <t>Auto Premade Bag 2A8</t>
  </si>
  <si>
    <t>PK2-WI-ME</t>
  </si>
  <si>
    <t>ทำความสะอาดเศษฝุ่นและเศษขนมด้านในตู้ไฟ</t>
  </si>
  <si>
    <t>ทำความสะอาดด้านในโดยการเป่าเศษออกและตรวจสอบสภาพ Fillter</t>
  </si>
  <si>
    <t>ทำการวัดขนาด Carbon vane ด้วย Vernier Caliper พร้อมจดบันทึกขนาดความสูง ถ้าความสูงมีขนาดต่ำกว่า 31 mm. ให้เปลี่ยนใหม่ทั้งหมด และจดบันทึกจำนวนถุงขนม</t>
  </si>
  <si>
    <t xml:space="preserve">เปลี่ยนสายพาน index conveyor </t>
  </si>
  <si>
    <t>เปลี่ยน Bearing Pulley 6904 2Z</t>
  </si>
  <si>
    <t>ทำการเปลี่ยน Bearing shaft drive vert seal</t>
  </si>
  <si>
    <t>ทำการเปลี่ยน Chain drive vert seal</t>
  </si>
  <si>
    <t>ทำการเปลี่ยน Chain drive และ guide chain</t>
  </si>
  <si>
    <t>ทำการเปลี่ยน Pin with clip infeed</t>
  </si>
  <si>
    <t>ทำการเปลี่ยน Super line สำหรับ support infeed unit</t>
  </si>
  <si>
    <t>30.05.2022</t>
  </si>
  <si>
    <t>11.06.2022</t>
  </si>
  <si>
    <t>ทำความสะอาดตู้ CPU และ Filter ขาเข้าและขาออกของ ROBOT 1</t>
  </si>
  <si>
    <t>ทำความสะอาดตู้ Main Control ของ ROBOT 2</t>
  </si>
  <si>
    <t>ทำความสะอาดตู้ CPU และ Filter ขาเข้าและขาออกของ ROBOT 2</t>
  </si>
  <si>
    <t>ทำความสะอาดตู้ Main Control ของ ROBOT 1</t>
  </si>
  <si>
    <t>ทำความสะอาดตู้ Main Control ของ ROBOT 3</t>
  </si>
  <si>
    <t>ทำความสะอาดตู้ CPU และ Filter ขาเข้าและขาออกของ ROBOT 3</t>
  </si>
  <si>
    <t>ทำความสะอาดตู้ Main Control ของ ROBOT 4</t>
  </si>
  <si>
    <t>ทำความสะอาดตู้ CPU และ Filter ขาเข้าและขาออกของ ROBOT 4</t>
  </si>
  <si>
    <t>PK5-HR-ME</t>
  </si>
  <si>
    <t>PK4-HC-ME</t>
  </si>
  <si>
    <t>PK4-HC-EE</t>
  </si>
  <si>
    <t>PK4-QI-ME</t>
  </si>
  <si>
    <t>PK4-MI-EE</t>
  </si>
  <si>
    <t>362732/363243</t>
  </si>
  <si>
    <t>เปลี่ยน coupling ของ Pusher A</t>
  </si>
  <si>
    <t>เปลี่ยน coupling ของ  Pusher B</t>
  </si>
  <si>
    <t>เปลี่ยน bearing ชุด load PP-Bag</t>
  </si>
  <si>
    <t>TRANSFER CONVEYOR PREMADE BAG 4A1</t>
  </si>
  <si>
    <t>TRANSFER CONVEYOR PREMADE BAG 4A2</t>
  </si>
  <si>
    <t>TRANSFER CONVEYOR PREMADE BAG 4A3-4A5</t>
  </si>
  <si>
    <t>TRANSFER CONVEYOR PREMADE PK4</t>
  </si>
  <si>
    <t>TRANSFER CONVEYOR PREMADE PK4-1</t>
  </si>
  <si>
    <t>TRANSFER CONVEYOR PREMADE PK4-2</t>
  </si>
  <si>
    <t>TRANSFER CONVEYOR PREMADE PK4-3</t>
  </si>
  <si>
    <t>TRANSFER CONVEYOR PREMADE PK4-4</t>
  </si>
  <si>
    <t>TRANSFER CONVEYOR PREMADE BAG 4A6</t>
  </si>
  <si>
    <t xml:space="preserve">เปลี่ยน Bearing ทุกตัว </t>
  </si>
  <si>
    <t>เปลี่ยน Bearing Input belt and Output belt (BEARING 608 2ZMC3 16 Pcs.)</t>
  </si>
  <si>
    <t>เปลี่ยน Bearing X-Ray (Drive Roller BEARING 6202-2Z 8 Pcs.)</t>
  </si>
  <si>
    <t>XY-002</t>
  </si>
  <si>
    <t>XY-003</t>
  </si>
  <si>
    <t>XY-004</t>
  </si>
  <si>
    <t>เปลี่ยน Bearing ที่ชุด Index conveyor (69022Z จำนวน 4 ตัว) ออกพร้อมกัน</t>
  </si>
  <si>
    <t>Premade Bag 4A2</t>
  </si>
  <si>
    <t>เปลี่ยนสายพาน index conveyor ออกพร้อมกัน</t>
  </si>
  <si>
    <t>Premade Bag 4A3</t>
  </si>
  <si>
    <t>Premade Bag 4A4</t>
  </si>
  <si>
    <t>Weigher</t>
  </si>
  <si>
    <t>Infeed belt</t>
  </si>
  <si>
    <t xml:space="preserve">Reject </t>
  </si>
  <si>
    <t>Check weight 4CW1</t>
  </si>
  <si>
    <t>เปลี่ยน Bearing ที่ชุด Infeed belt (6000 2Z) 4 Pcs.</t>
  </si>
  <si>
    <t>เปลี่ยน Bearing ที่ชุด Weigher (6000 2Z) 4 Pcs.</t>
  </si>
  <si>
    <t>เปลี่ยน Bearing ที่ชุด Reject  (6000 2Z) 4 Pcs.</t>
  </si>
  <si>
    <t>Check weight 5CW1</t>
  </si>
  <si>
    <t>Check weight 5CW2</t>
  </si>
  <si>
    <t>Check weight 5CW3</t>
  </si>
  <si>
    <t>Check weight 5CW4</t>
  </si>
  <si>
    <t>Infeed conveyou</t>
  </si>
  <si>
    <t>Weigher conveyor</t>
  </si>
  <si>
    <t>Reject conveyor</t>
  </si>
  <si>
    <t>เปลี่ยน Bearing ที่ชุด Infeed conveyou (6000 2Z) 4 Pcs.</t>
  </si>
  <si>
    <t>เปลี่ยน Bearing ที่ชุด Weigher conveyor (6000 2Z) 4 Pcs.</t>
  </si>
  <si>
    <t>เปลี่ยน Bearing ที่ชุด Reject conveyor  (6000 2Z) 4 Pcs.</t>
  </si>
  <si>
    <t>Check weight 4CW2</t>
  </si>
  <si>
    <t>Premade Bag 1A1</t>
  </si>
  <si>
    <t>Premade Bag 1A2</t>
  </si>
  <si>
    <t>Premade Bag 1A5</t>
  </si>
  <si>
    <t>Premade Bag 1A6</t>
  </si>
  <si>
    <t>Bagmaker Model Inspira Ex</t>
  </si>
  <si>
    <t xml:space="preserve">ทำการเปลี่ยน Bearing ชุด film feed </t>
  </si>
  <si>
    <t>PK5-ML-ME</t>
  </si>
  <si>
    <t>PK5-HI-ME</t>
  </si>
  <si>
    <t>PK5-YR-ME</t>
  </si>
  <si>
    <t>Outer bag 5OB4 (New) (OB-013)</t>
  </si>
  <si>
    <t>PK5-QI-ME</t>
  </si>
  <si>
    <t>สลับใช้ Date coder seamer ทุกๆ สัปดาห์</t>
  </si>
  <si>
    <t>STAX SEAMER (STAX CANISTER) 1</t>
  </si>
  <si>
    <t>STAX SEAMER (STAX CANISTER) 2</t>
  </si>
  <si>
    <t>STAX CANISTER INKJET DATE CODER 1</t>
  </si>
  <si>
    <t>STAX CANISTER INKJET DATE CODER 2</t>
  </si>
  <si>
    <t>STAX SEAMER (STAX CANISTER) 3</t>
  </si>
  <si>
    <t>STAX CANISTER INKJET DATE CODER 3</t>
  </si>
  <si>
    <t>Bag maker 1A11</t>
  </si>
  <si>
    <t xml:space="preserve">เปลี่ยน Bearing ที่ชุด Index conveyor (69022Z จำนวน 4 ตัว) </t>
  </si>
  <si>
    <t>เปลี่ยนสายพาน index conveyor</t>
  </si>
  <si>
    <t>PK4-YR-ME</t>
  </si>
  <si>
    <t>PK4-HR-ME</t>
  </si>
  <si>
    <t>เปลี่ยนสายพาน Timing belt ของ PUSHER A</t>
  </si>
  <si>
    <t>เปลี่ยนสายพาน Timing belt ของ PUSHER B</t>
  </si>
  <si>
    <t>PK2-YR-ME</t>
  </si>
  <si>
    <t>PK5-MI-ME</t>
  </si>
  <si>
    <t>HI SPEED BELT</t>
  </si>
  <si>
    <t>เปลี่ยน Bearing roller ของ HI SPEED BELT (6800-2Z=4 PC,6804-2Z=2 PC,U003-2=2 PC)</t>
  </si>
  <si>
    <t>PK5-HC-EE</t>
  </si>
  <si>
    <t>Bag maker 4A1-16</t>
  </si>
  <si>
    <t>Bag maker 5A1-5A16</t>
  </si>
  <si>
    <t>เปลี่ยน Timing belt 450H Drive sponge belt</t>
  </si>
  <si>
    <t>เปลี่ยน Timing belt 540H Drive M/C</t>
  </si>
  <si>
    <t>เปลี่ยน Timing belt 640L Drive End seal</t>
  </si>
  <si>
    <t>ST-MI-ME</t>
  </si>
  <si>
    <t>Stax pillow pack 1</t>
  </si>
  <si>
    <t>Stax pillow pack 2</t>
  </si>
  <si>
    <t>ทำการอัดจาระบี Bearing ชุด End seal,Drive film,Pulley slide</t>
  </si>
  <si>
    <t>X</t>
  </si>
  <si>
    <t>เปลี่ยน Chain drive 40PH</t>
  </si>
  <si>
    <t>เปลี่ยน Timimg belt (XXXXXXX)</t>
  </si>
  <si>
    <t>เปลี่ยน Bearing ของชุด Pulley slide (XXXXXXX) 6007 2Z</t>
  </si>
  <si>
    <t>เปลี่ยน Bearing ของชุด End seal  (XXXXXXX)  6007 2Z</t>
  </si>
  <si>
    <t>ทำการเปลี่ยน Base Seal Jaw</t>
  </si>
  <si>
    <t>Base Seal Jaw</t>
  </si>
  <si>
    <t>ทำการเปลี่ยน Base Seal Jaw 2A1</t>
  </si>
  <si>
    <t>ทำการเปลี่ยน Base Seal Jaw 2A2</t>
  </si>
  <si>
    <t>ทำการเปลี่ยน Base Seal Jaw 2A3</t>
  </si>
  <si>
    <t>ทำการเปลี่ยน Base Seal Jaw 2A4</t>
  </si>
  <si>
    <t>ทำการเปลี่ยน Base Seal Jaw 2A5</t>
  </si>
  <si>
    <t>ทำการเปลี่ยน Base Seal Jaw 2A7</t>
  </si>
  <si>
    <t>ทำการเปลี่ยน Base Seal Jaw 2A8</t>
  </si>
  <si>
    <t>ทำการเปลี่ยน Base Seal Jaw 2A9</t>
  </si>
  <si>
    <t>ทำการเปลี่ยน Base Seal Jaw 2A10</t>
  </si>
  <si>
    <t>ทำการเปลี่ยน Base Seal Jaw 2A11</t>
  </si>
  <si>
    <t>ทำการเปลี่ยน Base Seal Jaw 2A12</t>
  </si>
  <si>
    <t>ทำการเปลี่ยน Base Seal Jaw 3A7</t>
  </si>
  <si>
    <t>ทำการเปลี่ยน Base Seal Jaw 3A8</t>
  </si>
  <si>
    <t>ทำการเปลี่ยน Base Seal Jaw 3A9</t>
  </si>
  <si>
    <t>ทำการเปลี่ยน Base Seal Jaw 3A10</t>
  </si>
  <si>
    <t>ทำการเปลี่ยน Base Seal Jaw 4A1</t>
  </si>
  <si>
    <t>ทำการเปลี่ยน bearing main shaft drive end seal unit (7907 AS:NSK 2PCS., 61810:SKF 1PCS.)</t>
  </si>
  <si>
    <t>ทำการเปลี่ยน Bearing cam follower (CF6 16PCS.)</t>
  </si>
  <si>
    <t>ทำการเปลี่ยน Bearing ชุด film feed (6004-2Z 8PCS., 6002-2Z 4PCS., 6900-2Z 4PCS.)</t>
  </si>
  <si>
    <t>ทำการเปลี่ยน Base Seal Jaw 4A2</t>
  </si>
  <si>
    <t>ทำการเปลี่ยน Base Seal Jaw 4A3</t>
  </si>
  <si>
    <t>ทำการเปลี่ยน Base Seal Jaw 4A4</t>
  </si>
  <si>
    <t>ทำการเปลี่ยน Base Seal Jaw 4A5</t>
  </si>
  <si>
    <t>ทำการเปลี่ยน Base Seal Jaw 4A6</t>
  </si>
  <si>
    <t>ทำการเปลี่ยน Base Seal Jaw 4A7</t>
  </si>
  <si>
    <t>ทำการเปลี่ยน Base Seal Jaw 4A8</t>
  </si>
  <si>
    <t>ทำการเปลี่ยน Base Seal Jaw 4A9</t>
  </si>
  <si>
    <t>ทำการเปลี่ยน Base Seal Jaw 4A10</t>
  </si>
  <si>
    <t>ทำการเปลี่ยน Base Seal Jaw 4A11</t>
  </si>
  <si>
    <t>ทำการเปลี่ยน Base Seal Jaw 4A12</t>
  </si>
  <si>
    <t>ทำการเปลี่ยน Base Seal Jaw 4A13</t>
  </si>
  <si>
    <t>ทำการเปลี่ยน Base Seal Jaw 4A14</t>
  </si>
  <si>
    <t>ทำการเปลี่ยน Base Seal Jaw 4A15</t>
  </si>
  <si>
    <t>ทำการเปลี่ยน Base Seal Jaw 4A16</t>
  </si>
  <si>
    <t>ทำการเปลี่ยน Base Seal Jaw 5A1</t>
  </si>
  <si>
    <t>ทำการเปลี่ยน Base Seal Jaw 5A2</t>
  </si>
  <si>
    <t>ทำการเปลี่ยน Base Seal Jaw 5A3</t>
  </si>
  <si>
    <t>ทำการเปลี่ยน Base Seal Jaw 5A4</t>
  </si>
  <si>
    <t>ทำการเปลี่ยน Base Seal Jaw 5A5</t>
  </si>
  <si>
    <t>ทำการเปลี่ยน Base Seal Jaw 5A6</t>
  </si>
  <si>
    <t>ทำการเปลี่ยน Base Seal Jaw 5A7</t>
  </si>
  <si>
    <t>ทำการเปลี่ยน Base Seal Jaw 5A8</t>
  </si>
  <si>
    <t>ทำการเปลี่ยน Base Seal Jaw 5A9</t>
  </si>
  <si>
    <t>ทำการเปลี่ยน Base Seal Jaw 5A10</t>
  </si>
  <si>
    <t>ทำการเปลี่ยน Base Seal Jaw 5A16</t>
  </si>
  <si>
    <t>ทำการเปลี่ยน Base Seal Jaw 5A15</t>
  </si>
  <si>
    <t>ทำการเปลี่ยน Base Seal Jaw 5A14</t>
  </si>
  <si>
    <t>ทำการเปลี่ยน Base Seal Jaw 5A13</t>
  </si>
  <si>
    <t>ทำการเปลี่ยน Base Seal Jaw 5A12</t>
  </si>
  <si>
    <t>ทำการเปลี่ยน Base Seal Jaw 5A11</t>
  </si>
  <si>
    <t>Bagmaker Model Astro (1A5)</t>
  </si>
  <si>
    <t>Bagmaker Model Astro (1A6)</t>
  </si>
  <si>
    <t>Bagmaker Model Astro (1A7)</t>
  </si>
  <si>
    <t>Bagmaker Model Astro (1A8)</t>
  </si>
  <si>
    <t>Bagmaker Model Atlas-203 1A9</t>
  </si>
  <si>
    <t>Bagmaker Model Atlas-203 1A10</t>
  </si>
  <si>
    <t>Bagmaker Model Atlas-122,124 1A11 (1A5)</t>
  </si>
  <si>
    <t>Bagmaker Model Astro 1A13</t>
  </si>
  <si>
    <t>Bagmaker Model Astro 1A14</t>
  </si>
  <si>
    <t>Bagmaker Model Inspira 1I15</t>
  </si>
  <si>
    <t>Bagmaker Model Inspira 1I16</t>
  </si>
  <si>
    <t>Piston Chute (CTC)</t>
  </si>
  <si>
    <t>ทำการเปลี่ยน Bearing Pulley drive (BEARING 6902Z 2 Pcs.)</t>
  </si>
  <si>
    <t xml:space="preserve">ทำการเปลี่ยน Timing belt </t>
  </si>
  <si>
    <t xml:space="preserve">ทำการวัดขนาด Carbon vane ด้วย Vernier Caliper พร้อมจดบันทึกขนาดความสูง </t>
  </si>
  <si>
    <t>ถ้าความสูงมีขนาดต่ำกว่า 31 mm. ให้เปลี่ยนใหม่ทั้งหมด และจดบันทึกจำนวนถุงขนม</t>
  </si>
  <si>
    <t>อัดจาระบี Bearing ของ Roflo DC-007-009</t>
  </si>
  <si>
    <t>Distribution Conveyor DC-007-009</t>
  </si>
  <si>
    <t>อัดจาระบี Bearing ของ Roflo DC-007-010</t>
  </si>
  <si>
    <t>อัดจาระบี Bearing ของ Roflo DC-007-011</t>
  </si>
  <si>
    <t>Distribution Conveyor DC-007-010</t>
  </si>
  <si>
    <t>อัดจาระบี Bearing ของ Roflo DC-007-012</t>
  </si>
  <si>
    <t>อัดจาระบี Bearing ของ Roflo DC-007-013</t>
  </si>
  <si>
    <t>อัดจาระบี Bearing ของ Roflo DC-007-014</t>
  </si>
  <si>
    <t>อัดจาระบี Bearing ของ Roflo DC-007-015</t>
  </si>
  <si>
    <t>อัดจาระบี Bearing ของ Roflo DC-007-016</t>
  </si>
  <si>
    <t>Distribution Conveyor DC-007-011</t>
  </si>
  <si>
    <t>Distribution Conveyor DC-007-012</t>
  </si>
  <si>
    <t>Distribution Conveyor DC-007-013</t>
  </si>
  <si>
    <t>Distribution Conveyor DC-007-014</t>
  </si>
  <si>
    <t>Distribution Conveyor DC-007-015</t>
  </si>
  <si>
    <t>Distribution Conveyor DC-007-016</t>
  </si>
  <si>
    <t>DC-002-001 Fast Back</t>
  </si>
  <si>
    <t>Distribution Conveyor (Fast Back)</t>
  </si>
  <si>
    <t>ตรวจวัดความเป็นฉนวนของ Motor DC-002-001 (Fast Back)</t>
  </si>
  <si>
    <t xml:space="preserve">ตรวจสอบความสะอาดของ Terminal และตรวจสอบการเข้าสาย </t>
  </si>
  <si>
    <t>Distribution Conveyor DC-007-004</t>
  </si>
  <si>
    <t>Distribution Conveyor DC-007-002</t>
  </si>
  <si>
    <t>Distribution Conveyor DC-007-003</t>
  </si>
  <si>
    <t>Distribution Conveyor DC-007-005</t>
  </si>
  <si>
    <t>อัดจาระบี Bearing ของ Roflo DC-007-002</t>
  </si>
  <si>
    <t>อัดจาระบี Bearing ของ Roflo DC-007-003</t>
  </si>
  <si>
    <t>อัดจาระบี Bearing ของ Roflo DC-007-004</t>
  </si>
  <si>
    <t>อัดจาระบี Bearing ของ Roflo DC-007-005</t>
  </si>
  <si>
    <t>Distribution Conveyor DC-007-006</t>
  </si>
  <si>
    <t>Distribution Conveyor DC-007-007</t>
  </si>
  <si>
    <t>Distribution Conveyor DC-007-008</t>
  </si>
  <si>
    <t>อัดจาระบี Bearing ของ Roflo DC-007-006</t>
  </si>
  <si>
    <t>อัดจาระบี Bearing ของ Roflo DC-007-007</t>
  </si>
  <si>
    <t>อัดจาระบี Bearing ของ Roflo DC-007-008</t>
  </si>
  <si>
    <t>Distribution Conveyor DC-007-017</t>
  </si>
  <si>
    <t>Distribution Conveyor DC-007-018</t>
  </si>
  <si>
    <t>อัดจาระบี Bearing ของ Roflo DC-007-017</t>
  </si>
  <si>
    <t>อัดจาระบี Bearing ของ Roflo DC-007-018</t>
  </si>
  <si>
    <t>เปลี่ยน Bearing ของ Roflo DC-007-002 (4Pc)</t>
  </si>
  <si>
    <t>เปลี่ยน Bearing ของ Roflo DC-007-003 (4Pc)</t>
  </si>
  <si>
    <t>เปลี่ยน Bearing ของ Roflo DC-007-004 (4Pc)</t>
  </si>
  <si>
    <t>เปลี่ยน Bearing ของ Roflo DC-007-005 (4Pc)</t>
  </si>
  <si>
    <t>เปลี่ยน Bearing ของ Roflo DC-007-006 (4Pc)</t>
  </si>
  <si>
    <t>เปลี่ยน Bearing ของ Roflo DC-007-007 (4Pc)</t>
  </si>
  <si>
    <t>เปลี่ยน Bearing ของ Roflo DC-007-008 (4Pc)</t>
  </si>
  <si>
    <t>เปลี่ยน Bearing ของ Roflo DC-007-009 (4Pc)</t>
  </si>
  <si>
    <t>เปลี่ยน Bearing ของ Roflo DC-007-010 (4Pc)</t>
  </si>
  <si>
    <t>เปลี่ยน Bearing ของ Roflo DC-007-011 (4Pc)</t>
  </si>
  <si>
    <t>เปลี่ยน Bearing ของ Roflo DC-007-012 (4Pc)</t>
  </si>
  <si>
    <t>เปลี่ยน Bearing ของ Roflo DC-007-013 (4Pc)</t>
  </si>
  <si>
    <t xml:space="preserve">เปลี่ยน Bearing ของ Roflo DC-007-014 (4Pc) </t>
  </si>
  <si>
    <t>เปลี่ยน Bearing ของ Roflo DC-007-015 (4Pc)</t>
  </si>
  <si>
    <t>เปลี่ยน Bearing ของ Roflo DC-007-016 (4Pc)</t>
  </si>
  <si>
    <t>เปลี่ยน Bearing ของ Roflo DC-007-017 (4Pc)</t>
  </si>
  <si>
    <t>เปลี่ยน Bearing ของ Roflo DC-007-018 (4Pc)</t>
  </si>
  <si>
    <t>Bagmaker Model Atlas 203 1A14</t>
  </si>
  <si>
    <t>Bagmaker Model Atlas 203 1A13</t>
  </si>
  <si>
    <t>Encoder</t>
  </si>
  <si>
    <t>ทำการเปลี่ยน O-ring ของ Encoder ขนาด 43 MM</t>
  </si>
  <si>
    <t>ทำการเปลี่ยน O-ring ของ Encoder ขนาด 46 MM 1 PC. และ ขนาด 57 MM 1 PC.</t>
  </si>
  <si>
    <t>ทำการเปลี่ยน O-ring ของ Encoder ขนาด 46 MM 2 PC.</t>
  </si>
  <si>
    <t>ทำการเปลี่ยน O-ring ของ Encoder ขนาด 43 MM 1 PC. และ ขนาด 57 MM 1 PC.</t>
  </si>
  <si>
    <t xml:space="preserve">Bagmaker Model Atlas-122,124 3A8  </t>
  </si>
  <si>
    <t xml:space="preserve">Bagmaker Model Atlas-122,124 4A8  </t>
  </si>
  <si>
    <t xml:space="preserve">Bagmaker Model Atlas-122,124 4A10  </t>
  </si>
  <si>
    <t>Takeout conveyor (2A6)</t>
  </si>
  <si>
    <t>Accumulation conveyor (2A6)</t>
  </si>
  <si>
    <t>Transfer connveyor PK2 (PK2-1)</t>
  </si>
  <si>
    <t>Transfer connveyor PK2 (PK2-2)</t>
  </si>
  <si>
    <t>Transfer connveyor PK2 (PK2-3)</t>
  </si>
  <si>
    <t>Transfer connveyor PK2 (PK2-4)</t>
  </si>
  <si>
    <t>Transfer connveyor PK2 (PK2-5)</t>
  </si>
  <si>
    <t>Transfer connveyor PK2 (PK2-6)</t>
  </si>
  <si>
    <t>Transfer connveyor PK2 (PK2-7)</t>
  </si>
  <si>
    <t>Transfer connveyor PK2 (PK2-8)</t>
  </si>
  <si>
    <t>Transfer connveyor PK2 (PK2-9)</t>
  </si>
  <si>
    <t>Transfer connveyor PK2 (PK2-10)</t>
  </si>
  <si>
    <t>PK2-HR-ME</t>
  </si>
  <si>
    <t>เปลี่ยน coupling ของ Pusher A -1 เดือน</t>
  </si>
  <si>
    <t>เปลี่ยน coupling ของ  Pusher B -1 เดือน</t>
  </si>
  <si>
    <t>เปลี่ยน coupling ของ Pusher B</t>
  </si>
  <si>
    <t>ทำการเปลี่ยนสายพานขับของชุด film feed (820045038:TIMINGBELT:S5M:091-8500-04)</t>
  </si>
  <si>
    <t>ทำการเปลี่ยน Bearing Shaft dirve pull down belt (BEARING 6002-ZZ 4 Pcs,BEARING 6900-ZZ 4 Pcs.)</t>
  </si>
  <si>
    <t>ทำการเปลี่ยน Bearing ชุด film feed (BEARING 6004-2Z 8 Pcs)</t>
  </si>
  <si>
    <t xml:space="preserve">ทำการเปลี่ยน Bearing main shaft drive End seal unit 7907 AS:NSK 2 ตัว, 61810:SKF 1 ตัว
</t>
  </si>
  <si>
    <t>PK3-YR-ME</t>
  </si>
  <si>
    <t>DC-005-001</t>
  </si>
  <si>
    <t>STAX SEAMER1</t>
  </si>
  <si>
    <t>NITROGEN CHARGER HUALI1</t>
  </si>
  <si>
    <t>ทำความสะอาดร่อง strip 2A1-2A11</t>
  </si>
  <si>
    <t>Bag maker 2A1-2A11</t>
  </si>
  <si>
    <t xml:space="preserve">ฉีดสเปรย์หล่อลื่นโซ่ขับ Drive Belt </t>
  </si>
  <si>
    <t xml:space="preserve">ตรวจเช็คสภาพของสายพานพร้อมปรับตั้งความตึงหย่อนของสายพาน Drive Belt </t>
  </si>
  <si>
    <t xml:space="preserve">ตรวจเช็คสภาพของสายพานพร้อมปรับตั้งความตึงหย่อนของสายพาน Timing belt Box ของสายพาน Drive Belt </t>
  </si>
  <si>
    <t>Manual Case Sealer Lane#1</t>
  </si>
  <si>
    <t>ทำความสะอาด Motor ของสายพาน Manual Case Sealer Lane#1</t>
  </si>
  <si>
    <t>เปลี่ยน Bearing Pulley ของชุด Drive belt (No.6205-2RS) 2 ตัว</t>
  </si>
  <si>
    <t xml:space="preserve">เปลี่ยนสายพาน Drive Belt 2 เส้น </t>
  </si>
  <si>
    <t xml:space="preserve">เปลี่ยนสายพาน Timing Belt (No.187L050)  และ Timing Belt (No.187L100) ที่อยู่ใน Box Drive Belt unit </t>
  </si>
  <si>
    <t xml:space="preserve">เปลี่ยน Ring-Polyuretane Pulley ชุด Drive Belt 4 เส้น </t>
  </si>
  <si>
    <t>AutoFeed Stax canister</t>
  </si>
  <si>
    <t>ตรวจสอบสภาพ Shaft drive roller และ Follower roller</t>
  </si>
  <si>
    <t>Case transfer conveyor PVC BELT (PH-CC-207)</t>
  </si>
  <si>
    <t>Case transfer conveyor PVC BELT (PH-CC-209)</t>
  </si>
  <si>
    <t>Case transfer conveyor PVC BELT (PH-CC-215)</t>
  </si>
  <si>
    <t>ตรวจเช็ค Alignment ของ PVC Belt พร้อมปรับตั้ง</t>
  </si>
  <si>
    <t>Case transfer conveyor PVC BELT (PH-CC-206)</t>
  </si>
  <si>
    <t xml:space="preserve">ขัน Set lock Bearing ของ Driven Roller 2 จุด และ Follower Roller ทั้ง 2 จุด </t>
  </si>
  <si>
    <t>STAX  BUNDLE 2024</t>
  </si>
  <si>
    <t>STAX SHRINK 4</t>
  </si>
  <si>
    <t>STAX PILLOW PACK 1</t>
  </si>
  <si>
    <t>STAX PILLOW PACK 2</t>
  </si>
  <si>
    <t>ACP TAWAN (PK2)</t>
  </si>
  <si>
    <t>Incline Conveyor</t>
  </si>
  <si>
    <t>Gapping conveyor</t>
  </si>
  <si>
    <t>ทาจาระบีที่ Shaft 2 จุดของ Incline Conveyor Line 1</t>
  </si>
  <si>
    <t>ทาจาระบีที่ Shaft 2 จุดของ Incline Conveyor Line 2</t>
  </si>
  <si>
    <t>อัดจาระบีที่ Linear Guide 2 จุดของ Incline Conveyor Line 1</t>
  </si>
  <si>
    <t>อัดจาระบีที่ Linear Guide 2 จุดของ Incline Conveyor Line 2</t>
  </si>
  <si>
    <t>อัดจาระบีที่ Ball Bearing F206 2 จุดของ Incline Conveyor Line 1</t>
  </si>
  <si>
    <t>อัดจาระบีที่ Ball Bearing F206 2 จุดของ Incline Conveyor Line 2</t>
  </si>
  <si>
    <t>เปลี่ยน Bearing Follower Roller 4 จุดของ Incline Conveyor Line 1</t>
  </si>
  <si>
    <t>เปลี่ยน Bearing Follower Roller 4 จุดของ Incline Conveyor Line 2</t>
  </si>
  <si>
    <t>อัดจาระบีที่ Ball Bearing F206 2 จุดของ Gapping conveyor Line 1</t>
  </si>
  <si>
    <t>อัดจาระบีที่ Ball Bearing F206 2 จุดของ Gapping conveyor Line 2</t>
  </si>
  <si>
    <t>เปลี่ยน Bearing Follower Roller 4 จุดของ Gapping conveyor Line 1</t>
  </si>
  <si>
    <t>เปลี่ยน Bearing Follower Roller 4 จุดของ Gapping conveyor Line 2</t>
  </si>
  <si>
    <t>Product align Roller conveyor</t>
  </si>
  <si>
    <t>ฉีด Spray โซ่ขับที่ Product align Roller conveyor Line 1</t>
  </si>
  <si>
    <t>ฉีด Spray โซ่ขับที่ Product align Roller conveyor Line 2</t>
  </si>
  <si>
    <t>เปลี่ยน Bearing Follower Roller 2 จุดของ Product align Roller conveyor Line 1</t>
  </si>
  <si>
    <t>เปลี่ยน Bearing Follower Roller 2 จุดของ Product align Roller conveyor Line 2</t>
  </si>
  <si>
    <t>อัดจาระบีที่ Ball Bearing FL-205 5 จุดของ Product align Roller conveyor Line 1</t>
  </si>
  <si>
    <t>อัดจาระบีที่ Ball Bearing FL-205 5 จุดของ Product align Roller conveyor Line 2</t>
  </si>
  <si>
    <t>Compress conveyor Top and Compress conveyor Bottom</t>
  </si>
  <si>
    <t>อัดจาระบีที่ Ball Bearing F206 2 จุดของ Compress conveyor Top and Compress conveyor Bottom Line 1</t>
  </si>
  <si>
    <t>อัดจาระบีที่ Ball Bearing F206 2 จุดของ Compress conveyor Top and Compress conveyor Bottom Line 2</t>
  </si>
  <si>
    <t>อัดจาระบีที่ Ball Bearing F204 8 จุดของ Compress conveyor Top and Compress conveyor Bottom Line 1</t>
  </si>
  <si>
    <t>อัดจาระบีที่ Ball Bearing F204 8 จุดของ Compress conveyor Top and Compress conveyor Bottom Line 2</t>
  </si>
  <si>
    <t>เปลี่ยน Bearing Follower Roller 6 จุดของ Compress conveyor Top and Compress conveyor Bottom Line 1</t>
  </si>
  <si>
    <t>PK2-RL-ME</t>
  </si>
  <si>
    <t>PK2-ML-ME</t>
  </si>
  <si>
    <t>Robot Pickup conveyor</t>
  </si>
  <si>
    <t>อัดจาระบีที่ Ball Bearing F206 2 จุดของ Robot Pickup conveyor Line 1</t>
  </si>
  <si>
    <t>อัดจาระบีที่ Ball Bearing F206 2 จุดของ Robot Pickup conveyor Line 2</t>
  </si>
  <si>
    <t>ทำความสะอาด Vacumn Pad จำนวน 6 ตัวของ Robot Pickup conveyor Line 1</t>
  </si>
  <si>
    <t>ทำความสะอาด Vacumn Pad จำนวน 6 ตัวของ Robot Pickup conveyor Line 2</t>
  </si>
  <si>
    <t>เปลี่ยน Vacumn Pad จำนวน 6 ตัวของ Robot Pickup conveyor Line 1</t>
  </si>
  <si>
    <t>เปลี่ยน Vacumn Pad จำนวน 6 ตัวของ Robot Pickup conveyor Line 2</t>
  </si>
  <si>
    <t>PK2-MC-ME</t>
  </si>
  <si>
    <t>Telescopic conveyor Belt</t>
  </si>
  <si>
    <t>อัดจาระบีที่ Ball Bearing F206 2 จุดของ Telescopic conveyor Belt Line 1</t>
  </si>
  <si>
    <t>อัดจาระบีที่ Ball Bearing F206 2 จุดของ Telescopic conveyor Belt Line 2</t>
  </si>
  <si>
    <t>เปลี่ยน Bearing Follower Roller 4 จุดของ Telescopic conveyor Belt Line 1</t>
  </si>
  <si>
    <t>เปลี่ยน Bearing Follower Roller 4 จุดของ Telescopic conveyor Belt Line 2</t>
  </si>
  <si>
    <t>Case Erector Discharge 1</t>
  </si>
  <si>
    <t>อัดจาระบีที่ Ball Bearing FK205 4 จุดของ Case Erector Discharge 1</t>
  </si>
  <si>
    <t>After case Erector Discharge Roller 1</t>
  </si>
  <si>
    <t>ฉีด Spray โซ่ขับจุดของ After case Erector Discharge Roller 1</t>
  </si>
  <si>
    <t>PK2-WL-ME</t>
  </si>
  <si>
    <t>Product handing conveyor</t>
  </si>
  <si>
    <t>Hopper</t>
  </si>
  <si>
    <t>ทาจาระบีที่ Shaft ทั้ง 2 จุด และ ฝั่งละ 2 จุด ของ Pusher Hopper</t>
  </si>
  <si>
    <t>ทาจาระบีที่ Shaft ทั้ง 2 จุด และ ฝั่งละ 1 จุด ของ Lift-up Hopper</t>
  </si>
  <si>
    <t>ทาจาระบีที่ Ball Screw 2 ฝั่ง และ ฝั่งละ 1 จุด ของ Lift-up Hopper</t>
  </si>
  <si>
    <t>Case Erector Discharge 2</t>
  </si>
  <si>
    <t>อัดจาระบีที่ Ball Bearing FK205 4 จุดของ Case Erector Discharge 2</t>
  </si>
  <si>
    <t>Conveyor Roller Merging</t>
  </si>
  <si>
    <t>ฉีด Spray โซ่ขับจุดของ Conveyor Roller Merging</t>
  </si>
  <si>
    <t>ฉีด Spray โซ่ขับจุดของ Product handing conveyor</t>
  </si>
  <si>
    <t>เปลี่ยน Bearing Follower Roller 6 จุดของ Compress conveyor Top and Compress conveyor Bottom Line 2</t>
  </si>
  <si>
    <t>WEIGHT HOPPER CLEANER MACHINE</t>
  </si>
  <si>
    <t>WEIGHT HOPPER CLEANER</t>
  </si>
  <si>
    <t>ฉีดสเปรย์หล่อลื่นโซ่ขับ Drive chain CRATE WASHER MACHINE</t>
  </si>
  <si>
    <t>ตรวจเช็คสภาพของสายพานพร้อมปรับตั้งความตึงหย่อนของ Chain</t>
  </si>
  <si>
    <t>อัดจาระบีทุกจุด WEIGHT HOPPER CLEANER MACHINE</t>
  </si>
  <si>
    <t>Check weight 4A1</t>
  </si>
  <si>
    <t>Auto Premade Bag Chaina (4A4)</t>
  </si>
  <si>
    <t>อัดจาระบีหล่อลื่น Linear bearing ของชุด Former หนีบถุงขนม</t>
  </si>
  <si>
    <t xml:space="preserve">เปลี่ยน Bearing ของ Pulley Timing belt ทั้ง 2 ตัว </t>
  </si>
  <si>
    <t>เปลี่ยนสายพาน Timing Belt ของ Pusher A</t>
  </si>
  <si>
    <t>เปลี่ยนสายพาน Timing Belt ของ Pusher B</t>
  </si>
  <si>
    <t>เปลี่ยน Linear bearing ชุด lift up Pusher A</t>
  </si>
  <si>
    <t>เปลี่ยน Linear bearing ชุด slide Pusher A</t>
  </si>
  <si>
    <t>เปลี่ยน Linear bearing ชุด lift up Pusher B</t>
  </si>
  <si>
    <t>เปลี่ยน Linear bearing ชุด slide Pusher B</t>
  </si>
  <si>
    <t>เปลี่ยน Linear bearing ทั้ง 2 ด้านของชุด OPEN BAG</t>
  </si>
  <si>
    <t>ฉีด spray หล่อลื่น Linear bearing ชุด supply PP-bag ทั้ง 2 ตัว</t>
  </si>
  <si>
    <t>ทำความสะอาดราง Slide Linear bearing แนวนอน 2 ตัว</t>
  </si>
  <si>
    <t>ทำความสะอาดราง Slide Linear bearing แนวตั้ง 2 ตัว</t>
  </si>
  <si>
    <t>เปลี่ยน Bearing ชุด Supply PP Bag ทั้งหมด 4 ตัว ของชุด SUPPLY PP-BAG</t>
  </si>
  <si>
    <t>เปลี่ยน Bearing ชุด Supply PP Bag ทั้งหมด 4 ตัว ของชุด LOAD PP-BAG</t>
  </si>
  <si>
    <t>เปลี่ยน Linear bearing ทั้ง 2 ด้านของชุด SEALER</t>
  </si>
  <si>
    <t xml:space="preserve">เปลี่ยน Bearing ( 4 ตัว) ของชุด OUTFEED CONVEYOR </t>
  </si>
  <si>
    <t>ACP STAX</t>
  </si>
  <si>
    <t>Case Erector​</t>
  </si>
  <si>
    <t xml:space="preserve">ทาจาระบีที่ Linear Bearing ​ทั้งหมด 2 จุด ด้านซ้าย และด้านขวา </t>
  </si>
  <si>
    <t>ฉีด Spray ที่ Screw ทั้งหมด 4 จุด ด้านซ้าย 2 จุด​ และ ด้านขวา 2 จุด</t>
  </si>
  <si>
    <t xml:space="preserve">ทาจาระบีที่ Linear Guide ​ทั้งหมด 2 จุด ด้านซ้าย และด้านขวา </t>
  </si>
  <si>
    <t>ทำความสะอาด Roller ของ High Speed Open Box Machine</t>
  </si>
  <si>
    <t>ทำความสะอาด Vacuum Pad​ ของ Case Erector​ ทั้งหมด 4 จุด</t>
  </si>
  <si>
    <t>ฉีด Spray ที่ โซ่ขับด้านใต้ของ Case Erector​</t>
  </si>
  <si>
    <t>อัดจาระบีด้านในเครื่องจะมีหัวอัดทั้งหมด  4 จุดของ Case Erector​</t>
  </si>
  <si>
    <t>อัดจาระบีตรงหัวอัดที่จุด Taper 1 จุด</t>
  </si>
  <si>
    <t>เปลี่ยน Bearing ทั้งหมด 6 จุด ที่เครื่อง Case Erector​</t>
  </si>
  <si>
    <t>Box Adjuster 1-2​</t>
  </si>
  <si>
    <t>ทาจาระบีที่แกนเพลา ​ทั้งหมด 5 จุด ด้านหน้า และด้านหลัง</t>
  </si>
  <si>
    <t xml:space="preserve">ทาจาระบีที่สกรู ​ทั้งหมด 2 จุด ด้านซ้าย และด้านขวา </t>
  </si>
  <si>
    <t>Loader &amp; Grouping​</t>
  </si>
  <si>
    <t xml:space="preserve">ทาจาระบีที่แกนเพลา ​ทั้งหมด 2 จุด ด้านซ้าย และด้านขวา </t>
  </si>
  <si>
    <t>ทาจาระบีที่ Linear Guide ​ด้านซ้าย และด้านขวา ที่ Pusher zone</t>
  </si>
  <si>
    <t>เปลี่ยนสายพาน Timing Belt​, Driving Belt​ ของ Loader &amp; Grouping​</t>
  </si>
  <si>
    <t>Index​ing</t>
  </si>
  <si>
    <t>ฉีด Spray โซ่ขับของ Index​ing</t>
  </si>
  <si>
    <t>ทาจาระบีที่ Conveyor Guide สีขาวอยู่บริเวณด้านหน้าของ Index​ing</t>
  </si>
  <si>
    <t>Cobot​</t>
  </si>
  <si>
    <t>Lane Diverter​</t>
  </si>
  <si>
    <t>ทาจาระบีที่ Guide  1 จุด ของ Lane Diverter​</t>
  </si>
  <si>
    <t xml:space="preserve">อัดจาระบีตรงหัวอัดด้านข้างของ Lane Diverter​ 2 จุด ด้านใต้ และด้านข้าง </t>
  </si>
  <si>
    <t>เปลี่ยนน้ำมันเกียร์ ของ Lane Diverter​ (SHELL OMALA S2 G680 20L.)</t>
  </si>
  <si>
    <t>Belt Infeed​</t>
  </si>
  <si>
    <t>เปลี่ยน Bearing 6002 จำนวน 4 ตัว ของ Lane Diverter​ ทั้ง 2 Lane</t>
  </si>
  <si>
    <t>เปลี่ยน Bearing 6004 จำนวน 4 ตัว ของ Lane Diverter​ ทั้ง 2 Lane</t>
  </si>
  <si>
    <t>เปลี่ยน Belt (สีเขียว) จำนวน 2 ตัว ของ Lane Diverter​ ทั้ง 2 Lane</t>
  </si>
  <si>
    <t>เปลี่ยน Vacumn Pad  จำนวน 6 ตัวของ Cobot​ Lane 1</t>
  </si>
  <si>
    <t>เปลี่ยน Vacumn Pad  จำนวน 6 ตัวของ Cobot​ Lane 2</t>
  </si>
  <si>
    <t>ทำความสะอาด Vacumn Pad จำนวน 6 ตัวของ Cobot​ Lane 1</t>
  </si>
  <si>
    <t>ทำความสะอาด Vacumn Pad จำนวน 6 ตัวของ Cobot​ Lane 2</t>
  </si>
  <si>
    <t>Screw Feed​</t>
  </si>
  <si>
    <t>ฉีด Spray โซ่ขับจุดของ Screw Feed​</t>
  </si>
  <si>
    <t>เปลี่ยน Bearing UFL 002 จำนวน 4 ตัว ของ Screw Feed​ ทั้ง 2 Lane</t>
  </si>
  <si>
    <t>เปลี่ยน Belt  จำนวน 2 ตัว ของ Screw Feed​​ ทั้ง 2 Lane</t>
  </si>
  <si>
    <t>Belt Inclined Conveyor​</t>
  </si>
  <si>
    <t>อัดจาระบีของ Belt Inclined Conveyor ทุกจุด</t>
  </si>
  <si>
    <t>PK3-ML-ME</t>
  </si>
  <si>
    <t>PK3-MC-ME</t>
  </si>
  <si>
    <t>PK3-HR-ME</t>
  </si>
  <si>
    <t>PK3-WL-ME</t>
  </si>
  <si>
    <t>4D17 (Douglas Machine)</t>
  </si>
  <si>
    <t>4D18 (Douglas Machine)</t>
  </si>
  <si>
    <t>ทำการเปลี่ยน Bearing main shaft drive End seal unit (GE17-UK)</t>
  </si>
  <si>
    <t xml:space="preserve">ทำการเปลี่ยน Bearing ชุด Film feed </t>
  </si>
  <si>
    <t xml:space="preserve">ทำการเปลี่ยนสายพานขับของชุด Film feed </t>
  </si>
  <si>
    <t xml:space="preserve">ทำการ Adjust alignment ของชุด End seal unit </t>
  </si>
  <si>
    <t>ทำการเปลี่ยน Bearing Shaft drive Pull down belt</t>
  </si>
  <si>
    <t>Infeed Conveyor &amp; Pusher</t>
  </si>
  <si>
    <t>อัดจาระบีที่ UCF206 Bearing Roller ของ Infeed Conveyor ทั้งหมด 4 จุด</t>
  </si>
  <si>
    <t>อัดจาระบีที่ UCF206 Bearing Roller ของ Index Conveyor ทั้งหมด 2 จุด</t>
  </si>
  <si>
    <t>ทาจาระบีที่ Linear Guide Rail Pusher ทั้งหมด 4 จุด ด้านซ้าย ด้านขวา และด้านบน ด้านล่าง</t>
  </si>
  <si>
    <t>ฉีด Spray โซ่ขับ Pusher ทั้งหมด 2 จุด</t>
  </si>
  <si>
    <t>ตรวจสอบสายพาน Modular Conveyor ของ Infeed Conveyor</t>
  </si>
  <si>
    <t>เปลี่ยน Bearing Roller ที่ Pusher ทั้งหมด 2 จุด</t>
  </si>
  <si>
    <t>เปลี่ยน Collar Lock Bearing Pusher ทั้งหมด 1 จุด</t>
  </si>
  <si>
    <t>เปลี่ยนสายพาน Modular Conveyor ของ Infeed Conveyor</t>
  </si>
  <si>
    <t>Scara Robot</t>
  </si>
  <si>
    <t>ทำความสะอาด Vacuum Pad​ ของ Scara Robot​ ทั้งหมด 6 จุด</t>
  </si>
  <si>
    <t>ขัน Screw ยึดแกนเพลาบน Plate ของ Scara Robot 4 จุด</t>
  </si>
  <si>
    <t>ขัน Screw ยึด Module Vacuum Pad ของ Scara Robot 12 จุด</t>
  </si>
  <si>
    <t>เปลี่ยน Vacuum Pad ของ Scara Robot สีเขียว 6 จุด สีขาว 6 จุด</t>
  </si>
  <si>
    <t>Reject Camera</t>
  </si>
  <si>
    <t>ตรวจสอบสภาพสายพาน PVC Belt ของ Reject Camera</t>
  </si>
  <si>
    <t>อัดจาระบี UCF206 Bearing Roller Conveyor ของ Reject Camera ทั้งหมด 8 จุด</t>
  </si>
  <si>
    <t>เปลี่ยนสายพาน PVC Belt ของ Reject Camera</t>
  </si>
  <si>
    <t>เปลี่ยน Bearing ของ Roller Idler Reject Camera ทั้งหมด 16 จุด</t>
  </si>
  <si>
    <t>Race Track (Index Conveyor)</t>
  </si>
  <si>
    <t>ตรวจสอบสภาพของ Timing Belt ทั้งหมด 2 จุด</t>
  </si>
  <si>
    <t>ตรวจสอบสภาพของ Bucket RT#1, RT#2 ทั้งหมด 8 จุด</t>
  </si>
  <si>
    <t>ตรวจสอบสภาพร่อง Pulley ทั้งหมด 4 จุด</t>
  </si>
  <si>
    <t>ขัน Bolt ยึด SUS Supoort RT#1, RT#2 ทั้งหมด 8 จุด</t>
  </si>
  <si>
    <t>ฉีด Spray โซ่ขับ Bucket ทั้งหมด 4 จุด</t>
  </si>
  <si>
    <t>เปลี่ยน Timing Belt ทั้งหมด 2 จุด</t>
  </si>
  <si>
    <t>เปลี่ยนโซ่ เบอร์ 60 ทั้งหมด 4 จุด</t>
  </si>
  <si>
    <t>เปลี่ยน Bearing Roller ทั้งหมด 8 จุด</t>
  </si>
  <si>
    <t>Pusher &amp; Lift Up</t>
  </si>
  <si>
    <t>ทาจาระบีที่ก้านกระบอกสูบ ​ทั้งหมด 3 จุด ที่ Pusher</t>
  </si>
  <si>
    <t>ทาจาระบีที่ก้านกระบอกสูบ ​ทั้งหมด 1 จุด ที่ Lift Up</t>
  </si>
  <si>
    <t>ทาจาระบีที่ Linear Guide ​ที่ Pusher 4 จุด</t>
  </si>
  <si>
    <t>ตรวจสอบสภาพร่อง Pulley Pusher 2 จุด</t>
  </si>
  <si>
    <t>ตรวจสอบสภาพสายพาน Timing Belt 1 จุด</t>
  </si>
  <si>
    <t>ขัน Bolt Linear Guide 16 จุด</t>
  </si>
  <si>
    <t>เปลี่ยน Timing Belt 1 จุด</t>
  </si>
  <si>
    <t>เปลี่ยน Linear Guide 4 จุด</t>
  </si>
  <si>
    <t>Gripper</t>
  </si>
  <si>
    <t>ตรวจสอบสภาพของ Gripper Plate ทั้งหมด 4 จุด</t>
  </si>
  <si>
    <t>ตรวจสอบสภาพ Screw ทั้งหมด 4 จุด</t>
  </si>
  <si>
    <t>ตรวจสอบสภาพของ Ball Screw Bearing ทั้งหมด 4 จุด</t>
  </si>
  <si>
    <t>ขัน Bolt ยึด Support สีดำ บน Screw ทั้งหมด 8 จุด</t>
  </si>
  <si>
    <t>ฉีด Spary Ball Screw Bearing ทั้งหมด 4 จุด</t>
  </si>
  <si>
    <t>เปลี่ยน Coupling สีแดง แนวตั้ง ทั้งหมด 4 จุด</t>
  </si>
  <si>
    <t>เปลี่ยน Coupling สีเหลือง แนวนอน ทั้งหมด 4 จุด</t>
  </si>
  <si>
    <t>เปลี่ยน Ball Screw Bearing ทั้งหมด 4 จุด</t>
  </si>
  <si>
    <t>Robot KUKA</t>
  </si>
  <si>
    <t>ขัน Bolt ที่ฐาน Frame Robot ทั้งหมด 8 จุด</t>
  </si>
  <si>
    <t>เปลี่ยนน้ำมัน Gear ตรง Servo ทั้งหมด 6 จุด</t>
  </si>
  <si>
    <t>Automatic Case Erector</t>
  </si>
  <si>
    <t>ทำความสะอาด Vacuum Pad ทั้งหมด 9 จุด</t>
  </si>
  <si>
    <t>ทำความสะอาด Vacuum Filter ทั้งหมด 6 จุด</t>
  </si>
  <si>
    <t>อัดจาระบีที่ Bearing Arm Pusher ทั้งหมด 2 จุด</t>
  </si>
  <si>
    <t>ทาจาระบีที่ Linear Guide ที่ Case Erector 4 จุด</t>
  </si>
  <si>
    <t>ทาจาระบีที่ Linear Guide Rod ที่ Load Bar ทั้งหมด 4 จุด</t>
  </si>
  <si>
    <t>ทาจาระบีที่ Press Rod ทั้งหมด 1 จุด</t>
  </si>
  <si>
    <t>ฉีด Spray ที่โซ่ขับ ทั้งหมด 3 จุด</t>
  </si>
  <si>
    <t>เปลี่ยน Roller Drive ทั้งหมด 3 จุด</t>
  </si>
  <si>
    <t>Auto Case Sealer</t>
  </si>
  <si>
    <t>ตรวจสอบหน้าสัมผัส Roller ทั้งหมด 3 จุด</t>
  </si>
  <si>
    <t>ตรวจสอบสภาพ Timing Belt ทั้งหมด 2 จุด</t>
  </si>
  <si>
    <t>ตรวจสอบสภาพใบมีด Auto Case Sealer ทั้งหมด 1 จุด</t>
  </si>
  <si>
    <t>ตรวจสอบสภาพ Spring ทั้งหมด 3 จุด</t>
  </si>
  <si>
    <t>เปลี่ยน Roller Drive ทั้งหมด 1 จุด</t>
  </si>
  <si>
    <t>Lift Up &amp; Merging</t>
  </si>
  <si>
    <t>อัดจาระบี UCF207 Bearing Roller ทั้งหมด 2 จุด</t>
  </si>
  <si>
    <t>ฉีด Spray โซ่ขับ ทั้งหมด 2 จุด</t>
  </si>
  <si>
    <t>เปลี่ยนโซ่ เบอร์ 60 ทุกจุด</t>
  </si>
  <si>
    <t>เปลี่ยน Bearing ทั้งหมด 30 จุด</t>
  </si>
  <si>
    <t>ACP PK5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</si>
</sst>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5">
    <font>
      <sz val="10"/>
      <name val="Tahoma"/>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Tahoma"/>
      <family val="2"/>
    </font>
    <font>
      <sz val="10"/>
      <name val="Tahoma"/>
      <family val="2"/>
    </font>
    <font>
      <sz val="10"/>
      <name val="Arial"/>
      <family val="2"/>
    </font>
    <font>
      <b/>
      <sz val="9"/>
      <name val="Tahoma"/>
      <family val="2"/>
    </font>
    <font>
      <b/>
      <sz val="9"/>
      <color theme="0"/>
      <name val="Tahoma"/>
      <family val="2"/>
    </font>
    <font>
      <sz val="9"/>
      <name val="Tahoma"/>
      <family val="2"/>
    </font>
    <font>
      <b/>
      <sz val="20"/>
      <color theme="0"/>
      <name val="Tahoma"/>
      <family val="2"/>
    </font>
    <font>
      <sz val="9"/>
      <color theme="0"/>
      <name val="Tahoma"/>
      <family val="2"/>
    </font>
    <font>
      <sz val="10"/>
      <color rgb="FF0000FF"/>
      <name val="Tahoma"/>
      <family val="2"/>
    </font>
    <font>
      <sz val="10"/>
      <color theme="1"/>
      <name val="Tahoma"/>
      <family val="2"/>
    </font>
    <font>
      <b/>
      <sz val="11"/>
      <color theme="0"/>
      <name val="Calibri"/>
      <family val="2"/>
      <scheme val="minor"/>
    </font>
    <font>
      <b/>
      <sz val="11"/>
      <color theme="1"/>
      <name val="Calibri"/>
      <family val="2"/>
      <scheme val="minor"/>
    </font>
    <font>
      <sz val="9"/>
      <color indexed="81"/>
      <name val="Tahoma"/>
      <family val="2"/>
    </font>
    <font>
      <b/>
      <sz val="9"/>
      <color indexed="81"/>
      <name val="Tahoma"/>
      <family val="2"/>
    </font>
    <font>
      <sz val="11"/>
      <color rgb="FF00B050"/>
      <name val="Calibri"/>
      <family val="2"/>
      <scheme val="minor"/>
    </font>
    <font>
      <sz val="20"/>
      <color theme="0"/>
      <name val="Tahoma"/>
      <family val="2"/>
    </font>
    <font>
      <sz val="11"/>
      <color rgb="FF0000FF"/>
      <name val="Calibri"/>
      <family val="2"/>
      <scheme val="minor"/>
    </font>
    <font>
      <sz val="10"/>
      <color theme="0"/>
      <name val="Tahoma"/>
      <family val="2"/>
    </font>
    <font>
      <sz val="8"/>
      <name val="Tahoma"/>
      <family val="2"/>
    </font>
    <font>
      <sz val="9"/>
      <color rgb="FF0000FF"/>
      <name val="Tahoma"/>
      <family val="2"/>
    </font>
    <font>
      <sz val="9"/>
      <name val="Leelawadee"/>
      <family val="2"/>
      <charset val="222"/>
    </font>
    <font>
      <b/>
      <sz val="9"/>
      <color theme="0"/>
      <name val="Leelawadee"/>
      <family val="2"/>
      <charset val="222"/>
    </font>
    <font>
      <sz val="11"/>
      <color theme="0"/>
      <name val="Leelawadee"/>
      <family val="2"/>
      <charset val="222"/>
    </font>
    <font>
      <sz val="11"/>
      <name val="Leelawadee"/>
      <family val="2"/>
      <charset val="222"/>
    </font>
    <font>
      <sz val="11"/>
      <color theme="1"/>
      <name val="Leelawadee"/>
      <family val="2"/>
      <charset val="222"/>
    </font>
    <font>
      <sz val="9"/>
      <color theme="0"/>
      <name val="Leelawadee"/>
      <family val="2"/>
      <charset val="222"/>
    </font>
    <font>
      <b/>
      <sz val="9"/>
      <name val="Leelawadee"/>
      <family val="2"/>
      <charset val="222"/>
    </font>
    <font>
      <b/>
      <sz val="9"/>
      <color theme="1"/>
      <name val="Leelawadee"/>
      <family val="2"/>
      <charset val="222"/>
    </font>
    <font>
      <sz val="9"/>
      <color rgb="FF0000FF"/>
      <name val="Leelawadee"/>
      <family val="2"/>
      <charset val="222"/>
    </font>
    <font>
      <sz val="9"/>
      <color theme="7" tint="-0.249977111117893"/>
      <name val="Leelawadee"/>
      <family val="2"/>
      <charset val="222"/>
    </font>
    <font>
      <b/>
      <sz val="10"/>
      <color rgb="FF0000FF"/>
      <name val="Tahoma"/>
      <family val="2"/>
    </font>
    <font>
      <b/>
      <u/>
      <sz val="9"/>
      <color rgb="FF0000FF"/>
      <name val="Leelawadee"/>
      <family val="2"/>
    </font>
    <font>
      <b/>
      <sz val="10"/>
      <color rgb="FF0000FF"/>
      <name val="Leelawadee"/>
      <family val="2"/>
    </font>
    <font>
      <b/>
      <sz val="10"/>
      <name val="Calibri"/>
      <family val="2"/>
      <scheme val="minor"/>
    </font>
    <font>
      <sz val="8"/>
      <name val="Tahoma"/>
      <family val="2"/>
    </font>
    <font>
      <b/>
      <sz val="9"/>
      <name val="Leelawadee"/>
      <family val="2"/>
    </font>
    <font>
      <sz val="9"/>
      <name val="Leelawadee"/>
      <family val="2"/>
    </font>
    <font>
      <b/>
      <u/>
      <sz val="10"/>
      <color rgb="FF0000FF"/>
      <name val="Tahoma"/>
      <family val="2"/>
    </font>
    <font>
      <strike/>
      <sz val="9"/>
      <color rgb="FFFF0000"/>
      <name val="Leelawadee"/>
      <family val="2"/>
      <charset val="222"/>
    </font>
    <font>
      <sz val="9"/>
      <color rgb="FF0000FF"/>
      <name val="Leelawadee"/>
      <family val="2"/>
    </font>
    <font>
      <b/>
      <sz val="9"/>
      <color theme="0"/>
      <name val="Leelawadee"/>
      <family val="2"/>
    </font>
    <font>
      <sz val="9"/>
      <color indexed="81"/>
      <name val="Calibri"/>
      <family val="2"/>
      <scheme val="minor"/>
    </font>
    <font>
      <sz val="8"/>
      <name val="Tahoma"/>
      <family val="2"/>
    </font>
    <font>
      <u/>
      <sz val="10"/>
      <name val="Tahoma"/>
      <family val="2"/>
    </font>
    <font>
      <b/>
      <u/>
      <sz val="10"/>
      <name val="Tahoma"/>
      <family val="2"/>
    </font>
    <font>
      <sz val="9"/>
      <color rgb="FFFF0000"/>
      <name val="Tahoma"/>
      <family val="2"/>
    </font>
    <font>
      <b/>
      <sz val="9"/>
      <color rgb="FFFF0000"/>
      <name val="Tahoma"/>
      <family val="2"/>
    </font>
    <font>
      <sz val="9"/>
      <color theme="1"/>
      <name val="Tahoma"/>
      <family val="2"/>
    </font>
    <font>
      <sz val="10"/>
      <color indexed="81"/>
      <name val="Calibri"/>
      <family val="2"/>
      <scheme val="minor"/>
    </font>
    <font>
      <sz val="9"/>
      <color rgb="FFFF0000"/>
      <name val="Leelawadee"/>
      <family val="2"/>
      <charset val="222"/>
    </font>
    <font>
      <sz val="11"/>
      <color theme="0"/>
      <name val="Leelawadee"/>
      <family val="2"/>
    </font>
    <font>
      <b/>
      <sz val="9"/>
      <color indexed="81"/>
      <name val="Calibri"/>
      <family val="2"/>
      <scheme val="minor"/>
    </font>
    <font>
      <sz val="8"/>
      <name val="Tahoma"/>
      <family val="2"/>
    </font>
    <font>
      <sz val="9"/>
      <color theme="7" tint="-0.249977111117893"/>
      <name val="Leelawadee"/>
      <family val="2"/>
    </font>
    <font>
      <b/>
      <sz val="14"/>
      <color theme="0"/>
      <name val="Leelawadee"/>
      <family val="2"/>
    </font>
    <font>
      <b/>
      <sz val="9"/>
      <color rgb="FF0000FF"/>
      <name val="Leelawadee"/>
      <family val="2"/>
      <charset val="222"/>
    </font>
    <font>
      <sz val="8"/>
      <name val="Tahoma"/>
      <family val="2"/>
    </font>
    <font>
      <strike/>
      <sz val="9"/>
      <color rgb="FFFF0000"/>
      <name val="Leelawadee"/>
      <family val="2"/>
    </font>
    <font>
      <sz val="9"/>
      <color theme="0"/>
      <name val="Leelawadee"/>
      <family val="2"/>
    </font>
    <font>
      <sz val="9"/>
      <color rgb="FFFF0000"/>
      <name val="Leelawadee"/>
      <family val="2"/>
    </font>
    <font>
      <u/>
      <sz val="9"/>
      <color rgb="FF0000FF"/>
      <name val="Leelawadee"/>
      <family val="2"/>
    </font>
    <font>
      <strike/>
      <sz val="9"/>
      <color rgb="FFFF0000"/>
      <name val="Tahoma"/>
      <family val="2"/>
    </font>
    <font>
      <strike/>
      <sz val="10"/>
      <color rgb="FFFF0000"/>
      <name val="Tahoma"/>
      <family val="2"/>
    </font>
    <font>
      <sz val="8"/>
      <name val="Tahoma"/>
      <family val="2"/>
    </font>
    <font>
      <strike/>
      <sz val="9"/>
      <name val="Leelawadee"/>
      <family val="2"/>
      <charset val="222"/>
    </font>
    <font>
      <strike/>
      <sz val="9"/>
      <color rgb="FF000000"/>
      <name val="Leelawadee"/>
      <family val="2"/>
      <charset val="222"/>
    </font>
    <font>
      <sz val="9"/>
      <color rgb="FF000000"/>
      <name val="Leelawadee"/>
      <family val="2"/>
      <charset val="222"/>
    </font>
    <font>
      <b/>
      <strike/>
      <sz val="9"/>
      <color rgb="FFFF0000"/>
      <name val="Leelawadee"/>
      <family val="2"/>
    </font>
    <font>
      <b/>
      <sz val="9"/>
      <color rgb="FF0000FF"/>
      <name val="Leelawadee"/>
      <family val="2"/>
    </font>
    <font>
      <b/>
      <sz val="10"/>
      <name val="To"/>
    </font>
    <font>
      <sz val="10"/>
      <name val="To"/>
    </font>
    <font>
      <b/>
      <sz val="9"/>
      <color rgb="FF0000FF"/>
      <name val="Tahoma"/>
      <family val="2"/>
    </font>
    <font>
      <b/>
      <u/>
      <sz val="9"/>
      <color rgb="FF0000FF"/>
      <name val="Tahoma"/>
      <family val="2"/>
    </font>
    <font>
      <b/>
      <strike/>
      <sz val="9"/>
      <color rgb="FFFF0000"/>
      <name val="Calibri"/>
      <family val="2"/>
      <scheme val="minor"/>
    </font>
    <font>
      <strike/>
      <sz val="9"/>
      <color rgb="FFFF0000"/>
      <name val="Calibri"/>
      <family val="2"/>
      <scheme val="minor"/>
    </font>
    <font>
      <b/>
      <strike/>
      <sz val="10"/>
      <color rgb="FFFF0000"/>
      <name val="Calibri"/>
      <family val="2"/>
      <scheme val="minor"/>
    </font>
    <font>
      <vertAlign val="superscript"/>
      <sz val="9"/>
      <name val="Leelawadee"/>
      <family val="2"/>
    </font>
  </fonts>
  <fills count="51">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rgb="FF002060"/>
        <bgColor indexed="64"/>
      </patternFill>
    </fill>
    <fill>
      <patternFill patternType="solid">
        <fgColor rgb="FFFF0000"/>
        <bgColor indexed="64"/>
      </patternFill>
    </fill>
    <fill>
      <patternFill patternType="solid">
        <fgColor rgb="FFFFC000"/>
        <bgColor indexed="64"/>
      </patternFill>
    </fill>
    <fill>
      <patternFill patternType="solid">
        <fgColor theme="4"/>
        <bgColor theme="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rgb="FFCCFF99"/>
        <bgColor indexed="64"/>
      </patternFill>
    </fill>
    <fill>
      <patternFill patternType="solid">
        <fgColor theme="8" tint="0.39997558519241921"/>
        <bgColor indexed="64"/>
      </patternFill>
    </fill>
    <fill>
      <patternFill patternType="solid">
        <fgColor theme="6"/>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CCFF66"/>
        <bgColor indexed="64"/>
      </patternFill>
    </fill>
    <fill>
      <patternFill patternType="solid">
        <fgColor rgb="FFFFFF99"/>
        <bgColor indexed="64"/>
      </patternFill>
    </fill>
    <fill>
      <patternFill patternType="solid">
        <fgColor rgb="FFFF99CC"/>
        <bgColor indexed="64"/>
      </patternFill>
    </fill>
    <fill>
      <patternFill patternType="solid">
        <fgColor rgb="FFFFCCFF"/>
        <bgColor indexed="64"/>
      </patternFill>
    </fill>
    <fill>
      <patternFill patternType="solid">
        <fgColor theme="7" tint="0.59999389629810485"/>
        <bgColor indexed="64"/>
      </patternFill>
    </fill>
    <fill>
      <patternFill patternType="solid">
        <fgColor rgb="FFC00000"/>
        <bgColor indexed="64"/>
      </patternFill>
    </fill>
    <fill>
      <patternFill patternType="solid">
        <fgColor theme="4" tint="0.79998168889431442"/>
        <bgColor indexed="64"/>
      </patternFill>
    </fill>
    <fill>
      <patternFill patternType="solid">
        <fgColor theme="5"/>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rgb="FF00B0F0"/>
        <bgColor indexed="64"/>
      </patternFill>
    </fill>
    <fill>
      <patternFill patternType="solid">
        <fgColor theme="7" tint="0.39997558519241921"/>
        <bgColor indexed="64"/>
      </patternFill>
    </fill>
    <fill>
      <patternFill patternType="solid">
        <fgColor theme="3" tint="0.59999389629810485"/>
        <bgColor indexed="64"/>
      </patternFill>
    </fill>
    <fill>
      <patternFill patternType="solid">
        <fgColor rgb="FF00FFFF"/>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rgb="FFB7DEE8"/>
        <bgColor rgb="FF000000"/>
      </patternFill>
    </fill>
    <fill>
      <patternFill patternType="solid">
        <fgColor rgb="FFEBF1DE"/>
        <bgColor rgb="FF000000"/>
      </patternFill>
    </fill>
    <fill>
      <patternFill patternType="solid">
        <fgColor rgb="FFF2DCDB"/>
        <bgColor rgb="FF000000"/>
      </patternFill>
    </fill>
    <fill>
      <patternFill patternType="solid">
        <fgColor rgb="FFB1A0C7"/>
        <bgColor rgb="FF000000"/>
      </patternFill>
    </fill>
    <fill>
      <patternFill patternType="solid">
        <fgColor rgb="FFD9D9D9"/>
        <bgColor rgb="FF000000"/>
      </patternFill>
    </fill>
    <fill>
      <patternFill patternType="solid">
        <fgColor rgb="FFB8CCE4"/>
        <bgColor rgb="FF000000"/>
      </patternFill>
    </fill>
    <fill>
      <patternFill patternType="solid">
        <fgColor rgb="FFC4D79B"/>
        <bgColor rgb="FF000000"/>
      </patternFill>
    </fill>
    <fill>
      <patternFill patternType="solid">
        <fgColor rgb="FFE6B8B7"/>
        <bgColor rgb="FF000000"/>
      </patternFill>
    </fill>
    <fill>
      <patternFill patternType="solid">
        <fgColor rgb="FFFABF8F"/>
        <bgColor rgb="FF000000"/>
      </patternFill>
    </fill>
    <fill>
      <patternFill patternType="solid">
        <fgColor rgb="FFC4BD97"/>
        <bgColor rgb="FF000000"/>
      </patternFill>
    </fill>
  </fills>
  <borders count="17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thin">
        <color indexed="64"/>
      </right>
      <top style="hair">
        <color indexed="64"/>
      </top>
      <bottom/>
      <diagonal/>
    </border>
    <border>
      <left style="thin">
        <color indexed="64"/>
      </left>
      <right style="thin">
        <color indexed="64"/>
      </right>
      <top style="medium">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right style="thin">
        <color indexed="64"/>
      </right>
      <top style="hair">
        <color indexed="64"/>
      </top>
      <bottom style="thin">
        <color indexed="64"/>
      </bottom>
      <diagonal/>
    </border>
    <border>
      <left/>
      <right/>
      <top style="hair">
        <color indexed="64"/>
      </top>
      <bottom style="hair">
        <color indexed="64"/>
      </bottom>
      <diagonal/>
    </border>
    <border>
      <left style="thin">
        <color indexed="64"/>
      </left>
      <right/>
      <top/>
      <bottom style="medium">
        <color indexed="64"/>
      </bottom>
      <diagonal/>
    </border>
    <border>
      <left/>
      <right style="thin">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diagonal/>
    </border>
    <border>
      <left style="thin">
        <color indexed="64"/>
      </left>
      <right style="medium">
        <color indexed="64"/>
      </right>
      <top style="hair">
        <color indexed="64"/>
      </top>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right style="medium">
        <color indexed="64"/>
      </right>
      <top style="hair">
        <color indexed="64"/>
      </top>
      <bottom style="hair">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top style="medium">
        <color indexed="64"/>
      </top>
      <bottom style="hair">
        <color indexed="64"/>
      </bottom>
      <diagonal/>
    </border>
    <border>
      <left style="thin">
        <color indexed="64"/>
      </left>
      <right/>
      <top style="hair">
        <color indexed="64"/>
      </top>
      <bottom style="medium">
        <color indexed="64"/>
      </bottom>
      <diagonal/>
    </border>
    <border>
      <left style="thin">
        <color indexed="64"/>
      </left>
      <right/>
      <top style="hair">
        <color indexed="64"/>
      </top>
      <bottom/>
      <diagonal/>
    </border>
    <border>
      <left/>
      <right/>
      <top style="hair">
        <color indexed="64"/>
      </top>
      <bottom/>
      <diagonal/>
    </border>
    <border>
      <left/>
      <right style="medium">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hair">
        <color indexed="64"/>
      </bottom>
      <diagonal/>
    </border>
    <border>
      <left/>
      <right style="thin">
        <color indexed="64"/>
      </right>
      <top style="hair">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right style="thin">
        <color indexed="64"/>
      </right>
      <top style="medium">
        <color indexed="64"/>
      </top>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right style="thin">
        <color indexed="64"/>
      </right>
      <top style="hair">
        <color indexed="64"/>
      </top>
      <bottom/>
      <diagonal/>
    </border>
    <border>
      <left/>
      <right style="thin">
        <color indexed="64"/>
      </right>
      <top/>
      <bottom style="hair">
        <color indexed="64"/>
      </bottom>
      <diagonal/>
    </border>
    <border>
      <left style="thin">
        <color indexed="64"/>
      </left>
      <right style="medium">
        <color indexed="64"/>
      </right>
      <top/>
      <bottom style="hair">
        <color indexed="64"/>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thin">
        <color indexed="64"/>
      </right>
      <top style="dashed">
        <color indexed="64"/>
      </top>
      <bottom style="medium">
        <color indexed="64"/>
      </bottom>
      <diagonal/>
    </border>
    <border>
      <left style="thin">
        <color indexed="64"/>
      </left>
      <right style="thin">
        <color indexed="64"/>
      </right>
      <top style="dashed">
        <color indexed="64"/>
      </top>
      <bottom/>
      <diagonal/>
    </border>
    <border>
      <left style="thin">
        <color indexed="64"/>
      </left>
      <right style="thin">
        <color indexed="64"/>
      </right>
      <top/>
      <bottom style="dashed">
        <color indexed="64"/>
      </bottom>
      <diagonal/>
    </border>
    <border>
      <left style="thin">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style="medium">
        <color indexed="64"/>
      </left>
      <right style="thin">
        <color indexed="64"/>
      </right>
      <top/>
      <bottom style="dashed">
        <color indexed="64"/>
      </bottom>
      <diagonal/>
    </border>
    <border>
      <left style="medium">
        <color indexed="64"/>
      </left>
      <right style="thin">
        <color indexed="64"/>
      </right>
      <top style="dashed">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dashed">
        <color indexed="64"/>
      </bottom>
      <diagonal/>
    </border>
    <border>
      <left/>
      <right style="thin">
        <color indexed="64"/>
      </right>
      <top style="hair">
        <color indexed="64"/>
      </top>
      <bottom style="dashed">
        <color indexed="64"/>
      </bottom>
      <diagonal/>
    </border>
    <border>
      <left style="medium">
        <color indexed="64"/>
      </left>
      <right style="thin">
        <color indexed="64"/>
      </right>
      <top style="dashed">
        <color indexed="64"/>
      </top>
      <bottom style="thin">
        <color indexed="64"/>
      </bottom>
      <diagonal/>
    </border>
    <border>
      <left style="thin">
        <color indexed="64"/>
      </left>
      <right style="thin">
        <color indexed="64"/>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medium">
        <color indexed="64"/>
      </right>
      <top style="dashed">
        <color indexed="64"/>
      </top>
      <bottom style="thin">
        <color indexed="64"/>
      </bottom>
      <diagonal/>
    </border>
    <border>
      <left style="thin">
        <color indexed="64"/>
      </left>
      <right style="medium">
        <color indexed="64"/>
      </right>
      <top style="dashed">
        <color indexed="64"/>
      </top>
      <bottom style="medium">
        <color indexed="64"/>
      </bottom>
      <diagonal/>
    </border>
    <border>
      <left/>
      <right style="thin">
        <color indexed="64"/>
      </right>
      <top/>
      <bottom style="dashed">
        <color indexed="64"/>
      </bottom>
      <diagonal/>
    </border>
    <border>
      <left style="thin">
        <color indexed="64"/>
      </left>
      <right/>
      <top style="hair">
        <color indexed="64"/>
      </top>
      <bottom style="dashed">
        <color indexed="64"/>
      </bottom>
      <diagonal/>
    </border>
    <border>
      <left/>
      <right/>
      <top style="hair">
        <color indexed="64"/>
      </top>
      <bottom style="dashed">
        <color indexed="64"/>
      </bottom>
      <diagonal/>
    </border>
    <border>
      <left style="medium">
        <color indexed="64"/>
      </left>
      <right style="medium">
        <color indexed="64"/>
      </right>
      <top/>
      <bottom style="dashed">
        <color indexed="64"/>
      </bottom>
      <diagonal/>
    </border>
    <border>
      <left style="medium">
        <color indexed="64"/>
      </left>
      <right style="medium">
        <color indexed="64"/>
      </right>
      <top style="dashed">
        <color indexed="64"/>
      </top>
      <bottom style="dashed">
        <color indexed="64"/>
      </bottom>
      <diagonal/>
    </border>
    <border>
      <left style="thin">
        <color indexed="64"/>
      </left>
      <right style="thin">
        <color indexed="64"/>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style="thin">
        <color indexed="64"/>
      </left>
      <right style="thin">
        <color indexed="64"/>
      </right>
      <top style="dashed">
        <color indexed="64"/>
      </top>
      <bottom style="hair">
        <color indexed="64"/>
      </bottom>
      <diagonal/>
    </border>
    <border>
      <left/>
      <right style="thin">
        <color indexed="64"/>
      </right>
      <top style="dashed">
        <color indexed="64"/>
      </top>
      <bottom style="hair">
        <color indexed="64"/>
      </bottom>
      <diagonal/>
    </border>
    <border>
      <left style="thin">
        <color indexed="64"/>
      </left>
      <right/>
      <top style="dashed">
        <color indexed="64"/>
      </top>
      <bottom style="hair">
        <color indexed="64"/>
      </bottom>
      <diagonal/>
    </border>
    <border>
      <left style="medium">
        <color indexed="64"/>
      </left>
      <right style="medium">
        <color indexed="64"/>
      </right>
      <top style="dashed">
        <color indexed="64"/>
      </top>
      <bottom/>
      <diagonal/>
    </border>
    <border>
      <left/>
      <right/>
      <top/>
      <bottom style="dashed">
        <color indexed="64"/>
      </bottom>
      <diagonal/>
    </border>
    <border>
      <left/>
      <right/>
      <top style="dashed">
        <color indexed="64"/>
      </top>
      <bottom/>
      <diagonal/>
    </border>
    <border>
      <left style="thin">
        <color indexed="64"/>
      </left>
      <right/>
      <top style="dashed">
        <color indexed="64"/>
      </top>
      <bottom/>
      <diagonal/>
    </border>
    <border>
      <left/>
      <right style="thin">
        <color indexed="64"/>
      </right>
      <top style="dashed">
        <color indexed="64"/>
      </top>
      <bottom/>
      <diagonal/>
    </border>
    <border>
      <left style="thin">
        <color indexed="64"/>
      </left>
      <right/>
      <top/>
      <bottom style="dashed">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dashed">
        <color indexed="64"/>
      </bottom>
      <diagonal/>
    </border>
    <border>
      <left style="thin">
        <color indexed="64"/>
      </left>
      <right style="medium">
        <color indexed="64"/>
      </right>
      <top/>
      <bottom style="dashed">
        <color indexed="64"/>
      </bottom>
      <diagonal/>
    </border>
    <border>
      <left/>
      <right style="medium">
        <color indexed="64"/>
      </right>
      <top style="hair">
        <color indexed="64"/>
      </top>
      <bottom style="dashed">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dashed">
        <color indexed="64"/>
      </bottom>
      <diagonal/>
    </border>
    <border>
      <left/>
      <right style="medium">
        <color indexed="64"/>
      </right>
      <top/>
      <bottom style="dashed">
        <color indexed="64"/>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style="hair">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hair">
        <color indexed="64"/>
      </bottom>
      <diagonal/>
    </border>
    <border>
      <left style="medium">
        <color indexed="64"/>
      </left>
      <right/>
      <top style="thin">
        <color indexed="64"/>
      </top>
      <bottom/>
      <diagonal/>
    </border>
    <border>
      <left/>
      <right style="thin">
        <color indexed="64"/>
      </right>
      <top style="thin">
        <color indexed="64"/>
      </top>
      <bottom style="medium">
        <color indexed="64"/>
      </bottom>
      <diagonal/>
    </border>
    <border>
      <left style="medium">
        <color indexed="64"/>
      </left>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s>
  <cellStyleXfs count="11">
    <xf numFmtId="0" fontId="0" fillId="0" borderId="0"/>
    <xf numFmtId="0" fontId="10" fillId="0" borderId="0"/>
    <xf numFmtId="0" fontId="10" fillId="0" borderId="0"/>
    <xf numFmtId="0" fontId="10" fillId="0" borderId="0"/>
    <xf numFmtId="0" fontId="9" fillId="0" borderId="0"/>
    <xf numFmtId="0" fontId="7" fillId="0" borderId="0"/>
    <xf numFmtId="0" fontId="3" fillId="0" borderId="0"/>
    <xf numFmtId="0" fontId="2" fillId="0" borderId="0"/>
    <xf numFmtId="0" fontId="1" fillId="0" borderId="0"/>
    <xf numFmtId="0" fontId="1" fillId="0" borderId="0"/>
    <xf numFmtId="0" fontId="1" fillId="0" borderId="0"/>
  </cellStyleXfs>
  <cellXfs count="4857">
    <xf numFmtId="0" fontId="0" fillId="0" borderId="0" xfId="0"/>
    <xf numFmtId="0" fontId="8" fillId="0" borderId="0" xfId="1" applyFont="1" applyAlignment="1">
      <alignment horizontal="center"/>
    </xf>
    <xf numFmtId="0" fontId="8" fillId="0" borderId="0" xfId="1" applyFont="1"/>
    <xf numFmtId="0" fontId="9" fillId="0" borderId="0" xfId="1" applyFont="1" applyAlignment="1">
      <alignment horizontal="center"/>
    </xf>
    <xf numFmtId="0" fontId="9" fillId="0" borderId="0" xfId="1" applyFont="1"/>
    <xf numFmtId="0" fontId="8" fillId="0" borderId="0" xfId="1" applyFont="1" applyAlignment="1">
      <alignment horizontal="right"/>
    </xf>
    <xf numFmtId="0" fontId="13" fillId="3" borderId="10" xfId="1" applyFont="1" applyFill="1" applyBorder="1" applyAlignment="1">
      <alignment horizontal="center"/>
    </xf>
    <xf numFmtId="0" fontId="13" fillId="3" borderId="14" xfId="1" applyFont="1" applyFill="1" applyBorder="1" applyAlignment="1">
      <alignment horizontal="center"/>
    </xf>
    <xf numFmtId="0" fontId="13" fillId="0" borderId="10" xfId="1" applyFont="1" applyBorder="1"/>
    <xf numFmtId="0" fontId="13" fillId="0" borderId="11" xfId="1" applyFont="1" applyBorder="1"/>
    <xf numFmtId="0" fontId="13" fillId="0" borderId="12" xfId="1" applyFont="1" applyBorder="1"/>
    <xf numFmtId="0" fontId="13" fillId="0" borderId="14" xfId="1" applyFont="1" applyBorder="1"/>
    <xf numFmtId="0" fontId="13" fillId="0" borderId="9" xfId="1" applyFont="1" applyBorder="1" applyAlignment="1">
      <alignment horizontal="center"/>
    </xf>
    <xf numFmtId="0" fontId="13" fillId="0" borderId="10" xfId="1" applyFont="1" applyBorder="1" applyAlignment="1">
      <alignment horizontal="center"/>
    </xf>
    <xf numFmtId="0" fontId="13" fillId="0" borderId="11" xfId="1" applyFont="1" applyBorder="1" applyAlignment="1">
      <alignment horizontal="center"/>
    </xf>
    <xf numFmtId="0" fontId="13" fillId="0" borderId="12" xfId="1" applyFont="1" applyBorder="1" applyAlignment="1">
      <alignment horizontal="center"/>
    </xf>
    <xf numFmtId="0" fontId="13" fillId="0" borderId="14" xfId="1" applyFont="1" applyBorder="1" applyAlignment="1">
      <alignment horizontal="center"/>
    </xf>
    <xf numFmtId="0" fontId="13" fillId="0" borderId="1" xfId="1" applyFont="1" applyBorder="1" applyAlignment="1">
      <alignment horizontal="center"/>
    </xf>
    <xf numFmtId="0" fontId="13" fillId="0" borderId="1" xfId="1" applyFont="1" applyBorder="1"/>
    <xf numFmtId="0" fontId="13" fillId="0" borderId="15" xfId="1" applyFont="1" applyBorder="1" applyAlignment="1">
      <alignment horizontal="center"/>
    </xf>
    <xf numFmtId="0" fontId="13" fillId="0" borderId="15" xfId="1" applyFont="1" applyBorder="1"/>
    <xf numFmtId="0" fontId="13" fillId="0" borderId="9" xfId="1" applyFont="1" applyBorder="1"/>
    <xf numFmtId="0" fontId="9" fillId="0" borderId="0" xfId="0" applyFont="1"/>
    <xf numFmtId="0" fontId="0" fillId="4" borderId="1" xfId="0" applyFill="1" applyBorder="1"/>
    <xf numFmtId="0" fontId="0" fillId="5" borderId="1" xfId="0" applyFill="1" applyBorder="1"/>
    <xf numFmtId="0" fontId="0" fillId="6" borderId="1" xfId="0" applyFill="1" applyBorder="1"/>
    <xf numFmtId="0" fontId="13" fillId="0" borderId="16" xfId="1" applyFont="1" applyBorder="1" applyAlignment="1">
      <alignment horizontal="center"/>
    </xf>
    <xf numFmtId="0" fontId="13" fillId="3" borderId="16" xfId="1" applyFont="1" applyFill="1" applyBorder="1" applyAlignment="1">
      <alignment horizontal="center"/>
    </xf>
    <xf numFmtId="0" fontId="13" fillId="0" borderId="16" xfId="1" applyFont="1" applyBorder="1"/>
    <xf numFmtId="0" fontId="0" fillId="0" borderId="0" xfId="0" applyAlignment="1">
      <alignment horizontal="center"/>
    </xf>
    <xf numFmtId="0" fontId="0" fillId="0" borderId="1" xfId="0" applyBorder="1" applyAlignment="1">
      <alignment horizontal="center"/>
    </xf>
    <xf numFmtId="0" fontId="9" fillId="0" borderId="1" xfId="0" applyFont="1" applyBorder="1" applyAlignment="1">
      <alignment horizontal="center"/>
    </xf>
    <xf numFmtId="0" fontId="8" fillId="7" borderId="1" xfId="0" applyFont="1" applyFill="1" applyBorder="1" applyAlignment="1">
      <alignment horizontal="center"/>
    </xf>
    <xf numFmtId="0" fontId="13" fillId="0" borderId="10" xfId="1" applyFont="1" applyBorder="1" applyAlignment="1">
      <alignment horizontal="left"/>
    </xf>
    <xf numFmtId="0" fontId="13" fillId="0" borderId="11" xfId="1" applyFont="1" applyBorder="1" applyAlignment="1">
      <alignment horizontal="left"/>
    </xf>
    <xf numFmtId="1" fontId="13" fillId="3" borderId="16" xfId="1" applyNumberFormat="1" applyFont="1" applyFill="1" applyBorder="1" applyAlignment="1">
      <alignment horizontal="center"/>
    </xf>
    <xf numFmtId="1" fontId="13" fillId="3" borderId="10" xfId="1" applyNumberFormat="1" applyFont="1" applyFill="1" applyBorder="1" applyAlignment="1">
      <alignment horizontal="center"/>
    </xf>
    <xf numFmtId="1" fontId="13" fillId="0" borderId="12" xfId="1" applyNumberFormat="1" applyFont="1" applyBorder="1" applyAlignment="1">
      <alignment horizontal="center"/>
    </xf>
    <xf numFmtId="1" fontId="13" fillId="0" borderId="10" xfId="1" applyNumberFormat="1" applyFont="1" applyBorder="1" applyAlignment="1">
      <alignment horizontal="center"/>
    </xf>
    <xf numFmtId="1" fontId="13" fillId="0" borderId="14" xfId="1" applyNumberFormat="1" applyFont="1" applyBorder="1" applyAlignment="1">
      <alignment horizontal="center"/>
    </xf>
    <xf numFmtId="1" fontId="13" fillId="3" borderId="14" xfId="1" applyNumberFormat="1" applyFont="1" applyFill="1" applyBorder="1" applyAlignment="1">
      <alignment horizontal="center"/>
    </xf>
    <xf numFmtId="1" fontId="13" fillId="0" borderId="15" xfId="1" applyNumberFormat="1" applyFont="1" applyBorder="1" applyAlignment="1">
      <alignment horizontal="center"/>
    </xf>
    <xf numFmtId="1" fontId="13" fillId="0" borderId="17" xfId="1" applyNumberFormat="1" applyFont="1" applyBorder="1" applyAlignment="1">
      <alignment horizontal="center"/>
    </xf>
    <xf numFmtId="1" fontId="9" fillId="0" borderId="0" xfId="1" applyNumberFormat="1" applyFont="1"/>
    <xf numFmtId="1" fontId="13" fillId="0" borderId="11" xfId="1" applyNumberFormat="1" applyFont="1" applyBorder="1" applyAlignment="1">
      <alignment horizontal="center"/>
    </xf>
    <xf numFmtId="1" fontId="13" fillId="0" borderId="9" xfId="1" applyNumberFormat="1" applyFont="1" applyBorder="1" applyAlignment="1">
      <alignment horizontal="center"/>
    </xf>
    <xf numFmtId="1" fontId="13" fillId="0" borderId="1" xfId="1" applyNumberFormat="1" applyFont="1" applyBorder="1" applyAlignment="1">
      <alignment horizontal="center"/>
    </xf>
    <xf numFmtId="1" fontId="13" fillId="0" borderId="16" xfId="1" applyNumberFormat="1" applyFont="1" applyBorder="1" applyAlignment="1">
      <alignment horizontal="center"/>
    </xf>
    <xf numFmtId="1" fontId="13" fillId="0" borderId="20" xfId="1" applyNumberFormat="1" applyFont="1" applyBorder="1" applyAlignment="1">
      <alignment horizontal="center"/>
    </xf>
    <xf numFmtId="0" fontId="13" fillId="3" borderId="10" xfId="1" applyFont="1" applyFill="1" applyBorder="1"/>
    <xf numFmtId="0" fontId="13" fillId="3" borderId="14" xfId="1" applyFont="1" applyFill="1" applyBorder="1"/>
    <xf numFmtId="0" fontId="13" fillId="3" borderId="9" xfId="1" applyFont="1" applyFill="1" applyBorder="1"/>
    <xf numFmtId="0" fontId="9" fillId="0" borderId="0" xfId="1" applyFont="1" applyAlignment="1">
      <alignment horizontal="left"/>
    </xf>
    <xf numFmtId="0" fontId="8" fillId="0" borderId="0" xfId="1" applyFont="1" applyAlignment="1">
      <alignment horizontal="left"/>
    </xf>
    <xf numFmtId="0" fontId="13" fillId="0" borderId="14" xfId="1" applyFont="1" applyBorder="1" applyAlignment="1">
      <alignment horizontal="left"/>
    </xf>
    <xf numFmtId="0" fontId="13" fillId="0" borderId="1" xfId="1" applyFont="1" applyBorder="1" applyAlignment="1">
      <alignment horizontal="left"/>
    </xf>
    <xf numFmtId="0" fontId="13" fillId="0" borderId="9" xfId="1" applyFont="1" applyBorder="1" applyAlignment="1">
      <alignment horizontal="left"/>
    </xf>
    <xf numFmtId="0" fontId="13" fillId="0" borderId="15" xfId="1" applyFont="1" applyBorder="1" applyAlignment="1">
      <alignment horizontal="left"/>
    </xf>
    <xf numFmtId="0" fontId="13" fillId="0" borderId="16" xfId="1" applyFont="1" applyBorder="1" applyAlignment="1">
      <alignment horizontal="left"/>
    </xf>
    <xf numFmtId="0" fontId="13" fillId="3" borderId="10" xfId="1" applyFont="1" applyFill="1" applyBorder="1" applyAlignment="1">
      <alignment horizontal="left"/>
    </xf>
    <xf numFmtId="0" fontId="13" fillId="3" borderId="14" xfId="1" applyFont="1" applyFill="1" applyBorder="1" applyAlignment="1">
      <alignment horizontal="left"/>
    </xf>
    <xf numFmtId="0" fontId="13" fillId="3" borderId="15" xfId="1" applyFont="1" applyFill="1" applyBorder="1"/>
    <xf numFmtId="0" fontId="13" fillId="3" borderId="16" xfId="1" applyFont="1" applyFill="1" applyBorder="1"/>
    <xf numFmtId="0" fontId="11" fillId="2" borderId="4" xfId="1" applyFont="1" applyFill="1" applyBorder="1"/>
    <xf numFmtId="0" fontId="11" fillId="2" borderId="22" xfId="1" applyFont="1" applyFill="1" applyBorder="1"/>
    <xf numFmtId="1" fontId="13" fillId="0" borderId="23" xfId="1" applyNumberFormat="1" applyFont="1" applyBorder="1" applyAlignment="1">
      <alignment horizontal="center"/>
    </xf>
    <xf numFmtId="0" fontId="12" fillId="8" borderId="2" xfId="1" applyFont="1" applyFill="1" applyBorder="1" applyAlignment="1">
      <alignment horizontal="center" vertical="center"/>
    </xf>
    <xf numFmtId="0" fontId="11" fillId="2" borderId="24" xfId="1" applyFont="1" applyFill="1" applyBorder="1" applyAlignment="1">
      <alignment horizontal="center"/>
    </xf>
    <xf numFmtId="0" fontId="11" fillId="2" borderId="25" xfId="1" applyFont="1" applyFill="1" applyBorder="1" applyAlignment="1">
      <alignment horizontal="left"/>
    </xf>
    <xf numFmtId="0" fontId="11" fillId="2" borderId="26" xfId="1" applyFont="1" applyFill="1" applyBorder="1" applyAlignment="1">
      <alignment horizontal="center"/>
    </xf>
    <xf numFmtId="0" fontId="11" fillId="2" borderId="27" xfId="1" applyFont="1" applyFill="1" applyBorder="1" applyAlignment="1">
      <alignment horizontal="left" vertical="center"/>
    </xf>
    <xf numFmtId="0" fontId="11" fillId="2" borderId="27" xfId="1" applyFont="1" applyFill="1" applyBorder="1" applyAlignment="1">
      <alignment horizontal="center" vertical="center"/>
    </xf>
    <xf numFmtId="0" fontId="11" fillId="2" borderId="27" xfId="1" applyFont="1" applyFill="1" applyBorder="1"/>
    <xf numFmtId="0" fontId="11" fillId="0" borderId="27" xfId="1" applyFont="1" applyBorder="1"/>
    <xf numFmtId="0" fontId="11" fillId="2" borderId="28" xfId="1" applyFont="1" applyFill="1" applyBorder="1" applyAlignment="1">
      <alignment horizontal="center"/>
    </xf>
    <xf numFmtId="0" fontId="11" fillId="2" borderId="29" xfId="1" applyFont="1" applyFill="1" applyBorder="1" applyAlignment="1">
      <alignment horizontal="center"/>
    </xf>
    <xf numFmtId="0" fontId="11" fillId="2" borderId="30" xfId="1" applyFont="1" applyFill="1" applyBorder="1" applyAlignment="1">
      <alignment horizontal="center"/>
    </xf>
    <xf numFmtId="1" fontId="12" fillId="8" borderId="2" xfId="1" applyNumberFormat="1" applyFont="1" applyFill="1" applyBorder="1" applyAlignment="1">
      <alignment horizontal="center" vertical="center"/>
    </xf>
    <xf numFmtId="1" fontId="13" fillId="0" borderId="32" xfId="1" applyNumberFormat="1" applyFont="1" applyBorder="1" applyAlignment="1">
      <alignment horizontal="center"/>
    </xf>
    <xf numFmtId="0" fontId="13" fillId="0" borderId="33" xfId="1" applyFont="1" applyBorder="1" applyAlignment="1">
      <alignment horizontal="center"/>
    </xf>
    <xf numFmtId="1" fontId="13" fillId="0" borderId="34" xfId="1" applyNumberFormat="1" applyFont="1" applyBorder="1" applyAlignment="1">
      <alignment horizontal="center"/>
    </xf>
    <xf numFmtId="0" fontId="13" fillId="0" borderId="35" xfId="1" applyFont="1" applyBorder="1" applyAlignment="1">
      <alignment horizontal="center"/>
    </xf>
    <xf numFmtId="1" fontId="13" fillId="0" borderId="36" xfId="1" applyNumberFormat="1" applyFont="1" applyBorder="1" applyAlignment="1">
      <alignment horizontal="center"/>
    </xf>
    <xf numFmtId="0" fontId="13" fillId="0" borderId="37" xfId="1" applyFont="1" applyBorder="1" applyAlignment="1">
      <alignment horizontal="center"/>
    </xf>
    <xf numFmtId="1" fontId="13" fillId="0" borderId="38" xfId="1" applyNumberFormat="1" applyFont="1" applyBorder="1" applyAlignment="1">
      <alignment horizontal="center"/>
    </xf>
    <xf numFmtId="0" fontId="13" fillId="0" borderId="39" xfId="1" applyFont="1" applyBorder="1" applyAlignment="1">
      <alignment horizontal="center"/>
    </xf>
    <xf numFmtId="1" fontId="13" fillId="0" borderId="40" xfId="1" applyNumberFormat="1" applyFont="1" applyBorder="1" applyAlignment="1">
      <alignment horizontal="center"/>
    </xf>
    <xf numFmtId="0" fontId="13" fillId="0" borderId="41" xfId="1" applyFont="1" applyBorder="1" applyAlignment="1">
      <alignment horizontal="center"/>
    </xf>
    <xf numFmtId="1" fontId="13" fillId="0" borderId="42" xfId="1" applyNumberFormat="1" applyFont="1" applyBorder="1" applyAlignment="1">
      <alignment horizontal="center"/>
    </xf>
    <xf numFmtId="0" fontId="13" fillId="0" borderId="43" xfId="1" applyFont="1" applyBorder="1" applyAlignment="1">
      <alignment horizontal="center"/>
    </xf>
    <xf numFmtId="1" fontId="13" fillId="0" borderId="44" xfId="1" applyNumberFormat="1" applyFont="1" applyBorder="1" applyAlignment="1">
      <alignment horizontal="center"/>
    </xf>
    <xf numFmtId="1" fontId="13" fillId="0" borderId="45" xfId="1" applyNumberFormat="1" applyFont="1" applyBorder="1" applyAlignment="1">
      <alignment horizontal="center"/>
    </xf>
    <xf numFmtId="0" fontId="13" fillId="0" borderId="46" xfId="1" applyFont="1" applyBorder="1" applyAlignment="1">
      <alignment horizontal="center"/>
    </xf>
    <xf numFmtId="0" fontId="11" fillId="2" borderId="29" xfId="1" applyFont="1" applyFill="1" applyBorder="1"/>
    <xf numFmtId="0" fontId="11" fillId="2" borderId="30" xfId="1" applyFont="1" applyFill="1" applyBorder="1"/>
    <xf numFmtId="0" fontId="11" fillId="2" borderId="31" xfId="1" applyFont="1" applyFill="1" applyBorder="1"/>
    <xf numFmtId="0" fontId="13" fillId="0" borderId="47" xfId="1" applyFont="1" applyBorder="1" applyAlignment="1">
      <alignment horizontal="center"/>
    </xf>
    <xf numFmtId="0" fontId="13" fillId="0" borderId="47" xfId="1" applyFont="1" applyBorder="1" applyAlignment="1">
      <alignment horizontal="left"/>
    </xf>
    <xf numFmtId="0" fontId="13" fillId="0" borderId="48" xfId="1" applyFont="1" applyBorder="1" applyAlignment="1">
      <alignment horizontal="center"/>
    </xf>
    <xf numFmtId="0" fontId="13" fillId="0" borderId="21" xfId="1" applyFont="1" applyBorder="1" applyAlignment="1">
      <alignment horizontal="center"/>
    </xf>
    <xf numFmtId="0" fontId="13" fillId="0" borderId="21" xfId="1" applyFont="1" applyBorder="1" applyAlignment="1">
      <alignment horizontal="left"/>
    </xf>
    <xf numFmtId="0" fontId="13" fillId="0" borderId="49" xfId="1" applyFont="1" applyBorder="1" applyAlignment="1">
      <alignment horizontal="center"/>
    </xf>
    <xf numFmtId="0" fontId="13" fillId="0" borderId="50" xfId="1" applyFont="1" applyBorder="1" applyAlignment="1">
      <alignment horizontal="center"/>
    </xf>
    <xf numFmtId="0" fontId="13" fillId="0" borderId="50" xfId="1" applyFont="1" applyBorder="1" applyAlignment="1">
      <alignment horizontal="left"/>
    </xf>
    <xf numFmtId="0" fontId="13" fillId="0" borderId="51" xfId="1" applyFont="1" applyBorder="1" applyAlignment="1">
      <alignment horizontal="center"/>
    </xf>
    <xf numFmtId="0" fontId="11" fillId="2" borderId="24" xfId="1" applyFont="1" applyFill="1" applyBorder="1"/>
    <xf numFmtId="0" fontId="11" fillId="2" borderId="26" xfId="1" applyFont="1" applyFill="1" applyBorder="1"/>
    <xf numFmtId="0" fontId="11" fillId="2" borderId="28" xfId="1" applyFont="1" applyFill="1" applyBorder="1"/>
    <xf numFmtId="0" fontId="13" fillId="0" borderId="52" xfId="1" applyFont="1" applyBorder="1"/>
    <xf numFmtId="0" fontId="13" fillId="0" borderId="53" xfId="1" applyFont="1" applyBorder="1"/>
    <xf numFmtId="0" fontId="13" fillId="0" borderId="54" xfId="1" applyFont="1" applyBorder="1"/>
    <xf numFmtId="0" fontId="13" fillId="0" borderId="52" xfId="1" applyFont="1" applyBorder="1" applyAlignment="1">
      <alignment horizontal="center"/>
    </xf>
    <xf numFmtId="0" fontId="13" fillId="0" borderId="53" xfId="1" applyFont="1" applyBorder="1" applyAlignment="1">
      <alignment horizontal="center"/>
    </xf>
    <xf numFmtId="0" fontId="13" fillId="0" borderId="54" xfId="1" applyFont="1" applyBorder="1" applyAlignment="1">
      <alignment horizontal="center"/>
    </xf>
    <xf numFmtId="0" fontId="13" fillId="0" borderId="55" xfId="1" applyFont="1" applyBorder="1"/>
    <xf numFmtId="0" fontId="13" fillId="0" borderId="55" xfId="1" applyFont="1" applyBorder="1" applyAlignment="1">
      <alignment horizontal="center"/>
    </xf>
    <xf numFmtId="0" fontId="13" fillId="0" borderId="56" xfId="1" applyFont="1" applyBorder="1"/>
    <xf numFmtId="0" fontId="13" fillId="0" borderId="56" xfId="1" applyFont="1" applyBorder="1" applyAlignment="1">
      <alignment horizontal="center"/>
    </xf>
    <xf numFmtId="0" fontId="13" fillId="0" borderId="57" xfId="1" applyFont="1" applyBorder="1"/>
    <xf numFmtId="0" fontId="13" fillId="0" borderId="58" xfId="1" applyFont="1" applyBorder="1" applyAlignment="1">
      <alignment horizontal="left"/>
    </xf>
    <xf numFmtId="0" fontId="13" fillId="0" borderId="58" xfId="1" applyFont="1" applyBorder="1" applyAlignment="1">
      <alignment horizontal="center"/>
    </xf>
    <xf numFmtId="0" fontId="13" fillId="0" borderId="57" xfId="1" applyFont="1" applyBorder="1" applyAlignment="1">
      <alignment horizontal="center"/>
    </xf>
    <xf numFmtId="0" fontId="13" fillId="0" borderId="59" xfId="1" applyFont="1" applyBorder="1" applyAlignment="1">
      <alignment horizontal="center"/>
    </xf>
    <xf numFmtId="0" fontId="13" fillId="0" borderId="60" xfId="1" applyFont="1" applyBorder="1"/>
    <xf numFmtId="0" fontId="13" fillId="0" borderId="61" xfId="1" applyFont="1" applyBorder="1" applyAlignment="1">
      <alignment horizontal="left"/>
    </xf>
    <xf numFmtId="0" fontId="13" fillId="0" borderId="61" xfId="1" applyFont="1" applyBorder="1" applyAlignment="1">
      <alignment horizontal="center"/>
    </xf>
    <xf numFmtId="0" fontId="13" fillId="0" borderId="60" xfId="1" applyFont="1" applyBorder="1" applyAlignment="1">
      <alignment horizontal="center"/>
    </xf>
    <xf numFmtId="0" fontId="13" fillId="0" borderId="62" xfId="1" applyFont="1" applyBorder="1" applyAlignment="1">
      <alignment horizontal="center"/>
    </xf>
    <xf numFmtId="0" fontId="13" fillId="0" borderId="63" xfId="1" applyFont="1" applyBorder="1" applyAlignment="1">
      <alignment horizontal="left"/>
    </xf>
    <xf numFmtId="0" fontId="13" fillId="0" borderId="63" xfId="1" applyFont="1" applyBorder="1" applyAlignment="1">
      <alignment horizontal="center"/>
    </xf>
    <xf numFmtId="0" fontId="13" fillId="0" borderId="64" xfId="1" applyFont="1" applyBorder="1" applyAlignment="1">
      <alignment horizontal="left"/>
    </xf>
    <xf numFmtId="0" fontId="13" fillId="0" borderId="64" xfId="1" applyFont="1" applyBorder="1" applyAlignment="1">
      <alignment horizontal="center"/>
    </xf>
    <xf numFmtId="0" fontId="13" fillId="0" borderId="65" xfId="1" applyFont="1" applyBorder="1" applyAlignment="1">
      <alignment horizontal="center"/>
    </xf>
    <xf numFmtId="0" fontId="13" fillId="0" borderId="66" xfId="1" applyFont="1" applyBorder="1" applyAlignment="1">
      <alignment horizontal="center"/>
    </xf>
    <xf numFmtId="0" fontId="11" fillId="2" borderId="67" xfId="1" applyFont="1" applyFill="1" applyBorder="1" applyAlignment="1">
      <alignment horizontal="center"/>
    </xf>
    <xf numFmtId="0" fontId="11" fillId="2" borderId="68" xfId="1" applyFont="1" applyFill="1" applyBorder="1"/>
    <xf numFmtId="0" fontId="11" fillId="2" borderId="69" xfId="1" applyFont="1" applyFill="1" applyBorder="1" applyAlignment="1">
      <alignment horizontal="center"/>
    </xf>
    <xf numFmtId="0" fontId="11" fillId="2" borderId="70" xfId="1" applyFont="1" applyFill="1" applyBorder="1" applyAlignment="1">
      <alignment horizontal="center"/>
    </xf>
    <xf numFmtId="1" fontId="13" fillId="0" borderId="71" xfId="1" applyNumberFormat="1" applyFont="1" applyBorder="1" applyAlignment="1">
      <alignment horizontal="center"/>
    </xf>
    <xf numFmtId="1" fontId="13" fillId="0" borderId="72" xfId="1" applyNumberFormat="1" applyFont="1" applyBorder="1" applyAlignment="1">
      <alignment horizontal="center"/>
    </xf>
    <xf numFmtId="0" fontId="13" fillId="0" borderId="16" xfId="1" applyFont="1" applyBorder="1" applyAlignment="1">
      <alignment horizontal="center" vertical="center"/>
    </xf>
    <xf numFmtId="0" fontId="13" fillId="0" borderId="14" xfId="1" applyFont="1" applyBorder="1" applyAlignment="1">
      <alignment horizontal="left" vertical="center"/>
    </xf>
    <xf numFmtId="0" fontId="13" fillId="0" borderId="14" xfId="1" applyFont="1" applyBorder="1" applyAlignment="1">
      <alignment horizontal="center" vertical="center"/>
    </xf>
    <xf numFmtId="0" fontId="11" fillId="2" borderId="73" xfId="1" applyFont="1" applyFill="1" applyBorder="1"/>
    <xf numFmtId="0" fontId="13" fillId="0" borderId="10" xfId="1" applyFont="1" applyBorder="1" applyAlignment="1">
      <alignment horizontal="left" vertical="center"/>
    </xf>
    <xf numFmtId="0" fontId="13" fillId="0" borderId="16" xfId="1" applyFont="1" applyBorder="1" applyAlignment="1">
      <alignment horizontal="left" vertical="center"/>
    </xf>
    <xf numFmtId="0" fontId="11" fillId="2" borderId="76" xfId="1" applyFont="1" applyFill="1" applyBorder="1"/>
    <xf numFmtId="0" fontId="11" fillId="2" borderId="25" xfId="1" applyFont="1" applyFill="1" applyBorder="1"/>
    <xf numFmtId="0" fontId="11" fillId="2" borderId="31" xfId="1" applyFont="1" applyFill="1" applyBorder="1" applyAlignment="1">
      <alignment horizontal="center"/>
    </xf>
    <xf numFmtId="1" fontId="13" fillId="0" borderId="78" xfId="1" applyNumberFormat="1" applyFont="1" applyBorder="1" applyAlignment="1">
      <alignment horizontal="center"/>
    </xf>
    <xf numFmtId="1" fontId="13" fillId="0" borderId="79" xfId="1" applyNumberFormat="1" applyFont="1" applyBorder="1" applyAlignment="1">
      <alignment horizontal="center"/>
    </xf>
    <xf numFmtId="0" fontId="13" fillId="3" borderId="35" xfId="1" applyFont="1" applyFill="1" applyBorder="1" applyAlignment="1">
      <alignment horizontal="center"/>
    </xf>
    <xf numFmtId="0" fontId="13" fillId="3" borderId="43" xfId="1" applyFont="1" applyFill="1" applyBorder="1" applyAlignment="1">
      <alignment horizontal="center"/>
    </xf>
    <xf numFmtId="1" fontId="13" fillId="3" borderId="23" xfId="1" applyNumberFormat="1" applyFont="1" applyFill="1" applyBorder="1" applyAlignment="1">
      <alignment horizontal="center"/>
    </xf>
    <xf numFmtId="1" fontId="13" fillId="3" borderId="72" xfId="1" applyNumberFormat="1" applyFont="1" applyFill="1" applyBorder="1" applyAlignment="1">
      <alignment horizontal="center"/>
    </xf>
    <xf numFmtId="0" fontId="13" fillId="0" borderId="80" xfId="1" applyFont="1" applyBorder="1" applyAlignment="1">
      <alignment horizontal="center"/>
    </xf>
    <xf numFmtId="0" fontId="13" fillId="3" borderId="16" xfId="1" applyFont="1" applyFill="1" applyBorder="1" applyAlignment="1">
      <alignment horizontal="left"/>
    </xf>
    <xf numFmtId="0" fontId="13" fillId="3" borderId="33" xfId="1" applyFont="1" applyFill="1" applyBorder="1" applyAlignment="1">
      <alignment horizontal="center"/>
    </xf>
    <xf numFmtId="1" fontId="13" fillId="3" borderId="71" xfId="1" applyNumberFormat="1" applyFont="1" applyFill="1" applyBorder="1" applyAlignment="1">
      <alignment horizontal="center"/>
    </xf>
    <xf numFmtId="0" fontId="11" fillId="3" borderId="30" xfId="1" applyFont="1" applyFill="1" applyBorder="1"/>
    <xf numFmtId="0" fontId="11" fillId="3" borderId="31" xfId="1" applyFont="1" applyFill="1" applyBorder="1"/>
    <xf numFmtId="0" fontId="8" fillId="3" borderId="29" xfId="1" applyFont="1" applyFill="1" applyBorder="1"/>
    <xf numFmtId="1" fontId="13" fillId="3" borderId="34" xfId="1" applyNumberFormat="1" applyFont="1" applyFill="1" applyBorder="1" applyAlignment="1">
      <alignment horizontal="center"/>
    </xf>
    <xf numFmtId="1" fontId="13" fillId="3" borderId="42" xfId="1" applyNumberFormat="1" applyFont="1" applyFill="1" applyBorder="1" applyAlignment="1">
      <alignment horizontal="center"/>
    </xf>
    <xf numFmtId="1" fontId="13" fillId="3" borderId="32" xfId="1" applyNumberFormat="1" applyFont="1" applyFill="1" applyBorder="1" applyAlignment="1">
      <alignment horizontal="center"/>
    </xf>
    <xf numFmtId="1" fontId="15" fillId="0" borderId="71" xfId="1" applyNumberFormat="1" applyFont="1" applyBorder="1" applyAlignment="1">
      <alignment horizontal="center"/>
    </xf>
    <xf numFmtId="1" fontId="15" fillId="0" borderId="23" xfId="1" applyNumberFormat="1" applyFont="1" applyBorder="1" applyAlignment="1">
      <alignment horizontal="center"/>
    </xf>
    <xf numFmtId="1" fontId="15" fillId="0" borderId="20" xfId="1" applyNumberFormat="1" applyFont="1" applyBorder="1" applyAlignment="1">
      <alignment horizontal="center"/>
    </xf>
    <xf numFmtId="1" fontId="15" fillId="0" borderId="77" xfId="1" applyNumberFormat="1" applyFont="1" applyBorder="1" applyAlignment="1">
      <alignment horizontal="center"/>
    </xf>
    <xf numFmtId="1" fontId="15" fillId="0" borderId="17" xfId="1" applyNumberFormat="1" applyFont="1" applyBorder="1" applyAlignment="1">
      <alignment horizontal="center"/>
    </xf>
    <xf numFmtId="1" fontId="15" fillId="0" borderId="78" xfId="1" applyNumberFormat="1" applyFont="1" applyBorder="1" applyAlignment="1">
      <alignment horizontal="center"/>
    </xf>
    <xf numFmtId="0" fontId="13" fillId="0" borderId="23" xfId="1" applyFont="1" applyBorder="1" applyAlignment="1">
      <alignment horizontal="center"/>
    </xf>
    <xf numFmtId="0" fontId="13" fillId="0" borderId="72" xfId="1" applyFont="1" applyBorder="1" applyAlignment="1">
      <alignment horizontal="center"/>
    </xf>
    <xf numFmtId="0" fontId="13" fillId="0" borderId="79" xfId="1" applyFont="1" applyBorder="1" applyAlignment="1">
      <alignment horizontal="center"/>
    </xf>
    <xf numFmtId="0" fontId="13" fillId="0" borderId="71" xfId="1" applyFont="1" applyBorder="1" applyAlignment="1">
      <alignment horizontal="center"/>
    </xf>
    <xf numFmtId="1" fontId="13" fillId="9" borderId="71" xfId="1" applyNumberFormat="1" applyFont="1" applyFill="1" applyBorder="1" applyAlignment="1">
      <alignment horizontal="center"/>
    </xf>
    <xf numFmtId="1" fontId="13" fillId="9" borderId="23" xfId="1" applyNumberFormat="1" applyFont="1" applyFill="1" applyBorder="1" applyAlignment="1">
      <alignment horizontal="center"/>
    </xf>
    <xf numFmtId="0" fontId="11" fillId="2" borderId="83" xfId="1" applyFont="1" applyFill="1" applyBorder="1"/>
    <xf numFmtId="1" fontId="15" fillId="0" borderId="79" xfId="1" applyNumberFormat="1" applyFont="1" applyBorder="1" applyAlignment="1">
      <alignment horizontal="center"/>
    </xf>
    <xf numFmtId="0" fontId="13" fillId="3" borderId="12" xfId="1" applyFont="1" applyFill="1" applyBorder="1"/>
    <xf numFmtId="0" fontId="13" fillId="0" borderId="12" xfId="1" applyFont="1" applyBorder="1" applyAlignment="1">
      <alignment horizontal="left"/>
    </xf>
    <xf numFmtId="1" fontId="15" fillId="0" borderId="72" xfId="1" applyNumberFormat="1" applyFont="1" applyBorder="1" applyAlignment="1">
      <alignment horizontal="center"/>
    </xf>
    <xf numFmtId="0" fontId="13" fillId="0" borderId="3" xfId="1" applyFont="1" applyBorder="1" applyAlignment="1">
      <alignment horizontal="center"/>
    </xf>
    <xf numFmtId="0" fontId="13" fillId="0" borderId="3" xfId="1" applyFont="1" applyBorder="1"/>
    <xf numFmtId="0" fontId="13" fillId="0" borderId="76" xfId="1" applyFont="1" applyBorder="1" applyAlignment="1">
      <alignment horizontal="center"/>
    </xf>
    <xf numFmtId="0" fontId="13" fillId="0" borderId="78" xfId="1" applyFont="1" applyBorder="1" applyAlignment="1">
      <alignment horizontal="center"/>
    </xf>
    <xf numFmtId="0" fontId="13" fillId="0" borderId="84" xfId="1" applyFont="1" applyBorder="1" applyAlignment="1">
      <alignment horizontal="center"/>
    </xf>
    <xf numFmtId="0" fontId="13" fillId="0" borderId="20" xfId="1" applyFont="1" applyBorder="1" applyAlignment="1">
      <alignment horizontal="center"/>
    </xf>
    <xf numFmtId="0" fontId="13" fillId="0" borderId="86" xfId="1" applyFont="1" applyBorder="1" applyAlignment="1">
      <alignment horizontal="center"/>
    </xf>
    <xf numFmtId="0" fontId="13" fillId="0" borderId="2" xfId="1" applyFont="1" applyBorder="1" applyAlignment="1">
      <alignment horizontal="center"/>
    </xf>
    <xf numFmtId="0" fontId="13" fillId="0" borderId="87" xfId="1" applyFont="1" applyBorder="1" applyAlignment="1">
      <alignment horizontal="center"/>
    </xf>
    <xf numFmtId="1" fontId="13" fillId="0" borderId="3" xfId="1" applyNumberFormat="1" applyFont="1" applyBorder="1" applyAlignment="1">
      <alignment horizontal="center"/>
    </xf>
    <xf numFmtId="0" fontId="13" fillId="0" borderId="0" xfId="1" applyFont="1" applyAlignment="1">
      <alignment horizontal="left"/>
    </xf>
    <xf numFmtId="0" fontId="13" fillId="0" borderId="0" xfId="1" applyFont="1" applyAlignment="1">
      <alignment horizontal="center"/>
    </xf>
    <xf numFmtId="0" fontId="13" fillId="0" borderId="4" xfId="1" applyFont="1" applyBorder="1" applyAlignment="1">
      <alignment horizontal="center"/>
    </xf>
    <xf numFmtId="0" fontId="13" fillId="0" borderId="27" xfId="1" applyFont="1" applyBorder="1" applyAlignment="1">
      <alignment horizontal="center"/>
    </xf>
    <xf numFmtId="0" fontId="13" fillId="3" borderId="1" xfId="1" applyFont="1" applyFill="1" applyBorder="1" applyAlignment="1">
      <alignment vertical="center"/>
    </xf>
    <xf numFmtId="0" fontId="13" fillId="0" borderId="82" xfId="1" applyFont="1" applyBorder="1" applyAlignment="1">
      <alignment horizontal="left"/>
    </xf>
    <xf numFmtId="0" fontId="13" fillId="0" borderId="82" xfId="1" applyFont="1" applyBorder="1" applyAlignment="1">
      <alignment horizontal="center"/>
    </xf>
    <xf numFmtId="0" fontId="13" fillId="0" borderId="22" xfId="1" applyFont="1" applyBorder="1" applyAlignment="1">
      <alignment horizontal="center"/>
    </xf>
    <xf numFmtId="0" fontId="13" fillId="0" borderId="83" xfId="1" applyFont="1" applyBorder="1" applyAlignment="1">
      <alignment horizontal="center"/>
    </xf>
    <xf numFmtId="0" fontId="13" fillId="0" borderId="10" xfId="1" applyFont="1" applyBorder="1" applyAlignment="1">
      <alignment vertical="center"/>
    </xf>
    <xf numFmtId="0" fontId="13" fillId="3" borderId="12" xfId="1" applyFont="1" applyFill="1" applyBorder="1" applyAlignment="1">
      <alignment vertical="center"/>
    </xf>
    <xf numFmtId="0" fontId="13" fillId="3" borderId="10" xfId="1" applyFont="1" applyFill="1" applyBorder="1" applyAlignment="1">
      <alignment vertical="center"/>
    </xf>
    <xf numFmtId="0" fontId="11" fillId="2" borderId="91" xfId="1" applyFont="1" applyFill="1" applyBorder="1" applyAlignment="1">
      <alignment horizontal="center"/>
    </xf>
    <xf numFmtId="0" fontId="13" fillId="0" borderId="16" xfId="1" applyFont="1" applyBorder="1" applyAlignment="1">
      <alignment vertical="center"/>
    </xf>
    <xf numFmtId="0" fontId="13" fillId="0" borderId="18" xfId="1" applyFont="1" applyBorder="1" applyAlignment="1">
      <alignment vertical="center"/>
    </xf>
    <xf numFmtId="0" fontId="13" fillId="3" borderId="14" xfId="1" applyFont="1" applyFill="1" applyBorder="1" applyAlignment="1">
      <alignment vertical="center"/>
    </xf>
    <xf numFmtId="0" fontId="13" fillId="0" borderId="14" xfId="1" applyFont="1" applyBorder="1" applyAlignment="1">
      <alignment vertical="center"/>
    </xf>
    <xf numFmtId="0" fontId="9" fillId="0" borderId="96" xfId="1" quotePrefix="1" applyFont="1" applyBorder="1" applyAlignment="1">
      <alignment horizontal="center"/>
    </xf>
    <xf numFmtId="0" fontId="9" fillId="0" borderId="96" xfId="1" quotePrefix="1" applyFont="1" applyBorder="1" applyAlignment="1">
      <alignment horizontal="center" vertical="center"/>
    </xf>
    <xf numFmtId="0" fontId="11" fillId="2" borderId="92" xfId="1" applyFont="1" applyFill="1" applyBorder="1"/>
    <xf numFmtId="0" fontId="11" fillId="2" borderId="96" xfId="1" applyFont="1" applyFill="1" applyBorder="1" applyAlignment="1">
      <alignment horizontal="center"/>
    </xf>
    <xf numFmtId="0" fontId="11" fillId="2" borderId="96" xfId="1" applyFont="1" applyFill="1" applyBorder="1"/>
    <xf numFmtId="1" fontId="13" fillId="0" borderId="95" xfId="1" applyNumberFormat="1" applyFont="1" applyBorder="1" applyAlignment="1">
      <alignment horizontal="left" vertical="center"/>
    </xf>
    <xf numFmtId="0" fontId="13" fillId="0" borderId="95" xfId="1" applyFont="1" applyBorder="1" applyAlignment="1">
      <alignment horizontal="left" vertical="center"/>
    </xf>
    <xf numFmtId="0" fontId="13" fillId="0" borderId="95" xfId="1" applyFont="1" applyBorder="1" applyAlignment="1">
      <alignment horizontal="center" vertical="center"/>
    </xf>
    <xf numFmtId="0" fontId="13" fillId="0" borderId="7" xfId="1" applyFont="1" applyBorder="1" applyAlignment="1">
      <alignment horizontal="left"/>
    </xf>
    <xf numFmtId="0" fontId="13" fillId="0" borderId="7" xfId="1" applyFont="1" applyBorder="1" applyAlignment="1">
      <alignment horizontal="center"/>
    </xf>
    <xf numFmtId="0" fontId="13" fillId="0" borderId="101" xfId="1" applyFont="1" applyBorder="1" applyAlignment="1">
      <alignment horizontal="center" vertical="center"/>
    </xf>
    <xf numFmtId="0" fontId="13" fillId="0" borderId="15" xfId="1" applyFont="1" applyBorder="1" applyAlignment="1">
      <alignment vertical="center"/>
    </xf>
    <xf numFmtId="0" fontId="13" fillId="0" borderId="12" xfId="1" applyFont="1" applyBorder="1" applyAlignment="1">
      <alignment vertical="center"/>
    </xf>
    <xf numFmtId="0" fontId="13" fillId="0" borderId="13" xfId="1" applyFont="1" applyBorder="1" applyAlignment="1">
      <alignment horizontal="center"/>
    </xf>
    <xf numFmtId="0" fontId="9" fillId="0" borderId="12" xfId="1" applyFont="1" applyBorder="1" applyAlignment="1">
      <alignment horizontal="center"/>
    </xf>
    <xf numFmtId="0" fontId="9" fillId="0" borderId="62" xfId="1" quotePrefix="1" applyFont="1" applyBorder="1" applyAlignment="1">
      <alignment horizontal="center" vertical="center"/>
    </xf>
    <xf numFmtId="0" fontId="9" fillId="0" borderId="0" xfId="1" applyFont="1" applyAlignment="1">
      <alignment vertical="center"/>
    </xf>
    <xf numFmtId="0" fontId="16" fillId="0" borderId="0" xfId="1" applyFont="1"/>
    <xf numFmtId="0" fontId="9" fillId="0" borderId="0" xfId="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7" fillId="0" borderId="0" xfId="5"/>
    <xf numFmtId="0" fontId="7" fillId="10" borderId="0" xfId="5" applyFill="1"/>
    <xf numFmtId="0" fontId="18" fillId="11" borderId="1" xfId="5" applyFont="1" applyFill="1" applyBorder="1" applyAlignment="1">
      <alignment horizontal="center"/>
    </xf>
    <xf numFmtId="0" fontId="18" fillId="11" borderId="2" xfId="5" applyFont="1" applyFill="1" applyBorder="1" applyAlignment="1">
      <alignment horizontal="center"/>
    </xf>
    <xf numFmtId="0" fontId="18" fillId="11" borderId="2" xfId="5" applyFont="1" applyFill="1" applyBorder="1"/>
    <xf numFmtId="0" fontId="7" fillId="0" borderId="103" xfId="5" applyBorder="1"/>
    <xf numFmtId="0" fontId="7" fillId="12" borderId="104" xfId="5" applyFill="1" applyBorder="1"/>
    <xf numFmtId="0" fontId="7" fillId="0" borderId="105" xfId="5" applyBorder="1"/>
    <xf numFmtId="0" fontId="7" fillId="10" borderId="1" xfId="5" applyFill="1" applyBorder="1"/>
    <xf numFmtId="0" fontId="7" fillId="0" borderId="106" xfId="5" applyBorder="1"/>
    <xf numFmtId="0" fontId="7" fillId="12" borderId="38" xfId="5" applyFill="1" applyBorder="1"/>
    <xf numFmtId="0" fontId="7" fillId="0" borderId="1" xfId="5" applyBorder="1"/>
    <xf numFmtId="0" fontId="7" fillId="0" borderId="39" xfId="5" applyBorder="1"/>
    <xf numFmtId="0" fontId="7" fillId="9" borderId="107" xfId="5" applyFill="1" applyBorder="1"/>
    <xf numFmtId="0" fontId="7" fillId="0" borderId="108" xfId="5" applyBorder="1"/>
    <xf numFmtId="0" fontId="7" fillId="10" borderId="108" xfId="5" applyFill="1" applyBorder="1"/>
    <xf numFmtId="0" fontId="7" fillId="0" borderId="109" xfId="5" applyBorder="1"/>
    <xf numFmtId="0" fontId="7" fillId="9" borderId="104" xfId="5" applyFill="1" applyBorder="1"/>
    <xf numFmtId="0" fontId="7" fillId="10" borderId="105" xfId="5" applyFill="1" applyBorder="1"/>
    <xf numFmtId="0" fontId="7" fillId="9" borderId="38" xfId="5" applyFill="1" applyBorder="1"/>
    <xf numFmtId="0" fontId="7" fillId="14" borderId="1" xfId="5" applyFill="1" applyBorder="1"/>
    <xf numFmtId="0" fontId="7" fillId="0" borderId="38" xfId="5" applyBorder="1"/>
    <xf numFmtId="0" fontId="7" fillId="5" borderId="38" xfId="5" applyFill="1" applyBorder="1"/>
    <xf numFmtId="0" fontId="7" fillId="15" borderId="1" xfId="5" applyFill="1" applyBorder="1"/>
    <xf numFmtId="0" fontId="7" fillId="12" borderId="107" xfId="5" applyFill="1" applyBorder="1"/>
    <xf numFmtId="49" fontId="7" fillId="10" borderId="1" xfId="5" applyNumberFormat="1" applyFill="1" applyBorder="1" applyAlignment="1">
      <alignment horizontal="left"/>
    </xf>
    <xf numFmtId="0" fontId="22" fillId="0" borderId="1" xfId="5" applyFont="1" applyBorder="1"/>
    <xf numFmtId="49" fontId="7" fillId="10" borderId="1" xfId="5" applyNumberFormat="1" applyFill="1" applyBorder="1"/>
    <xf numFmtId="0" fontId="22" fillId="10" borderId="108" xfId="5" applyFont="1" applyFill="1" applyBorder="1"/>
    <xf numFmtId="0" fontId="7" fillId="13" borderId="108" xfId="5" applyFill="1" applyBorder="1"/>
    <xf numFmtId="0" fontId="22" fillId="0" borderId="108" xfId="5" applyFont="1" applyBorder="1"/>
    <xf numFmtId="0" fontId="7" fillId="10" borderId="0" xfId="5" applyFill="1" applyAlignment="1">
      <alignment horizontal="center"/>
    </xf>
    <xf numFmtId="0" fontId="6" fillId="0" borderId="108" xfId="5" applyFont="1" applyBorder="1"/>
    <xf numFmtId="0" fontId="6" fillId="0" borderId="109" xfId="5" applyFont="1" applyBorder="1"/>
    <xf numFmtId="0" fontId="9" fillId="0" borderId="14" xfId="1" applyFont="1" applyBorder="1" applyAlignment="1">
      <alignment horizontal="center" vertical="center"/>
    </xf>
    <xf numFmtId="0" fontId="9" fillId="0" borderId="72" xfId="1" applyFont="1" applyBorder="1" applyAlignment="1">
      <alignment horizontal="center" vertical="center"/>
    </xf>
    <xf numFmtId="0" fontId="9" fillId="0" borderId="33" xfId="1" quotePrefix="1" applyFont="1" applyBorder="1" applyAlignment="1">
      <alignment horizontal="center" vertical="center"/>
    </xf>
    <xf numFmtId="0" fontId="9" fillId="0" borderId="35" xfId="1" quotePrefix="1" applyFont="1" applyBorder="1" applyAlignment="1">
      <alignment horizontal="center" vertical="center"/>
    </xf>
    <xf numFmtId="0" fontId="9" fillId="0" borderId="43" xfId="1" quotePrefix="1" applyFont="1" applyBorder="1" applyAlignment="1">
      <alignment horizontal="center" vertical="center"/>
    </xf>
    <xf numFmtId="1" fontId="9" fillId="0" borderId="23" xfId="1" applyNumberFormat="1" applyFont="1" applyBorder="1" applyAlignment="1">
      <alignment horizontal="center" vertical="center"/>
    </xf>
    <xf numFmtId="0" fontId="9" fillId="0" borderId="10" xfId="1" applyFont="1" applyBorder="1" applyAlignment="1">
      <alignment horizontal="left" vertical="center"/>
    </xf>
    <xf numFmtId="0" fontId="9" fillId="0" borderId="23" xfId="1" applyFont="1" applyBorder="1" applyAlignment="1">
      <alignment horizontal="left" vertical="center"/>
    </xf>
    <xf numFmtId="0" fontId="9" fillId="0" borderId="10" xfId="1" applyFont="1" applyBorder="1" applyAlignment="1">
      <alignment horizontal="center" vertical="center"/>
    </xf>
    <xf numFmtId="0" fontId="9" fillId="0" borderId="23" xfId="1" applyFont="1" applyBorder="1" applyAlignment="1">
      <alignment horizontal="center" vertical="center"/>
    </xf>
    <xf numFmtId="0" fontId="9" fillId="0" borderId="16" xfId="1" applyFont="1" applyBorder="1" applyAlignment="1">
      <alignment horizontal="center" vertical="center"/>
    </xf>
    <xf numFmtId="0" fontId="9" fillId="0" borderId="23" xfId="1" applyFont="1" applyBorder="1" applyAlignment="1">
      <alignment vertical="center"/>
    </xf>
    <xf numFmtId="0" fontId="17" fillId="0" borderId="0" xfId="1" applyFont="1" applyAlignment="1">
      <alignment horizontal="center"/>
    </xf>
    <xf numFmtId="0" fontId="9" fillId="0" borderId="0" xfId="1" applyFont="1" applyAlignment="1">
      <alignment horizontal="left" vertical="center"/>
    </xf>
    <xf numFmtId="1" fontId="9" fillId="0" borderId="0" xfId="1" applyNumberFormat="1" applyFont="1" applyAlignment="1">
      <alignment horizontal="center"/>
    </xf>
    <xf numFmtId="0" fontId="9" fillId="0" borderId="79" xfId="1" applyFont="1" applyBorder="1" applyAlignment="1">
      <alignment horizontal="center" vertical="center"/>
    </xf>
    <xf numFmtId="0" fontId="9" fillId="0" borderId="80" xfId="1" quotePrefix="1" applyFont="1" applyBorder="1" applyAlignment="1">
      <alignment horizontal="center" vertical="center"/>
    </xf>
    <xf numFmtId="0" fontId="5" fillId="0" borderId="105" xfId="5" applyFont="1" applyBorder="1"/>
    <xf numFmtId="0" fontId="24" fillId="0" borderId="105" xfId="5" applyFont="1" applyBorder="1"/>
    <xf numFmtId="0" fontId="24" fillId="0" borderId="1" xfId="5" applyFont="1" applyBorder="1"/>
    <xf numFmtId="0" fontId="24" fillId="0" borderId="108" xfId="5" applyFont="1" applyBorder="1"/>
    <xf numFmtId="0" fontId="9" fillId="0" borderId="1" xfId="5" applyFont="1" applyBorder="1"/>
    <xf numFmtId="0" fontId="9" fillId="0" borderId="16" xfId="1" applyFont="1" applyBorder="1" applyAlignment="1">
      <alignment horizontal="center"/>
    </xf>
    <xf numFmtId="0" fontId="9" fillId="0" borderId="10" xfId="1" applyFont="1" applyBorder="1" applyAlignment="1">
      <alignment horizontal="center"/>
    </xf>
    <xf numFmtId="0" fontId="9" fillId="0" borderId="49" xfId="1" quotePrefix="1" applyFont="1" applyBorder="1" applyAlignment="1">
      <alignment horizontal="center" vertical="center"/>
    </xf>
    <xf numFmtId="0" fontId="9" fillId="0" borderId="49" xfId="1" quotePrefix="1" applyFont="1" applyBorder="1" applyAlignment="1">
      <alignment horizontal="center"/>
    </xf>
    <xf numFmtId="0" fontId="9" fillId="0" borderId="14" xfId="1" applyFont="1" applyBorder="1" applyAlignment="1">
      <alignment horizontal="center"/>
    </xf>
    <xf numFmtId="0" fontId="9" fillId="0" borderId="51" xfId="1" quotePrefix="1" applyFont="1" applyBorder="1" applyAlignment="1">
      <alignment horizontal="center" vertical="center"/>
    </xf>
    <xf numFmtId="0" fontId="4" fillId="13" borderId="1" xfId="5" applyFont="1" applyFill="1" applyBorder="1"/>
    <xf numFmtId="0" fontId="9" fillId="0" borderId="48" xfId="1" quotePrefix="1" applyFont="1" applyBorder="1" applyAlignment="1">
      <alignment horizontal="center"/>
    </xf>
    <xf numFmtId="0" fontId="25" fillId="0" borderId="0" xfId="1" applyFont="1"/>
    <xf numFmtId="0" fontId="13" fillId="2" borderId="98" xfId="1" applyFont="1" applyFill="1" applyBorder="1" applyAlignment="1">
      <alignment horizontal="center" vertical="center"/>
    </xf>
    <xf numFmtId="0" fontId="13" fillId="2" borderId="99" xfId="1" applyFont="1" applyFill="1" applyBorder="1" applyAlignment="1">
      <alignment horizontal="center" vertical="center"/>
    </xf>
    <xf numFmtId="0" fontId="13" fillId="2" borderId="110" xfId="1" applyFont="1" applyFill="1" applyBorder="1" applyAlignment="1">
      <alignment horizontal="center" vertical="center"/>
    </xf>
    <xf numFmtId="0" fontId="17" fillId="0" borderId="0" xfId="1" applyFont="1" applyAlignment="1">
      <alignment horizontal="center" vertical="center"/>
    </xf>
    <xf numFmtId="0" fontId="13" fillId="2" borderId="97" xfId="1" applyFont="1" applyFill="1" applyBorder="1" applyAlignment="1">
      <alignment horizontal="center" vertical="center"/>
    </xf>
    <xf numFmtId="0" fontId="9" fillId="3" borderId="21" xfId="1" applyFont="1" applyFill="1" applyBorder="1" applyAlignment="1">
      <alignment vertical="center"/>
    </xf>
    <xf numFmtId="0" fontId="9" fillId="3" borderId="98" xfId="1" applyFont="1" applyFill="1" applyBorder="1" applyAlignment="1">
      <alignment vertical="center"/>
    </xf>
    <xf numFmtId="0" fontId="9" fillId="0" borderId="23" xfId="1" applyFont="1" applyBorder="1" applyAlignment="1">
      <alignment horizontal="center"/>
    </xf>
    <xf numFmtId="0" fontId="9" fillId="0" borderId="72" xfId="1" applyFont="1" applyBorder="1" applyAlignment="1">
      <alignment horizontal="center"/>
    </xf>
    <xf numFmtId="0" fontId="9" fillId="0" borderId="48" xfId="1" quotePrefix="1" applyFont="1" applyBorder="1" applyAlignment="1">
      <alignment horizontal="center" vertical="center"/>
    </xf>
    <xf numFmtId="0" fontId="9" fillId="0" borderId="26" xfId="1" applyFont="1" applyBorder="1" applyAlignment="1">
      <alignment horizontal="left"/>
    </xf>
    <xf numFmtId="0" fontId="9" fillId="0" borderId="35" xfId="1" applyFont="1" applyBorder="1" applyAlignment="1">
      <alignment horizontal="center"/>
    </xf>
    <xf numFmtId="0" fontId="9" fillId="0" borderId="43" xfId="1" applyFont="1" applyBorder="1" applyAlignment="1">
      <alignment horizontal="center"/>
    </xf>
    <xf numFmtId="0" fontId="9" fillId="0" borderId="61" xfId="1" applyFont="1" applyBorder="1" applyAlignment="1">
      <alignment horizontal="center"/>
    </xf>
    <xf numFmtId="0" fontId="13" fillId="0" borderId="98" xfId="1" applyFont="1" applyBorder="1" applyAlignment="1">
      <alignment horizontal="center" vertical="center"/>
    </xf>
    <xf numFmtId="0" fontId="9" fillId="0" borderId="98" xfId="1" applyFont="1" applyBorder="1" applyAlignment="1">
      <alignment vertical="center"/>
    </xf>
    <xf numFmtId="0" fontId="9" fillId="0" borderId="79" xfId="1" applyFont="1" applyBorder="1"/>
    <xf numFmtId="0" fontId="9" fillId="0" borderId="79" xfId="1" applyFont="1" applyBorder="1" applyAlignment="1">
      <alignment horizontal="center"/>
    </xf>
    <xf numFmtId="0" fontId="9" fillId="0" borderId="61" xfId="1" applyFont="1" applyBorder="1" applyAlignment="1">
      <alignment horizontal="left"/>
    </xf>
    <xf numFmtId="0" fontId="9" fillId="0" borderId="62" xfId="1" applyFont="1" applyBorder="1" applyAlignment="1">
      <alignment horizontal="center"/>
    </xf>
    <xf numFmtId="0" fontId="9" fillId="0" borderId="49" xfId="1" applyFont="1" applyBorder="1"/>
    <xf numFmtId="0" fontId="9" fillId="0" borderId="49" xfId="1" applyFont="1" applyBorder="1" applyAlignment="1">
      <alignment horizontal="center"/>
    </xf>
    <xf numFmtId="0" fontId="13" fillId="0" borderId="99" xfId="1" applyFont="1" applyBorder="1" applyAlignment="1">
      <alignment horizontal="center" vertical="center"/>
    </xf>
    <xf numFmtId="0" fontId="9" fillId="0" borderId="51" xfId="1" applyFont="1" applyBorder="1" applyAlignment="1">
      <alignment horizontal="center"/>
    </xf>
    <xf numFmtId="0" fontId="9" fillId="0" borderId="33" xfId="1" applyFont="1" applyBorder="1" applyAlignment="1">
      <alignment horizontal="center" vertical="center"/>
    </xf>
    <xf numFmtId="0" fontId="9" fillId="0" borderId="21" xfId="1" applyFont="1" applyBorder="1" applyAlignment="1">
      <alignment horizontal="center"/>
    </xf>
    <xf numFmtId="0" fontId="9" fillId="0" borderId="35" xfId="1" applyFont="1" applyBorder="1" applyAlignment="1">
      <alignment horizontal="center" vertical="center"/>
    </xf>
    <xf numFmtId="0" fontId="9" fillId="0" borderId="14" xfId="1" applyFont="1" applyBorder="1" applyAlignment="1">
      <alignment horizontal="left"/>
    </xf>
    <xf numFmtId="0" fontId="9" fillId="0" borderId="50" xfId="1" applyFont="1" applyBorder="1" applyAlignment="1">
      <alignment horizontal="center"/>
    </xf>
    <xf numFmtId="0" fontId="9" fillId="0" borderId="43" xfId="1" applyFont="1" applyBorder="1" applyAlignment="1">
      <alignment horizontal="center" vertical="center"/>
    </xf>
    <xf numFmtId="0" fontId="13" fillId="0" borderId="97" xfId="1" applyFont="1" applyBorder="1" applyAlignment="1">
      <alignment horizontal="center" vertical="center"/>
    </xf>
    <xf numFmtId="0" fontId="9" fillId="0" borderId="71" xfId="1" applyFont="1" applyBorder="1" applyAlignment="1">
      <alignment horizontal="center"/>
    </xf>
    <xf numFmtId="0" fontId="9" fillId="0" borderId="48" xfId="1" applyFont="1" applyBorder="1" applyAlignment="1">
      <alignment horizontal="center"/>
    </xf>
    <xf numFmtId="0" fontId="13" fillId="0" borderId="98" xfId="1" applyFont="1" applyBorder="1" applyAlignment="1">
      <alignment horizontal="center"/>
    </xf>
    <xf numFmtId="0" fontId="13" fillId="0" borderId="99" xfId="1" applyFont="1" applyBorder="1" applyAlignment="1">
      <alignment horizontal="center"/>
    </xf>
    <xf numFmtId="0" fontId="9" fillId="0" borderId="26" xfId="1" applyFont="1" applyBorder="1"/>
    <xf numFmtId="0" fontId="13" fillId="0" borderId="97" xfId="1" applyFont="1" applyBorder="1" applyAlignment="1">
      <alignment horizontal="center"/>
    </xf>
    <xf numFmtId="0" fontId="9" fillId="0" borderId="48" xfId="1" applyFont="1" applyBorder="1"/>
    <xf numFmtId="0" fontId="9" fillId="0" borderId="71" xfId="1" applyFont="1" applyBorder="1" applyAlignment="1">
      <alignment horizontal="left"/>
    </xf>
    <xf numFmtId="0" fontId="13" fillId="0" borderId="110" xfId="1" applyFont="1" applyBorder="1" applyAlignment="1">
      <alignment horizontal="center" vertical="center"/>
    </xf>
    <xf numFmtId="0" fontId="9" fillId="0" borderId="33" xfId="1" applyFont="1" applyBorder="1" applyAlignment="1">
      <alignment horizontal="center"/>
    </xf>
    <xf numFmtId="0" fontId="9" fillId="0" borderId="47" xfId="1" applyFont="1" applyBorder="1" applyAlignment="1">
      <alignment vertical="center"/>
    </xf>
    <xf numFmtId="0" fontId="9" fillId="0" borderId="62" xfId="1" applyFont="1" applyBorder="1"/>
    <xf numFmtId="0" fontId="9" fillId="0" borderId="27" xfId="1" applyFont="1" applyBorder="1" applyAlignment="1">
      <alignment horizontal="center"/>
    </xf>
    <xf numFmtId="0" fontId="13" fillId="2" borderId="29" xfId="1" applyFont="1" applyFill="1" applyBorder="1" applyAlignment="1">
      <alignment horizontal="center"/>
    </xf>
    <xf numFmtId="0" fontId="13" fillId="2" borderId="25" xfId="1" applyFont="1" applyFill="1" applyBorder="1"/>
    <xf numFmtId="0" fontId="13" fillId="2" borderId="30" xfId="1" applyFont="1" applyFill="1" applyBorder="1" applyAlignment="1">
      <alignment horizontal="center"/>
    </xf>
    <xf numFmtId="0" fontId="13" fillId="2" borderId="27" xfId="1" applyFont="1" applyFill="1" applyBorder="1"/>
    <xf numFmtId="0" fontId="13" fillId="2" borderId="31" xfId="1" applyFont="1" applyFill="1" applyBorder="1" applyAlignment="1">
      <alignment horizontal="center"/>
    </xf>
    <xf numFmtId="1" fontId="13" fillId="0" borderId="16" xfId="1" applyNumberFormat="1" applyFont="1" applyBorder="1" applyAlignment="1">
      <alignment horizontal="center" vertical="center"/>
    </xf>
    <xf numFmtId="1" fontId="13" fillId="0" borderId="10" xfId="1" applyNumberFormat="1" applyFont="1" applyBorder="1" applyAlignment="1">
      <alignment horizontal="center" vertical="center"/>
    </xf>
    <xf numFmtId="1" fontId="13" fillId="0" borderId="14" xfId="1" applyNumberFormat="1" applyFont="1" applyBorder="1" applyAlignment="1">
      <alignment horizontal="center" vertical="center"/>
    </xf>
    <xf numFmtId="1" fontId="13" fillId="0" borderId="12" xfId="1" applyNumberFormat="1" applyFont="1" applyBorder="1" applyAlignment="1">
      <alignment horizontal="center" vertical="center"/>
    </xf>
    <xf numFmtId="1" fontId="9" fillId="0" borderId="79" xfId="1" applyNumberFormat="1" applyFont="1" applyBorder="1" applyAlignment="1">
      <alignment horizontal="center"/>
    </xf>
    <xf numFmtId="1" fontId="9" fillId="0" borderId="79" xfId="1" applyNumberFormat="1" applyFont="1" applyBorder="1" applyAlignment="1">
      <alignment horizontal="center" vertical="center"/>
    </xf>
    <xf numFmtId="1" fontId="9" fillId="0" borderId="16" xfId="1" applyNumberFormat="1" applyFont="1" applyBorder="1" applyAlignment="1">
      <alignment horizontal="center" vertical="center"/>
    </xf>
    <xf numFmtId="1" fontId="9" fillId="0" borderId="10" xfId="1" applyNumberFormat="1" applyFont="1" applyBorder="1" applyAlignment="1">
      <alignment horizontal="center" vertical="center"/>
    </xf>
    <xf numFmtId="1" fontId="9" fillId="0" borderId="14" xfId="1" applyNumberFormat="1" applyFont="1" applyBorder="1" applyAlignment="1">
      <alignment horizontal="center" vertical="center"/>
    </xf>
    <xf numFmtId="1" fontId="9" fillId="0" borderId="12" xfId="1" applyNumberFormat="1" applyFont="1" applyBorder="1" applyAlignment="1">
      <alignment horizontal="center" vertical="center"/>
    </xf>
    <xf numFmtId="0" fontId="13" fillId="2" borderId="111" xfId="1" applyFont="1" applyFill="1" applyBorder="1" applyAlignment="1">
      <alignment horizontal="center" vertical="center"/>
    </xf>
    <xf numFmtId="0" fontId="9" fillId="0" borderId="10" xfId="1" applyFont="1" applyBorder="1" applyAlignment="1">
      <alignment horizontal="left"/>
    </xf>
    <xf numFmtId="0" fontId="9" fillId="0" borderId="23" xfId="1" applyFont="1" applyBorder="1" applyAlignment="1">
      <alignment horizontal="left"/>
    </xf>
    <xf numFmtId="0" fontId="9" fillId="0" borderId="10" xfId="1" applyFont="1" applyBorder="1"/>
    <xf numFmtId="0" fontId="9" fillId="0" borderId="23" xfId="1" applyFont="1" applyBorder="1"/>
    <xf numFmtId="0" fontId="9" fillId="0" borderId="12" xfId="1" applyFont="1" applyBorder="1" applyAlignment="1">
      <alignment horizontal="left"/>
    </xf>
    <xf numFmtId="0" fontId="9" fillId="0" borderId="79" xfId="1" applyFont="1" applyBorder="1" applyAlignment="1">
      <alignment horizontal="left"/>
    </xf>
    <xf numFmtId="1" fontId="9" fillId="0" borderId="71" xfId="1" applyNumberFormat="1" applyFont="1" applyBorder="1" applyAlignment="1">
      <alignment horizontal="center"/>
    </xf>
    <xf numFmtId="1" fontId="9" fillId="0" borderId="23" xfId="1" applyNumberFormat="1" applyFont="1" applyBorder="1" applyAlignment="1">
      <alignment horizontal="center"/>
    </xf>
    <xf numFmtId="1" fontId="9" fillId="0" borderId="10" xfId="1" applyNumberFormat="1" applyFont="1" applyBorder="1" applyAlignment="1">
      <alignment horizontal="center"/>
    </xf>
    <xf numFmtId="1" fontId="9" fillId="0" borderId="72" xfId="1" applyNumberFormat="1" applyFont="1" applyBorder="1" applyAlignment="1">
      <alignment horizontal="center"/>
    </xf>
    <xf numFmtId="1" fontId="9" fillId="0" borderId="14" xfId="1" applyNumberFormat="1" applyFont="1" applyBorder="1" applyAlignment="1">
      <alignment horizontal="center"/>
    </xf>
    <xf numFmtId="0" fontId="9" fillId="0" borderId="51" xfId="1" applyFont="1" applyBorder="1"/>
    <xf numFmtId="0" fontId="9" fillId="0" borderId="14" xfId="1" applyFont="1" applyBorder="1"/>
    <xf numFmtId="0" fontId="9" fillId="0" borderId="72" xfId="1" applyFont="1" applyBorder="1"/>
    <xf numFmtId="0" fontId="9" fillId="0" borderId="21" xfId="1" applyFont="1" applyBorder="1" applyAlignment="1">
      <alignment horizontal="left"/>
    </xf>
    <xf numFmtId="0" fontId="9" fillId="0" borderId="50" xfId="1" applyFont="1" applyBorder="1" applyAlignment="1">
      <alignment horizontal="left"/>
    </xf>
    <xf numFmtId="0" fontId="9" fillId="0" borderId="97" xfId="1" applyFont="1" applyBorder="1" applyAlignment="1">
      <alignment vertical="center"/>
    </xf>
    <xf numFmtId="1" fontId="9" fillId="0" borderId="16" xfId="1" applyNumberFormat="1" applyFont="1" applyBorder="1" applyAlignment="1">
      <alignment horizontal="center"/>
    </xf>
    <xf numFmtId="0" fontId="9" fillId="0" borderId="71" xfId="1" applyFont="1" applyBorder="1"/>
    <xf numFmtId="0" fontId="9" fillId="0" borderId="47" xfId="1" applyFont="1" applyBorder="1" applyAlignment="1">
      <alignment horizontal="left"/>
    </xf>
    <xf numFmtId="1" fontId="9" fillId="0" borderId="12" xfId="1" applyNumberFormat="1" applyFont="1" applyBorder="1" applyAlignment="1">
      <alignment horizontal="center"/>
    </xf>
    <xf numFmtId="0" fontId="9" fillId="0" borderId="16" xfId="1" applyFont="1" applyBorder="1" applyAlignment="1">
      <alignment horizontal="left"/>
    </xf>
    <xf numFmtId="0" fontId="9" fillId="0" borderId="51" xfId="1" applyFont="1" applyBorder="1" applyAlignment="1">
      <alignment vertical="center"/>
    </xf>
    <xf numFmtId="0" fontId="13" fillId="0" borderId="51" xfId="1" applyFont="1" applyBorder="1" applyAlignment="1">
      <alignment horizontal="center" vertical="center"/>
    </xf>
    <xf numFmtId="0" fontId="9" fillId="0" borderId="49" xfId="1" applyFont="1" applyBorder="1" applyAlignment="1">
      <alignment vertical="center"/>
    </xf>
    <xf numFmtId="0" fontId="8" fillId="3" borderId="27" xfId="1" applyFont="1" applyFill="1" applyBorder="1"/>
    <xf numFmtId="1" fontId="13" fillId="0" borderId="84" xfId="1" applyNumberFormat="1" applyFont="1" applyBorder="1" applyAlignment="1">
      <alignment horizontal="center"/>
    </xf>
    <xf numFmtId="1" fontId="13" fillId="0" borderId="86" xfId="1" applyNumberFormat="1" applyFont="1" applyBorder="1" applyAlignment="1">
      <alignment horizontal="center"/>
    </xf>
    <xf numFmtId="1" fontId="13" fillId="0" borderId="102" xfId="1" applyNumberFormat="1" applyFont="1" applyBorder="1" applyAlignment="1">
      <alignment horizontal="center" vertical="center"/>
    </xf>
    <xf numFmtId="1" fontId="9" fillId="0" borderId="0" xfId="1" applyNumberFormat="1" applyFont="1" applyAlignment="1">
      <alignment horizontal="center" vertical="center"/>
    </xf>
    <xf numFmtId="0" fontId="16" fillId="0" borderId="96" xfId="1" quotePrefix="1" applyFont="1" applyBorder="1" applyAlignment="1">
      <alignment horizontal="center" vertical="center"/>
    </xf>
    <xf numFmtId="0" fontId="16" fillId="0" borderId="0" xfId="1" applyFont="1" applyAlignment="1">
      <alignment horizontal="left" vertical="center"/>
    </xf>
    <xf numFmtId="0" fontId="13" fillId="2" borderId="83" xfId="1" applyFont="1" applyFill="1" applyBorder="1"/>
    <xf numFmtId="1" fontId="27" fillId="0" borderId="95" xfId="1" applyNumberFormat="1" applyFont="1" applyBorder="1" applyAlignment="1">
      <alignment horizontal="center"/>
    </xf>
    <xf numFmtId="1" fontId="27" fillId="0" borderId="114" xfId="1" applyNumberFormat="1" applyFont="1" applyBorder="1" applyAlignment="1">
      <alignment horizontal="center"/>
    </xf>
    <xf numFmtId="0" fontId="27" fillId="3" borderId="95" xfId="1" applyFont="1" applyFill="1" applyBorder="1" applyAlignment="1">
      <alignment vertical="center"/>
    </xf>
    <xf numFmtId="0" fontId="27" fillId="0" borderId="95" xfId="1" applyFont="1" applyBorder="1"/>
    <xf numFmtId="0" fontId="27" fillId="0" borderId="95" xfId="1" applyFont="1" applyBorder="1" applyAlignment="1">
      <alignment horizontal="center"/>
    </xf>
    <xf numFmtId="0" fontId="27" fillId="0" borderId="95" xfId="1" applyFont="1" applyBorder="1" applyAlignment="1">
      <alignment horizontal="left"/>
    </xf>
    <xf numFmtId="0" fontId="27" fillId="0" borderId="101" xfId="1" applyFont="1" applyBorder="1" applyAlignment="1">
      <alignment horizontal="center"/>
    </xf>
    <xf numFmtId="0" fontId="13" fillId="0" borderId="3" xfId="1" applyFont="1" applyBorder="1" applyAlignment="1">
      <alignment horizontal="left"/>
    </xf>
    <xf numFmtId="0" fontId="28" fillId="2" borderId="97" xfId="1" applyFont="1" applyFill="1" applyBorder="1" applyAlignment="1">
      <alignment horizontal="center" vertical="center"/>
    </xf>
    <xf numFmtId="0" fontId="28" fillId="2" borderId="98" xfId="1" applyFont="1" applyFill="1" applyBorder="1" applyAlignment="1">
      <alignment horizontal="center" vertical="center"/>
    </xf>
    <xf numFmtId="0" fontId="28" fillId="2" borderId="99" xfId="1" applyFont="1" applyFill="1" applyBorder="1" applyAlignment="1">
      <alignment horizontal="center" vertical="center"/>
    </xf>
    <xf numFmtId="0" fontId="28" fillId="2" borderId="110" xfId="1" applyFont="1" applyFill="1" applyBorder="1" applyAlignment="1">
      <alignment horizontal="center" vertical="center"/>
    </xf>
    <xf numFmtId="0" fontId="28" fillId="2" borderId="98" xfId="1" applyFont="1" applyFill="1" applyBorder="1" applyAlignment="1">
      <alignment horizontal="center"/>
    </xf>
    <xf numFmtId="0" fontId="28" fillId="2" borderId="99" xfId="1" applyFont="1" applyFill="1" applyBorder="1" applyAlignment="1">
      <alignment horizontal="center"/>
    </xf>
    <xf numFmtId="0" fontId="28" fillId="2" borderId="31" xfId="1" applyFont="1" applyFill="1" applyBorder="1" applyAlignment="1">
      <alignment horizontal="center" vertical="center"/>
    </xf>
    <xf numFmtId="0" fontId="28" fillId="2" borderId="111" xfId="1" applyFont="1" applyFill="1" applyBorder="1" applyAlignment="1">
      <alignment horizontal="center" vertical="center"/>
    </xf>
    <xf numFmtId="0" fontId="28" fillId="2" borderId="97" xfId="1" applyFont="1" applyFill="1" applyBorder="1" applyAlignment="1">
      <alignment horizontal="center"/>
    </xf>
    <xf numFmtId="0" fontId="28" fillId="3" borderId="47" xfId="1" applyFont="1" applyFill="1" applyBorder="1" applyAlignment="1">
      <alignment vertical="center"/>
    </xf>
    <xf numFmtId="0" fontId="28" fillId="0" borderId="16" xfId="1" applyFont="1" applyBorder="1" applyAlignment="1">
      <alignment horizontal="center" vertical="center"/>
    </xf>
    <xf numFmtId="0" fontId="28" fillId="0" borderId="16" xfId="1" applyFont="1" applyBorder="1" applyAlignment="1">
      <alignment horizontal="left" vertical="center"/>
    </xf>
    <xf numFmtId="0" fontId="28" fillId="0" borderId="71" xfId="1" applyFont="1" applyBorder="1" applyAlignment="1">
      <alignment horizontal="center" vertical="center"/>
    </xf>
    <xf numFmtId="0" fontId="28" fillId="0" borderId="33" xfId="1" quotePrefix="1" applyFont="1" applyBorder="1" applyAlignment="1">
      <alignment horizontal="center" vertical="center"/>
    </xf>
    <xf numFmtId="0" fontId="28" fillId="0" borderId="0" xfId="1" applyFont="1" applyAlignment="1">
      <alignment horizontal="left" vertical="center"/>
    </xf>
    <xf numFmtId="0" fontId="28" fillId="0" borderId="0" xfId="1" applyFont="1" applyAlignment="1">
      <alignment horizontal="center" vertical="center"/>
    </xf>
    <xf numFmtId="0" fontId="28" fillId="0" borderId="0" xfId="1" applyFont="1" applyAlignment="1">
      <alignment vertical="center"/>
    </xf>
    <xf numFmtId="0" fontId="28" fillId="3" borderId="21" xfId="1" applyFont="1" applyFill="1" applyBorder="1" applyAlignment="1">
      <alignment vertical="center"/>
    </xf>
    <xf numFmtId="0" fontId="28" fillId="0" borderId="10" xfId="1" applyFont="1" applyBorder="1" applyAlignment="1">
      <alignment horizontal="center" vertical="center"/>
    </xf>
    <xf numFmtId="0" fontId="28" fillId="0" borderId="10" xfId="1" applyFont="1" applyBorder="1" applyAlignment="1">
      <alignment horizontal="left" vertical="center"/>
    </xf>
    <xf numFmtId="0" fontId="28" fillId="0" borderId="23" xfId="1" applyFont="1" applyBorder="1" applyAlignment="1">
      <alignment horizontal="center" vertical="center"/>
    </xf>
    <xf numFmtId="0" fontId="28" fillId="0" borderId="35" xfId="1" quotePrefix="1" applyFont="1" applyBorder="1" applyAlignment="1">
      <alignment horizontal="center" vertical="center"/>
    </xf>
    <xf numFmtId="0" fontId="28" fillId="3" borderId="98" xfId="1" applyFont="1" applyFill="1" applyBorder="1" applyAlignment="1">
      <alignment vertical="center"/>
    </xf>
    <xf numFmtId="1" fontId="28" fillId="0" borderId="23" xfId="1" applyNumberFormat="1" applyFont="1" applyBorder="1" applyAlignment="1">
      <alignment horizontal="center" vertical="center"/>
    </xf>
    <xf numFmtId="0" fontId="28" fillId="3" borderId="49" xfId="1" applyFont="1" applyFill="1" applyBorder="1" applyAlignment="1">
      <alignment vertical="center"/>
    </xf>
    <xf numFmtId="0" fontId="28" fillId="3" borderId="51" xfId="1" applyFont="1" applyFill="1" applyBorder="1" applyAlignment="1">
      <alignment vertical="center"/>
    </xf>
    <xf numFmtId="0" fontId="28" fillId="0" borderId="14" xfId="1" applyFont="1" applyBorder="1" applyAlignment="1">
      <alignment horizontal="center" vertical="center"/>
    </xf>
    <xf numFmtId="0" fontId="28" fillId="0" borderId="14" xfId="1" applyFont="1" applyBorder="1" applyAlignment="1">
      <alignment horizontal="left" vertical="center"/>
    </xf>
    <xf numFmtId="0" fontId="28" fillId="0" borderId="72" xfId="1" applyFont="1" applyBorder="1" applyAlignment="1">
      <alignment horizontal="center" vertical="center"/>
    </xf>
    <xf numFmtId="0" fontId="28" fillId="0" borderId="43" xfId="1" quotePrefix="1" applyFont="1" applyBorder="1" applyAlignment="1">
      <alignment horizontal="center" vertical="center"/>
    </xf>
    <xf numFmtId="0" fontId="28" fillId="3" borderId="110" xfId="1" applyFont="1" applyFill="1" applyBorder="1" applyAlignment="1">
      <alignment vertical="center"/>
    </xf>
    <xf numFmtId="1" fontId="28" fillId="0" borderId="79" xfId="1" applyNumberFormat="1" applyFont="1" applyBorder="1" applyAlignment="1">
      <alignment horizontal="center" vertical="center"/>
    </xf>
    <xf numFmtId="0" fontId="28" fillId="0" borderId="79" xfId="1" applyFont="1" applyBorder="1" applyAlignment="1">
      <alignment horizontal="center" vertical="center"/>
    </xf>
    <xf numFmtId="0" fontId="28" fillId="0" borderId="12" xfId="1" applyFont="1" applyBorder="1" applyAlignment="1">
      <alignment horizontal="left" vertical="center"/>
    </xf>
    <xf numFmtId="0" fontId="28" fillId="0" borderId="80" xfId="1" quotePrefix="1" applyFont="1" applyBorder="1" applyAlignment="1">
      <alignment horizontal="center" vertical="center"/>
    </xf>
    <xf numFmtId="0" fontId="28" fillId="0" borderId="0" xfId="0" applyFont="1" applyAlignment="1">
      <alignment horizontal="left" vertical="center"/>
    </xf>
    <xf numFmtId="0" fontId="28" fillId="0" borderId="0" xfId="1" applyFont="1" applyAlignment="1">
      <alignment horizontal="left"/>
    </xf>
    <xf numFmtId="1" fontId="28" fillId="0" borderId="16" xfId="1" applyNumberFormat="1" applyFont="1" applyBorder="1" applyAlignment="1">
      <alignment horizontal="center" vertical="center"/>
    </xf>
    <xf numFmtId="0" fontId="28" fillId="0" borderId="16" xfId="1" applyFont="1" applyBorder="1" applyAlignment="1">
      <alignment horizontal="left"/>
    </xf>
    <xf numFmtId="0" fontId="28" fillId="0" borderId="16" xfId="1" applyFont="1" applyBorder="1" applyAlignment="1">
      <alignment horizontal="center"/>
    </xf>
    <xf numFmtId="0" fontId="28" fillId="0" borderId="0" xfId="1" applyFont="1" applyAlignment="1">
      <alignment horizontal="center"/>
    </xf>
    <xf numFmtId="0" fontId="28" fillId="0" borderId="0" xfId="1" applyFont="1"/>
    <xf numFmtId="1" fontId="28" fillId="0" borderId="10" xfId="1" applyNumberFormat="1" applyFont="1" applyBorder="1" applyAlignment="1">
      <alignment horizontal="center" vertical="center"/>
    </xf>
    <xf numFmtId="0" fontId="28" fillId="0" borderId="12" xfId="1" applyFont="1" applyBorder="1" applyAlignment="1">
      <alignment horizontal="center"/>
    </xf>
    <xf numFmtId="0" fontId="28" fillId="0" borderId="10" xfId="1" applyFont="1" applyBorder="1" applyAlignment="1">
      <alignment horizontal="left"/>
    </xf>
    <xf numFmtId="0" fontId="28" fillId="0" borderId="10" xfId="1" applyFont="1" applyBorder="1" applyAlignment="1">
      <alignment horizontal="center"/>
    </xf>
    <xf numFmtId="1" fontId="28" fillId="0" borderId="14" xfId="1" applyNumberFormat="1" applyFont="1" applyBorder="1" applyAlignment="1">
      <alignment horizontal="center" vertical="center"/>
    </xf>
    <xf numFmtId="0" fontId="28" fillId="0" borderId="14" xfId="1" applyFont="1" applyBorder="1" applyAlignment="1">
      <alignment horizontal="left"/>
    </xf>
    <xf numFmtId="0" fontId="28" fillId="0" borderId="14" xfId="1" applyFont="1" applyBorder="1" applyAlignment="1">
      <alignment horizontal="center"/>
    </xf>
    <xf numFmtId="0" fontId="28" fillId="0" borderId="48" xfId="1" quotePrefix="1" applyFont="1" applyBorder="1" applyAlignment="1">
      <alignment horizontal="center"/>
    </xf>
    <xf numFmtId="0" fontId="28" fillId="0" borderId="49" xfId="1" quotePrefix="1" applyFont="1" applyBorder="1" applyAlignment="1">
      <alignment horizontal="center" vertical="center"/>
    </xf>
    <xf numFmtId="0" fontId="28" fillId="0" borderId="49" xfId="1" quotePrefix="1" applyFont="1" applyBorder="1" applyAlignment="1">
      <alignment horizontal="center"/>
    </xf>
    <xf numFmtId="0" fontId="28" fillId="0" borderId="51" xfId="1" quotePrefix="1" applyFont="1" applyBorder="1" applyAlignment="1">
      <alignment horizontal="center" vertical="center"/>
    </xf>
    <xf numFmtId="0" fontId="28" fillId="3" borderId="61" xfId="1" applyFont="1" applyFill="1" applyBorder="1" applyAlignment="1">
      <alignment vertical="center"/>
    </xf>
    <xf numFmtId="0" fontId="28" fillId="0" borderId="62" xfId="1" quotePrefix="1" applyFont="1" applyBorder="1" applyAlignment="1">
      <alignment horizontal="center" vertical="center"/>
    </xf>
    <xf numFmtId="0" fontId="28" fillId="0" borderId="13" xfId="1" applyFont="1" applyBorder="1" applyAlignment="1">
      <alignment horizontal="left" vertical="center"/>
    </xf>
    <xf numFmtId="0" fontId="28" fillId="0" borderId="19" xfId="1" applyFont="1" applyBorder="1" applyAlignment="1">
      <alignment horizontal="center" vertical="center"/>
    </xf>
    <xf numFmtId="0" fontId="28" fillId="3" borderId="83" xfId="1" applyFont="1" applyFill="1" applyBorder="1" applyAlignment="1">
      <alignment vertical="center"/>
    </xf>
    <xf numFmtId="1" fontId="28" fillId="0" borderId="10" xfId="1" applyNumberFormat="1" applyFont="1" applyBorder="1" applyAlignment="1">
      <alignment horizontal="center"/>
    </xf>
    <xf numFmtId="1" fontId="28" fillId="0" borderId="23" xfId="1" applyNumberFormat="1" applyFont="1" applyBorder="1" applyAlignment="1">
      <alignment horizontal="center"/>
    </xf>
    <xf numFmtId="1" fontId="28" fillId="0" borderId="78" xfId="1" applyNumberFormat="1" applyFont="1" applyBorder="1" applyAlignment="1">
      <alignment horizontal="center"/>
    </xf>
    <xf numFmtId="1" fontId="28" fillId="0" borderId="84" xfId="1" applyNumberFormat="1" applyFont="1" applyBorder="1" applyAlignment="1">
      <alignment horizontal="center"/>
    </xf>
    <xf numFmtId="1" fontId="28" fillId="0" borderId="14" xfId="1" applyNumberFormat="1" applyFont="1" applyBorder="1" applyAlignment="1">
      <alignment horizontal="center"/>
    </xf>
    <xf numFmtId="1" fontId="28" fillId="0" borderId="72" xfId="1" applyNumberFormat="1" applyFont="1" applyBorder="1" applyAlignment="1">
      <alignment horizontal="center"/>
    </xf>
    <xf numFmtId="1" fontId="28" fillId="0" borderId="19" xfId="1" applyNumberFormat="1" applyFont="1" applyBorder="1" applyAlignment="1">
      <alignment horizontal="center"/>
    </xf>
    <xf numFmtId="1" fontId="28" fillId="0" borderId="79" xfId="1" applyNumberFormat="1" applyFont="1" applyBorder="1" applyAlignment="1">
      <alignment horizontal="center"/>
    </xf>
    <xf numFmtId="0" fontId="28" fillId="0" borderId="79" xfId="1" applyFont="1" applyBorder="1" applyAlignment="1">
      <alignment horizontal="center"/>
    </xf>
    <xf numFmtId="0" fontId="28" fillId="0" borderId="61" xfId="1" applyFont="1" applyBorder="1" applyAlignment="1">
      <alignment horizontal="left"/>
    </xf>
    <xf numFmtId="0" fontId="28" fillId="0" borderId="62" xfId="1" applyFont="1" applyBorder="1" applyAlignment="1">
      <alignment horizontal="center"/>
    </xf>
    <xf numFmtId="1" fontId="28" fillId="0" borderId="72" xfId="1" applyNumberFormat="1" applyFont="1" applyBorder="1" applyAlignment="1">
      <alignment horizontal="center" vertical="center"/>
    </xf>
    <xf numFmtId="0" fontId="28" fillId="0" borderId="72" xfId="1" applyFont="1" applyBorder="1" applyAlignment="1">
      <alignment horizontal="center"/>
    </xf>
    <xf numFmtId="0" fontId="28" fillId="0" borderId="50" xfId="1" applyFont="1" applyBorder="1" applyAlignment="1">
      <alignment horizontal="left"/>
    </xf>
    <xf numFmtId="0" fontId="28" fillId="0" borderId="51" xfId="1" applyFont="1" applyBorder="1" applyAlignment="1">
      <alignment horizontal="center"/>
    </xf>
    <xf numFmtId="0" fontId="28" fillId="0" borderId="61" xfId="1" applyFont="1" applyBorder="1" applyAlignment="1">
      <alignment horizontal="center"/>
    </xf>
    <xf numFmtId="0" fontId="28" fillId="0" borderId="58" xfId="1" applyFont="1" applyBorder="1" applyAlignment="1">
      <alignment horizontal="left"/>
    </xf>
    <xf numFmtId="0" fontId="28" fillId="0" borderId="58" xfId="1" applyFont="1" applyBorder="1" applyAlignment="1">
      <alignment horizontal="center"/>
    </xf>
    <xf numFmtId="0" fontId="28" fillId="3" borderId="99" xfId="1" applyFont="1" applyFill="1" applyBorder="1" applyAlignment="1">
      <alignment vertical="center"/>
    </xf>
    <xf numFmtId="0" fontId="28" fillId="0" borderId="13" xfId="1" applyFont="1" applyBorder="1" applyAlignment="1">
      <alignment horizontal="center"/>
    </xf>
    <xf numFmtId="0" fontId="28" fillId="0" borderId="74" xfId="1" quotePrefix="1" applyFont="1" applyBorder="1" applyAlignment="1">
      <alignment horizontal="center" vertical="center"/>
    </xf>
    <xf numFmtId="0" fontId="28" fillId="3" borderId="48" xfId="1" applyFont="1" applyFill="1" applyBorder="1" applyAlignment="1">
      <alignment vertical="center"/>
    </xf>
    <xf numFmtId="0" fontId="28" fillId="0" borderId="71" xfId="1" applyFont="1" applyBorder="1" applyAlignment="1">
      <alignment horizontal="center"/>
    </xf>
    <xf numFmtId="0" fontId="28" fillId="0" borderId="47" xfId="1" applyFont="1" applyBorder="1" applyAlignment="1">
      <alignment horizontal="left"/>
    </xf>
    <xf numFmtId="0" fontId="28" fillId="0" borderId="48" xfId="1" applyFont="1" applyBorder="1" applyAlignment="1">
      <alignment horizontal="center"/>
    </xf>
    <xf numFmtId="0" fontId="28" fillId="0" borderId="23" xfId="1" applyFont="1" applyBorder="1" applyAlignment="1">
      <alignment horizontal="center"/>
    </xf>
    <xf numFmtId="0" fontId="28" fillId="0" borderId="21" xfId="1" applyFont="1" applyBorder="1" applyAlignment="1">
      <alignment horizontal="left"/>
    </xf>
    <xf numFmtId="0" fontId="28" fillId="0" borderId="49" xfId="1" applyFont="1" applyBorder="1" applyAlignment="1">
      <alignment horizontal="center"/>
    </xf>
    <xf numFmtId="0" fontId="28" fillId="3" borderId="49" xfId="1" applyFont="1" applyFill="1" applyBorder="1"/>
    <xf numFmtId="0" fontId="28" fillId="0" borderId="33" xfId="1" applyFont="1" applyBorder="1" applyAlignment="1">
      <alignment horizontal="center"/>
    </xf>
    <xf numFmtId="0" fontId="28" fillId="0" borderId="35" xfId="1" applyFont="1" applyBorder="1" applyAlignment="1">
      <alignment horizontal="center"/>
    </xf>
    <xf numFmtId="0" fontId="28" fillId="0" borderId="19" xfId="1" applyFont="1" applyBorder="1" applyAlignment="1">
      <alignment horizontal="center"/>
    </xf>
    <xf numFmtId="0" fontId="28" fillId="0" borderId="82" xfId="1" applyFont="1" applyBorder="1" applyAlignment="1">
      <alignment horizontal="left"/>
    </xf>
    <xf numFmtId="0" fontId="28" fillId="0" borderId="43" xfId="1" applyFont="1" applyBorder="1" applyAlignment="1">
      <alignment horizontal="center"/>
    </xf>
    <xf numFmtId="0" fontId="28" fillId="3" borderId="97" xfId="1" applyFont="1" applyFill="1" applyBorder="1" applyAlignment="1">
      <alignment vertical="center"/>
    </xf>
    <xf numFmtId="0" fontId="28" fillId="0" borderId="10" xfId="1" applyFont="1" applyBorder="1"/>
    <xf numFmtId="0" fontId="28" fillId="0" borderId="23" xfId="1" applyFont="1" applyBorder="1"/>
    <xf numFmtId="0" fontId="28" fillId="0" borderId="12" xfId="1" applyFont="1" applyBorder="1" applyAlignment="1">
      <alignment horizontal="left"/>
    </xf>
    <xf numFmtId="0" fontId="28" fillId="0" borderId="26" xfId="1" applyFont="1" applyBorder="1" applyAlignment="1">
      <alignment horizontal="left"/>
    </xf>
    <xf numFmtId="0" fontId="28" fillId="0" borderId="33" xfId="1" applyFont="1" applyBorder="1" applyAlignment="1">
      <alignment horizontal="center" vertical="center"/>
    </xf>
    <xf numFmtId="0" fontId="28" fillId="0" borderId="21" xfId="1" applyFont="1" applyBorder="1" applyAlignment="1">
      <alignment horizontal="center"/>
    </xf>
    <xf numFmtId="0" fontId="28" fillId="0" borderId="35" xfId="1" applyFont="1" applyBorder="1" applyAlignment="1">
      <alignment horizontal="center" vertical="center"/>
    </xf>
    <xf numFmtId="0" fontId="28" fillId="0" borderId="50" xfId="1" applyFont="1" applyBorder="1" applyAlignment="1">
      <alignment horizontal="center"/>
    </xf>
    <xf numFmtId="0" fontId="28" fillId="0" borderId="43" xfId="1" applyFont="1" applyBorder="1" applyAlignment="1">
      <alignment horizontal="center" vertical="center"/>
    </xf>
    <xf numFmtId="0" fontId="28" fillId="0" borderId="26" xfId="1" applyFont="1" applyBorder="1"/>
    <xf numFmtId="0" fontId="29" fillId="8" borderId="2" xfId="1" applyFont="1" applyFill="1" applyBorder="1" applyAlignment="1">
      <alignment horizontal="center" vertical="center"/>
    </xf>
    <xf numFmtId="1" fontId="29" fillId="8" borderId="2" xfId="1" applyNumberFormat="1" applyFont="1" applyFill="1" applyBorder="1" applyAlignment="1">
      <alignment horizontal="center" vertical="center"/>
    </xf>
    <xf numFmtId="0" fontId="31" fillId="0" borderId="0" xfId="1" applyFont="1" applyAlignment="1">
      <alignment horizontal="left"/>
    </xf>
    <xf numFmtId="0" fontId="31" fillId="0" borderId="0" xfId="1" applyFont="1"/>
    <xf numFmtId="0" fontId="31" fillId="0" borderId="0" xfId="1" applyFont="1" applyAlignment="1">
      <alignment horizontal="center"/>
    </xf>
    <xf numFmtId="0" fontId="32" fillId="0" borderId="0" xfId="1" applyFont="1" applyAlignment="1">
      <alignment horizontal="center"/>
    </xf>
    <xf numFmtId="0" fontId="32" fillId="0" borderId="0" xfId="1" applyFont="1" applyAlignment="1">
      <alignment horizontal="center" vertical="center"/>
    </xf>
    <xf numFmtId="1" fontId="31" fillId="0" borderId="0" xfId="1" applyNumberFormat="1" applyFont="1"/>
    <xf numFmtId="0" fontId="31" fillId="0" borderId="0" xfId="1" applyFont="1" applyAlignment="1">
      <alignment horizontal="right"/>
    </xf>
    <xf numFmtId="0" fontId="28" fillId="0" borderId="0" xfId="0" applyFont="1" applyAlignment="1">
      <alignment horizontal="center" vertical="center"/>
    </xf>
    <xf numFmtId="0" fontId="34" fillId="0" borderId="0" xfId="0" applyFont="1" applyAlignment="1">
      <alignment horizontal="center" vertical="center"/>
    </xf>
    <xf numFmtId="0" fontId="34" fillId="0" borderId="0" xfId="1" applyFont="1" applyAlignment="1">
      <alignment horizontal="center"/>
    </xf>
    <xf numFmtId="0" fontId="29" fillId="0" borderId="0" xfId="1" applyFont="1"/>
    <xf numFmtId="0" fontId="35" fillId="0" borderId="0" xfId="1" applyFont="1" applyAlignment="1">
      <alignment horizontal="center"/>
    </xf>
    <xf numFmtId="0" fontId="35" fillId="0" borderId="0" xfId="1" applyFont="1" applyAlignment="1">
      <alignment horizontal="center" vertical="center"/>
    </xf>
    <xf numFmtId="0" fontId="34" fillId="0" borderId="0" xfId="1" applyFont="1"/>
    <xf numFmtId="1" fontId="28" fillId="0" borderId="71" xfId="1" applyNumberFormat="1" applyFont="1" applyBorder="1" applyAlignment="1">
      <alignment horizontal="center"/>
    </xf>
    <xf numFmtId="1" fontId="28" fillId="0" borderId="16" xfId="1" applyNumberFormat="1" applyFont="1" applyBorder="1" applyAlignment="1">
      <alignment horizontal="center"/>
    </xf>
    <xf numFmtId="0" fontId="28" fillId="0" borderId="16" xfId="1" applyFont="1" applyBorder="1"/>
    <xf numFmtId="1" fontId="28" fillId="0" borderId="12" xfId="1" applyNumberFormat="1" applyFont="1" applyBorder="1" applyAlignment="1">
      <alignment horizontal="center"/>
    </xf>
    <xf numFmtId="0" fontId="28" fillId="0" borderId="12" xfId="1" applyFont="1" applyBorder="1"/>
    <xf numFmtId="0" fontId="28" fillId="0" borderId="60" xfId="1" applyFont="1" applyBorder="1" applyAlignment="1">
      <alignment horizontal="center"/>
    </xf>
    <xf numFmtId="1" fontId="28" fillId="0" borderId="15" xfId="1" applyNumberFormat="1" applyFont="1" applyBorder="1" applyAlignment="1">
      <alignment horizontal="center"/>
    </xf>
    <xf numFmtId="0" fontId="28" fillId="0" borderId="15" xfId="1" applyFont="1" applyBorder="1"/>
    <xf numFmtId="0" fontId="28" fillId="0" borderId="15" xfId="1" applyFont="1" applyBorder="1" applyAlignment="1">
      <alignment horizontal="center"/>
    </xf>
    <xf numFmtId="0" fontId="28" fillId="0" borderId="15" xfId="1" applyFont="1" applyBorder="1" applyAlignment="1">
      <alignment horizontal="left"/>
    </xf>
    <xf numFmtId="0" fontId="28" fillId="0" borderId="55" xfId="1" applyFont="1" applyBorder="1"/>
    <xf numFmtId="0" fontId="28" fillId="0" borderId="53" xfId="1" applyFont="1" applyBorder="1"/>
    <xf numFmtId="0" fontId="28" fillId="3" borderId="10" xfId="1" applyFont="1" applyFill="1" applyBorder="1" applyAlignment="1">
      <alignment vertical="center"/>
    </xf>
    <xf numFmtId="0" fontId="28" fillId="0" borderId="60" xfId="1" applyFont="1" applyBorder="1"/>
    <xf numFmtId="1" fontId="28" fillId="0" borderId="86" xfId="1" applyNumberFormat="1" applyFont="1" applyBorder="1" applyAlignment="1">
      <alignment horizontal="center"/>
    </xf>
    <xf numFmtId="0" fontId="28" fillId="0" borderId="3" xfId="1" applyFont="1" applyBorder="1" applyAlignment="1">
      <alignment horizontal="center"/>
    </xf>
    <xf numFmtId="0" fontId="28" fillId="0" borderId="4" xfId="1" applyFont="1" applyBorder="1" applyAlignment="1">
      <alignment horizontal="center"/>
    </xf>
    <xf numFmtId="0" fontId="28" fillId="0" borderId="10" xfId="1" applyFont="1" applyBorder="1" applyAlignment="1">
      <alignment vertical="center"/>
    </xf>
    <xf numFmtId="0" fontId="28" fillId="0" borderId="14" xfId="1" applyFont="1" applyBorder="1"/>
    <xf numFmtId="1" fontId="28" fillId="0" borderId="20" xfId="1" applyNumberFormat="1" applyFont="1" applyBorder="1" applyAlignment="1">
      <alignment horizontal="center"/>
    </xf>
    <xf numFmtId="0" fontId="28" fillId="0" borderId="11" xfId="1" applyFont="1" applyBorder="1"/>
    <xf numFmtId="0" fontId="28" fillId="0" borderId="11" xfId="1" applyFont="1" applyBorder="1" applyAlignment="1">
      <alignment horizontal="center"/>
    </xf>
    <xf numFmtId="0" fontId="28" fillId="0" borderId="2" xfId="1" applyFont="1" applyBorder="1"/>
    <xf numFmtId="0" fontId="28" fillId="0" borderId="2" xfId="1" applyFont="1" applyBorder="1" applyAlignment="1">
      <alignment horizontal="center"/>
    </xf>
    <xf numFmtId="0" fontId="28" fillId="0" borderId="3" xfId="1" applyFont="1" applyBorder="1"/>
    <xf numFmtId="0" fontId="28" fillId="0" borderId="96" xfId="1" quotePrefix="1" applyFont="1" applyBorder="1" applyAlignment="1">
      <alignment horizontal="center" vertical="center"/>
    </xf>
    <xf numFmtId="0" fontId="28" fillId="0" borderId="96" xfId="1" quotePrefix="1" applyFont="1" applyBorder="1" applyAlignment="1">
      <alignment horizontal="center"/>
    </xf>
    <xf numFmtId="0" fontId="33" fillId="0" borderId="0" xfId="1" applyFont="1" applyAlignment="1">
      <alignment vertical="center"/>
    </xf>
    <xf numFmtId="1" fontId="28" fillId="0" borderId="71" xfId="1" applyNumberFormat="1" applyFont="1" applyBorder="1" applyAlignment="1">
      <alignment horizontal="center" vertical="center"/>
    </xf>
    <xf numFmtId="0" fontId="28" fillId="0" borderId="16" xfId="1" applyFont="1" applyBorder="1" applyAlignment="1">
      <alignment vertical="center"/>
    </xf>
    <xf numFmtId="0" fontId="34" fillId="2" borderId="30" xfId="1" applyFont="1" applyFill="1" applyBorder="1" applyAlignment="1">
      <alignment horizontal="center"/>
    </xf>
    <xf numFmtId="0" fontId="34" fillId="2" borderId="26" xfId="1" applyFont="1" applyFill="1" applyBorder="1" applyAlignment="1">
      <alignment horizontal="center"/>
    </xf>
    <xf numFmtId="1" fontId="28" fillId="0" borderId="78" xfId="1" applyNumberFormat="1" applyFont="1" applyBorder="1" applyAlignment="1">
      <alignment horizontal="center" vertical="center"/>
    </xf>
    <xf numFmtId="0" fontId="28" fillId="0" borderId="15" xfId="1" applyFont="1" applyBorder="1" applyAlignment="1">
      <alignment vertical="center"/>
    </xf>
    <xf numFmtId="0" fontId="34" fillId="2" borderId="29" xfId="1" applyFont="1" applyFill="1" applyBorder="1" applyAlignment="1">
      <alignment horizontal="center"/>
    </xf>
    <xf numFmtId="0" fontId="34" fillId="2" borderId="31" xfId="1" applyFont="1" applyFill="1" applyBorder="1" applyAlignment="1">
      <alignment horizontal="center"/>
    </xf>
    <xf numFmtId="0" fontId="28" fillId="0" borderId="3" xfId="1" applyFont="1" applyBorder="1" applyAlignment="1">
      <alignment vertical="center"/>
    </xf>
    <xf numFmtId="0" fontId="28" fillId="0" borderId="20" xfId="1" applyFont="1" applyBorder="1" applyAlignment="1">
      <alignment horizontal="center" vertical="center"/>
    </xf>
    <xf numFmtId="0" fontId="28" fillId="0" borderId="86" xfId="1" applyFont="1" applyBorder="1" applyAlignment="1">
      <alignment horizontal="center" vertical="center"/>
    </xf>
    <xf numFmtId="0" fontId="28" fillId="0" borderId="78" xfId="1" applyFont="1" applyBorder="1" applyAlignment="1">
      <alignment horizontal="center" vertical="center"/>
    </xf>
    <xf numFmtId="0" fontId="28" fillId="0" borderId="84" xfId="1" applyFont="1" applyBorder="1" applyAlignment="1">
      <alignment horizontal="center" vertical="center"/>
    </xf>
    <xf numFmtId="0" fontId="34" fillId="2" borderId="30" xfId="1" applyFont="1" applyFill="1" applyBorder="1" applyAlignment="1">
      <alignment horizontal="center" vertical="center"/>
    </xf>
    <xf numFmtId="0" fontId="34" fillId="2" borderId="26" xfId="1" applyFont="1" applyFill="1" applyBorder="1" applyAlignment="1">
      <alignment horizontal="center" vertical="center"/>
    </xf>
    <xf numFmtId="0" fontId="34" fillId="2" borderId="91" xfId="1" applyFont="1" applyFill="1" applyBorder="1" applyAlignment="1">
      <alignment horizontal="center" vertical="center"/>
    </xf>
    <xf numFmtId="0" fontId="28" fillId="0" borderId="11" xfId="1" applyFont="1" applyBorder="1" applyAlignment="1">
      <alignment vertical="center"/>
    </xf>
    <xf numFmtId="0" fontId="28" fillId="0" borderId="11" xfId="1" applyFont="1" applyBorder="1" applyAlignment="1">
      <alignment horizontal="center" vertical="center"/>
    </xf>
    <xf numFmtId="0" fontId="28" fillId="0" borderId="2" xfId="1" applyFont="1" applyBorder="1" applyAlignment="1">
      <alignment vertical="center"/>
    </xf>
    <xf numFmtId="0" fontId="28" fillId="0" borderId="2" xfId="1" applyFont="1" applyBorder="1" applyAlignment="1">
      <alignment horizontal="center" vertical="center"/>
    </xf>
    <xf numFmtId="0" fontId="28" fillId="0" borderId="15" xfId="1" applyFont="1" applyBorder="1" applyAlignment="1">
      <alignment horizontal="center" vertical="center"/>
    </xf>
    <xf numFmtId="0" fontId="28" fillId="0" borderId="3" xfId="1" applyFont="1" applyBorder="1" applyAlignment="1">
      <alignment horizontal="center" vertical="center"/>
    </xf>
    <xf numFmtId="0" fontId="34" fillId="2" borderId="29" xfId="1" applyFont="1" applyFill="1" applyBorder="1" applyAlignment="1">
      <alignment horizontal="center" vertical="center"/>
    </xf>
    <xf numFmtId="0" fontId="28" fillId="0" borderId="55" xfId="1" applyFont="1" applyBorder="1" applyAlignment="1">
      <alignment horizontal="center" vertical="center"/>
    </xf>
    <xf numFmtId="0" fontId="34" fillId="2" borderId="31" xfId="1" applyFont="1" applyFill="1" applyBorder="1" applyAlignment="1">
      <alignment horizontal="center" vertical="center"/>
    </xf>
    <xf numFmtId="0" fontId="28" fillId="0" borderId="37" xfId="1" applyFont="1" applyBorder="1" applyAlignment="1">
      <alignment horizontal="center" vertical="center"/>
    </xf>
    <xf numFmtId="0" fontId="28" fillId="0" borderId="87" xfId="1" applyFont="1" applyBorder="1" applyAlignment="1">
      <alignment horizontal="center" vertical="center"/>
    </xf>
    <xf numFmtId="0" fontId="28" fillId="0" borderId="46" xfId="1" applyFont="1" applyBorder="1" applyAlignment="1">
      <alignment horizontal="center" vertical="center"/>
    </xf>
    <xf numFmtId="0" fontId="28" fillId="0" borderId="76" xfId="1" applyFont="1" applyBorder="1" applyAlignment="1">
      <alignment horizontal="center" vertical="center"/>
    </xf>
    <xf numFmtId="0" fontId="38" fillId="0" borderId="0" xfId="1" applyFont="1" applyAlignment="1">
      <alignment horizontal="center"/>
    </xf>
    <xf numFmtId="0" fontId="34" fillId="3" borderId="29" xfId="1" applyFont="1" applyFill="1" applyBorder="1" applyAlignment="1">
      <alignment horizontal="center"/>
    </xf>
    <xf numFmtId="0" fontId="34" fillId="3" borderId="30" xfId="1" applyFont="1" applyFill="1" applyBorder="1" applyAlignment="1">
      <alignment horizontal="center"/>
    </xf>
    <xf numFmtId="0" fontId="34" fillId="2" borderId="92" xfId="1" applyFont="1" applyFill="1" applyBorder="1" applyAlignment="1">
      <alignment horizontal="center"/>
    </xf>
    <xf numFmtId="0" fontId="34" fillId="2" borderId="94" xfId="1" applyFont="1" applyFill="1" applyBorder="1" applyAlignment="1">
      <alignment horizontal="center"/>
    </xf>
    <xf numFmtId="1" fontId="39" fillId="0" borderId="0" xfId="1" applyNumberFormat="1" applyFont="1" applyAlignment="1">
      <alignment horizontal="center" vertical="center"/>
    </xf>
    <xf numFmtId="1" fontId="39" fillId="0" borderId="0" xfId="1" applyNumberFormat="1" applyFont="1" applyAlignment="1">
      <alignment horizontal="center"/>
    </xf>
    <xf numFmtId="1" fontId="28" fillId="0" borderId="11" xfId="1" applyNumberFormat="1" applyFont="1" applyBorder="1" applyAlignment="1">
      <alignment horizontal="center"/>
    </xf>
    <xf numFmtId="1" fontId="28" fillId="18" borderId="34" xfId="1" applyNumberFormat="1" applyFont="1" applyFill="1" applyBorder="1" applyAlignment="1">
      <alignment horizontal="center" vertical="center"/>
    </xf>
    <xf numFmtId="1" fontId="28" fillId="18" borderId="10" xfId="1" applyNumberFormat="1" applyFont="1" applyFill="1" applyBorder="1" applyAlignment="1">
      <alignment horizontal="center" vertical="center"/>
    </xf>
    <xf numFmtId="1" fontId="28" fillId="18" borderId="23" xfId="1" applyNumberFormat="1" applyFont="1" applyFill="1" applyBorder="1" applyAlignment="1">
      <alignment horizontal="center" vertical="center"/>
    </xf>
    <xf numFmtId="0" fontId="28" fillId="18" borderId="12" xfId="1" applyFont="1" applyFill="1" applyBorder="1" applyAlignment="1">
      <alignment vertical="center"/>
    </xf>
    <xf numFmtId="0" fontId="28" fillId="18" borderId="10" xfId="1" applyFont="1" applyFill="1" applyBorder="1" applyAlignment="1">
      <alignment vertical="center"/>
    </xf>
    <xf numFmtId="0" fontId="28" fillId="18" borderId="10" xfId="1" applyFont="1" applyFill="1" applyBorder="1" applyAlignment="1">
      <alignment horizontal="center" vertical="center"/>
    </xf>
    <xf numFmtId="0" fontId="28" fillId="18" borderId="10" xfId="1" applyFont="1" applyFill="1" applyBorder="1" applyAlignment="1">
      <alignment horizontal="left" vertical="center"/>
    </xf>
    <xf numFmtId="0" fontId="37" fillId="18" borderId="10" xfId="1" applyFont="1" applyFill="1" applyBorder="1" applyAlignment="1">
      <alignment horizontal="center" vertical="center"/>
    </xf>
    <xf numFmtId="0" fontId="28" fillId="18" borderId="35" xfId="1" applyFont="1" applyFill="1" applyBorder="1" applyAlignment="1">
      <alignment horizontal="center" vertical="center"/>
    </xf>
    <xf numFmtId="0" fontId="39" fillId="0" borderId="0" xfId="0" applyFont="1" applyAlignment="1">
      <alignment horizontal="center" vertical="center"/>
    </xf>
    <xf numFmtId="1" fontId="40" fillId="0" borderId="0" xfId="1" applyNumberFormat="1" applyFont="1" applyAlignment="1">
      <alignment horizontal="center"/>
    </xf>
    <xf numFmtId="0" fontId="8" fillId="3" borderId="83" xfId="1" applyFont="1" applyFill="1" applyBorder="1"/>
    <xf numFmtId="0" fontId="43" fillId="2" borderId="29" xfId="1" applyFont="1" applyFill="1" applyBorder="1" applyAlignment="1">
      <alignment horizontal="center" vertical="center"/>
    </xf>
    <xf numFmtId="0" fontId="43" fillId="2" borderId="30" xfId="1" applyFont="1" applyFill="1" applyBorder="1" applyAlignment="1">
      <alignment horizontal="center" vertical="center"/>
    </xf>
    <xf numFmtId="0" fontId="43" fillId="2" borderId="31" xfId="1" applyFont="1" applyFill="1" applyBorder="1" applyAlignment="1">
      <alignment horizontal="center" vertical="center"/>
    </xf>
    <xf numFmtId="0" fontId="43" fillId="3" borderId="29" xfId="1" applyFont="1" applyFill="1" applyBorder="1"/>
    <xf numFmtId="0" fontId="43" fillId="3" borderId="30" xfId="1" applyFont="1" applyFill="1" applyBorder="1"/>
    <xf numFmtId="0" fontId="43" fillId="3" borderId="31" xfId="1" applyFont="1" applyFill="1" applyBorder="1"/>
    <xf numFmtId="0" fontId="43" fillId="3" borderId="29" xfId="1" applyFont="1" applyFill="1" applyBorder="1" applyAlignment="1">
      <alignment horizontal="center" vertical="center"/>
    </xf>
    <xf numFmtId="0" fontId="43" fillId="3" borderId="30" xfId="1" applyFont="1" applyFill="1" applyBorder="1" applyAlignment="1">
      <alignment horizontal="center" vertical="center"/>
    </xf>
    <xf numFmtId="0" fontId="43" fillId="3" borderId="31" xfId="1" applyFont="1" applyFill="1" applyBorder="1" applyAlignment="1">
      <alignment horizontal="center" vertical="center"/>
    </xf>
    <xf numFmtId="0" fontId="44" fillId="0" borderId="71" xfId="1" applyFont="1" applyBorder="1" applyAlignment="1">
      <alignment horizontal="center"/>
    </xf>
    <xf numFmtId="1" fontId="44" fillId="3" borderId="71" xfId="1" applyNumberFormat="1" applyFont="1" applyFill="1" applyBorder="1" applyAlignment="1">
      <alignment horizontal="center" vertical="center"/>
    </xf>
    <xf numFmtId="1" fontId="44" fillId="0" borderId="71" xfId="1" applyNumberFormat="1" applyFont="1" applyBorder="1" applyAlignment="1">
      <alignment horizontal="center"/>
    </xf>
    <xf numFmtId="0" fontId="44" fillId="0" borderId="16" xfId="1" applyFont="1" applyBorder="1"/>
    <xf numFmtId="0" fontId="44" fillId="0" borderId="47" xfId="1" applyFont="1" applyBorder="1" applyAlignment="1">
      <alignment horizontal="left"/>
    </xf>
    <xf numFmtId="0" fontId="44" fillId="0" borderId="47" xfId="1" applyFont="1" applyBorder="1" applyAlignment="1">
      <alignment horizontal="center"/>
    </xf>
    <xf numFmtId="0" fontId="44" fillId="0" borderId="16" xfId="1" applyFont="1" applyBorder="1" applyAlignment="1">
      <alignment horizontal="center"/>
    </xf>
    <xf numFmtId="0" fontId="44" fillId="0" borderId="0" xfId="1" applyFont="1"/>
    <xf numFmtId="0" fontId="44" fillId="0" borderId="10" xfId="1" applyFont="1" applyBorder="1"/>
    <xf numFmtId="0" fontId="44" fillId="0" borderId="23" xfId="1" applyFont="1" applyBorder="1" applyAlignment="1">
      <alignment horizontal="center"/>
    </xf>
    <xf numFmtId="0" fontId="44" fillId="0" borderId="21" xfId="1" applyFont="1" applyBorder="1" applyAlignment="1">
      <alignment horizontal="left"/>
    </xf>
    <xf numFmtId="0" fontId="44" fillId="0" borderId="21" xfId="1" applyFont="1" applyBorder="1" applyAlignment="1">
      <alignment horizontal="center"/>
    </xf>
    <xf numFmtId="0" fontId="44" fillId="0" borderId="10" xfId="1" applyFont="1" applyBorder="1" applyAlignment="1">
      <alignment horizontal="center"/>
    </xf>
    <xf numFmtId="1" fontId="44" fillId="0" borderId="72" xfId="1" applyNumberFormat="1" applyFont="1" applyBorder="1" applyAlignment="1">
      <alignment horizontal="center" vertical="center"/>
    </xf>
    <xf numFmtId="0" fontId="44" fillId="0" borderId="72" xfId="1" applyFont="1" applyBorder="1" applyAlignment="1">
      <alignment horizontal="center"/>
    </xf>
    <xf numFmtId="0" fontId="44" fillId="0" borderId="50" xfId="1" applyFont="1" applyBorder="1" applyAlignment="1">
      <alignment horizontal="left"/>
    </xf>
    <xf numFmtId="0" fontId="44" fillId="0" borderId="50" xfId="1" applyFont="1" applyBorder="1" applyAlignment="1">
      <alignment horizontal="center"/>
    </xf>
    <xf numFmtId="0" fontId="44" fillId="0" borderId="14" xfId="1" applyFont="1" applyBorder="1" applyAlignment="1">
      <alignment horizontal="center"/>
    </xf>
    <xf numFmtId="1" fontId="44" fillId="3" borderId="23" xfId="1" applyNumberFormat="1" applyFont="1" applyFill="1" applyBorder="1" applyAlignment="1">
      <alignment horizontal="center" vertical="center"/>
    </xf>
    <xf numFmtId="1" fontId="38" fillId="0" borderId="0" xfId="1" applyNumberFormat="1" applyFont="1" applyAlignment="1">
      <alignment horizontal="center"/>
    </xf>
    <xf numFmtId="1" fontId="45" fillId="0" borderId="0" xfId="1" applyNumberFormat="1" applyFont="1" applyAlignment="1">
      <alignment horizontal="center"/>
    </xf>
    <xf numFmtId="0" fontId="28" fillId="0" borderId="12" xfId="1" applyFont="1" applyBorder="1" applyAlignment="1">
      <alignment vertical="center"/>
    </xf>
    <xf numFmtId="1" fontId="41" fillId="0" borderId="0" xfId="1" applyNumberFormat="1" applyFont="1" applyAlignment="1">
      <alignment horizontal="center" vertical="center"/>
    </xf>
    <xf numFmtId="0" fontId="8" fillId="0" borderId="0" xfId="1" applyFont="1" applyAlignment="1">
      <alignment horizontal="center" vertical="center"/>
    </xf>
    <xf numFmtId="0" fontId="8" fillId="0" borderId="0" xfId="1" applyFont="1" applyAlignment="1">
      <alignment vertical="center"/>
    </xf>
    <xf numFmtId="0" fontId="8" fillId="0" borderId="0" xfId="1" applyFont="1" applyAlignment="1">
      <alignment horizontal="right" vertical="center"/>
    </xf>
    <xf numFmtId="0" fontId="8" fillId="0" borderId="0" xfId="1" applyFont="1" applyAlignment="1">
      <alignment horizontal="left" vertical="center"/>
    </xf>
    <xf numFmtId="1" fontId="8" fillId="0" borderId="0" xfId="1" applyNumberFormat="1" applyFont="1" applyAlignment="1">
      <alignment horizontal="center" vertical="center"/>
    </xf>
    <xf numFmtId="1" fontId="45" fillId="0" borderId="0" xfId="1" applyNumberFormat="1" applyFont="1" applyAlignment="1">
      <alignment horizontal="center" vertical="center"/>
    </xf>
    <xf numFmtId="0" fontId="43" fillId="2" borderId="29" xfId="1" applyFont="1" applyFill="1" applyBorder="1" applyAlignment="1">
      <alignment horizontal="center"/>
    </xf>
    <xf numFmtId="1" fontId="44" fillId="0" borderId="16" xfId="1" applyNumberFormat="1" applyFont="1" applyBorder="1" applyAlignment="1">
      <alignment horizontal="center"/>
    </xf>
    <xf numFmtId="1" fontId="44" fillId="0" borderId="10" xfId="1" applyNumberFormat="1" applyFont="1" applyBorder="1" applyAlignment="1">
      <alignment horizontal="center"/>
    </xf>
    <xf numFmtId="1" fontId="44" fillId="0" borderId="23" xfId="1" applyNumberFormat="1" applyFont="1" applyBorder="1" applyAlignment="1">
      <alignment horizontal="center"/>
    </xf>
    <xf numFmtId="0" fontId="44" fillId="0" borderId="16" xfId="1" applyFont="1" applyBorder="1" applyAlignment="1">
      <alignment vertical="center"/>
    </xf>
    <xf numFmtId="0" fontId="44" fillId="0" borderId="16" xfId="1" applyFont="1" applyBorder="1" applyAlignment="1">
      <alignment horizontal="left"/>
    </xf>
    <xf numFmtId="0" fontId="44" fillId="0" borderId="33" xfId="1" applyFont="1" applyBorder="1" applyAlignment="1">
      <alignment horizontal="center"/>
    </xf>
    <xf numFmtId="0" fontId="44" fillId="0" borderId="0" xfId="1" applyFont="1" applyAlignment="1">
      <alignment horizontal="left" vertical="center"/>
    </xf>
    <xf numFmtId="0" fontId="43" fillId="2" borderId="30" xfId="1" applyFont="1" applyFill="1" applyBorder="1" applyAlignment="1">
      <alignment horizontal="center"/>
    </xf>
    <xf numFmtId="1" fontId="44" fillId="0" borderId="12" xfId="1" applyNumberFormat="1" applyFont="1" applyBorder="1" applyAlignment="1">
      <alignment horizontal="center"/>
    </xf>
    <xf numFmtId="1" fontId="44" fillId="0" borderId="79" xfId="1" applyNumberFormat="1" applyFont="1" applyBorder="1" applyAlignment="1">
      <alignment horizontal="center"/>
    </xf>
    <xf numFmtId="0" fontId="44" fillId="0" borderId="10" xfId="1" applyFont="1" applyBorder="1" applyAlignment="1">
      <alignment vertical="center"/>
    </xf>
    <xf numFmtId="0" fontId="44" fillId="0" borderId="10" xfId="1" applyFont="1" applyBorder="1" applyAlignment="1">
      <alignment horizontal="left"/>
    </xf>
    <xf numFmtId="0" fontId="44" fillId="0" borderId="35" xfId="1" applyFont="1" applyBorder="1" applyAlignment="1">
      <alignment horizontal="center"/>
    </xf>
    <xf numFmtId="1" fontId="44" fillId="0" borderId="14" xfId="1" applyNumberFormat="1" applyFont="1" applyBorder="1" applyAlignment="1">
      <alignment horizontal="center"/>
    </xf>
    <xf numFmtId="0" fontId="44" fillId="0" borderId="14" xfId="1" applyFont="1" applyBorder="1" applyAlignment="1">
      <alignment vertical="center"/>
    </xf>
    <xf numFmtId="1" fontId="44" fillId="0" borderId="3" xfId="1" applyNumberFormat="1" applyFont="1" applyBorder="1" applyAlignment="1">
      <alignment horizontal="center"/>
    </xf>
    <xf numFmtId="1" fontId="44" fillId="0" borderId="126" xfId="1" applyNumberFormat="1" applyFont="1" applyBorder="1" applyAlignment="1">
      <alignment horizontal="center"/>
    </xf>
    <xf numFmtId="1" fontId="47" fillId="13" borderId="10" xfId="1" applyNumberFormat="1" applyFont="1" applyFill="1" applyBorder="1" applyAlignment="1">
      <alignment horizontal="center"/>
    </xf>
    <xf numFmtId="1" fontId="47" fillId="13" borderId="12" xfId="1" applyNumberFormat="1" applyFont="1" applyFill="1" applyBorder="1" applyAlignment="1">
      <alignment horizontal="center"/>
    </xf>
    <xf numFmtId="1" fontId="47" fillId="13" borderId="79" xfId="1" applyNumberFormat="1" applyFont="1" applyFill="1" applyBorder="1" applyAlignment="1">
      <alignment horizontal="center"/>
    </xf>
    <xf numFmtId="0" fontId="44" fillId="3" borderId="16" xfId="1" applyFont="1" applyFill="1" applyBorder="1"/>
    <xf numFmtId="0" fontId="44" fillId="0" borderId="55" xfId="1" applyFont="1" applyBorder="1"/>
    <xf numFmtId="0" fontId="44" fillId="0" borderId="55" xfId="1" applyFont="1" applyBorder="1" applyAlignment="1">
      <alignment horizontal="center"/>
    </xf>
    <xf numFmtId="0" fontId="44" fillId="0" borderId="48" xfId="1" applyFont="1" applyBorder="1" applyAlignment="1">
      <alignment horizontal="center"/>
    </xf>
    <xf numFmtId="0" fontId="43" fillId="2" borderId="26" xfId="1" applyFont="1" applyFill="1" applyBorder="1" applyAlignment="1">
      <alignment horizontal="center"/>
    </xf>
    <xf numFmtId="0" fontId="44" fillId="3" borderId="10" xfId="1" applyFont="1" applyFill="1" applyBorder="1"/>
    <xf numFmtId="0" fontId="44" fillId="0" borderId="53" xfId="1" applyFont="1" applyBorder="1"/>
    <xf numFmtId="0" fontId="44" fillId="0" borderId="53" xfId="1" applyFont="1" applyBorder="1" applyAlignment="1">
      <alignment horizontal="center"/>
    </xf>
    <xf numFmtId="0" fontId="44" fillId="0" borderId="49" xfId="1" applyFont="1" applyBorder="1" applyAlignment="1">
      <alignment horizontal="center"/>
    </xf>
    <xf numFmtId="0" fontId="44" fillId="3" borderId="10" xfId="1" applyFont="1" applyFill="1" applyBorder="1" applyAlignment="1">
      <alignment vertical="center"/>
    </xf>
    <xf numFmtId="0" fontId="43" fillId="2" borderId="91" xfId="1" applyFont="1" applyFill="1" applyBorder="1" applyAlignment="1">
      <alignment horizontal="center"/>
    </xf>
    <xf numFmtId="1" fontId="44" fillId="0" borderId="84" xfId="1" applyNumberFormat="1" applyFont="1" applyBorder="1" applyAlignment="1">
      <alignment horizontal="center"/>
    </xf>
    <xf numFmtId="0" fontId="44" fillId="3" borderId="12" xfId="1" applyFont="1" applyFill="1" applyBorder="1"/>
    <xf numFmtId="0" fontId="44" fillId="0" borderId="4" xfId="1" applyFont="1" applyBorder="1"/>
    <xf numFmtId="0" fontId="44" fillId="0" borderId="0" xfId="1" applyFont="1" applyAlignment="1">
      <alignment horizontal="left"/>
    </xf>
    <xf numFmtId="0" fontId="44" fillId="0" borderId="0" xfId="1" applyFont="1" applyAlignment="1">
      <alignment horizontal="center"/>
    </xf>
    <xf numFmtId="0" fontId="44" fillId="0" borderId="4" xfId="1" applyFont="1" applyBorder="1" applyAlignment="1">
      <alignment horizontal="center"/>
    </xf>
    <xf numFmtId="0" fontId="44" fillId="0" borderId="27" xfId="1" applyFont="1" applyBorder="1" applyAlignment="1">
      <alignment horizontal="center"/>
    </xf>
    <xf numFmtId="1" fontId="44" fillId="0" borderId="15" xfId="1" applyNumberFormat="1" applyFont="1" applyBorder="1" applyAlignment="1">
      <alignment horizontal="center"/>
    </xf>
    <xf numFmtId="1" fontId="44" fillId="0" borderId="78" xfId="1" applyNumberFormat="1" applyFont="1" applyBorder="1" applyAlignment="1">
      <alignment horizontal="center"/>
    </xf>
    <xf numFmtId="0" fontId="44" fillId="0" borderId="57" xfId="1" applyFont="1" applyBorder="1"/>
    <xf numFmtId="0" fontId="44" fillId="0" borderId="58" xfId="1" applyFont="1" applyBorder="1" applyAlignment="1">
      <alignment horizontal="left"/>
    </xf>
    <xf numFmtId="0" fontId="44" fillId="0" borderId="58" xfId="1" applyFont="1" applyBorder="1" applyAlignment="1">
      <alignment horizontal="center"/>
    </xf>
    <xf numFmtId="0" fontId="44" fillId="0" borderId="57" xfId="1" applyFont="1" applyBorder="1" applyAlignment="1">
      <alignment horizontal="center"/>
    </xf>
    <xf numFmtId="0" fontId="44" fillId="0" borderId="59" xfId="1" applyFont="1" applyBorder="1" applyAlignment="1">
      <alignment horizontal="center"/>
    </xf>
    <xf numFmtId="1" fontId="47" fillId="13" borderId="16" xfId="1" applyNumberFormat="1" applyFont="1" applyFill="1" applyBorder="1" applyAlignment="1">
      <alignment horizontal="center"/>
    </xf>
    <xf numFmtId="0" fontId="44" fillId="0" borderId="15" xfId="1" applyFont="1" applyBorder="1"/>
    <xf numFmtId="1" fontId="47" fillId="13" borderId="128" xfId="1" applyNumberFormat="1" applyFont="1" applyFill="1" applyBorder="1" applyAlignment="1">
      <alignment vertical="center"/>
    </xf>
    <xf numFmtId="1" fontId="47" fillId="13" borderId="129" xfId="1" applyNumberFormat="1" applyFont="1" applyFill="1" applyBorder="1" applyAlignment="1">
      <alignment vertical="center"/>
    </xf>
    <xf numFmtId="1" fontId="47" fillId="13" borderId="130" xfId="1" applyNumberFormat="1" applyFont="1" applyFill="1" applyBorder="1" applyAlignment="1">
      <alignment horizontal="center"/>
    </xf>
    <xf numFmtId="1" fontId="47" fillId="13" borderId="129" xfId="1" applyNumberFormat="1" applyFont="1" applyFill="1" applyBorder="1" applyAlignment="1">
      <alignment horizontal="center"/>
    </xf>
    <xf numFmtId="0" fontId="47" fillId="13" borderId="129" xfId="1" applyFont="1" applyFill="1" applyBorder="1"/>
    <xf numFmtId="0" fontId="47" fillId="13" borderId="131" xfId="1" applyFont="1" applyFill="1" applyBorder="1"/>
    <xf numFmtId="0" fontId="47" fillId="13" borderId="129" xfId="1" applyFont="1" applyFill="1" applyBorder="1" applyAlignment="1">
      <alignment horizontal="center"/>
    </xf>
    <xf numFmtId="0" fontId="47" fillId="13" borderId="132" xfId="1" applyFont="1" applyFill="1" applyBorder="1" applyAlignment="1">
      <alignment horizontal="left"/>
    </xf>
    <xf numFmtId="0" fontId="47" fillId="13" borderId="132" xfId="1" applyFont="1" applyFill="1" applyBorder="1" applyAlignment="1">
      <alignment horizontal="center"/>
    </xf>
    <xf numFmtId="0" fontId="47" fillId="13" borderId="131" xfId="1" applyFont="1" applyFill="1" applyBorder="1" applyAlignment="1">
      <alignment horizontal="center"/>
    </xf>
    <xf numFmtId="0" fontId="47" fillId="13" borderId="133" xfId="1" applyFont="1" applyFill="1" applyBorder="1" applyAlignment="1">
      <alignment horizontal="center"/>
    </xf>
    <xf numFmtId="1" fontId="47" fillId="13" borderId="115" xfId="1" applyNumberFormat="1" applyFont="1" applyFill="1" applyBorder="1" applyAlignment="1">
      <alignment vertical="center"/>
    </xf>
    <xf numFmtId="1" fontId="47" fillId="13" borderId="116" xfId="1" applyNumberFormat="1" applyFont="1" applyFill="1" applyBorder="1" applyAlignment="1">
      <alignment vertical="center"/>
    </xf>
    <xf numFmtId="1" fontId="47" fillId="13" borderId="117" xfId="1" applyNumberFormat="1" applyFont="1" applyFill="1" applyBorder="1" applyAlignment="1">
      <alignment horizontal="center"/>
    </xf>
    <xf numFmtId="1" fontId="47" fillId="13" borderId="116" xfId="1" applyNumberFormat="1" applyFont="1" applyFill="1" applyBorder="1" applyAlignment="1">
      <alignment horizontal="center"/>
    </xf>
    <xf numFmtId="0" fontId="47" fillId="13" borderId="116" xfId="1" applyFont="1" applyFill="1" applyBorder="1"/>
    <xf numFmtId="0" fontId="47" fillId="13" borderId="120" xfId="1" applyFont="1" applyFill="1" applyBorder="1"/>
    <xf numFmtId="0" fontId="47" fillId="13" borderId="116" xfId="1" applyFont="1" applyFill="1" applyBorder="1" applyAlignment="1">
      <alignment horizontal="center"/>
    </xf>
    <xf numFmtId="0" fontId="47" fillId="13" borderId="121" xfId="1" applyFont="1" applyFill="1" applyBorder="1" applyAlignment="1">
      <alignment horizontal="left"/>
    </xf>
    <xf numFmtId="0" fontId="47" fillId="13" borderId="121" xfId="1" applyFont="1" applyFill="1" applyBorder="1" applyAlignment="1">
      <alignment horizontal="center"/>
    </xf>
    <xf numFmtId="0" fontId="47" fillId="13" borderId="120" xfId="1" applyFont="1" applyFill="1" applyBorder="1" applyAlignment="1">
      <alignment horizontal="center"/>
    </xf>
    <xf numFmtId="0" fontId="47" fillId="13" borderId="122" xfId="1" applyFont="1" applyFill="1" applyBorder="1" applyAlignment="1">
      <alignment horizontal="center"/>
    </xf>
    <xf numFmtId="0" fontId="44" fillId="0" borderId="60" xfId="1" applyFont="1" applyBorder="1"/>
    <xf numFmtId="0" fontId="44" fillId="0" borderId="61" xfId="1" applyFont="1" applyBorder="1" applyAlignment="1">
      <alignment horizontal="left"/>
    </xf>
    <xf numFmtId="0" fontId="44" fillId="0" borderId="61" xfId="1" applyFont="1" applyBorder="1" applyAlignment="1">
      <alignment horizontal="center"/>
    </xf>
    <xf numFmtId="0" fontId="44" fillId="0" borderId="60" xfId="1" applyFont="1" applyBorder="1" applyAlignment="1">
      <alignment horizontal="center"/>
    </xf>
    <xf numFmtId="0" fontId="44" fillId="0" borderId="62" xfId="1" applyFont="1" applyBorder="1" applyAlignment="1">
      <alignment horizontal="center"/>
    </xf>
    <xf numFmtId="0" fontId="44" fillId="0" borderId="15" xfId="1" applyFont="1" applyBorder="1" applyAlignment="1">
      <alignment vertical="center"/>
    </xf>
    <xf numFmtId="1" fontId="47" fillId="13" borderId="115" xfId="1" applyNumberFormat="1" applyFont="1" applyFill="1" applyBorder="1" applyAlignment="1">
      <alignment horizontal="center"/>
    </xf>
    <xf numFmtId="1" fontId="44" fillId="17" borderId="100" xfId="1" applyNumberFormat="1" applyFont="1" applyFill="1" applyBorder="1" applyAlignment="1">
      <alignment horizontal="center" vertical="center"/>
    </xf>
    <xf numFmtId="1" fontId="44" fillId="17" borderId="95" xfId="1" applyNumberFormat="1" applyFont="1" applyFill="1" applyBorder="1" applyAlignment="1">
      <alignment horizontal="center" vertical="center"/>
    </xf>
    <xf numFmtId="0" fontId="44" fillId="17" borderId="95" xfId="1" applyFont="1" applyFill="1" applyBorder="1" applyAlignment="1">
      <alignment horizontal="left" vertical="center"/>
    </xf>
    <xf numFmtId="0" fontId="44" fillId="17" borderId="95" xfId="1" applyFont="1" applyFill="1" applyBorder="1" applyAlignment="1">
      <alignment horizontal="center" vertical="center"/>
    </xf>
    <xf numFmtId="0" fontId="44" fillId="17" borderId="7" xfId="1" applyFont="1" applyFill="1" applyBorder="1" applyAlignment="1">
      <alignment horizontal="left"/>
    </xf>
    <xf numFmtId="0" fontId="44" fillId="17" borderId="7" xfId="1" applyFont="1" applyFill="1" applyBorder="1" applyAlignment="1">
      <alignment horizontal="center"/>
    </xf>
    <xf numFmtId="0" fontId="44" fillId="17" borderId="101" xfId="1" applyFont="1" applyFill="1" applyBorder="1" applyAlignment="1">
      <alignment horizontal="center" vertical="center"/>
    </xf>
    <xf numFmtId="0" fontId="43" fillId="2" borderId="31" xfId="1" applyFont="1" applyFill="1" applyBorder="1" applyAlignment="1">
      <alignment horizontal="center"/>
    </xf>
    <xf numFmtId="0" fontId="44" fillId="0" borderId="82" xfId="1" applyFont="1" applyBorder="1" applyAlignment="1">
      <alignment horizontal="left"/>
    </xf>
    <xf numFmtId="0" fontId="44" fillId="0" borderId="82" xfId="1" applyFont="1" applyBorder="1" applyAlignment="1">
      <alignment horizontal="center"/>
    </xf>
    <xf numFmtId="0" fontId="44" fillId="0" borderId="22" xfId="1" applyFont="1" applyBorder="1" applyAlignment="1">
      <alignment horizontal="center"/>
    </xf>
    <xf numFmtId="0" fontId="44" fillId="0" borderId="83" xfId="1" applyFont="1" applyBorder="1" applyAlignment="1">
      <alignment horizontal="center"/>
    </xf>
    <xf numFmtId="0" fontId="47" fillId="19" borderId="60" xfId="1" applyFont="1" applyFill="1" applyBorder="1"/>
    <xf numFmtId="0" fontId="47" fillId="19" borderId="12" xfId="1" applyFont="1" applyFill="1" applyBorder="1" applyAlignment="1">
      <alignment horizontal="center"/>
    </xf>
    <xf numFmtId="0" fontId="47" fillId="19" borderId="61" xfId="1" applyFont="1" applyFill="1" applyBorder="1" applyAlignment="1">
      <alignment horizontal="left"/>
    </xf>
    <xf numFmtId="0" fontId="47" fillId="19" borderId="61" xfId="1" applyFont="1" applyFill="1" applyBorder="1" applyAlignment="1">
      <alignment horizontal="center"/>
    </xf>
    <xf numFmtId="0" fontId="47" fillId="19" borderId="60" xfId="1" applyFont="1" applyFill="1" applyBorder="1" applyAlignment="1">
      <alignment horizontal="center"/>
    </xf>
    <xf numFmtId="0" fontId="47" fillId="19" borderId="62" xfId="1" applyFont="1" applyFill="1" applyBorder="1" applyAlignment="1">
      <alignment horizontal="center"/>
    </xf>
    <xf numFmtId="1" fontId="44" fillId="17" borderId="95" xfId="1" applyNumberFormat="1" applyFont="1" applyFill="1" applyBorder="1" applyAlignment="1">
      <alignment horizontal="center"/>
    </xf>
    <xf numFmtId="1" fontId="44" fillId="17" borderId="114" xfId="1" applyNumberFormat="1" applyFont="1" applyFill="1" applyBorder="1" applyAlignment="1">
      <alignment horizontal="center"/>
    </xf>
    <xf numFmtId="1" fontId="44" fillId="13" borderId="116" xfId="1" applyNumberFormat="1" applyFont="1" applyFill="1" applyBorder="1" applyAlignment="1">
      <alignment horizontal="center"/>
    </xf>
    <xf numFmtId="1" fontId="44" fillId="13" borderId="117" xfId="1" applyNumberFormat="1" applyFont="1" applyFill="1" applyBorder="1" applyAlignment="1">
      <alignment horizontal="center"/>
    </xf>
    <xf numFmtId="1" fontId="44" fillId="13" borderId="115" xfId="1" applyNumberFormat="1" applyFont="1" applyFill="1" applyBorder="1" applyAlignment="1">
      <alignment horizontal="center"/>
    </xf>
    <xf numFmtId="0" fontId="44" fillId="0" borderId="3" xfId="1" applyFont="1" applyBorder="1" applyAlignment="1">
      <alignment vertical="center"/>
    </xf>
    <xf numFmtId="0" fontId="44" fillId="0" borderId="15" xfId="1" applyFont="1" applyBorder="1" applyAlignment="1">
      <alignment horizontal="left"/>
    </xf>
    <xf numFmtId="0" fontId="44" fillId="0" borderId="46" xfId="1" applyFont="1" applyBorder="1" applyAlignment="1">
      <alignment horizontal="center"/>
    </xf>
    <xf numFmtId="1" fontId="47" fillId="19" borderId="19" xfId="1" applyNumberFormat="1" applyFont="1" applyFill="1" applyBorder="1" applyAlignment="1">
      <alignment horizontal="center"/>
    </xf>
    <xf numFmtId="1" fontId="47" fillId="19" borderId="13" xfId="1" applyNumberFormat="1" applyFont="1" applyFill="1" applyBorder="1" applyAlignment="1">
      <alignment horizontal="center"/>
    </xf>
    <xf numFmtId="1" fontId="47" fillId="19" borderId="115" xfId="1" applyNumberFormat="1" applyFont="1" applyFill="1" applyBorder="1" applyAlignment="1">
      <alignment horizontal="center"/>
    </xf>
    <xf numFmtId="1" fontId="47" fillId="19" borderId="116" xfId="1" applyNumberFormat="1" applyFont="1" applyFill="1" applyBorder="1" applyAlignment="1">
      <alignment horizontal="center"/>
    </xf>
    <xf numFmtId="0" fontId="47" fillId="19" borderId="116" xfId="1" applyFont="1" applyFill="1" applyBorder="1" applyAlignment="1">
      <alignment horizontal="left" vertical="center"/>
    </xf>
    <xf numFmtId="0" fontId="47" fillId="19" borderId="116" xfId="1" applyFont="1" applyFill="1" applyBorder="1"/>
    <xf numFmtId="0" fontId="47" fillId="19" borderId="116" xfId="1" applyFont="1" applyFill="1" applyBorder="1" applyAlignment="1">
      <alignment horizontal="center"/>
    </xf>
    <xf numFmtId="0" fontId="47" fillId="19" borderId="116" xfId="1" applyFont="1" applyFill="1" applyBorder="1" applyAlignment="1">
      <alignment horizontal="left"/>
    </xf>
    <xf numFmtId="0" fontId="47" fillId="19" borderId="134" xfId="1" applyFont="1" applyFill="1" applyBorder="1" applyAlignment="1">
      <alignment horizontal="center"/>
    </xf>
    <xf numFmtId="1" fontId="44" fillId="0" borderId="135" xfId="1" applyNumberFormat="1" applyFont="1" applyBorder="1" applyAlignment="1">
      <alignment horizontal="center"/>
    </xf>
    <xf numFmtId="0" fontId="43" fillId="2" borderId="29" xfId="1" applyFont="1" applyFill="1" applyBorder="1"/>
    <xf numFmtId="0" fontId="43" fillId="2" borderId="30" xfId="1" applyFont="1" applyFill="1" applyBorder="1"/>
    <xf numFmtId="1" fontId="44" fillId="0" borderId="34" xfId="1" applyNumberFormat="1" applyFont="1" applyBorder="1" applyAlignment="1">
      <alignment horizontal="center"/>
    </xf>
    <xf numFmtId="0" fontId="43" fillId="2" borderId="31" xfId="1" applyFont="1" applyFill="1" applyBorder="1"/>
    <xf numFmtId="1" fontId="44" fillId="0" borderId="72" xfId="1" applyNumberFormat="1" applyFont="1" applyBorder="1" applyAlignment="1">
      <alignment horizontal="center"/>
    </xf>
    <xf numFmtId="0" fontId="44" fillId="0" borderId="14" xfId="1" applyFont="1" applyBorder="1" applyAlignment="1">
      <alignment horizontal="left" vertical="center"/>
    </xf>
    <xf numFmtId="0" fontId="44" fillId="0" borderId="14" xfId="1" applyFont="1" applyBorder="1"/>
    <xf numFmtId="0" fontId="44" fillId="0" borderId="43" xfId="1" applyFont="1" applyBorder="1" applyAlignment="1">
      <alignment horizontal="center"/>
    </xf>
    <xf numFmtId="0" fontId="44" fillId="0" borderId="12" xfId="1" applyFont="1" applyBorder="1"/>
    <xf numFmtId="0" fontId="43" fillId="0" borderId="0" xfId="1" applyFont="1" applyAlignment="1">
      <alignment horizontal="center"/>
    </xf>
    <xf numFmtId="0" fontId="43" fillId="0" borderId="0" xfId="1" applyFont="1"/>
    <xf numFmtId="1" fontId="44" fillId="0" borderId="0" xfId="1" applyNumberFormat="1" applyFont="1"/>
    <xf numFmtId="0" fontId="43" fillId="0" borderId="0" xfId="1" applyFont="1" applyAlignment="1">
      <alignment horizontal="right"/>
    </xf>
    <xf numFmtId="0" fontId="43" fillId="0" borderId="0" xfId="1" applyFont="1" applyAlignment="1">
      <alignment horizontal="left"/>
    </xf>
    <xf numFmtId="0" fontId="44" fillId="2" borderId="30" xfId="1" applyFont="1" applyFill="1" applyBorder="1" applyAlignment="1">
      <alignment horizontal="center"/>
    </xf>
    <xf numFmtId="0" fontId="44" fillId="2" borderId="31" xfId="1" applyFont="1" applyFill="1" applyBorder="1" applyAlignment="1">
      <alignment horizontal="center"/>
    </xf>
    <xf numFmtId="0" fontId="44" fillId="2" borderId="29" xfId="1" applyFont="1" applyFill="1" applyBorder="1" applyAlignment="1">
      <alignment horizontal="center"/>
    </xf>
    <xf numFmtId="1" fontId="9" fillId="0" borderId="72" xfId="1" applyNumberFormat="1" applyFont="1" applyBorder="1" applyAlignment="1">
      <alignment horizontal="center" vertical="center"/>
    </xf>
    <xf numFmtId="1" fontId="28" fillId="0" borderId="135" xfId="1" applyNumberFormat="1" applyFont="1" applyBorder="1" applyAlignment="1">
      <alignment horizontal="center"/>
    </xf>
    <xf numFmtId="0" fontId="28" fillId="0" borderId="137" xfId="1" applyFont="1" applyBorder="1" applyAlignment="1">
      <alignment horizontal="left"/>
    </xf>
    <xf numFmtId="1" fontId="28" fillId="0" borderId="141" xfId="1" applyNumberFormat="1" applyFont="1" applyBorder="1" applyAlignment="1">
      <alignment horizontal="center"/>
    </xf>
    <xf numFmtId="1" fontId="28" fillId="0" borderId="140" xfId="1" applyNumberFormat="1" applyFont="1" applyBorder="1" applyAlignment="1">
      <alignment horizontal="center"/>
    </xf>
    <xf numFmtId="0" fontId="28" fillId="0" borderId="142" xfId="1" applyFont="1" applyBorder="1"/>
    <xf numFmtId="0" fontId="28" fillId="0" borderId="140" xfId="1" applyFont="1" applyBorder="1" applyAlignment="1">
      <alignment horizontal="center"/>
    </xf>
    <xf numFmtId="0" fontId="28" fillId="0" borderId="143" xfId="1" applyFont="1" applyBorder="1" applyAlignment="1">
      <alignment horizontal="left"/>
    </xf>
    <xf numFmtId="0" fontId="28" fillId="0" borderId="143" xfId="1" applyFont="1" applyBorder="1" applyAlignment="1">
      <alignment horizontal="center"/>
    </xf>
    <xf numFmtId="0" fontId="28" fillId="0" borderId="142" xfId="1" applyFont="1" applyBorder="1" applyAlignment="1">
      <alignment horizontal="center"/>
    </xf>
    <xf numFmtId="1" fontId="28" fillId="0" borderId="145" xfId="1" applyNumberFormat="1" applyFont="1" applyBorder="1" applyAlignment="1">
      <alignment horizontal="center"/>
    </xf>
    <xf numFmtId="1" fontId="28" fillId="0" borderId="144" xfId="1" applyNumberFormat="1" applyFont="1" applyBorder="1" applyAlignment="1">
      <alignment horizontal="center"/>
    </xf>
    <xf numFmtId="0" fontId="28" fillId="0" borderId="146" xfId="1" applyFont="1" applyBorder="1"/>
    <xf numFmtId="0" fontId="28" fillId="0" borderId="144" xfId="1" applyFont="1" applyBorder="1"/>
    <xf numFmtId="0" fontId="28" fillId="0" borderId="118" xfId="1" applyFont="1" applyBorder="1"/>
    <xf numFmtId="0" fontId="28" fillId="0" borderId="149" xfId="1" applyFont="1" applyBorder="1" applyAlignment="1">
      <alignment horizontal="left"/>
    </xf>
    <xf numFmtId="0" fontId="28" fillId="0" borderId="149" xfId="1" applyFont="1" applyBorder="1" applyAlignment="1">
      <alignment horizontal="center"/>
    </xf>
    <xf numFmtId="0" fontId="28" fillId="0" borderId="150" xfId="1" applyFont="1" applyBorder="1" applyAlignment="1">
      <alignment horizontal="center"/>
    </xf>
    <xf numFmtId="1" fontId="28" fillId="0" borderId="119" xfId="1" applyNumberFormat="1" applyFont="1" applyBorder="1" applyAlignment="1">
      <alignment horizontal="center"/>
    </xf>
    <xf numFmtId="0" fontId="28" fillId="0" borderId="148" xfId="1" applyFont="1" applyBorder="1" applyAlignment="1">
      <alignment horizontal="left"/>
    </xf>
    <xf numFmtId="0" fontId="28" fillId="0" borderId="148" xfId="1" applyFont="1" applyBorder="1" applyAlignment="1">
      <alignment horizontal="center"/>
    </xf>
    <xf numFmtId="0" fontId="28" fillId="0" borderId="152" xfId="1" applyFont="1" applyBorder="1" applyAlignment="1">
      <alignment horizontal="center"/>
    </xf>
    <xf numFmtId="0" fontId="28" fillId="0" borderId="56" xfId="1" applyFont="1" applyBorder="1"/>
    <xf numFmtId="0" fontId="34" fillId="2" borderId="24" xfId="1" applyFont="1" applyFill="1" applyBorder="1" applyAlignment="1">
      <alignment horizontal="center"/>
    </xf>
    <xf numFmtId="0" fontId="34" fillId="2" borderId="28" xfId="1" applyFont="1" applyFill="1" applyBorder="1" applyAlignment="1">
      <alignment horizontal="center"/>
    </xf>
    <xf numFmtId="1" fontId="28" fillId="0" borderId="3" xfId="1" applyNumberFormat="1" applyFont="1" applyBorder="1" applyAlignment="1">
      <alignment horizontal="center"/>
    </xf>
    <xf numFmtId="0" fontId="28" fillId="0" borderId="119" xfId="1" applyFont="1" applyBorder="1"/>
    <xf numFmtId="0" fontId="8" fillId="20" borderId="1" xfId="0" applyFont="1" applyFill="1" applyBorder="1" applyAlignment="1">
      <alignment horizontal="center" vertical="center"/>
    </xf>
    <xf numFmtId="0" fontId="0" fillId="0" borderId="1" xfId="0" applyBorder="1" applyAlignment="1">
      <alignment horizontal="center" vertical="center"/>
    </xf>
    <xf numFmtId="0" fontId="51" fillId="0" borderId="0" xfId="0" applyFont="1" applyAlignment="1">
      <alignment horizontal="center" vertical="center"/>
    </xf>
    <xf numFmtId="0" fontId="8" fillId="21" borderId="1" xfId="0" applyFont="1" applyFill="1" applyBorder="1" applyAlignment="1">
      <alignment horizontal="center" vertical="center"/>
    </xf>
    <xf numFmtId="0" fontId="9" fillId="0" borderId="1" xfId="0" applyFont="1" applyBorder="1" applyAlignment="1">
      <alignment horizontal="center" vertical="center"/>
    </xf>
    <xf numFmtId="1" fontId="13" fillId="0" borderId="13" xfId="1" applyNumberFormat="1" applyFont="1" applyBorder="1" applyAlignment="1">
      <alignment horizontal="center" vertical="center"/>
    </xf>
    <xf numFmtId="1" fontId="53" fillId="0" borderId="100" xfId="1" applyNumberFormat="1" applyFont="1" applyBorder="1" applyAlignment="1">
      <alignment horizontal="center" vertical="center"/>
    </xf>
    <xf numFmtId="0" fontId="13" fillId="0" borderId="2" xfId="1" applyFont="1" applyBorder="1" applyAlignment="1">
      <alignment vertical="center"/>
    </xf>
    <xf numFmtId="0" fontId="13" fillId="0" borderId="53" xfId="1" applyFont="1" applyBorder="1" applyAlignment="1">
      <alignment vertical="center"/>
    </xf>
    <xf numFmtId="1" fontId="54" fillId="8" borderId="2" xfId="1" applyNumberFormat="1" applyFont="1" applyFill="1" applyBorder="1" applyAlignment="1">
      <alignment horizontal="center" vertical="center"/>
    </xf>
    <xf numFmtId="1" fontId="53" fillId="0" borderId="95" xfId="1" applyNumberFormat="1" applyFont="1" applyBorder="1" applyAlignment="1">
      <alignment horizontal="center"/>
    </xf>
    <xf numFmtId="1" fontId="53" fillId="0" borderId="102" xfId="1" applyNumberFormat="1" applyFont="1" applyBorder="1" applyAlignment="1">
      <alignment horizontal="center" vertical="center"/>
    </xf>
    <xf numFmtId="0" fontId="28" fillId="0" borderId="110" xfId="1" applyFont="1" applyBorder="1" applyAlignment="1">
      <alignment horizontal="center" vertical="center"/>
    </xf>
    <xf numFmtId="0" fontId="28" fillId="0" borderId="110" xfId="1" applyFont="1" applyBorder="1" applyAlignment="1">
      <alignment vertical="center"/>
    </xf>
    <xf numFmtId="0" fontId="28" fillId="0" borderId="98" xfId="1" applyFont="1" applyBorder="1" applyAlignment="1">
      <alignment horizontal="center" vertical="center"/>
    </xf>
    <xf numFmtId="0" fontId="28" fillId="0" borderId="49" xfId="1" applyFont="1" applyBorder="1" applyAlignment="1">
      <alignment vertical="center"/>
    </xf>
    <xf numFmtId="0" fontId="28" fillId="0" borderId="99" xfId="1" applyFont="1" applyBorder="1" applyAlignment="1">
      <alignment horizontal="center" vertical="center"/>
    </xf>
    <xf numFmtId="0" fontId="28" fillId="0" borderId="51" xfId="1" applyFont="1" applyBorder="1" applyAlignment="1">
      <alignment vertical="center"/>
    </xf>
    <xf numFmtId="0" fontId="17" fillId="3" borderId="97" xfId="1" applyFont="1" applyFill="1" applyBorder="1" applyAlignment="1">
      <alignment vertical="center"/>
    </xf>
    <xf numFmtId="1" fontId="55" fillId="0" borderId="71" xfId="1" applyNumberFormat="1" applyFont="1" applyBorder="1" applyAlignment="1">
      <alignment horizontal="center" vertical="center"/>
    </xf>
    <xf numFmtId="0" fontId="17" fillId="0" borderId="71" xfId="1" applyFont="1" applyBorder="1" applyAlignment="1">
      <alignment vertical="center"/>
    </xf>
    <xf numFmtId="0" fontId="17" fillId="0" borderId="71" xfId="1" applyFont="1" applyBorder="1" applyAlignment="1">
      <alignment horizontal="left" vertical="center"/>
    </xf>
    <xf numFmtId="0" fontId="17" fillId="0" borderId="16" xfId="1" applyFont="1" applyBorder="1" applyAlignment="1">
      <alignment horizontal="center" vertical="center"/>
    </xf>
    <xf numFmtId="0" fontId="17" fillId="0" borderId="16" xfId="1" applyFont="1" applyBorder="1" applyAlignment="1">
      <alignment horizontal="left" vertical="center"/>
    </xf>
    <xf numFmtId="0" fontId="17" fillId="0" borderId="71" xfId="1" applyFont="1" applyBorder="1" applyAlignment="1">
      <alignment horizontal="center" vertical="center"/>
    </xf>
    <xf numFmtId="0" fontId="17" fillId="3" borderId="98" xfId="1" applyFont="1" applyFill="1" applyBorder="1" applyAlignment="1">
      <alignment vertical="center"/>
    </xf>
    <xf numFmtId="1" fontId="17" fillId="0" borderId="23" xfId="1" applyNumberFormat="1" applyFont="1" applyBorder="1" applyAlignment="1">
      <alignment horizontal="center" vertical="center"/>
    </xf>
    <xf numFmtId="1" fontId="55" fillId="0" borderId="23" xfId="1" applyNumberFormat="1" applyFont="1" applyBorder="1" applyAlignment="1">
      <alignment horizontal="center" vertical="center"/>
    </xf>
    <xf numFmtId="0" fontId="17" fillId="0" borderId="23" xfId="1" applyFont="1" applyBorder="1" applyAlignment="1">
      <alignment vertical="center"/>
    </xf>
    <xf numFmtId="0" fontId="17" fillId="0" borderId="23" xfId="1" applyFont="1" applyBorder="1" applyAlignment="1">
      <alignment horizontal="left" vertical="center"/>
    </xf>
    <xf numFmtId="0" fontId="17" fillId="0" borderId="10" xfId="1" applyFont="1" applyBorder="1" applyAlignment="1">
      <alignment horizontal="center" vertical="center"/>
    </xf>
    <xf numFmtId="0" fontId="17" fillId="0" borderId="10" xfId="1" applyFont="1" applyBorder="1" applyAlignment="1">
      <alignment horizontal="left" vertical="center"/>
    </xf>
    <xf numFmtId="0" fontId="17" fillId="0" borderId="23" xfId="1" applyFont="1" applyBorder="1" applyAlignment="1">
      <alignment horizontal="center" vertical="center"/>
    </xf>
    <xf numFmtId="0" fontId="17" fillId="0" borderId="10" xfId="1" applyFont="1" applyBorder="1" applyAlignment="1">
      <alignment vertical="center"/>
    </xf>
    <xf numFmtId="0" fontId="17" fillId="3" borderId="49" xfId="1" applyFont="1" applyFill="1" applyBorder="1" applyAlignment="1">
      <alignment vertical="center"/>
    </xf>
    <xf numFmtId="0" fontId="17" fillId="3" borderId="51" xfId="1" applyFont="1" applyFill="1" applyBorder="1" applyAlignment="1">
      <alignment vertical="center"/>
    </xf>
    <xf numFmtId="1" fontId="17" fillId="0" borderId="72" xfId="1" applyNumberFormat="1" applyFont="1" applyBorder="1" applyAlignment="1">
      <alignment horizontal="center" vertical="center"/>
    </xf>
    <xf numFmtId="1" fontId="55" fillId="0" borderId="14" xfId="1" applyNumberFormat="1" applyFont="1" applyBorder="1" applyAlignment="1">
      <alignment horizontal="center" vertical="center"/>
    </xf>
    <xf numFmtId="0" fontId="17" fillId="0" borderId="14" xfId="1" applyFont="1" applyBorder="1" applyAlignment="1">
      <alignment vertical="center"/>
    </xf>
    <xf numFmtId="0" fontId="17" fillId="0" borderId="72" xfId="1" applyFont="1" applyBorder="1" applyAlignment="1">
      <alignment horizontal="left" vertical="center"/>
    </xf>
    <xf numFmtId="0" fontId="17" fillId="0" borderId="14" xfId="1" applyFont="1" applyBorder="1" applyAlignment="1">
      <alignment horizontal="center" vertical="center"/>
    </xf>
    <xf numFmtId="0" fontId="17" fillId="0" borderId="14" xfId="1" applyFont="1" applyBorder="1" applyAlignment="1">
      <alignment horizontal="left" vertical="center"/>
    </xf>
    <xf numFmtId="0" fontId="17" fillId="0" borderId="72" xfId="1" applyFont="1" applyBorder="1" applyAlignment="1">
      <alignment horizontal="center" vertical="center"/>
    </xf>
    <xf numFmtId="1" fontId="17" fillId="0" borderId="79" xfId="1" applyNumberFormat="1" applyFont="1" applyBorder="1" applyAlignment="1">
      <alignment horizontal="center" vertical="center"/>
    </xf>
    <xf numFmtId="0" fontId="55" fillId="2" borderId="97" xfId="1" applyFont="1" applyFill="1" applyBorder="1" applyAlignment="1">
      <alignment horizontal="center" vertical="center"/>
    </xf>
    <xf numFmtId="0" fontId="55" fillId="2" borderId="98" xfId="1" applyFont="1" applyFill="1" applyBorder="1" applyAlignment="1">
      <alignment horizontal="center" vertical="center"/>
    </xf>
    <xf numFmtId="0" fontId="55" fillId="2" borderId="111" xfId="1" applyFont="1" applyFill="1" applyBorder="1" applyAlignment="1">
      <alignment horizontal="center" vertical="center"/>
    </xf>
    <xf numFmtId="0" fontId="55" fillId="2" borderId="99" xfId="1" applyFont="1" applyFill="1" applyBorder="1" applyAlignment="1">
      <alignment horizontal="center" vertical="center"/>
    </xf>
    <xf numFmtId="1" fontId="55" fillId="0" borderId="16" xfId="1" applyNumberFormat="1" applyFont="1" applyBorder="1" applyAlignment="1">
      <alignment horizontal="center" vertical="center"/>
    </xf>
    <xf numFmtId="0" fontId="17" fillId="0" borderId="71" xfId="1" applyFont="1" applyBorder="1"/>
    <xf numFmtId="0" fontId="17" fillId="0" borderId="71" xfId="1" applyFont="1" applyBorder="1" applyAlignment="1">
      <alignment horizontal="center"/>
    </xf>
    <xf numFmtId="0" fontId="17" fillId="0" borderId="47" xfId="1" applyFont="1" applyBorder="1" applyAlignment="1">
      <alignment horizontal="left"/>
    </xf>
    <xf numFmtId="1" fontId="55" fillId="0" borderId="10" xfId="1" applyNumberFormat="1" applyFont="1" applyBorder="1" applyAlignment="1">
      <alignment horizontal="center" vertical="center"/>
    </xf>
    <xf numFmtId="0" fontId="17" fillId="0" borderId="23" xfId="1" applyFont="1" applyBorder="1"/>
    <xf numFmtId="0" fontId="17" fillId="0" borderId="23" xfId="1" applyFont="1" applyBorder="1" applyAlignment="1">
      <alignment horizontal="center"/>
    </xf>
    <xf numFmtId="0" fontId="17" fillId="0" borderId="21" xfId="1" applyFont="1" applyBorder="1" applyAlignment="1">
      <alignment horizontal="left"/>
    </xf>
    <xf numFmtId="1" fontId="55" fillId="0" borderId="12" xfId="1" applyNumberFormat="1" applyFont="1" applyBorder="1" applyAlignment="1">
      <alignment horizontal="center" vertical="center"/>
    </xf>
    <xf numFmtId="1" fontId="55" fillId="0" borderId="79" xfId="1" applyNumberFormat="1" applyFont="1" applyBorder="1" applyAlignment="1">
      <alignment horizontal="center" vertical="center"/>
    </xf>
    <xf numFmtId="0" fontId="17" fillId="0" borderId="79" xfId="1" applyFont="1" applyBorder="1"/>
    <xf numFmtId="0" fontId="17" fillId="0" borderId="79" xfId="1" applyFont="1" applyBorder="1" applyAlignment="1">
      <alignment horizontal="center"/>
    </xf>
    <xf numFmtId="0" fontId="17" fillId="0" borderId="61" xfId="1" applyFont="1" applyBorder="1" applyAlignment="1">
      <alignment horizontal="left"/>
    </xf>
    <xf numFmtId="1" fontId="55" fillId="0" borderId="72" xfId="1" applyNumberFormat="1" applyFont="1" applyBorder="1" applyAlignment="1">
      <alignment horizontal="center" vertical="center"/>
    </xf>
    <xf numFmtId="0" fontId="17" fillId="0" borderId="72" xfId="1" applyFont="1" applyBorder="1"/>
    <xf numFmtId="0" fontId="17" fillId="0" borderId="72" xfId="1" applyFont="1" applyBorder="1" applyAlignment="1">
      <alignment horizontal="center"/>
    </xf>
    <xf numFmtId="0" fontId="17" fillId="0" borderId="50" xfId="1" applyFont="1" applyBorder="1" applyAlignment="1">
      <alignment horizontal="left"/>
    </xf>
    <xf numFmtId="0" fontId="55" fillId="0" borderId="98" xfId="1" applyFont="1" applyBorder="1" applyAlignment="1">
      <alignment horizontal="center" vertical="center"/>
    </xf>
    <xf numFmtId="0" fontId="17" fillId="0" borderId="62" xfId="1" applyFont="1" applyBorder="1" applyAlignment="1">
      <alignment vertical="center"/>
    </xf>
    <xf numFmtId="0" fontId="55" fillId="0" borderId="99" xfId="1" applyFont="1" applyBorder="1" applyAlignment="1">
      <alignment horizontal="center" vertical="center"/>
    </xf>
    <xf numFmtId="0" fontId="9" fillId="0" borderId="72" xfId="1" applyFont="1" applyBorder="1" applyAlignment="1">
      <alignment vertical="center"/>
    </xf>
    <xf numFmtId="0" fontId="9" fillId="0" borderId="14" xfId="1" applyFont="1" applyBorder="1" applyAlignment="1">
      <alignment horizontal="left" vertical="center"/>
    </xf>
    <xf numFmtId="0" fontId="9" fillId="0" borderId="79" xfId="1" applyFont="1" applyBorder="1" applyAlignment="1">
      <alignment vertical="center"/>
    </xf>
    <xf numFmtId="0" fontId="9" fillId="0" borderId="12" xfId="1" applyFont="1" applyBorder="1" applyAlignment="1">
      <alignment horizontal="left" vertical="center"/>
    </xf>
    <xf numFmtId="0" fontId="9" fillId="0" borderId="21" xfId="1" applyFont="1" applyBorder="1" applyAlignment="1">
      <alignment vertical="center"/>
    </xf>
    <xf numFmtId="0" fontId="9" fillId="0" borderId="14" xfId="1" applyFont="1" applyBorder="1" applyAlignment="1">
      <alignment vertical="center"/>
    </xf>
    <xf numFmtId="0" fontId="9" fillId="0" borderId="72" xfId="1" applyFont="1" applyBorder="1" applyAlignment="1">
      <alignment horizontal="left" vertical="center"/>
    </xf>
    <xf numFmtId="0" fontId="9" fillId="0" borderId="72" xfId="1" applyFont="1" applyBorder="1" applyAlignment="1">
      <alignment horizontal="left"/>
    </xf>
    <xf numFmtId="0" fontId="55" fillId="0" borderId="97" xfId="1" applyFont="1" applyBorder="1" applyAlignment="1">
      <alignment horizontal="center" vertical="center"/>
    </xf>
    <xf numFmtId="0" fontId="17" fillId="0" borderId="48" xfId="1" applyFont="1" applyBorder="1" applyAlignment="1">
      <alignment vertical="center"/>
    </xf>
    <xf numFmtId="0" fontId="55" fillId="0" borderId="110" xfId="1" applyFont="1" applyBorder="1" applyAlignment="1">
      <alignment horizontal="center" vertical="center"/>
    </xf>
    <xf numFmtId="0" fontId="17" fillId="0" borderId="98" xfId="1" applyFont="1" applyBorder="1" applyAlignment="1">
      <alignment vertical="center"/>
    </xf>
    <xf numFmtId="0" fontId="55" fillId="0" borderId="111" xfId="1" applyFont="1" applyBorder="1" applyAlignment="1">
      <alignment horizontal="center" vertical="center"/>
    </xf>
    <xf numFmtId="0" fontId="17" fillId="0" borderId="59" xfId="1" applyFont="1" applyBorder="1"/>
    <xf numFmtId="0" fontId="17" fillId="0" borderId="51" xfId="1" applyFont="1" applyBorder="1"/>
    <xf numFmtId="0" fontId="17" fillId="3" borderId="47" xfId="1" applyFont="1" applyFill="1" applyBorder="1" applyAlignment="1">
      <alignment vertical="center"/>
    </xf>
    <xf numFmtId="1" fontId="8" fillId="0" borderId="0" xfId="1" applyNumberFormat="1" applyFont="1" applyAlignment="1">
      <alignment horizontal="center"/>
    </xf>
    <xf numFmtId="1" fontId="28" fillId="0" borderId="38" xfId="1" applyNumberFormat="1" applyFont="1" applyBorder="1" applyAlignment="1">
      <alignment horizontal="center"/>
    </xf>
    <xf numFmtId="1" fontId="28" fillId="0" borderId="1" xfId="1" applyNumberFormat="1" applyFont="1" applyBorder="1" applyAlignment="1">
      <alignment horizontal="center"/>
    </xf>
    <xf numFmtId="1" fontId="28" fillId="0" borderId="77" xfId="1" applyNumberFormat="1" applyFont="1" applyBorder="1" applyAlignment="1">
      <alignment horizontal="center"/>
    </xf>
    <xf numFmtId="0" fontId="28" fillId="0" borderId="1" xfId="1" applyFont="1" applyBorder="1"/>
    <xf numFmtId="0" fontId="28" fillId="0" borderId="1" xfId="1" applyFont="1" applyBorder="1" applyAlignment="1">
      <alignment horizontal="center"/>
    </xf>
    <xf numFmtId="0" fontId="28" fillId="0" borderId="153" xfId="1" applyFont="1" applyBorder="1" applyAlignment="1">
      <alignment horizontal="left"/>
    </xf>
    <xf numFmtId="0" fontId="28" fillId="0" borderId="153" xfId="1" applyFont="1" applyBorder="1" applyAlignment="1">
      <alignment horizontal="center"/>
    </xf>
    <xf numFmtId="0" fontId="28" fillId="0" borderId="103" xfId="1" applyFont="1" applyBorder="1" applyAlignment="1">
      <alignment horizontal="center"/>
    </xf>
    <xf numFmtId="0" fontId="28" fillId="0" borderId="154" xfId="1" quotePrefix="1" applyFont="1" applyBorder="1" applyAlignment="1">
      <alignment horizontal="center"/>
    </xf>
    <xf numFmtId="0" fontId="28" fillId="0" borderId="1" xfId="1" applyFont="1" applyBorder="1" applyAlignment="1">
      <alignment horizontal="left"/>
    </xf>
    <xf numFmtId="0" fontId="28" fillId="0" borderId="158" xfId="1" applyFont="1" applyBorder="1" applyAlignment="1">
      <alignment horizontal="center"/>
    </xf>
    <xf numFmtId="0" fontId="28" fillId="0" borderId="72" xfId="1" applyFont="1" applyBorder="1"/>
    <xf numFmtId="0" fontId="28" fillId="18" borderId="12" xfId="1" applyFont="1" applyFill="1" applyBorder="1" applyAlignment="1">
      <alignment horizontal="left" vertical="center"/>
    </xf>
    <xf numFmtId="0" fontId="28" fillId="18" borderId="14" xfId="1" applyFont="1" applyFill="1" applyBorder="1" applyAlignment="1">
      <alignment horizontal="left" vertical="center"/>
    </xf>
    <xf numFmtId="0" fontId="28" fillId="0" borderId="79" xfId="1" applyFont="1" applyBorder="1"/>
    <xf numFmtId="1" fontId="44" fillId="0" borderId="113" xfId="1" applyNumberFormat="1" applyFont="1" applyBorder="1" applyAlignment="1">
      <alignment horizontal="center"/>
    </xf>
    <xf numFmtId="1" fontId="13" fillId="0" borderId="3" xfId="1" applyNumberFormat="1" applyFont="1" applyBorder="1" applyAlignment="1">
      <alignment horizontal="center" vertical="center"/>
    </xf>
    <xf numFmtId="1" fontId="13" fillId="0" borderId="15" xfId="1" applyNumberFormat="1" applyFont="1" applyBorder="1" applyAlignment="1">
      <alignment horizontal="center" vertical="center"/>
    </xf>
    <xf numFmtId="1" fontId="9" fillId="0" borderId="78" xfId="1" applyNumberFormat="1" applyFont="1" applyBorder="1" applyAlignment="1">
      <alignment horizontal="center"/>
    </xf>
    <xf numFmtId="1" fontId="9" fillId="0" borderId="15" xfId="1" applyNumberFormat="1" applyFont="1" applyBorder="1" applyAlignment="1">
      <alignment horizontal="center"/>
    </xf>
    <xf numFmtId="0" fontId="9" fillId="0" borderId="78" xfId="1" applyFont="1" applyBorder="1"/>
    <xf numFmtId="0" fontId="9" fillId="0" borderId="78" xfId="1" applyFont="1" applyBorder="1" applyAlignment="1">
      <alignment horizontal="center"/>
    </xf>
    <xf numFmtId="0" fontId="9" fillId="0" borderId="58" xfId="1" applyFont="1" applyBorder="1" applyAlignment="1">
      <alignment horizontal="left"/>
    </xf>
    <xf numFmtId="0" fontId="9" fillId="0" borderId="59" xfId="1" applyFont="1" applyBorder="1" applyAlignment="1">
      <alignment horizontal="center"/>
    </xf>
    <xf numFmtId="0" fontId="9" fillId="0" borderId="62" xfId="1" quotePrefix="1" applyFont="1" applyBorder="1" applyAlignment="1">
      <alignment horizontal="center"/>
    </xf>
    <xf numFmtId="0" fontId="13" fillId="0" borderId="110" xfId="1" applyFont="1" applyBorder="1" applyAlignment="1">
      <alignment horizontal="center"/>
    </xf>
    <xf numFmtId="1" fontId="13" fillId="0" borderId="5" xfId="1" applyNumberFormat="1" applyFont="1" applyBorder="1" applyAlignment="1">
      <alignment horizontal="center" vertical="center"/>
    </xf>
    <xf numFmtId="0" fontId="9" fillId="0" borderId="163" xfId="1" quotePrefix="1" applyFont="1" applyBorder="1" applyAlignment="1">
      <alignment horizontal="center"/>
    </xf>
    <xf numFmtId="0" fontId="13" fillId="0" borderId="164" xfId="1" applyFont="1" applyBorder="1" applyAlignment="1">
      <alignment horizontal="center"/>
    </xf>
    <xf numFmtId="0" fontId="9" fillId="0" borderId="66" xfId="1" applyFont="1" applyBorder="1"/>
    <xf numFmtId="1" fontId="9" fillId="0" borderId="36" xfId="1" applyNumberFormat="1" applyFont="1" applyBorder="1" applyAlignment="1">
      <alignment horizontal="center"/>
    </xf>
    <xf numFmtId="1" fontId="9" fillId="0" borderId="20" xfId="1" applyNumberFormat="1" applyFont="1" applyBorder="1" applyAlignment="1">
      <alignment horizontal="center"/>
    </xf>
    <xf numFmtId="1" fontId="9" fillId="0" borderId="11" xfId="1" applyNumberFormat="1" applyFont="1" applyBorder="1" applyAlignment="1">
      <alignment horizontal="center"/>
    </xf>
    <xf numFmtId="1" fontId="13" fillId="0" borderId="11" xfId="1" applyNumberFormat="1" applyFont="1" applyBorder="1" applyAlignment="1">
      <alignment horizontal="center" vertical="center"/>
    </xf>
    <xf numFmtId="0" fontId="9" fillId="0" borderId="20" xfId="1" applyFont="1" applyBorder="1"/>
    <xf numFmtId="0" fontId="9" fillId="0" borderId="11" xfId="1" applyFont="1" applyBorder="1"/>
    <xf numFmtId="0" fontId="9" fillId="0" borderId="20" xfId="1" applyFont="1" applyBorder="1" applyAlignment="1">
      <alignment horizontal="center"/>
    </xf>
    <xf numFmtId="0" fontId="9" fillId="0" borderId="64" xfId="1" applyFont="1" applyBorder="1" applyAlignment="1">
      <alignment horizontal="left"/>
    </xf>
    <xf numFmtId="1" fontId="28" fillId="0" borderId="13" xfId="1" applyNumberFormat="1" applyFont="1" applyBorder="1" applyAlignment="1">
      <alignment horizontal="center" vertical="center"/>
    </xf>
    <xf numFmtId="1" fontId="28" fillId="0" borderId="12" xfId="1" applyNumberFormat="1" applyFont="1" applyBorder="1" applyAlignment="1">
      <alignment horizontal="center" vertical="center"/>
    </xf>
    <xf numFmtId="0" fontId="28" fillId="0" borderId="71" xfId="1" applyFont="1" applyBorder="1"/>
    <xf numFmtId="0" fontId="28" fillId="0" borderId="19" xfId="1" applyFont="1" applyBorder="1"/>
    <xf numFmtId="0" fontId="28" fillId="0" borderId="71" xfId="1" applyFont="1" applyBorder="1" applyAlignment="1">
      <alignment vertical="center"/>
    </xf>
    <xf numFmtId="0" fontId="28" fillId="0" borderId="71" xfId="1" applyFont="1" applyBorder="1" applyAlignment="1">
      <alignment horizontal="left" vertical="center"/>
    </xf>
    <xf numFmtId="0" fontId="28" fillId="0" borderId="23" xfId="1" applyFont="1" applyBorder="1" applyAlignment="1">
      <alignment vertical="center"/>
    </xf>
    <xf numFmtId="0" fontId="28" fillId="0" borderId="23" xfId="1" applyFont="1" applyBorder="1" applyAlignment="1">
      <alignment horizontal="left" vertical="center"/>
    </xf>
    <xf numFmtId="0" fontId="28" fillId="0" borderId="14" xfId="1" applyFont="1" applyBorder="1" applyAlignment="1">
      <alignment vertical="center"/>
    </xf>
    <xf numFmtId="0" fontId="28" fillId="0" borderId="72" xfId="1" applyFont="1" applyBorder="1" applyAlignment="1">
      <alignment horizontal="left" vertical="center"/>
    </xf>
    <xf numFmtId="0" fontId="28" fillId="0" borderId="79" xfId="1" applyFont="1" applyBorder="1" applyAlignment="1">
      <alignment vertical="center"/>
    </xf>
    <xf numFmtId="0" fontId="28" fillId="0" borderId="72" xfId="1" applyFont="1" applyBorder="1" applyAlignment="1">
      <alignment vertical="center"/>
    </xf>
    <xf numFmtId="0" fontId="28" fillId="0" borderId="71" xfId="1" applyFont="1" applyBorder="1" applyAlignment="1">
      <alignment horizontal="left"/>
    </xf>
    <xf numFmtId="0" fontId="28" fillId="0" borderId="79" xfId="1" applyFont="1" applyBorder="1" applyAlignment="1">
      <alignment horizontal="left"/>
    </xf>
    <xf numFmtId="0" fontId="28" fillId="0" borderId="23" xfId="1" applyFont="1" applyBorder="1" applyAlignment="1">
      <alignment horizontal="left"/>
    </xf>
    <xf numFmtId="0" fontId="28" fillId="0" borderId="72" xfId="1" applyFont="1" applyBorder="1" applyAlignment="1">
      <alignment horizontal="left"/>
    </xf>
    <xf numFmtId="0" fontId="28" fillId="0" borderId="13" xfId="1" applyFont="1" applyBorder="1" applyAlignment="1">
      <alignment horizontal="left"/>
    </xf>
    <xf numFmtId="0" fontId="28" fillId="0" borderId="19" xfId="1" applyFont="1" applyBorder="1" applyAlignment="1">
      <alignment horizontal="left"/>
    </xf>
    <xf numFmtId="0" fontId="28" fillId="0" borderId="95" xfId="1" applyFont="1" applyBorder="1" applyAlignment="1">
      <alignment horizontal="center" vertical="center"/>
    </xf>
    <xf numFmtId="0" fontId="28" fillId="0" borderId="7" xfId="1" applyFont="1" applyBorder="1" applyAlignment="1">
      <alignment horizontal="left"/>
    </xf>
    <xf numFmtId="0" fontId="28" fillId="0" borderId="101" xfId="1" applyFont="1" applyBorder="1" applyAlignment="1">
      <alignment horizontal="center" vertical="center"/>
    </xf>
    <xf numFmtId="0" fontId="8" fillId="18" borderId="1" xfId="0" applyFont="1" applyFill="1" applyBorder="1" applyAlignment="1">
      <alignment horizontal="center"/>
    </xf>
    <xf numFmtId="0" fontId="9" fillId="18" borderId="1" xfId="0" applyFont="1" applyFill="1" applyBorder="1" applyAlignment="1">
      <alignment horizontal="center"/>
    </xf>
    <xf numFmtId="0" fontId="0" fillId="18" borderId="1" xfId="0" applyFill="1" applyBorder="1" applyAlignment="1">
      <alignment horizontal="center"/>
    </xf>
    <xf numFmtId="0" fontId="9" fillId="18" borderId="3" xfId="0" applyFont="1" applyFill="1" applyBorder="1" applyAlignment="1">
      <alignment horizontal="center"/>
    </xf>
    <xf numFmtId="1" fontId="28" fillId="0" borderId="115" xfId="1" applyNumberFormat="1" applyFont="1" applyBorder="1" applyAlignment="1">
      <alignment horizontal="center"/>
    </xf>
    <xf numFmtId="1" fontId="28" fillId="0" borderId="116" xfId="1" applyNumberFormat="1" applyFont="1" applyBorder="1" applyAlignment="1">
      <alignment horizontal="center"/>
    </xf>
    <xf numFmtId="1" fontId="28" fillId="0" borderId="117" xfId="1" applyNumberFormat="1" applyFont="1" applyBorder="1" applyAlignment="1">
      <alignment horizontal="center"/>
    </xf>
    <xf numFmtId="0" fontId="28" fillId="0" borderId="116" xfId="1" applyFont="1" applyBorder="1"/>
    <xf numFmtId="0" fontId="28" fillId="0" borderId="120" xfId="1" applyFont="1" applyBorder="1"/>
    <xf numFmtId="0" fontId="28" fillId="0" borderId="116" xfId="1" applyFont="1" applyBorder="1" applyAlignment="1">
      <alignment horizontal="center"/>
    </xf>
    <xf numFmtId="0" fontId="28" fillId="0" borderId="121" xfId="1" applyFont="1" applyBorder="1" applyAlignment="1">
      <alignment horizontal="left"/>
    </xf>
    <xf numFmtId="0" fontId="28" fillId="0" borderId="120" xfId="1" applyFont="1" applyBorder="1" applyAlignment="1">
      <alignment horizontal="center"/>
    </xf>
    <xf numFmtId="0" fontId="28" fillId="0" borderId="122" xfId="1" applyFont="1" applyBorder="1" applyAlignment="1">
      <alignment horizontal="center"/>
    </xf>
    <xf numFmtId="0" fontId="28" fillId="0" borderId="139" xfId="1" quotePrefix="1" applyFont="1" applyBorder="1" applyAlignment="1">
      <alignment horizontal="center" vertical="center"/>
    </xf>
    <xf numFmtId="0" fontId="28" fillId="0" borderId="138" xfId="1" quotePrefix="1" applyFont="1" applyBorder="1" applyAlignment="1">
      <alignment horizontal="center"/>
    </xf>
    <xf numFmtId="0" fontId="34" fillId="3" borderId="31" xfId="1" applyFont="1" applyFill="1" applyBorder="1" applyAlignment="1">
      <alignment horizontal="center"/>
    </xf>
    <xf numFmtId="1" fontId="28" fillId="0" borderId="70" xfId="1" applyNumberFormat="1" applyFont="1" applyBorder="1" applyAlignment="1">
      <alignment horizontal="center"/>
    </xf>
    <xf numFmtId="0" fontId="28" fillId="0" borderId="13" xfId="1" applyFont="1" applyBorder="1"/>
    <xf numFmtId="0" fontId="44" fillId="0" borderId="12" xfId="1" applyFont="1" applyBorder="1" applyAlignment="1">
      <alignment vertical="center"/>
    </xf>
    <xf numFmtId="0" fontId="44" fillId="0" borderId="16" xfId="1" applyFont="1" applyBorder="1" applyAlignment="1">
      <alignment horizontal="center" vertical="center"/>
    </xf>
    <xf numFmtId="0" fontId="44" fillId="0" borderId="10" xfId="1" applyFont="1" applyBorder="1" applyAlignment="1">
      <alignment horizontal="center" vertical="center"/>
    </xf>
    <xf numFmtId="0" fontId="44" fillId="0" borderId="14" xfId="1" applyFont="1" applyBorder="1" applyAlignment="1">
      <alignment horizontal="center" vertical="center"/>
    </xf>
    <xf numFmtId="1" fontId="44" fillId="0" borderId="114" xfId="1" applyNumberFormat="1" applyFont="1" applyBorder="1" applyAlignment="1">
      <alignment horizontal="center"/>
    </xf>
    <xf numFmtId="0" fontId="44" fillId="0" borderId="114" xfId="1" applyFont="1" applyBorder="1" applyAlignment="1">
      <alignment horizontal="center"/>
    </xf>
    <xf numFmtId="0" fontId="44" fillId="0" borderId="95" xfId="1" applyFont="1" applyBorder="1" applyAlignment="1">
      <alignment vertical="center"/>
    </xf>
    <xf numFmtId="0" fontId="44" fillId="0" borderId="95" xfId="1" applyFont="1" applyBorder="1" applyAlignment="1">
      <alignment horizontal="center"/>
    </xf>
    <xf numFmtId="0" fontId="44" fillId="0" borderId="95" xfId="1" applyFont="1" applyBorder="1" applyAlignment="1">
      <alignment horizontal="center" vertical="center"/>
    </xf>
    <xf numFmtId="0" fontId="28" fillId="0" borderId="48" xfId="1" applyFont="1" applyBorder="1" applyAlignment="1">
      <alignment vertical="center"/>
    </xf>
    <xf numFmtId="0" fontId="28" fillId="0" borderId="62" xfId="1" applyFont="1" applyBorder="1" applyAlignment="1">
      <alignment vertical="center"/>
    </xf>
    <xf numFmtId="0" fontId="28" fillId="0" borderId="49" xfId="1" applyFont="1" applyBorder="1"/>
    <xf numFmtId="0" fontId="28" fillId="0" borderId="59" xfId="1" applyFont="1" applyBorder="1"/>
    <xf numFmtId="0" fontId="28" fillId="0" borderId="51" xfId="1" applyFont="1" applyBorder="1"/>
    <xf numFmtId="1" fontId="28" fillId="0" borderId="44" xfId="1" applyNumberFormat="1" applyFont="1" applyBorder="1" applyAlignment="1">
      <alignment horizontal="center" vertical="center"/>
    </xf>
    <xf numFmtId="1" fontId="44" fillId="0" borderId="12" xfId="1" applyNumberFormat="1" applyFont="1" applyBorder="1" applyAlignment="1">
      <alignment horizontal="center" vertical="center"/>
    </xf>
    <xf numFmtId="0" fontId="44" fillId="0" borderId="10" xfId="1" applyFont="1" applyBorder="1" applyAlignment="1">
      <alignment horizontal="left" vertical="center"/>
    </xf>
    <xf numFmtId="0" fontId="34" fillId="3" borderId="29" xfId="1" applyFont="1" applyFill="1" applyBorder="1" applyAlignment="1">
      <alignment vertical="center"/>
    </xf>
    <xf numFmtId="0" fontId="34" fillId="3" borderId="30" xfId="1" applyFont="1" applyFill="1" applyBorder="1" applyAlignment="1">
      <alignment vertical="center"/>
    </xf>
    <xf numFmtId="0" fontId="34" fillId="3" borderId="31" xfId="1" applyFont="1" applyFill="1" applyBorder="1" applyAlignment="1">
      <alignment vertical="center"/>
    </xf>
    <xf numFmtId="1" fontId="28" fillId="3" borderId="23" xfId="1" applyNumberFormat="1" applyFont="1" applyFill="1" applyBorder="1" applyAlignment="1">
      <alignment horizontal="center" vertical="center"/>
    </xf>
    <xf numFmtId="0" fontId="28" fillId="3" borderId="10" xfId="1" applyFont="1" applyFill="1" applyBorder="1" applyAlignment="1">
      <alignment horizontal="center" vertical="center"/>
    </xf>
    <xf numFmtId="0" fontId="28" fillId="3" borderId="10" xfId="1" applyFont="1" applyFill="1" applyBorder="1" applyAlignment="1">
      <alignment horizontal="left" vertical="center"/>
    </xf>
    <xf numFmtId="0" fontId="43" fillId="3" borderId="30" xfId="1" applyFont="1" applyFill="1" applyBorder="1" applyAlignment="1">
      <alignment vertical="center"/>
    </xf>
    <xf numFmtId="0" fontId="44" fillId="0" borderId="0" xfId="1" applyFont="1" applyAlignment="1">
      <alignment vertical="center"/>
    </xf>
    <xf numFmtId="1" fontId="44" fillId="0" borderId="71" xfId="1" applyNumberFormat="1" applyFont="1" applyBorder="1" applyAlignment="1">
      <alignment horizontal="center" vertical="center"/>
    </xf>
    <xf numFmtId="1" fontId="44" fillId="0" borderId="16" xfId="1" applyNumberFormat="1" applyFont="1" applyBorder="1" applyAlignment="1">
      <alignment horizontal="center" vertical="center"/>
    </xf>
    <xf numFmtId="1" fontId="44" fillId="0" borderId="10" xfId="1" applyNumberFormat="1" applyFont="1" applyBorder="1" applyAlignment="1">
      <alignment horizontal="center" vertical="center"/>
    </xf>
    <xf numFmtId="1" fontId="44" fillId="0" borderId="23" xfId="1" applyNumberFormat="1" applyFont="1" applyBorder="1" applyAlignment="1">
      <alignment horizontal="center" vertical="center"/>
    </xf>
    <xf numFmtId="0" fontId="44" fillId="0" borderId="14" xfId="1" applyFont="1" applyBorder="1" applyAlignment="1">
      <alignment horizontal="left"/>
    </xf>
    <xf numFmtId="1" fontId="44" fillId="0" borderId="0" xfId="1" applyNumberFormat="1" applyFont="1" applyAlignment="1">
      <alignment horizontal="center" vertical="center"/>
    </xf>
    <xf numFmtId="0" fontId="28" fillId="0" borderId="12" xfId="1" applyFont="1" applyBorder="1" applyAlignment="1">
      <alignment horizontal="center" vertical="center"/>
    </xf>
    <xf numFmtId="0" fontId="28" fillId="0" borderId="80" xfId="1" applyFont="1" applyBorder="1" applyAlignment="1">
      <alignment horizontal="center" vertical="center"/>
    </xf>
    <xf numFmtId="0" fontId="44" fillId="0" borderId="12" xfId="1" applyFont="1" applyBorder="1" applyAlignment="1">
      <alignment horizontal="center"/>
    </xf>
    <xf numFmtId="0" fontId="44" fillId="0" borderId="15" xfId="1" applyFont="1" applyBorder="1" applyAlignment="1">
      <alignment horizontal="center"/>
    </xf>
    <xf numFmtId="0" fontId="43" fillId="3" borderId="27" xfId="1" applyFont="1" applyFill="1" applyBorder="1"/>
    <xf numFmtId="0" fontId="43" fillId="3" borderId="83" xfId="1" applyFont="1" applyFill="1" applyBorder="1"/>
    <xf numFmtId="1" fontId="44" fillId="0" borderId="34" xfId="1" applyNumberFormat="1" applyFont="1" applyBorder="1" applyAlignment="1">
      <alignment horizontal="center" vertical="center"/>
    </xf>
    <xf numFmtId="0" fontId="61" fillId="0" borderId="10" xfId="1" applyFont="1" applyBorder="1" applyAlignment="1">
      <alignment horizontal="center"/>
    </xf>
    <xf numFmtId="1" fontId="44" fillId="0" borderId="79" xfId="1" applyNumberFormat="1" applyFont="1" applyBorder="1" applyAlignment="1">
      <alignment horizontal="center" vertical="center"/>
    </xf>
    <xf numFmtId="0" fontId="44" fillId="0" borderId="12" xfId="1" applyFont="1" applyBorder="1" applyAlignment="1">
      <alignment horizontal="left"/>
    </xf>
    <xf numFmtId="0" fontId="43" fillId="0" borderId="30" xfId="1" applyFont="1" applyBorder="1"/>
    <xf numFmtId="1" fontId="44" fillId="0" borderId="14" xfId="1" applyNumberFormat="1" applyFont="1" applyBorder="1" applyAlignment="1">
      <alignment horizontal="center" vertical="center"/>
    </xf>
    <xf numFmtId="1" fontId="44" fillId="0" borderId="44" xfId="1" applyNumberFormat="1" applyFont="1" applyBorder="1" applyAlignment="1">
      <alignment vertical="center"/>
    </xf>
    <xf numFmtId="1" fontId="44" fillId="0" borderId="12" xfId="1" applyNumberFormat="1" applyFont="1" applyBorder="1" applyAlignment="1">
      <alignment vertical="center"/>
    </xf>
    <xf numFmtId="0" fontId="44" fillId="0" borderId="80" xfId="1" applyFont="1" applyBorder="1" applyAlignment="1">
      <alignment vertical="center"/>
    </xf>
    <xf numFmtId="1" fontId="44" fillId="0" borderId="34" xfId="1" applyNumberFormat="1" applyFont="1" applyBorder="1" applyAlignment="1">
      <alignment vertical="center"/>
    </xf>
    <xf numFmtId="1" fontId="44" fillId="0" borderId="10" xfId="1" applyNumberFormat="1" applyFont="1" applyBorder="1" applyAlignment="1">
      <alignment vertical="center"/>
    </xf>
    <xf numFmtId="0" fontId="44" fillId="0" borderId="35" xfId="1" applyFont="1" applyBorder="1" applyAlignment="1">
      <alignment vertical="center"/>
    </xf>
    <xf numFmtId="0" fontId="43" fillId="0" borderId="98" xfId="1" quotePrefix="1" applyFont="1" applyBorder="1" applyAlignment="1">
      <alignment vertical="center"/>
    </xf>
    <xf numFmtId="0" fontId="28" fillId="0" borderId="35" xfId="1" applyFont="1" applyBorder="1" applyAlignment="1">
      <alignment vertical="center"/>
    </xf>
    <xf numFmtId="1" fontId="44" fillId="0" borderId="42" xfId="1" applyNumberFormat="1" applyFont="1" applyBorder="1" applyAlignment="1">
      <alignment vertical="center"/>
    </xf>
    <xf numFmtId="1" fontId="44" fillId="0" borderId="14" xfId="1" applyNumberFormat="1" applyFont="1" applyBorder="1" applyAlignment="1">
      <alignment vertical="center"/>
    </xf>
    <xf numFmtId="0" fontId="28" fillId="0" borderId="43" xfId="1" applyFont="1" applyBorder="1" applyAlignment="1">
      <alignment vertical="center"/>
    </xf>
    <xf numFmtId="0" fontId="43" fillId="0" borderId="99" xfId="1" quotePrefix="1" applyFont="1" applyBorder="1" applyAlignment="1">
      <alignment vertical="center"/>
    </xf>
    <xf numFmtId="0" fontId="43" fillId="0" borderId="110" xfId="1" quotePrefix="1" applyFont="1" applyBorder="1" applyAlignment="1">
      <alignment vertical="center"/>
    </xf>
    <xf numFmtId="0" fontId="43" fillId="3" borderId="31" xfId="1" applyFont="1" applyFill="1" applyBorder="1" applyAlignment="1">
      <alignment vertical="center"/>
    </xf>
    <xf numFmtId="1" fontId="44" fillId="0" borderId="32" xfId="1" applyNumberFormat="1" applyFont="1" applyBorder="1" applyAlignment="1">
      <alignment horizontal="center" vertical="center"/>
    </xf>
    <xf numFmtId="1" fontId="44" fillId="0" borderId="20" xfId="1" applyNumberFormat="1" applyFont="1" applyBorder="1" applyAlignment="1">
      <alignment horizontal="center" vertical="center"/>
    </xf>
    <xf numFmtId="1" fontId="44" fillId="0" borderId="11" xfId="1" applyNumberFormat="1" applyFont="1" applyBorder="1" applyAlignment="1">
      <alignment horizontal="center" vertical="center"/>
    </xf>
    <xf numFmtId="1" fontId="44" fillId="0" borderId="20" xfId="1" applyNumberFormat="1" applyFont="1" applyBorder="1" applyAlignment="1">
      <alignment horizontal="center"/>
    </xf>
    <xf numFmtId="0" fontId="44" fillId="0" borderId="11" xfId="1" applyFont="1" applyBorder="1"/>
    <xf numFmtId="0" fontId="44" fillId="0" borderId="11" xfId="1" applyFont="1" applyBorder="1" applyAlignment="1">
      <alignment horizontal="center"/>
    </xf>
    <xf numFmtId="0" fontId="44" fillId="0" borderId="11" xfId="1" applyFont="1" applyBorder="1" applyAlignment="1">
      <alignment horizontal="left"/>
    </xf>
    <xf numFmtId="0" fontId="44" fillId="0" borderId="11" xfId="1" applyFont="1" applyBorder="1" applyAlignment="1">
      <alignment horizontal="center" vertical="center"/>
    </xf>
    <xf numFmtId="1" fontId="28" fillId="0" borderId="34" xfId="1" applyNumberFormat="1" applyFont="1" applyBorder="1" applyAlignment="1">
      <alignment vertical="center"/>
    </xf>
    <xf numFmtId="1" fontId="28" fillId="0" borderId="10" xfId="1" applyNumberFormat="1" applyFont="1" applyBorder="1" applyAlignment="1">
      <alignment vertical="center"/>
    </xf>
    <xf numFmtId="0" fontId="63" fillId="3" borderId="30" xfId="1" applyFont="1" applyFill="1" applyBorder="1" applyAlignment="1">
      <alignment vertical="center"/>
    </xf>
    <xf numFmtId="0" fontId="28" fillId="0" borderId="15" xfId="1" applyFont="1" applyBorder="1" applyAlignment="1">
      <alignment horizontal="left" vertical="center"/>
    </xf>
    <xf numFmtId="1" fontId="28" fillId="0" borderId="32" xfId="1" applyNumberFormat="1" applyFont="1" applyBorder="1" applyAlignment="1">
      <alignment horizontal="center" vertical="center"/>
    </xf>
    <xf numFmtId="1" fontId="28" fillId="0" borderId="34" xfId="1" applyNumberFormat="1" applyFont="1" applyBorder="1" applyAlignment="1">
      <alignment horizontal="center" vertical="center"/>
    </xf>
    <xf numFmtId="1" fontId="44" fillId="0" borderId="15" xfId="1" applyNumberFormat="1" applyFont="1" applyBorder="1" applyAlignment="1">
      <alignment horizontal="center" vertical="center"/>
    </xf>
    <xf numFmtId="0" fontId="43" fillId="0" borderId="99" xfId="1" quotePrefix="1" applyFont="1" applyBorder="1" applyAlignment="1">
      <alignment horizontal="center" vertical="center"/>
    </xf>
    <xf numFmtId="1" fontId="28" fillId="18" borderId="19" xfId="1" applyNumberFormat="1" applyFont="1" applyFill="1" applyBorder="1" applyAlignment="1">
      <alignment horizontal="center" vertical="center"/>
    </xf>
    <xf numFmtId="1" fontId="44" fillId="18" borderId="13" xfId="1" applyNumberFormat="1" applyFont="1" applyFill="1" applyBorder="1" applyAlignment="1">
      <alignment horizontal="center" vertical="center"/>
    </xf>
    <xf numFmtId="1" fontId="44" fillId="18" borderId="19" xfId="1" applyNumberFormat="1" applyFont="1" applyFill="1" applyBorder="1" applyAlignment="1">
      <alignment horizontal="center"/>
    </xf>
    <xf numFmtId="0" fontId="44" fillId="18" borderId="14" xfId="1" applyFont="1" applyFill="1" applyBorder="1" applyAlignment="1">
      <alignment horizontal="left"/>
    </xf>
    <xf numFmtId="0" fontId="44" fillId="18" borderId="14" xfId="1" applyFont="1" applyFill="1" applyBorder="1" applyAlignment="1">
      <alignment horizontal="center"/>
    </xf>
    <xf numFmtId="1" fontId="44" fillId="18" borderId="14" xfId="1" applyNumberFormat="1" applyFont="1" applyFill="1" applyBorder="1" applyAlignment="1">
      <alignment horizontal="center" vertical="center"/>
    </xf>
    <xf numFmtId="1" fontId="44" fillId="18" borderId="42" xfId="1" applyNumberFormat="1" applyFont="1" applyFill="1" applyBorder="1" applyAlignment="1">
      <alignment horizontal="center" vertical="center"/>
    </xf>
    <xf numFmtId="1" fontId="44" fillId="18" borderId="69" xfId="1" applyNumberFormat="1" applyFont="1" applyFill="1" applyBorder="1" applyAlignment="1">
      <alignment horizontal="center" vertical="center"/>
    </xf>
    <xf numFmtId="1" fontId="44" fillId="18" borderId="3" xfId="1" applyNumberFormat="1" applyFont="1" applyFill="1" applyBorder="1" applyAlignment="1">
      <alignment horizontal="center" vertical="center"/>
    </xf>
    <xf numFmtId="0" fontId="44" fillId="18" borderId="14" xfId="1" applyFont="1" applyFill="1" applyBorder="1" applyAlignment="1">
      <alignment vertical="center"/>
    </xf>
    <xf numFmtId="0" fontId="44" fillId="18" borderId="14" xfId="1" applyFont="1" applyFill="1" applyBorder="1" applyAlignment="1">
      <alignment horizontal="center" vertical="center"/>
    </xf>
    <xf numFmtId="0" fontId="44" fillId="18" borderId="43" xfId="1" applyFont="1" applyFill="1" applyBorder="1" applyAlignment="1">
      <alignment horizontal="center" vertical="center"/>
    </xf>
    <xf numFmtId="0" fontId="28" fillId="18" borderId="14" xfId="1" applyFont="1" applyFill="1" applyBorder="1" applyAlignment="1">
      <alignment vertical="center"/>
    </xf>
    <xf numFmtId="1" fontId="28" fillId="3" borderId="20" xfId="1" applyNumberFormat="1" applyFont="1" applyFill="1" applyBorder="1" applyAlignment="1">
      <alignment horizontal="center" vertical="center"/>
    </xf>
    <xf numFmtId="0" fontId="28" fillId="3" borderId="11" xfId="1" applyFont="1" applyFill="1" applyBorder="1" applyAlignment="1">
      <alignment vertical="center"/>
    </xf>
    <xf numFmtId="0" fontId="28" fillId="3" borderId="11" xfId="1" applyFont="1" applyFill="1" applyBorder="1" applyAlignment="1">
      <alignment horizontal="center" vertical="center"/>
    </xf>
    <xf numFmtId="0" fontId="28" fillId="3" borderId="11" xfId="1" applyFont="1" applyFill="1" applyBorder="1" applyAlignment="1">
      <alignment horizontal="left" vertical="center"/>
    </xf>
    <xf numFmtId="0" fontId="43" fillId="3" borderId="25" xfId="1" applyFont="1" applyFill="1" applyBorder="1"/>
    <xf numFmtId="1" fontId="28" fillId="18" borderId="42" xfId="1" applyNumberFormat="1" applyFont="1" applyFill="1" applyBorder="1" applyAlignment="1">
      <alignment horizontal="center" vertical="center"/>
    </xf>
    <xf numFmtId="1" fontId="28" fillId="18" borderId="14" xfId="1" applyNumberFormat="1" applyFont="1" applyFill="1" applyBorder="1" applyAlignment="1">
      <alignment horizontal="center" vertical="center"/>
    </xf>
    <xf numFmtId="1" fontId="28" fillId="18" borderId="72" xfId="1" applyNumberFormat="1" applyFont="1" applyFill="1" applyBorder="1" applyAlignment="1">
      <alignment horizontal="center" vertical="center"/>
    </xf>
    <xf numFmtId="0" fontId="28" fillId="18" borderId="13" xfId="1" applyFont="1" applyFill="1" applyBorder="1" applyAlignment="1">
      <alignment vertical="center"/>
    </xf>
    <xf numFmtId="0" fontId="28" fillId="18" borderId="14" xfId="1" applyFont="1" applyFill="1" applyBorder="1" applyAlignment="1">
      <alignment horizontal="center" vertical="center"/>
    </xf>
    <xf numFmtId="0" fontId="28" fillId="18" borderId="43" xfId="1" applyFont="1" applyFill="1" applyBorder="1" applyAlignment="1">
      <alignment horizontal="center" vertical="center"/>
    </xf>
    <xf numFmtId="1" fontId="44" fillId="18" borderId="72" xfId="1" applyNumberFormat="1" applyFont="1" applyFill="1" applyBorder="1" applyAlignment="1">
      <alignment horizontal="center" vertical="center"/>
    </xf>
    <xf numFmtId="1" fontId="44" fillId="18" borderId="72" xfId="1" applyNumberFormat="1" applyFont="1" applyFill="1" applyBorder="1" applyAlignment="1">
      <alignment horizontal="center"/>
    </xf>
    <xf numFmtId="0" fontId="44" fillId="18" borderId="14" xfId="1" applyFont="1" applyFill="1" applyBorder="1" applyAlignment="1">
      <alignment horizontal="left" vertical="center"/>
    </xf>
    <xf numFmtId="0" fontId="61" fillId="18" borderId="14" xfId="1" applyFont="1" applyFill="1" applyBorder="1" applyAlignment="1">
      <alignment horizontal="center"/>
    </xf>
    <xf numFmtId="0" fontId="43" fillId="0" borderId="111" xfId="1" quotePrefix="1" applyFont="1" applyBorder="1" applyAlignment="1">
      <alignment horizontal="center" vertical="center"/>
    </xf>
    <xf numFmtId="0" fontId="63" fillId="3" borderId="29" xfId="1" applyFont="1" applyFill="1" applyBorder="1" applyAlignment="1">
      <alignment vertical="center"/>
    </xf>
    <xf numFmtId="0" fontId="63" fillId="3" borderId="31" xfId="1" applyFont="1" applyFill="1" applyBorder="1" applyAlignment="1">
      <alignment vertical="center"/>
    </xf>
    <xf numFmtId="0" fontId="37" fillId="18" borderId="14" xfId="1" applyFont="1" applyFill="1" applyBorder="1" applyAlignment="1">
      <alignment horizontal="center" vertical="center"/>
    </xf>
    <xf numFmtId="0" fontId="28" fillId="0" borderId="79" xfId="1" applyFont="1" applyBorder="1" applyAlignment="1">
      <alignment horizontal="left" vertical="center"/>
    </xf>
    <xf numFmtId="0" fontId="28" fillId="3" borderId="111" xfId="1" applyFont="1" applyFill="1" applyBorder="1" applyAlignment="1">
      <alignment vertical="center"/>
    </xf>
    <xf numFmtId="0" fontId="28" fillId="0" borderId="3" xfId="1" applyFont="1" applyBorder="1" applyAlignment="1">
      <alignment horizontal="left" vertical="center"/>
    </xf>
    <xf numFmtId="0" fontId="28" fillId="2" borderId="30" xfId="1" applyFont="1" applyFill="1" applyBorder="1" applyAlignment="1">
      <alignment horizontal="center" vertical="center"/>
    </xf>
    <xf numFmtId="0" fontId="28" fillId="0" borderId="78" xfId="1" applyFont="1" applyBorder="1" applyAlignment="1">
      <alignment horizontal="left"/>
    </xf>
    <xf numFmtId="0" fontId="28" fillId="0" borderId="19" xfId="1" applyFont="1" applyBorder="1" applyAlignment="1">
      <alignment vertical="center"/>
    </xf>
    <xf numFmtId="0" fontId="28" fillId="0" borderId="97" xfId="1" applyFont="1" applyBorder="1" applyAlignment="1">
      <alignment horizontal="center" vertical="center"/>
    </xf>
    <xf numFmtId="1" fontId="28" fillId="0" borderId="3" xfId="1" applyNumberFormat="1" applyFont="1" applyBorder="1" applyAlignment="1">
      <alignment horizontal="center" vertical="center"/>
    </xf>
    <xf numFmtId="1" fontId="28" fillId="0" borderId="69" xfId="1" applyNumberFormat="1" applyFont="1" applyBorder="1" applyAlignment="1">
      <alignment horizontal="center" vertical="center"/>
    </xf>
    <xf numFmtId="1" fontId="28" fillId="0" borderId="84" xfId="1" applyNumberFormat="1" applyFont="1" applyBorder="1" applyAlignment="1">
      <alignment horizontal="center" vertical="center"/>
    </xf>
    <xf numFmtId="0" fontId="28" fillId="0" borderId="31" xfId="1" quotePrefix="1" applyFont="1" applyBorder="1" applyAlignment="1">
      <alignment horizontal="center" vertical="center"/>
    </xf>
    <xf numFmtId="0" fontId="28" fillId="0" borderId="76" xfId="1" quotePrefix="1" applyFont="1" applyBorder="1" applyAlignment="1">
      <alignment horizontal="center" vertical="center"/>
    </xf>
    <xf numFmtId="0" fontId="28" fillId="0" borderId="98" xfId="1" applyFont="1" applyBorder="1" applyAlignment="1">
      <alignment vertical="center"/>
    </xf>
    <xf numFmtId="0" fontId="28" fillId="0" borderId="111" xfId="1" applyFont="1" applyBorder="1" applyAlignment="1">
      <alignment horizontal="center" vertical="center"/>
    </xf>
    <xf numFmtId="0" fontId="28" fillId="0" borderId="111" xfId="1" applyFont="1" applyBorder="1" applyAlignment="1">
      <alignment vertical="center"/>
    </xf>
    <xf numFmtId="0" fontId="28" fillId="0" borderId="97" xfId="1" applyFont="1" applyBorder="1" applyAlignment="1">
      <alignment vertical="center"/>
    </xf>
    <xf numFmtId="0" fontId="28" fillId="0" borderId="61" xfId="1" applyFont="1" applyBorder="1" applyAlignment="1">
      <alignment vertical="center"/>
    </xf>
    <xf numFmtId="0" fontId="28" fillId="0" borderId="21" xfId="1" applyFont="1" applyBorder="1" applyAlignment="1">
      <alignment vertical="center"/>
    </xf>
    <xf numFmtId="0" fontId="28" fillId="0" borderId="83" xfId="1" applyFont="1" applyBorder="1" applyAlignment="1">
      <alignment vertical="center"/>
    </xf>
    <xf numFmtId="1" fontId="28" fillId="0" borderId="100" xfId="1" applyNumberFormat="1" applyFont="1" applyBorder="1" applyAlignment="1">
      <alignment horizontal="center"/>
    </xf>
    <xf numFmtId="1" fontId="28" fillId="0" borderId="95" xfId="1" applyNumberFormat="1" applyFont="1" applyBorder="1" applyAlignment="1">
      <alignment horizontal="center"/>
    </xf>
    <xf numFmtId="1" fontId="28" fillId="0" borderId="114" xfId="1" applyNumberFormat="1" applyFont="1" applyBorder="1" applyAlignment="1">
      <alignment horizontal="center"/>
    </xf>
    <xf numFmtId="0" fontId="28" fillId="0" borderId="95" xfId="1" applyFont="1" applyBorder="1"/>
    <xf numFmtId="0" fontId="28" fillId="0" borderId="102" xfId="1" applyFont="1" applyBorder="1"/>
    <xf numFmtId="0" fontId="28" fillId="0" borderId="95" xfId="1" applyFont="1" applyBorder="1" applyAlignment="1">
      <alignment horizontal="center"/>
    </xf>
    <xf numFmtId="0" fontId="28" fillId="0" borderId="102" xfId="1" applyFont="1" applyBorder="1" applyAlignment="1">
      <alignment horizontal="center"/>
    </xf>
    <xf numFmtId="0" fontId="28" fillId="0" borderId="8" xfId="1" applyFont="1" applyBorder="1" applyAlignment="1">
      <alignment horizontal="center"/>
    </xf>
    <xf numFmtId="0" fontId="28" fillId="0" borderId="30" xfId="1" applyFont="1" applyBorder="1" applyAlignment="1">
      <alignment horizontal="center" vertical="center"/>
    </xf>
    <xf numFmtId="0" fontId="28" fillId="0" borderId="30" xfId="1" applyFont="1" applyBorder="1" applyAlignment="1">
      <alignment vertical="center"/>
    </xf>
    <xf numFmtId="0" fontId="28" fillId="0" borderId="84" xfId="1" applyFont="1" applyBorder="1" applyAlignment="1">
      <alignment horizontal="left"/>
    </xf>
    <xf numFmtId="1" fontId="47" fillId="21" borderId="69" xfId="1" applyNumberFormat="1" applyFont="1" applyFill="1" applyBorder="1" applyAlignment="1">
      <alignment horizontal="center" vertical="center"/>
    </xf>
    <xf numFmtId="1" fontId="47" fillId="21" borderId="3" xfId="1" applyNumberFormat="1" applyFont="1" applyFill="1" applyBorder="1" applyAlignment="1">
      <alignment horizontal="center" vertical="center"/>
    </xf>
    <xf numFmtId="1" fontId="28" fillId="0" borderId="15" xfId="1" applyNumberFormat="1" applyFont="1" applyBorder="1" applyAlignment="1">
      <alignment horizontal="center" vertical="center"/>
    </xf>
    <xf numFmtId="1" fontId="28" fillId="0" borderId="19" xfId="1" applyNumberFormat="1" applyFont="1" applyBorder="1" applyAlignment="1">
      <alignment horizontal="center" vertical="center"/>
    </xf>
    <xf numFmtId="0" fontId="28" fillId="0" borderId="99" xfId="1" applyFont="1" applyBorder="1" applyAlignment="1">
      <alignment vertical="center"/>
    </xf>
    <xf numFmtId="0" fontId="28" fillId="0" borderId="61" xfId="1" applyFont="1" applyBorder="1" applyAlignment="1">
      <alignment horizontal="center" vertical="center"/>
    </xf>
    <xf numFmtId="0" fontId="47" fillId="0" borderId="12" xfId="1" applyFont="1" applyBorder="1" applyAlignment="1">
      <alignment vertical="center"/>
    </xf>
    <xf numFmtId="0" fontId="28" fillId="0" borderId="119" xfId="1" applyFont="1" applyBorder="1" applyAlignment="1">
      <alignment horizontal="center"/>
    </xf>
    <xf numFmtId="0" fontId="28" fillId="0" borderId="118" xfId="1" applyFont="1" applyBorder="1" applyAlignment="1">
      <alignment horizontal="center"/>
    </xf>
    <xf numFmtId="0" fontId="28" fillId="0" borderId="30" xfId="1" quotePrefix="1" applyFont="1" applyBorder="1" applyAlignment="1">
      <alignment horizontal="center" vertical="center"/>
    </xf>
    <xf numFmtId="0" fontId="28" fillId="0" borderId="147" xfId="1" quotePrefix="1" applyFont="1" applyBorder="1" applyAlignment="1">
      <alignment horizontal="center" vertical="center"/>
    </xf>
    <xf numFmtId="1" fontId="28" fillId="0" borderId="124" xfId="1" applyNumberFormat="1" applyFont="1" applyBorder="1" applyAlignment="1">
      <alignment horizontal="center" vertical="center"/>
    </xf>
    <xf numFmtId="1" fontId="28" fillId="0" borderId="119" xfId="1" applyNumberFormat="1" applyFont="1" applyBorder="1" applyAlignment="1">
      <alignment horizontal="center" vertical="center"/>
    </xf>
    <xf numFmtId="1" fontId="28" fillId="0" borderId="118" xfId="1" applyNumberFormat="1" applyFont="1" applyBorder="1" applyAlignment="1">
      <alignment horizontal="center" vertical="center"/>
    </xf>
    <xf numFmtId="0" fontId="28" fillId="0" borderId="138" xfId="1" quotePrefix="1" applyFont="1" applyBorder="1" applyAlignment="1">
      <alignment horizontal="center" vertical="center"/>
    </xf>
    <xf numFmtId="1" fontId="28" fillId="0" borderId="125" xfId="1" applyNumberFormat="1" applyFont="1" applyBorder="1" applyAlignment="1">
      <alignment horizontal="center" vertical="center"/>
    </xf>
    <xf numFmtId="1" fontId="28" fillId="0" borderId="151" xfId="1" applyNumberFormat="1" applyFont="1" applyBorder="1" applyAlignment="1">
      <alignment horizontal="center" vertical="center"/>
    </xf>
    <xf numFmtId="1" fontId="28" fillId="0" borderId="5" xfId="1" applyNumberFormat="1" applyFont="1" applyBorder="1" applyAlignment="1">
      <alignment horizontal="center" vertical="center"/>
    </xf>
    <xf numFmtId="0" fontId="44" fillId="0" borderId="3" xfId="1" applyFont="1" applyBorder="1" applyAlignment="1">
      <alignment horizontal="center"/>
    </xf>
    <xf numFmtId="0" fontId="44" fillId="0" borderId="13" xfId="1" applyFont="1" applyBorder="1" applyAlignment="1">
      <alignment horizontal="center"/>
    </xf>
    <xf numFmtId="0" fontId="47" fillId="13" borderId="60" xfId="1" applyFont="1" applyFill="1" applyBorder="1"/>
    <xf numFmtId="0" fontId="47" fillId="13" borderId="12" xfId="1" applyFont="1" applyFill="1" applyBorder="1" applyAlignment="1">
      <alignment horizontal="center"/>
    </xf>
    <xf numFmtId="0" fontId="47" fillId="13" borderId="61" xfId="1" applyFont="1" applyFill="1" applyBorder="1" applyAlignment="1">
      <alignment horizontal="left"/>
    </xf>
    <xf numFmtId="0" fontId="47" fillId="13" borderId="61" xfId="1" applyFont="1" applyFill="1" applyBorder="1" applyAlignment="1">
      <alignment horizontal="center"/>
    </xf>
    <xf numFmtId="0" fontId="47" fillId="13" borderId="60" xfId="1" applyFont="1" applyFill="1" applyBorder="1" applyAlignment="1">
      <alignment horizontal="center"/>
    </xf>
    <xf numFmtId="0" fontId="47" fillId="13" borderId="62" xfId="1" applyFont="1" applyFill="1" applyBorder="1" applyAlignment="1">
      <alignment horizontal="center"/>
    </xf>
    <xf numFmtId="0" fontId="48" fillId="8" borderId="2" xfId="1" applyFont="1" applyFill="1" applyBorder="1" applyAlignment="1">
      <alignment horizontal="center" vertical="center"/>
    </xf>
    <xf numFmtId="1" fontId="48" fillId="8" borderId="2" xfId="1" applyNumberFormat="1" applyFont="1" applyFill="1" applyBorder="1" applyAlignment="1">
      <alignment horizontal="center" vertical="center"/>
    </xf>
    <xf numFmtId="1" fontId="47" fillId="13" borderId="84" xfId="1" applyNumberFormat="1" applyFont="1" applyFill="1" applyBorder="1" applyAlignment="1">
      <alignment horizontal="center"/>
    </xf>
    <xf numFmtId="1" fontId="47" fillId="13" borderId="3" xfId="1" applyNumberFormat="1" applyFont="1" applyFill="1" applyBorder="1" applyAlignment="1">
      <alignment horizontal="center"/>
    </xf>
    <xf numFmtId="1" fontId="47" fillId="21" borderId="23" xfId="1" applyNumberFormat="1" applyFont="1" applyFill="1" applyBorder="1" applyAlignment="1">
      <alignment horizontal="center"/>
    </xf>
    <xf numFmtId="0" fontId="47" fillId="21" borderId="10" xfId="1" applyFont="1" applyFill="1" applyBorder="1" applyAlignment="1">
      <alignment horizontal="left" vertical="center"/>
    </xf>
    <xf numFmtId="0" fontId="47" fillId="21" borderId="10" xfId="1" applyFont="1" applyFill="1" applyBorder="1"/>
    <xf numFmtId="0" fontId="47" fillId="21" borderId="3" xfId="1" applyFont="1" applyFill="1" applyBorder="1" applyAlignment="1">
      <alignment horizontal="center" vertical="center"/>
    </xf>
    <xf numFmtId="0" fontId="47" fillId="0" borderId="10" xfId="1" applyFont="1" applyBorder="1" applyAlignment="1">
      <alignment horizontal="left"/>
    </xf>
    <xf numFmtId="0" fontId="47" fillId="0" borderId="10" xfId="1" applyFont="1" applyBorder="1" applyAlignment="1">
      <alignment horizontal="center"/>
    </xf>
    <xf numFmtId="0" fontId="47" fillId="0" borderId="3" xfId="1" applyFont="1" applyBorder="1" applyAlignment="1">
      <alignment horizontal="center" vertical="center"/>
    </xf>
    <xf numFmtId="0" fontId="47" fillId="0" borderId="76" xfId="1" applyFont="1" applyBorder="1" applyAlignment="1">
      <alignment horizontal="center" vertical="center"/>
    </xf>
    <xf numFmtId="1" fontId="47" fillId="16" borderId="34" xfId="1" applyNumberFormat="1" applyFont="1" applyFill="1" applyBorder="1" applyAlignment="1">
      <alignment horizontal="center" vertical="center"/>
    </xf>
    <xf numFmtId="1" fontId="47" fillId="16" borderId="10" xfId="1" applyNumberFormat="1" applyFont="1" applyFill="1" applyBorder="1" applyAlignment="1">
      <alignment horizontal="center" vertical="center"/>
    </xf>
    <xf numFmtId="1" fontId="47" fillId="16" borderId="23" xfId="1" applyNumberFormat="1" applyFont="1" applyFill="1" applyBorder="1" applyAlignment="1">
      <alignment horizontal="center"/>
    </xf>
    <xf numFmtId="0" fontId="47" fillId="16" borderId="10" xfId="1" applyFont="1" applyFill="1" applyBorder="1" applyAlignment="1">
      <alignment horizontal="left" vertical="center"/>
    </xf>
    <xf numFmtId="0" fontId="47" fillId="16" borderId="10" xfId="1" applyFont="1" applyFill="1" applyBorder="1"/>
    <xf numFmtId="0" fontId="47" fillId="16" borderId="10" xfId="1" applyFont="1" applyFill="1" applyBorder="1" applyAlignment="1">
      <alignment horizontal="center"/>
    </xf>
    <xf numFmtId="0" fontId="47" fillId="0" borderId="10" xfId="1" applyFont="1" applyBorder="1" applyAlignment="1">
      <alignment horizontal="center" vertical="center"/>
    </xf>
    <xf numFmtId="0" fontId="47" fillId="0" borderId="35" xfId="1" applyFont="1" applyBorder="1" applyAlignment="1">
      <alignment horizontal="center"/>
    </xf>
    <xf numFmtId="0" fontId="44" fillId="0" borderId="96" xfId="1" quotePrefix="1" applyFont="1" applyBorder="1" applyAlignment="1">
      <alignment horizontal="center" vertical="center"/>
    </xf>
    <xf numFmtId="0" fontId="44" fillId="0" borderId="0" xfId="0" applyFont="1" applyAlignment="1">
      <alignment horizontal="left" vertical="center"/>
    </xf>
    <xf numFmtId="0" fontId="44" fillId="0" borderId="30" xfId="1" quotePrefix="1" applyFont="1" applyBorder="1" applyAlignment="1">
      <alignment horizontal="center" vertical="center"/>
    </xf>
    <xf numFmtId="0" fontId="44" fillId="0" borderId="20" xfId="1" applyFont="1" applyBorder="1" applyAlignment="1">
      <alignment horizontal="center"/>
    </xf>
    <xf numFmtId="0" fontId="44" fillId="0" borderId="11" xfId="1" applyFont="1" applyBorder="1" applyAlignment="1">
      <alignment vertical="center"/>
    </xf>
    <xf numFmtId="0" fontId="44" fillId="0" borderId="37" xfId="1" applyFont="1" applyBorder="1" applyAlignment="1">
      <alignment horizontal="center"/>
    </xf>
    <xf numFmtId="1" fontId="44" fillId="0" borderId="86" xfId="1" applyNumberFormat="1" applyFont="1" applyBorder="1" applyAlignment="1">
      <alignment horizontal="center"/>
    </xf>
    <xf numFmtId="0" fontId="44" fillId="0" borderId="86" xfId="1" applyFont="1" applyBorder="1" applyAlignment="1">
      <alignment horizontal="center"/>
    </xf>
    <xf numFmtId="0" fontId="44" fillId="0" borderId="2" xfId="1" applyFont="1" applyBorder="1"/>
    <xf numFmtId="0" fontId="44" fillId="0" borderId="2" xfId="1" applyFont="1" applyBorder="1" applyAlignment="1">
      <alignment horizontal="center"/>
    </xf>
    <xf numFmtId="0" fontId="44" fillId="0" borderId="87" xfId="1" applyFont="1" applyBorder="1" applyAlignment="1">
      <alignment horizontal="center"/>
    </xf>
    <xf numFmtId="0" fontId="44" fillId="0" borderId="78" xfId="1" applyFont="1" applyBorder="1" applyAlignment="1">
      <alignment horizontal="center"/>
    </xf>
    <xf numFmtId="0" fontId="44" fillId="0" borderId="84" xfId="1" applyFont="1" applyBorder="1" applyAlignment="1">
      <alignment horizontal="center"/>
    </xf>
    <xf numFmtId="0" fontId="44" fillId="0" borderId="3" xfId="1" applyFont="1" applyBorder="1"/>
    <xf numFmtId="0" fontId="44" fillId="0" borderId="76" xfId="1" applyFont="1" applyBorder="1" applyAlignment="1">
      <alignment horizontal="center"/>
    </xf>
    <xf numFmtId="0" fontId="43" fillId="2" borderId="25" xfId="1" applyFont="1" applyFill="1" applyBorder="1"/>
    <xf numFmtId="0" fontId="43" fillId="2" borderId="27" xfId="1" applyFont="1" applyFill="1" applyBorder="1"/>
    <xf numFmtId="0" fontId="43" fillId="2" borderId="83" xfId="1" applyFont="1" applyFill="1" applyBorder="1"/>
    <xf numFmtId="1" fontId="43" fillId="0" borderId="0" xfId="1" applyNumberFormat="1" applyFont="1" applyAlignment="1">
      <alignment horizontal="center" vertical="center"/>
    </xf>
    <xf numFmtId="0" fontId="44" fillId="0" borderId="0" xfId="0" applyFont="1" applyAlignment="1">
      <alignment horizontal="center" vertical="center"/>
    </xf>
    <xf numFmtId="0" fontId="66" fillId="0" borderId="0" xfId="1" applyFont="1"/>
    <xf numFmtId="0" fontId="44" fillId="0" borderId="96" xfId="1" quotePrefix="1" applyFont="1" applyBorder="1" applyAlignment="1">
      <alignment horizontal="center"/>
    </xf>
    <xf numFmtId="0" fontId="47" fillId="13" borderId="99" xfId="1" quotePrefix="1" applyFont="1" applyFill="1" applyBorder="1" applyAlignment="1">
      <alignment horizontal="center" vertical="center"/>
    </xf>
    <xf numFmtId="0" fontId="47" fillId="0" borderId="99" xfId="1" quotePrefix="1" applyFont="1" applyBorder="1" applyAlignment="1">
      <alignment horizontal="center" vertical="center"/>
    </xf>
    <xf numFmtId="1" fontId="44" fillId="3" borderId="72" xfId="1" applyNumberFormat="1" applyFont="1" applyFill="1" applyBorder="1" applyAlignment="1">
      <alignment horizontal="center" vertical="center"/>
    </xf>
    <xf numFmtId="1" fontId="28" fillId="0" borderId="141" xfId="1" applyNumberFormat="1" applyFont="1" applyBorder="1" applyAlignment="1">
      <alignment horizontal="center" vertical="center"/>
    </xf>
    <xf numFmtId="1" fontId="28" fillId="0" borderId="140" xfId="1" applyNumberFormat="1" applyFont="1" applyBorder="1" applyAlignment="1">
      <alignment horizontal="center" vertical="center"/>
    </xf>
    <xf numFmtId="0" fontId="28" fillId="0" borderId="140" xfId="1" applyFont="1" applyBorder="1"/>
    <xf numFmtId="1" fontId="28" fillId="0" borderId="123" xfId="1" applyNumberFormat="1" applyFont="1" applyBorder="1" applyAlignment="1">
      <alignment horizontal="center"/>
    </xf>
    <xf numFmtId="0" fontId="28" fillId="0" borderId="152" xfId="1" applyFont="1" applyBorder="1"/>
    <xf numFmtId="1" fontId="28" fillId="0" borderId="155" xfId="1" applyNumberFormat="1" applyFont="1" applyBorder="1" applyAlignment="1">
      <alignment horizontal="center" vertical="center"/>
    </xf>
    <xf numFmtId="0" fontId="28" fillId="0" borderId="159" xfId="1" quotePrefix="1" applyFont="1" applyBorder="1" applyAlignment="1">
      <alignment horizontal="center" vertical="center"/>
    </xf>
    <xf numFmtId="1" fontId="28" fillId="24" borderId="23" xfId="1" applyNumberFormat="1" applyFont="1" applyFill="1" applyBorder="1" applyAlignment="1">
      <alignment horizontal="center" vertical="center"/>
    </xf>
    <xf numFmtId="1" fontId="47" fillId="0" borderId="79" xfId="1" applyNumberFormat="1" applyFont="1" applyBorder="1" applyAlignment="1">
      <alignment horizontal="center" vertical="center"/>
    </xf>
    <xf numFmtId="0" fontId="43" fillId="3" borderId="96" xfId="1" applyFont="1" applyFill="1" applyBorder="1" applyAlignment="1">
      <alignment horizontal="center" vertical="center"/>
    </xf>
    <xf numFmtId="0" fontId="43" fillId="3" borderId="96" xfId="1" applyFont="1" applyFill="1" applyBorder="1"/>
    <xf numFmtId="1" fontId="44" fillId="3" borderId="114" xfId="1" applyNumberFormat="1" applyFont="1" applyFill="1" applyBorder="1" applyAlignment="1">
      <alignment horizontal="center" vertical="center"/>
    </xf>
    <xf numFmtId="1" fontId="44" fillId="3" borderId="95" xfId="1" applyNumberFormat="1" applyFont="1" applyFill="1" applyBorder="1" applyAlignment="1">
      <alignment horizontal="center" vertical="center"/>
    </xf>
    <xf numFmtId="0" fontId="44" fillId="0" borderId="95" xfId="1" applyFont="1" applyBorder="1"/>
    <xf numFmtId="0" fontId="44" fillId="0" borderId="7" xfId="1" applyFont="1" applyBorder="1" applyAlignment="1">
      <alignment horizontal="left"/>
    </xf>
    <xf numFmtId="0" fontId="44" fillId="0" borderId="7" xfId="1" applyFont="1" applyBorder="1" applyAlignment="1">
      <alignment horizontal="center"/>
    </xf>
    <xf numFmtId="0" fontId="44" fillId="0" borderId="101" xfId="1" applyFont="1" applyBorder="1" applyAlignment="1">
      <alignment horizontal="center" vertical="center"/>
    </xf>
    <xf numFmtId="0" fontId="44" fillId="0" borderId="61" xfId="1" applyFont="1" applyBorder="1" applyAlignment="1">
      <alignment horizontal="left" vertical="center"/>
    </xf>
    <xf numFmtId="0" fontId="44" fillId="0" borderId="61" xfId="1" applyFont="1" applyBorder="1" applyAlignment="1">
      <alignment horizontal="center" vertical="center"/>
    </xf>
    <xf numFmtId="0" fontId="44" fillId="0" borderId="60" xfId="1" applyFont="1" applyBorder="1" applyAlignment="1">
      <alignment horizontal="center" vertical="center"/>
    </xf>
    <xf numFmtId="0" fontId="44" fillId="0" borderId="62" xfId="1" applyFont="1" applyBorder="1" applyAlignment="1">
      <alignment horizontal="center" vertical="center"/>
    </xf>
    <xf numFmtId="0" fontId="28" fillId="18" borderId="97" xfId="1" applyFont="1" applyFill="1" applyBorder="1" applyAlignment="1">
      <alignment vertical="center"/>
    </xf>
    <xf numFmtId="1" fontId="28" fillId="18" borderId="71" xfId="1" applyNumberFormat="1" applyFont="1" applyFill="1" applyBorder="1" applyAlignment="1">
      <alignment horizontal="center" vertical="center"/>
    </xf>
    <xf numFmtId="0" fontId="28" fillId="18" borderId="71" xfId="1" applyFont="1" applyFill="1" applyBorder="1" applyAlignment="1">
      <alignment horizontal="left" vertical="center"/>
    </xf>
    <xf numFmtId="0" fontId="28" fillId="18" borderId="98" xfId="1" applyFont="1" applyFill="1" applyBorder="1" applyAlignment="1">
      <alignment vertical="center"/>
    </xf>
    <xf numFmtId="0" fontId="28" fillId="18" borderId="23" xfId="1" applyFont="1" applyFill="1" applyBorder="1" applyAlignment="1">
      <alignment horizontal="left" vertical="center"/>
    </xf>
    <xf numFmtId="0" fontId="28" fillId="18" borderId="99" xfId="1" applyFont="1" applyFill="1" applyBorder="1" applyAlignment="1">
      <alignment vertical="center"/>
    </xf>
    <xf numFmtId="0" fontId="28" fillId="18" borderId="72" xfId="1" applyFont="1" applyFill="1" applyBorder="1" applyAlignment="1">
      <alignment horizontal="left" vertical="center"/>
    </xf>
    <xf numFmtId="1" fontId="28" fillId="18" borderId="79" xfId="1" applyNumberFormat="1" applyFont="1" applyFill="1" applyBorder="1" applyAlignment="1">
      <alignment horizontal="center" vertical="center"/>
    </xf>
    <xf numFmtId="0" fontId="28" fillId="18" borderId="110" xfId="1" applyFont="1" applyFill="1" applyBorder="1" applyAlignment="1">
      <alignment vertical="center"/>
    </xf>
    <xf numFmtId="0" fontId="28" fillId="24" borderId="97" xfId="1" applyFont="1" applyFill="1" applyBorder="1" applyAlignment="1">
      <alignment vertical="center"/>
    </xf>
    <xf numFmtId="1" fontId="28" fillId="24" borderId="71" xfId="1" applyNumberFormat="1" applyFont="1" applyFill="1" applyBorder="1" applyAlignment="1">
      <alignment horizontal="center" vertical="center"/>
    </xf>
    <xf numFmtId="0" fontId="28" fillId="24" borderId="71" xfId="1" applyFont="1" applyFill="1" applyBorder="1" applyAlignment="1">
      <alignment horizontal="left" vertical="center"/>
    </xf>
    <xf numFmtId="0" fontId="28" fillId="24" borderId="16" xfId="1" applyFont="1" applyFill="1" applyBorder="1" applyAlignment="1">
      <alignment horizontal="left" vertical="center"/>
    </xf>
    <xf numFmtId="0" fontId="28" fillId="24" borderId="98" xfId="1" applyFont="1" applyFill="1" applyBorder="1" applyAlignment="1">
      <alignment vertical="center"/>
    </xf>
    <xf numFmtId="0" fontId="28" fillId="24" borderId="23" xfId="1" applyFont="1" applyFill="1" applyBorder="1" applyAlignment="1">
      <alignment horizontal="left" vertical="center"/>
    </xf>
    <xf numFmtId="0" fontId="28" fillId="24" borderId="10" xfId="1" applyFont="1" applyFill="1" applyBorder="1" applyAlignment="1">
      <alignment horizontal="left" vertical="center"/>
    </xf>
    <xf numFmtId="0" fontId="28" fillId="24" borderId="111" xfId="1" applyFont="1" applyFill="1" applyBorder="1" applyAlignment="1">
      <alignment vertical="center"/>
    </xf>
    <xf numFmtId="1" fontId="28" fillId="24" borderId="78" xfId="1" applyNumberFormat="1" applyFont="1" applyFill="1" applyBorder="1" applyAlignment="1">
      <alignment horizontal="center" vertical="center"/>
    </xf>
    <xf numFmtId="0" fontId="28" fillId="24" borderId="78" xfId="1" applyFont="1" applyFill="1" applyBorder="1" applyAlignment="1">
      <alignment horizontal="left" vertical="center"/>
    </xf>
    <xf numFmtId="0" fontId="28" fillId="24" borderId="15" xfId="1" applyFont="1" applyFill="1" applyBorder="1" applyAlignment="1">
      <alignment horizontal="left" vertical="center"/>
    </xf>
    <xf numFmtId="0" fontId="28" fillId="24" borderId="99" xfId="1" applyFont="1" applyFill="1" applyBorder="1" applyAlignment="1">
      <alignment vertical="center"/>
    </xf>
    <xf numFmtId="1" fontId="28" fillId="24" borderId="72" xfId="1" applyNumberFormat="1" applyFont="1" applyFill="1" applyBorder="1" applyAlignment="1">
      <alignment horizontal="center" vertical="center"/>
    </xf>
    <xf numFmtId="0" fontId="28" fillId="24" borderId="72" xfId="1" applyFont="1" applyFill="1" applyBorder="1" applyAlignment="1">
      <alignment horizontal="left" vertical="center"/>
    </xf>
    <xf numFmtId="0" fontId="28" fillId="24" borderId="14" xfId="1" applyFont="1" applyFill="1" applyBorder="1" applyAlignment="1">
      <alignment horizontal="left" vertical="center"/>
    </xf>
    <xf numFmtId="0" fontId="28" fillId="24" borderId="110" xfId="1" applyFont="1" applyFill="1" applyBorder="1" applyAlignment="1">
      <alignment vertical="center"/>
    </xf>
    <xf numFmtId="1" fontId="28" fillId="24" borderId="79" xfId="1" applyNumberFormat="1" applyFont="1" applyFill="1" applyBorder="1" applyAlignment="1">
      <alignment horizontal="center" vertical="center"/>
    </xf>
    <xf numFmtId="0" fontId="28" fillId="24" borderId="79" xfId="1" applyFont="1" applyFill="1" applyBorder="1" applyAlignment="1">
      <alignment horizontal="left" vertical="center"/>
    </xf>
    <xf numFmtId="0" fontId="28" fillId="24" borderId="12" xfId="1" applyFont="1" applyFill="1" applyBorder="1" applyAlignment="1">
      <alignment horizontal="left" vertical="center"/>
    </xf>
    <xf numFmtId="0" fontId="28" fillId="24" borderId="72" xfId="1" applyFont="1" applyFill="1" applyBorder="1" applyAlignment="1">
      <alignment vertical="center"/>
    </xf>
    <xf numFmtId="0" fontId="48" fillId="0" borderId="0" xfId="1" applyFont="1" applyAlignment="1">
      <alignment horizontal="left" vertical="center"/>
    </xf>
    <xf numFmtId="0" fontId="44" fillId="0" borderId="137" xfId="1" applyFont="1" applyBorder="1" applyAlignment="1">
      <alignment horizontal="left"/>
    </xf>
    <xf numFmtId="0" fontId="44" fillId="0" borderId="137" xfId="1" applyFont="1" applyBorder="1" applyAlignment="1">
      <alignment horizontal="center"/>
    </xf>
    <xf numFmtId="0" fontId="44" fillId="0" borderId="118" xfId="1" applyFont="1" applyBorder="1"/>
    <xf numFmtId="0" fontId="44" fillId="0" borderId="149" xfId="1" applyFont="1" applyBorder="1" applyAlignment="1">
      <alignment horizontal="left"/>
    </xf>
    <xf numFmtId="0" fontId="44" fillId="0" borderId="149" xfId="1" applyFont="1" applyBorder="1" applyAlignment="1">
      <alignment horizontal="center"/>
    </xf>
    <xf numFmtId="0" fontId="44" fillId="0" borderId="150" xfId="1" applyFont="1" applyBorder="1" applyAlignment="1">
      <alignment horizontal="center"/>
    </xf>
    <xf numFmtId="0" fontId="44" fillId="0" borderId="139" xfId="1" quotePrefix="1" applyFont="1" applyBorder="1" applyAlignment="1">
      <alignment horizontal="center" vertical="center"/>
    </xf>
    <xf numFmtId="1" fontId="44" fillId="0" borderId="1" xfId="1" applyNumberFormat="1" applyFont="1" applyBorder="1" applyAlignment="1">
      <alignment horizontal="center"/>
    </xf>
    <xf numFmtId="0" fontId="44" fillId="0" borderId="1" xfId="1" applyFont="1" applyBorder="1"/>
    <xf numFmtId="0" fontId="44" fillId="0" borderId="1" xfId="1" applyFont="1" applyBorder="1" applyAlignment="1">
      <alignment horizontal="center"/>
    </xf>
    <xf numFmtId="0" fontId="44" fillId="0" borderId="1" xfId="1" applyFont="1" applyBorder="1" applyAlignment="1">
      <alignment horizontal="left"/>
    </xf>
    <xf numFmtId="0" fontId="44" fillId="0" borderId="103" xfId="1" applyFont="1" applyBorder="1" applyAlignment="1">
      <alignment horizontal="center"/>
    </xf>
    <xf numFmtId="0" fontId="44" fillId="0" borderId="138" xfId="1" quotePrefix="1" applyFont="1" applyBorder="1" applyAlignment="1">
      <alignment horizontal="center"/>
    </xf>
    <xf numFmtId="1" fontId="44" fillId="0" borderId="141" xfId="1" applyNumberFormat="1" applyFont="1" applyBorder="1" applyAlignment="1">
      <alignment horizontal="center"/>
    </xf>
    <xf numFmtId="1" fontId="44" fillId="0" borderId="140" xfId="1" applyNumberFormat="1" applyFont="1" applyBorder="1" applyAlignment="1">
      <alignment horizontal="center"/>
    </xf>
    <xf numFmtId="0" fontId="44" fillId="0" borderId="140" xfId="1" applyFont="1" applyBorder="1"/>
    <xf numFmtId="0" fontId="44" fillId="0" borderId="142" xfId="1" applyFont="1" applyBorder="1"/>
    <xf numFmtId="0" fontId="44" fillId="0" borderId="140" xfId="1" applyFont="1" applyBorder="1" applyAlignment="1">
      <alignment horizontal="center"/>
    </xf>
    <xf numFmtId="0" fontId="44" fillId="0" borderId="143" xfId="1" applyFont="1" applyBorder="1" applyAlignment="1">
      <alignment horizontal="left"/>
    </xf>
    <xf numFmtId="0" fontId="44" fillId="0" borderId="143" xfId="1" applyFont="1" applyBorder="1" applyAlignment="1">
      <alignment horizontal="center"/>
    </xf>
    <xf numFmtId="0" fontId="44" fillId="0" borderId="142" xfId="1" applyFont="1" applyBorder="1" applyAlignment="1">
      <alignment horizontal="center"/>
    </xf>
    <xf numFmtId="1" fontId="44" fillId="0" borderId="144" xfId="1" applyNumberFormat="1" applyFont="1" applyBorder="1" applyAlignment="1">
      <alignment horizontal="center"/>
    </xf>
    <xf numFmtId="1" fontId="44" fillId="0" borderId="145" xfId="1" applyNumberFormat="1" applyFont="1" applyBorder="1" applyAlignment="1">
      <alignment horizontal="center"/>
    </xf>
    <xf numFmtId="0" fontId="44" fillId="0" borderId="144" xfId="1" applyFont="1" applyBorder="1"/>
    <xf numFmtId="0" fontId="44" fillId="0" borderId="146" xfId="1" applyFont="1" applyBorder="1"/>
    <xf numFmtId="0" fontId="44" fillId="0" borderId="56" xfId="1" applyFont="1" applyBorder="1"/>
    <xf numFmtId="1" fontId="47" fillId="0" borderId="32" xfId="1" applyNumberFormat="1" applyFont="1" applyBorder="1" applyAlignment="1">
      <alignment horizontal="center" vertical="center"/>
    </xf>
    <xf numFmtId="1" fontId="47" fillId="0" borderId="71" xfId="1" applyNumberFormat="1" applyFont="1" applyBorder="1" applyAlignment="1">
      <alignment horizontal="center"/>
    </xf>
    <xf numFmtId="0" fontId="47" fillId="0" borderId="16" xfId="1" applyFont="1" applyBorder="1" applyAlignment="1">
      <alignment vertical="center"/>
    </xf>
    <xf numFmtId="0" fontId="47" fillId="0" borderId="16" xfId="1" applyFont="1" applyBorder="1"/>
    <xf numFmtId="0" fontId="47" fillId="0" borderId="16" xfId="1" applyFont="1" applyBorder="1" applyAlignment="1">
      <alignment horizontal="center"/>
    </xf>
    <xf numFmtId="1" fontId="47" fillId="0" borderId="34" xfId="1" applyNumberFormat="1" applyFont="1" applyBorder="1" applyAlignment="1">
      <alignment horizontal="center" vertical="center"/>
    </xf>
    <xf numFmtId="1" fontId="47" fillId="0" borderId="23" xfId="1" applyNumberFormat="1" applyFont="1" applyBorder="1" applyAlignment="1">
      <alignment horizontal="center"/>
    </xf>
    <xf numFmtId="0" fontId="47" fillId="0" borderId="10" xfId="1" applyFont="1" applyBorder="1" applyAlignment="1">
      <alignment vertical="center"/>
    </xf>
    <xf numFmtId="0" fontId="47" fillId="0" borderId="10" xfId="1" applyFont="1" applyBorder="1"/>
    <xf numFmtId="1" fontId="47" fillId="0" borderId="42" xfId="1" applyNumberFormat="1" applyFont="1" applyBorder="1" applyAlignment="1">
      <alignment horizontal="center" vertical="center"/>
    </xf>
    <xf numFmtId="1" fontId="47" fillId="0" borderId="72" xfId="1" applyNumberFormat="1" applyFont="1" applyBorder="1" applyAlignment="1">
      <alignment horizontal="center"/>
    </xf>
    <xf numFmtId="0" fontId="47" fillId="0" borderId="14" xfId="1" applyFont="1" applyBorder="1" applyAlignment="1">
      <alignment vertical="center"/>
    </xf>
    <xf numFmtId="0" fontId="47" fillId="0" borderId="14" xfId="1" applyFont="1" applyBorder="1"/>
    <xf numFmtId="0" fontId="47" fillId="0" borderId="14" xfId="1" applyFont="1" applyBorder="1" applyAlignment="1">
      <alignment horizontal="center"/>
    </xf>
    <xf numFmtId="1" fontId="47" fillId="0" borderId="79" xfId="1" applyNumberFormat="1" applyFont="1" applyBorder="1" applyAlignment="1">
      <alignment horizontal="center"/>
    </xf>
    <xf numFmtId="0" fontId="47" fillId="0" borderId="12" xfId="1" applyFont="1" applyBorder="1" applyAlignment="1">
      <alignment horizontal="center"/>
    </xf>
    <xf numFmtId="0" fontId="44" fillId="0" borderId="79" xfId="1" applyFont="1" applyBorder="1" applyAlignment="1">
      <alignment horizontal="center"/>
    </xf>
    <xf numFmtId="0" fontId="44" fillId="0" borderId="80" xfId="1" applyFont="1" applyBorder="1" applyAlignment="1">
      <alignment horizontal="center"/>
    </xf>
    <xf numFmtId="0" fontId="44" fillId="0" borderId="9" xfId="1" applyFont="1" applyBorder="1" applyAlignment="1">
      <alignment vertical="center"/>
    </xf>
    <xf numFmtId="0" fontId="44" fillId="0" borderId="0" xfId="1" applyFont="1" applyAlignment="1">
      <alignment horizontal="center" vertical="center"/>
    </xf>
    <xf numFmtId="0" fontId="44" fillId="0" borderId="0" xfId="1" quotePrefix="1" applyFont="1" applyAlignment="1">
      <alignment horizontal="left" vertical="center"/>
    </xf>
    <xf numFmtId="0" fontId="44" fillId="0" borderId="0" xfId="1" quotePrefix="1" applyFont="1" applyAlignment="1">
      <alignment horizontal="left"/>
    </xf>
    <xf numFmtId="1" fontId="47" fillId="0" borderId="16" xfId="1" applyNumberFormat="1" applyFont="1" applyBorder="1" applyAlignment="1">
      <alignment horizontal="center" vertical="center"/>
    </xf>
    <xf numFmtId="1" fontId="47" fillId="0" borderId="71" xfId="1" applyNumberFormat="1" applyFont="1" applyBorder="1" applyAlignment="1">
      <alignment horizontal="center" vertical="center"/>
    </xf>
    <xf numFmtId="0" fontId="47" fillId="0" borderId="47" xfId="1" applyFont="1" applyBorder="1"/>
    <xf numFmtId="0" fontId="47" fillId="0" borderId="47" xfId="1" applyFont="1" applyBorder="1" applyAlignment="1">
      <alignment horizontal="left"/>
    </xf>
    <xf numFmtId="0" fontId="47" fillId="0" borderId="47" xfId="1" applyFont="1" applyBorder="1" applyAlignment="1">
      <alignment horizontal="center"/>
    </xf>
    <xf numFmtId="0" fontId="47" fillId="0" borderId="71" xfId="1" applyFont="1" applyBorder="1" applyAlignment="1">
      <alignment horizontal="center"/>
    </xf>
    <xf numFmtId="0" fontId="47" fillId="3" borderId="106" xfId="1" applyFont="1" applyFill="1" applyBorder="1" applyAlignment="1">
      <alignment horizontal="center" vertical="center"/>
    </xf>
    <xf numFmtId="0" fontId="47" fillId="0" borderId="0" xfId="1" applyFont="1" applyAlignment="1">
      <alignment horizontal="left"/>
    </xf>
    <xf numFmtId="0" fontId="47" fillId="0" borderId="79" xfId="1" applyFont="1" applyBorder="1"/>
    <xf numFmtId="0" fontId="47" fillId="0" borderId="61" xfId="1" applyFont="1" applyBorder="1" applyAlignment="1">
      <alignment horizontal="left"/>
    </xf>
    <xf numFmtId="0" fontId="47" fillId="0" borderId="61" xfId="1" applyFont="1" applyBorder="1" applyAlignment="1">
      <alignment horizontal="center"/>
    </xf>
    <xf numFmtId="0" fontId="47" fillId="0" borderId="23" xfId="1" applyFont="1" applyBorder="1"/>
    <xf numFmtId="0" fontId="47" fillId="0" borderId="21" xfId="1" applyFont="1" applyBorder="1" applyAlignment="1">
      <alignment horizontal="left"/>
    </xf>
    <xf numFmtId="0" fontId="47" fillId="0" borderId="21" xfId="1" applyFont="1" applyBorder="1" applyAlignment="1">
      <alignment horizontal="center"/>
    </xf>
    <xf numFmtId="0" fontId="47" fillId="0" borderId="0" xfId="1" applyFont="1" applyAlignment="1">
      <alignment horizontal="left" vertical="center"/>
    </xf>
    <xf numFmtId="0" fontId="47" fillId="0" borderId="0" xfId="1" applyFont="1" applyAlignment="1">
      <alignment horizontal="center" vertical="center"/>
    </xf>
    <xf numFmtId="0" fontId="47" fillId="0" borderId="82" xfId="1" applyFont="1" applyBorder="1"/>
    <xf numFmtId="0" fontId="47" fillId="0" borderId="82" xfId="1" applyFont="1" applyBorder="1" applyAlignment="1">
      <alignment horizontal="left" vertical="center"/>
    </xf>
    <xf numFmtId="0" fontId="47" fillId="0" borderId="82" xfId="1" applyFont="1" applyBorder="1" applyAlignment="1">
      <alignment horizontal="center" vertical="center"/>
    </xf>
    <xf numFmtId="0" fontId="47" fillId="3" borderId="47" xfId="1" applyFont="1" applyFill="1" applyBorder="1" applyAlignment="1">
      <alignment horizontal="left"/>
    </xf>
    <xf numFmtId="0" fontId="47" fillId="3" borderId="47" xfId="1" applyFont="1" applyFill="1" applyBorder="1" applyAlignment="1">
      <alignment horizontal="center"/>
    </xf>
    <xf numFmtId="0" fontId="47" fillId="0" borderId="21" xfId="1" applyFont="1" applyBorder="1"/>
    <xf numFmtId="0" fontId="47" fillId="3" borderId="21" xfId="1" applyFont="1" applyFill="1" applyBorder="1" applyAlignment="1">
      <alignment horizontal="left"/>
    </xf>
    <xf numFmtId="0" fontId="47" fillId="3" borderId="21" xfId="1" applyFont="1" applyFill="1" applyBorder="1" applyAlignment="1">
      <alignment horizontal="center"/>
    </xf>
    <xf numFmtId="0" fontId="47" fillId="0" borderId="50" xfId="1" applyFont="1" applyBorder="1"/>
    <xf numFmtId="0" fontId="47" fillId="3" borderId="50" xfId="1" applyFont="1" applyFill="1" applyBorder="1" applyAlignment="1">
      <alignment horizontal="left"/>
    </xf>
    <xf numFmtId="0" fontId="47" fillId="3" borderId="50" xfId="1" applyFont="1" applyFill="1" applyBorder="1" applyAlignment="1">
      <alignment horizontal="center"/>
    </xf>
    <xf numFmtId="1" fontId="47" fillId="0" borderId="19" xfId="1" applyNumberFormat="1" applyFont="1" applyBorder="1" applyAlignment="1">
      <alignment horizontal="center"/>
    </xf>
    <xf numFmtId="1" fontId="47" fillId="0" borderId="19" xfId="1" applyNumberFormat="1" applyFont="1" applyBorder="1" applyAlignment="1">
      <alignment horizontal="center" vertical="center"/>
    </xf>
    <xf numFmtId="0" fontId="47" fillId="0" borderId="13" xfId="1" applyFont="1" applyBorder="1" applyAlignment="1">
      <alignment vertical="center"/>
    </xf>
    <xf numFmtId="0" fontId="47" fillId="3" borderId="82" xfId="1" applyFont="1" applyFill="1" applyBorder="1" applyAlignment="1">
      <alignment horizontal="left"/>
    </xf>
    <xf numFmtId="0" fontId="47" fillId="3" borderId="82" xfId="1" applyFont="1" applyFill="1" applyBorder="1" applyAlignment="1">
      <alignment horizontal="center"/>
    </xf>
    <xf numFmtId="0" fontId="47" fillId="3" borderId="74" xfId="1" quotePrefix="1" applyFont="1" applyFill="1" applyBorder="1" applyAlignment="1">
      <alignment horizontal="center" vertical="center"/>
    </xf>
    <xf numFmtId="0" fontId="47" fillId="0" borderId="3" xfId="1" applyFont="1" applyBorder="1" applyAlignment="1">
      <alignment vertical="center"/>
    </xf>
    <xf numFmtId="1" fontId="47" fillId="0" borderId="16" xfId="1" applyNumberFormat="1" applyFont="1" applyBorder="1" applyAlignment="1">
      <alignment horizontal="center"/>
    </xf>
    <xf numFmtId="0" fontId="47" fillId="0" borderId="47" xfId="1" quotePrefix="1" applyFont="1" applyBorder="1"/>
    <xf numFmtId="1" fontId="47" fillId="0" borderId="10" xfId="1" applyNumberFormat="1" applyFont="1" applyBorder="1" applyAlignment="1">
      <alignment horizontal="center" vertical="center"/>
    </xf>
    <xf numFmtId="1" fontId="47" fillId="0" borderId="10" xfId="1" applyNumberFormat="1" applyFont="1" applyBorder="1" applyAlignment="1">
      <alignment horizontal="center"/>
    </xf>
    <xf numFmtId="1" fontId="47" fillId="0" borderId="23" xfId="1" applyNumberFormat="1" applyFont="1" applyBorder="1" applyAlignment="1">
      <alignment horizontal="center" vertical="center"/>
    </xf>
    <xf numFmtId="1" fontId="47" fillId="0" borderId="14" xfId="1" applyNumberFormat="1" applyFont="1" applyBorder="1" applyAlignment="1">
      <alignment horizontal="center" vertical="center"/>
    </xf>
    <xf numFmtId="1" fontId="47" fillId="0" borderId="14" xfId="1" applyNumberFormat="1" applyFont="1" applyBorder="1" applyAlignment="1">
      <alignment horizontal="center"/>
    </xf>
    <xf numFmtId="1" fontId="47" fillId="0" borderId="72" xfId="1" applyNumberFormat="1" applyFont="1" applyBorder="1" applyAlignment="1">
      <alignment horizontal="center" vertical="center"/>
    </xf>
    <xf numFmtId="1" fontId="47" fillId="0" borderId="12" xfId="1" applyNumberFormat="1" applyFont="1" applyBorder="1" applyAlignment="1">
      <alignment horizontal="center"/>
    </xf>
    <xf numFmtId="0" fontId="47" fillId="0" borderId="61" xfId="1" applyFont="1" applyBorder="1"/>
    <xf numFmtId="0" fontId="47" fillId="3" borderId="61" xfId="1" applyFont="1" applyFill="1" applyBorder="1" applyAlignment="1">
      <alignment horizontal="left"/>
    </xf>
    <xf numFmtId="0" fontId="47" fillId="3" borderId="61" xfId="1" applyFont="1" applyFill="1" applyBorder="1" applyAlignment="1">
      <alignment horizontal="center"/>
    </xf>
    <xf numFmtId="0" fontId="47" fillId="0" borderId="58" xfId="1" applyFont="1" applyBorder="1"/>
    <xf numFmtId="0" fontId="47" fillId="3" borderId="58" xfId="1" applyFont="1" applyFill="1" applyBorder="1" applyAlignment="1">
      <alignment horizontal="left"/>
    </xf>
    <xf numFmtId="0" fontId="47" fillId="3" borderId="58" xfId="1" applyFont="1" applyFill="1" applyBorder="1" applyAlignment="1">
      <alignment horizontal="center"/>
    </xf>
    <xf numFmtId="0" fontId="47" fillId="0" borderId="18" xfId="1" applyFont="1" applyBorder="1" applyAlignment="1">
      <alignment vertical="center"/>
    </xf>
    <xf numFmtId="0" fontId="47" fillId="3" borderId="73" xfId="1" applyFont="1" applyFill="1" applyBorder="1" applyAlignment="1">
      <alignment horizontal="center" vertical="center"/>
    </xf>
    <xf numFmtId="1" fontId="44" fillId="3" borderId="16" xfId="1" applyNumberFormat="1" applyFont="1" applyFill="1" applyBorder="1" applyAlignment="1">
      <alignment horizontal="center" vertical="center"/>
    </xf>
    <xf numFmtId="0" fontId="44" fillId="3" borderId="71" xfId="1" applyFont="1" applyFill="1" applyBorder="1"/>
    <xf numFmtId="0" fontId="44" fillId="3" borderId="71" xfId="1" applyFont="1" applyFill="1" applyBorder="1" applyAlignment="1">
      <alignment horizontal="center"/>
    </xf>
    <xf numFmtId="0" fontId="44" fillId="3" borderId="47" xfId="1" applyFont="1" applyFill="1" applyBorder="1" applyAlignment="1">
      <alignment horizontal="left"/>
    </xf>
    <xf numFmtId="0" fontId="44" fillId="3" borderId="47" xfId="1" applyFont="1" applyFill="1" applyBorder="1" applyAlignment="1">
      <alignment horizontal="center"/>
    </xf>
    <xf numFmtId="1" fontId="44" fillId="3" borderId="79" xfId="1" applyNumberFormat="1" applyFont="1" applyFill="1" applyBorder="1" applyAlignment="1">
      <alignment horizontal="center" vertical="center"/>
    </xf>
    <xf numFmtId="0" fontId="44" fillId="3" borderId="79" xfId="1" applyFont="1" applyFill="1" applyBorder="1"/>
    <xf numFmtId="0" fontId="44" fillId="3" borderId="79" xfId="1" applyFont="1" applyFill="1" applyBorder="1" applyAlignment="1">
      <alignment horizontal="center"/>
    </xf>
    <xf numFmtId="0" fontId="44" fillId="3" borderId="61" xfId="1" applyFont="1" applyFill="1" applyBorder="1" applyAlignment="1">
      <alignment horizontal="left"/>
    </xf>
    <xf numFmtId="0" fontId="44" fillId="3" borderId="61" xfId="1" applyFont="1" applyFill="1" applyBorder="1" applyAlignment="1">
      <alignment horizontal="center"/>
    </xf>
    <xf numFmtId="0" fontId="44" fillId="3" borderId="23" xfId="1" applyFont="1" applyFill="1" applyBorder="1"/>
    <xf numFmtId="0" fontId="44" fillId="3" borderId="23" xfId="1" applyFont="1" applyFill="1" applyBorder="1" applyAlignment="1">
      <alignment horizontal="center"/>
    </xf>
    <xf numFmtId="0" fontId="44" fillId="3" borderId="21" xfId="1" applyFont="1" applyFill="1" applyBorder="1" applyAlignment="1">
      <alignment horizontal="left"/>
    </xf>
    <xf numFmtId="0" fontId="44" fillId="3" borderId="21" xfId="1" applyFont="1" applyFill="1" applyBorder="1" applyAlignment="1">
      <alignment horizontal="center"/>
    </xf>
    <xf numFmtId="1" fontId="44" fillId="3" borderId="78" xfId="1" applyNumberFormat="1" applyFont="1" applyFill="1" applyBorder="1" applyAlignment="1">
      <alignment horizontal="center" vertical="center"/>
    </xf>
    <xf numFmtId="0" fontId="44" fillId="3" borderId="78" xfId="1" applyFont="1" applyFill="1" applyBorder="1"/>
    <xf numFmtId="0" fontId="44" fillId="3" borderId="78" xfId="1" applyFont="1" applyFill="1" applyBorder="1" applyAlignment="1">
      <alignment horizontal="center"/>
    </xf>
    <xf numFmtId="0" fontId="44" fillId="3" borderId="58" xfId="1" applyFont="1" applyFill="1" applyBorder="1" applyAlignment="1">
      <alignment horizontal="left"/>
    </xf>
    <xf numFmtId="0" fontId="44" fillId="3" borderId="58" xfId="1" applyFont="1" applyFill="1" applyBorder="1" applyAlignment="1">
      <alignment horizontal="center"/>
    </xf>
    <xf numFmtId="0" fontId="44" fillId="3" borderId="72" xfId="1" applyFont="1" applyFill="1" applyBorder="1"/>
    <xf numFmtId="0" fontId="44" fillId="3" borderId="72" xfId="1" applyFont="1" applyFill="1" applyBorder="1" applyAlignment="1">
      <alignment horizontal="center"/>
    </xf>
    <xf numFmtId="0" fontId="44" fillId="3" borderId="50" xfId="1" applyFont="1" applyFill="1" applyBorder="1" applyAlignment="1">
      <alignment horizontal="left"/>
    </xf>
    <xf numFmtId="0" fontId="44" fillId="3" borderId="50" xfId="1" applyFont="1" applyFill="1" applyBorder="1" applyAlignment="1">
      <alignment horizontal="center"/>
    </xf>
    <xf numFmtId="0" fontId="44" fillId="3" borderId="14" xfId="1" applyFont="1" applyFill="1" applyBorder="1"/>
    <xf numFmtId="0" fontId="44" fillId="3" borderId="15" xfId="1" applyFont="1" applyFill="1" applyBorder="1"/>
    <xf numFmtId="0" fontId="44" fillId="3" borderId="14" xfId="1" applyFont="1" applyFill="1" applyBorder="1" applyAlignment="1">
      <alignment horizontal="center"/>
    </xf>
    <xf numFmtId="0" fontId="47" fillId="0" borderId="15" xfId="1" applyFont="1" applyBorder="1" applyAlignment="1">
      <alignment vertical="center"/>
    </xf>
    <xf numFmtId="0" fontId="44" fillId="3" borderId="21" xfId="1" applyFont="1" applyFill="1" applyBorder="1" applyAlignment="1">
      <alignment horizontal="left" vertical="center"/>
    </xf>
    <xf numFmtId="0" fontId="44" fillId="3" borderId="21" xfId="1" applyFont="1" applyFill="1" applyBorder="1" applyAlignment="1">
      <alignment horizontal="center" vertical="center"/>
    </xf>
    <xf numFmtId="0" fontId="44" fillId="3" borderId="61" xfId="1" applyFont="1" applyFill="1" applyBorder="1" applyAlignment="1">
      <alignment horizontal="left" vertical="center"/>
    </xf>
    <xf numFmtId="0" fontId="44" fillId="3" borderId="61" xfId="1" applyFont="1" applyFill="1" applyBorder="1" applyAlignment="1">
      <alignment horizontal="center" vertical="center"/>
    </xf>
    <xf numFmtId="0" fontId="44" fillId="0" borderId="71" xfId="1" applyFont="1" applyBorder="1" applyAlignment="1">
      <alignment horizontal="center" vertical="center"/>
    </xf>
    <xf numFmtId="0" fontId="44" fillId="0" borderId="16" xfId="1" applyFont="1" applyBorder="1" applyAlignment="1">
      <alignment horizontal="left" vertical="center"/>
    </xf>
    <xf numFmtId="0" fontId="44" fillId="0" borderId="71" xfId="1" applyFont="1" applyBorder="1"/>
    <xf numFmtId="0" fontId="44" fillId="0" borderId="72" xfId="1" applyFont="1" applyBorder="1"/>
    <xf numFmtId="0" fontId="44" fillId="3" borderId="96" xfId="1" quotePrefix="1" applyFont="1" applyFill="1" applyBorder="1" applyAlignment="1">
      <alignment horizontal="center" vertical="center"/>
    </xf>
    <xf numFmtId="0" fontId="44" fillId="0" borderId="21" xfId="1" applyFont="1" applyBorder="1"/>
    <xf numFmtId="0" fontId="44" fillId="0" borderId="82" xfId="1" applyFont="1" applyBorder="1"/>
    <xf numFmtId="0" fontId="44" fillId="3" borderId="50" xfId="1" applyFont="1" applyFill="1" applyBorder="1" applyAlignment="1">
      <alignment horizontal="left" vertical="center"/>
    </xf>
    <xf numFmtId="0" fontId="44" fillId="3" borderId="50" xfId="1" applyFont="1" applyFill="1" applyBorder="1" applyAlignment="1">
      <alignment horizontal="center" vertical="center"/>
    </xf>
    <xf numFmtId="1" fontId="44" fillId="0" borderId="114" xfId="1" applyNumberFormat="1" applyFont="1" applyBorder="1" applyAlignment="1">
      <alignment horizontal="center" vertical="center"/>
    </xf>
    <xf numFmtId="0" fontId="44" fillId="0" borderId="114" xfId="1" applyFont="1" applyBorder="1"/>
    <xf numFmtId="0" fontId="44" fillId="3" borderId="7" xfId="1" applyFont="1" applyFill="1" applyBorder="1" applyAlignment="1">
      <alignment horizontal="left"/>
    </xf>
    <xf numFmtId="0" fontId="44" fillId="3" borderId="7" xfId="1" applyFont="1" applyFill="1" applyBorder="1" applyAlignment="1">
      <alignment horizontal="center"/>
    </xf>
    <xf numFmtId="0" fontId="44" fillId="3" borderId="114" xfId="1" applyFont="1" applyFill="1" applyBorder="1" applyAlignment="1">
      <alignment horizontal="center"/>
    </xf>
    <xf numFmtId="0" fontId="44" fillId="3" borderId="102" xfId="1" applyFont="1" applyFill="1" applyBorder="1" applyAlignment="1">
      <alignment horizontal="center"/>
    </xf>
    <xf numFmtId="1" fontId="44" fillId="3" borderId="19" xfId="1" applyNumberFormat="1" applyFont="1" applyFill="1" applyBorder="1" applyAlignment="1">
      <alignment horizontal="center" vertical="center"/>
    </xf>
    <xf numFmtId="0" fontId="44" fillId="3" borderId="13" xfId="1" applyFont="1" applyFill="1" applyBorder="1" applyAlignment="1">
      <alignment vertical="center"/>
    </xf>
    <xf numFmtId="1" fontId="44" fillId="3" borderId="72" xfId="1" applyNumberFormat="1" applyFont="1" applyFill="1" applyBorder="1" applyAlignment="1">
      <alignment horizontal="center"/>
    </xf>
    <xf numFmtId="1" fontId="44" fillId="3" borderId="14" xfId="1" applyNumberFormat="1" applyFont="1" applyFill="1" applyBorder="1" applyAlignment="1">
      <alignment horizontal="center"/>
    </xf>
    <xf numFmtId="0" fontId="44" fillId="3" borderId="47" xfId="1" applyFont="1" applyFill="1" applyBorder="1"/>
    <xf numFmtId="0" fontId="44" fillId="3" borderId="21" xfId="1" applyFont="1" applyFill="1" applyBorder="1"/>
    <xf numFmtId="0" fontId="44" fillId="3" borderId="61" xfId="1" applyFont="1" applyFill="1" applyBorder="1"/>
    <xf numFmtId="0" fontId="44" fillId="3" borderId="95" xfId="1" applyFont="1" applyFill="1" applyBorder="1" applyAlignment="1">
      <alignment horizontal="center"/>
    </xf>
    <xf numFmtId="0" fontId="44" fillId="0" borderId="23" xfId="1" applyFont="1" applyBorder="1"/>
    <xf numFmtId="0" fontId="44" fillId="0" borderId="82" xfId="1" applyFont="1" applyBorder="1" applyAlignment="1">
      <alignment horizontal="left" vertical="center"/>
    </xf>
    <xf numFmtId="0" fontId="44" fillId="0" borderId="82" xfId="1" applyFont="1" applyBorder="1" applyAlignment="1">
      <alignment horizontal="center" vertical="center"/>
    </xf>
    <xf numFmtId="0" fontId="44" fillId="3" borderId="50" xfId="1" applyFont="1" applyFill="1" applyBorder="1"/>
    <xf numFmtId="1" fontId="44" fillId="3" borderId="19" xfId="1" applyNumberFormat="1" applyFont="1" applyFill="1" applyBorder="1" applyAlignment="1">
      <alignment horizontal="center"/>
    </xf>
    <xf numFmtId="0" fontId="44" fillId="3" borderId="82" xfId="1" applyFont="1" applyFill="1" applyBorder="1" applyAlignment="1">
      <alignment horizontal="left"/>
    </xf>
    <xf numFmtId="0" fontId="44" fillId="3" borderId="82" xfId="1" applyFont="1" applyFill="1" applyBorder="1" applyAlignment="1">
      <alignment horizontal="center"/>
    </xf>
    <xf numFmtId="0" fontId="44" fillId="3" borderId="19" xfId="1" applyFont="1" applyFill="1" applyBorder="1" applyAlignment="1">
      <alignment horizontal="center"/>
    </xf>
    <xf numFmtId="0" fontId="44" fillId="3" borderId="13" xfId="1" applyFont="1" applyFill="1" applyBorder="1" applyAlignment="1">
      <alignment horizontal="center"/>
    </xf>
    <xf numFmtId="0" fontId="44" fillId="0" borderId="50" xfId="1" applyFont="1" applyBorder="1"/>
    <xf numFmtId="0" fontId="44" fillId="3" borderId="43" xfId="1" quotePrefix="1" applyFont="1" applyFill="1" applyBorder="1" applyAlignment="1">
      <alignment horizontal="center" vertical="center"/>
    </xf>
    <xf numFmtId="0" fontId="28" fillId="18" borderId="31" xfId="1" applyFont="1" applyFill="1" applyBorder="1" applyAlignment="1">
      <alignment vertical="center"/>
    </xf>
    <xf numFmtId="1" fontId="28" fillId="24" borderId="12" xfId="1" applyNumberFormat="1" applyFont="1" applyFill="1" applyBorder="1" applyAlignment="1">
      <alignment horizontal="center" vertical="center"/>
    </xf>
    <xf numFmtId="0" fontId="28" fillId="26" borderId="97" xfId="1" applyFont="1" applyFill="1" applyBorder="1" applyAlignment="1">
      <alignment vertical="center"/>
    </xf>
    <xf numFmtId="1" fontId="28" fillId="26" borderId="71" xfId="1" applyNumberFormat="1" applyFont="1" applyFill="1" applyBorder="1" applyAlignment="1">
      <alignment horizontal="center" vertical="center"/>
    </xf>
    <xf numFmtId="0" fontId="28" fillId="26" borderId="71" xfId="1" applyFont="1" applyFill="1" applyBorder="1" applyAlignment="1">
      <alignment horizontal="left" vertical="center"/>
    </xf>
    <xf numFmtId="0" fontId="28" fillId="26" borderId="16" xfId="1" applyFont="1" applyFill="1" applyBorder="1" applyAlignment="1">
      <alignment horizontal="left" vertical="center"/>
    </xf>
    <xf numFmtId="0" fontId="28" fillId="26" borderId="98" xfId="1" applyFont="1" applyFill="1" applyBorder="1" applyAlignment="1">
      <alignment vertical="center"/>
    </xf>
    <xf numFmtId="1" fontId="28" fillId="26" borderId="23" xfId="1" applyNumberFormat="1" applyFont="1" applyFill="1" applyBorder="1" applyAlignment="1">
      <alignment horizontal="center" vertical="center"/>
    </xf>
    <xf numFmtId="0" fontId="28" fillId="26" borderId="23" xfId="1" applyFont="1" applyFill="1" applyBorder="1" applyAlignment="1">
      <alignment horizontal="left" vertical="center"/>
    </xf>
    <xf numFmtId="0" fontId="28" fillId="26" borderId="10" xfId="1" applyFont="1" applyFill="1" applyBorder="1" applyAlignment="1">
      <alignment horizontal="left" vertical="center"/>
    </xf>
    <xf numFmtId="0" fontId="28" fillId="26" borderId="99" xfId="1" applyFont="1" applyFill="1" applyBorder="1" applyAlignment="1">
      <alignment vertical="center"/>
    </xf>
    <xf numFmtId="1" fontId="28" fillId="26" borderId="72" xfId="1" applyNumberFormat="1" applyFont="1" applyFill="1" applyBorder="1" applyAlignment="1">
      <alignment horizontal="center" vertical="center"/>
    </xf>
    <xf numFmtId="0" fontId="28" fillId="26" borderId="72" xfId="1" applyFont="1" applyFill="1" applyBorder="1" applyAlignment="1">
      <alignment horizontal="left" vertical="center"/>
    </xf>
    <xf numFmtId="0" fontId="28" fillId="26" borderId="14" xfId="1" applyFont="1" applyFill="1" applyBorder="1" applyAlignment="1">
      <alignment horizontal="left" vertical="center"/>
    </xf>
    <xf numFmtId="1" fontId="28" fillId="26" borderId="79" xfId="1" applyNumberFormat="1" applyFont="1" applyFill="1" applyBorder="1" applyAlignment="1">
      <alignment horizontal="center" vertical="center"/>
    </xf>
    <xf numFmtId="0" fontId="28" fillId="26" borderId="12" xfId="1" applyFont="1" applyFill="1" applyBorder="1" applyAlignment="1">
      <alignment horizontal="left" vertical="center"/>
    </xf>
    <xf numFmtId="1" fontId="28" fillId="26" borderId="19" xfId="1" applyNumberFormat="1" applyFont="1" applyFill="1" applyBorder="1" applyAlignment="1">
      <alignment horizontal="center" vertical="center"/>
    </xf>
    <xf numFmtId="0" fontId="28" fillId="26" borderId="13" xfId="1" applyFont="1" applyFill="1" applyBorder="1" applyAlignment="1">
      <alignment horizontal="left" vertical="center"/>
    </xf>
    <xf numFmtId="0" fontId="69" fillId="0" borderId="97" xfId="1" applyFont="1" applyBorder="1" applyAlignment="1">
      <alignment horizontal="center" vertical="center"/>
    </xf>
    <xf numFmtId="0" fontId="70" fillId="0" borderId="48" xfId="1" applyFont="1" applyBorder="1" applyAlignment="1">
      <alignment vertical="center"/>
    </xf>
    <xf numFmtId="1" fontId="69" fillId="0" borderId="12" xfId="1" applyNumberFormat="1" applyFont="1" applyBorder="1" applyAlignment="1">
      <alignment horizontal="center" vertical="center"/>
    </xf>
    <xf numFmtId="1" fontId="69" fillId="0" borderId="79" xfId="1" applyNumberFormat="1" applyFont="1" applyBorder="1" applyAlignment="1">
      <alignment horizontal="center" vertical="center"/>
    </xf>
    <xf numFmtId="0" fontId="70" fillId="0" borderId="79" xfId="1" applyFont="1" applyBorder="1"/>
    <xf numFmtId="0" fontId="70" fillId="0" borderId="79" xfId="1" applyFont="1" applyBorder="1" applyAlignment="1">
      <alignment horizontal="center"/>
    </xf>
    <xf numFmtId="0" fontId="70" fillId="0" borderId="61" xfId="1" applyFont="1" applyBorder="1" applyAlignment="1">
      <alignment horizontal="left"/>
    </xf>
    <xf numFmtId="0" fontId="70" fillId="0" borderId="33" xfId="1" applyFont="1" applyBorder="1" applyAlignment="1">
      <alignment horizontal="center"/>
    </xf>
    <xf numFmtId="0" fontId="70" fillId="0" borderId="0" xfId="1" applyFont="1"/>
    <xf numFmtId="0" fontId="70" fillId="0" borderId="0" xfId="1" applyFont="1" applyAlignment="1">
      <alignment horizontal="center"/>
    </xf>
    <xf numFmtId="0" fontId="70" fillId="0" borderId="0" xfId="1" applyFont="1" applyAlignment="1">
      <alignment horizontal="center" vertical="center"/>
    </xf>
    <xf numFmtId="0" fontId="69" fillId="0" borderId="98" xfId="1" applyFont="1" applyBorder="1" applyAlignment="1">
      <alignment horizontal="center" vertical="center"/>
    </xf>
    <xf numFmtId="0" fontId="70" fillId="0" borderId="49" xfId="1" applyFont="1" applyBorder="1"/>
    <xf numFmtId="0" fontId="70" fillId="0" borderId="35" xfId="1" applyFont="1" applyBorder="1" applyAlignment="1">
      <alignment horizontal="center"/>
    </xf>
    <xf numFmtId="0" fontId="69" fillId="0" borderId="99" xfId="1" applyFont="1" applyBorder="1" applyAlignment="1">
      <alignment horizontal="center" vertical="center"/>
    </xf>
    <xf numFmtId="0" fontId="70" fillId="0" borderId="51" xfId="1" applyFont="1" applyBorder="1"/>
    <xf numFmtId="1" fontId="69" fillId="0" borderId="13" xfId="1" applyNumberFormat="1" applyFont="1" applyBorder="1" applyAlignment="1">
      <alignment horizontal="center" vertical="center"/>
    </xf>
    <xf numFmtId="1" fontId="69" fillId="0" borderId="19" xfId="1" applyNumberFormat="1" applyFont="1" applyBorder="1" applyAlignment="1">
      <alignment horizontal="center" vertical="center"/>
    </xf>
    <xf numFmtId="0" fontId="70" fillId="0" borderId="19" xfId="1" applyFont="1" applyBorder="1"/>
    <xf numFmtId="0" fontId="70" fillId="0" borderId="19" xfId="1" applyFont="1" applyBorder="1" applyAlignment="1">
      <alignment horizontal="center"/>
    </xf>
    <xf numFmtId="0" fontId="70" fillId="0" borderId="82" xfId="1" applyFont="1" applyBorder="1" applyAlignment="1">
      <alignment horizontal="left"/>
    </xf>
    <xf numFmtId="0" fontId="70" fillId="0" borderId="43" xfId="1" applyFont="1" applyBorder="1" applyAlignment="1">
      <alignment horizontal="center"/>
    </xf>
    <xf numFmtId="0" fontId="69" fillId="2" borderId="110" xfId="1" applyFont="1" applyFill="1" applyBorder="1" applyAlignment="1">
      <alignment horizontal="center" vertical="center"/>
    </xf>
    <xf numFmtId="0" fontId="70" fillId="3" borderId="110" xfId="1" applyFont="1" applyFill="1" applyBorder="1" applyAlignment="1">
      <alignment vertical="center"/>
    </xf>
    <xf numFmtId="1" fontId="70" fillId="0" borderId="79" xfId="1" applyNumberFormat="1" applyFont="1" applyBorder="1" applyAlignment="1">
      <alignment horizontal="center" vertical="center"/>
    </xf>
    <xf numFmtId="0" fontId="70" fillId="0" borderId="79" xfId="1" applyFont="1" applyBorder="1" applyAlignment="1">
      <alignment vertical="center"/>
    </xf>
    <xf numFmtId="0" fontId="70" fillId="0" borderId="79" xfId="1" applyFont="1" applyBorder="1" applyAlignment="1">
      <alignment horizontal="center" vertical="center"/>
    </xf>
    <xf numFmtId="0" fontId="70" fillId="0" borderId="12" xfId="1" applyFont="1" applyBorder="1" applyAlignment="1">
      <alignment horizontal="left" vertical="center"/>
    </xf>
    <xf numFmtId="0" fontId="70" fillId="0" borderId="80" xfId="1" quotePrefix="1" applyFont="1" applyBorder="1" applyAlignment="1">
      <alignment horizontal="center" vertical="center"/>
    </xf>
    <xf numFmtId="0" fontId="70" fillId="0" borderId="0" xfId="0" applyFont="1" applyAlignment="1">
      <alignment horizontal="left" vertical="center"/>
    </xf>
    <xf numFmtId="0" fontId="70" fillId="0" borderId="0" xfId="1" applyFont="1" applyAlignment="1">
      <alignment horizontal="left" vertical="center"/>
    </xf>
    <xf numFmtId="0" fontId="70" fillId="0" borderId="0" xfId="1" applyFont="1" applyAlignment="1">
      <alignment vertical="center"/>
    </xf>
    <xf numFmtId="0" fontId="69" fillId="2" borderId="98" xfId="1" applyFont="1" applyFill="1" applyBorder="1" applyAlignment="1">
      <alignment horizontal="center" vertical="center"/>
    </xf>
    <xf numFmtId="0" fontId="70" fillId="3" borderId="49" xfId="1" applyFont="1" applyFill="1" applyBorder="1" applyAlignment="1">
      <alignment vertical="center"/>
    </xf>
    <xf numFmtId="1" fontId="70" fillId="0" borderId="23" xfId="1" applyNumberFormat="1" applyFont="1" applyBorder="1" applyAlignment="1">
      <alignment horizontal="center" vertical="center"/>
    </xf>
    <xf numFmtId="0" fontId="70" fillId="0" borderId="23" xfId="1" applyFont="1" applyBorder="1" applyAlignment="1">
      <alignment vertical="center"/>
    </xf>
    <xf numFmtId="0" fontId="70" fillId="0" borderId="23" xfId="1" applyFont="1" applyBorder="1" applyAlignment="1">
      <alignment horizontal="center" vertical="center"/>
    </xf>
    <xf numFmtId="0" fontId="70" fillId="0" borderId="10" xfId="1" applyFont="1" applyBorder="1" applyAlignment="1">
      <alignment horizontal="left" vertical="center"/>
    </xf>
    <xf numFmtId="0" fontId="70" fillId="0" borderId="35" xfId="1" quotePrefix="1" applyFont="1" applyBorder="1" applyAlignment="1">
      <alignment horizontal="center" vertical="center"/>
    </xf>
    <xf numFmtId="0" fontId="69" fillId="2" borderId="99" xfId="1" applyFont="1" applyFill="1" applyBorder="1" applyAlignment="1">
      <alignment horizontal="center" vertical="center"/>
    </xf>
    <xf numFmtId="0" fontId="70" fillId="3" borderId="51" xfId="1" applyFont="1" applyFill="1" applyBorder="1" applyAlignment="1">
      <alignment vertical="center"/>
    </xf>
    <xf numFmtId="1" fontId="70" fillId="0" borderId="72" xfId="1" applyNumberFormat="1" applyFont="1" applyBorder="1" applyAlignment="1">
      <alignment horizontal="center" vertical="center"/>
    </xf>
    <xf numFmtId="1" fontId="70" fillId="0" borderId="14" xfId="1" applyNumberFormat="1" applyFont="1" applyBorder="1" applyAlignment="1">
      <alignment horizontal="center" vertical="center"/>
    </xf>
    <xf numFmtId="0" fontId="70" fillId="0" borderId="14" xfId="1" applyFont="1" applyBorder="1" applyAlignment="1">
      <alignment vertical="center"/>
    </xf>
    <xf numFmtId="0" fontId="70" fillId="0" borderId="72" xfId="1" applyFont="1" applyBorder="1" applyAlignment="1">
      <alignment horizontal="left" vertical="center"/>
    </xf>
    <xf numFmtId="0" fontId="70" fillId="0" borderId="14" xfId="1" applyFont="1" applyBorder="1" applyAlignment="1">
      <alignment horizontal="center" vertical="center"/>
    </xf>
    <xf numFmtId="0" fontId="70" fillId="0" borderId="14" xfId="1" applyFont="1" applyBorder="1" applyAlignment="1">
      <alignment horizontal="left" vertical="center"/>
    </xf>
    <xf numFmtId="0" fontId="70" fillId="0" borderId="72" xfId="1" applyFont="1" applyBorder="1" applyAlignment="1">
      <alignment horizontal="center" vertical="center"/>
    </xf>
    <xf numFmtId="0" fontId="70" fillId="0" borderId="43" xfId="1" quotePrefix="1" applyFont="1" applyBorder="1" applyAlignment="1">
      <alignment horizontal="center" vertical="center"/>
    </xf>
    <xf numFmtId="0" fontId="28" fillId="26" borderId="97" xfId="1" applyFont="1" applyFill="1" applyBorder="1" applyAlignment="1">
      <alignment horizontal="center" vertical="center"/>
    </xf>
    <xf numFmtId="0" fontId="28" fillId="26" borderId="110" xfId="1" applyFont="1" applyFill="1" applyBorder="1" applyAlignment="1">
      <alignment horizontal="center" vertical="center"/>
    </xf>
    <xf numFmtId="0" fontId="28" fillId="26" borderId="98" xfId="1" applyFont="1" applyFill="1" applyBorder="1" applyAlignment="1">
      <alignment horizontal="center" vertical="center"/>
    </xf>
    <xf numFmtId="0" fontId="28" fillId="26" borderId="99" xfId="1" applyFont="1" applyFill="1" applyBorder="1" applyAlignment="1">
      <alignment horizontal="center" vertical="center"/>
    </xf>
    <xf numFmtId="0" fontId="28" fillId="24" borderId="97" xfId="1" applyFont="1" applyFill="1" applyBorder="1" applyAlignment="1">
      <alignment horizontal="center" vertical="center"/>
    </xf>
    <xf numFmtId="0" fontId="28" fillId="24" borderId="98" xfId="1" applyFont="1" applyFill="1" applyBorder="1" applyAlignment="1">
      <alignment horizontal="center" vertical="center"/>
    </xf>
    <xf numFmtId="0" fontId="28" fillId="24" borderId="99" xfId="1" applyFont="1" applyFill="1" applyBorder="1" applyAlignment="1">
      <alignment horizontal="center" vertical="center"/>
    </xf>
    <xf numFmtId="0" fontId="28" fillId="18" borderId="97" xfId="1" applyFont="1" applyFill="1" applyBorder="1" applyAlignment="1">
      <alignment horizontal="center" vertical="center"/>
    </xf>
    <xf numFmtId="0" fontId="28" fillId="18" borderId="98" xfId="1" applyFont="1" applyFill="1" applyBorder="1" applyAlignment="1">
      <alignment horizontal="center" vertical="center"/>
    </xf>
    <xf numFmtId="0" fontId="28" fillId="18" borderId="99" xfId="1" applyFont="1" applyFill="1" applyBorder="1" applyAlignment="1">
      <alignment horizontal="center" vertical="center"/>
    </xf>
    <xf numFmtId="0" fontId="28" fillId="18" borderId="110" xfId="1" applyFont="1" applyFill="1" applyBorder="1" applyAlignment="1">
      <alignment horizontal="center" vertical="center"/>
    </xf>
    <xf numFmtId="0" fontId="28" fillId="18" borderId="31" xfId="1" applyFont="1" applyFill="1" applyBorder="1" applyAlignment="1">
      <alignment horizontal="center" vertical="center"/>
    </xf>
    <xf numFmtId="0" fontId="28" fillId="22" borderId="97" xfId="1" applyFont="1" applyFill="1" applyBorder="1" applyAlignment="1">
      <alignment horizontal="center" vertical="center"/>
    </xf>
    <xf numFmtId="0" fontId="28" fillId="22" borderId="97" xfId="1" applyFont="1" applyFill="1" applyBorder="1" applyAlignment="1">
      <alignment vertical="center"/>
    </xf>
    <xf numFmtId="1" fontId="28" fillId="22" borderId="71" xfId="1" applyNumberFormat="1" applyFont="1" applyFill="1" applyBorder="1" applyAlignment="1">
      <alignment horizontal="center" vertical="center"/>
    </xf>
    <xf numFmtId="0" fontId="28" fillId="22" borderId="71" xfId="1" applyFont="1" applyFill="1" applyBorder="1" applyAlignment="1">
      <alignment horizontal="left" vertical="center"/>
    </xf>
    <xf numFmtId="0" fontId="28" fillId="22" borderId="98" xfId="1" applyFont="1" applyFill="1" applyBorder="1" applyAlignment="1">
      <alignment horizontal="center" vertical="center"/>
    </xf>
    <xf numFmtId="0" fontId="28" fillId="22" borderId="98" xfId="1" applyFont="1" applyFill="1" applyBorder="1" applyAlignment="1">
      <alignment vertical="center"/>
    </xf>
    <xf numFmtId="1" fontId="28" fillId="22" borderId="23" xfId="1" applyNumberFormat="1" applyFont="1" applyFill="1" applyBorder="1" applyAlignment="1">
      <alignment horizontal="center" vertical="center"/>
    </xf>
    <xf numFmtId="0" fontId="28" fillId="22" borderId="23" xfId="1" applyFont="1" applyFill="1" applyBorder="1" applyAlignment="1">
      <alignment horizontal="left" vertical="center"/>
    </xf>
    <xf numFmtId="0" fontId="28" fillId="22" borderId="99" xfId="1" applyFont="1" applyFill="1" applyBorder="1" applyAlignment="1">
      <alignment horizontal="center" vertical="center"/>
    </xf>
    <xf numFmtId="0" fontId="28" fillId="22" borderId="99" xfId="1" applyFont="1" applyFill="1" applyBorder="1" applyAlignment="1">
      <alignment vertical="center"/>
    </xf>
    <xf numFmtId="1" fontId="28" fillId="22" borderId="72" xfId="1" applyNumberFormat="1" applyFont="1" applyFill="1" applyBorder="1" applyAlignment="1">
      <alignment horizontal="center" vertical="center"/>
    </xf>
    <xf numFmtId="0" fontId="28" fillId="22" borderId="72" xfId="1" applyFont="1" applyFill="1" applyBorder="1" applyAlignment="1">
      <alignment horizontal="left" vertical="center"/>
    </xf>
    <xf numFmtId="0" fontId="28" fillId="22" borderId="110" xfId="1" applyFont="1" applyFill="1" applyBorder="1" applyAlignment="1">
      <alignment horizontal="center" vertical="center"/>
    </xf>
    <xf numFmtId="0" fontId="28" fillId="22" borderId="31" xfId="1" applyFont="1" applyFill="1" applyBorder="1" applyAlignment="1">
      <alignment horizontal="center" vertical="center"/>
    </xf>
    <xf numFmtId="0" fontId="28" fillId="0" borderId="29" xfId="1" applyFont="1" applyBorder="1" applyAlignment="1">
      <alignment horizontal="center" vertical="center"/>
    </xf>
    <xf numFmtId="0" fontId="28" fillId="0" borderId="31" xfId="1" applyFont="1" applyBorder="1" applyAlignment="1">
      <alignment horizontal="center" vertical="center"/>
    </xf>
    <xf numFmtId="0" fontId="28" fillId="22" borderId="111" xfId="1" applyFont="1" applyFill="1" applyBorder="1" applyAlignment="1">
      <alignment horizontal="center" vertical="center"/>
    </xf>
    <xf numFmtId="0" fontId="28" fillId="22" borderId="111" xfId="1" applyFont="1" applyFill="1" applyBorder="1" applyAlignment="1">
      <alignment vertical="center"/>
    </xf>
    <xf numFmtId="1" fontId="28" fillId="22" borderId="78" xfId="1" applyNumberFormat="1" applyFont="1" applyFill="1" applyBorder="1" applyAlignment="1">
      <alignment horizontal="center" vertical="center"/>
    </xf>
    <xf numFmtId="0" fontId="28" fillId="22" borderId="78" xfId="1" applyFont="1" applyFill="1" applyBorder="1" applyAlignment="1">
      <alignment horizontal="left" vertical="center"/>
    </xf>
    <xf numFmtId="0" fontId="28" fillId="27" borderId="16" xfId="1" applyFont="1" applyFill="1" applyBorder="1" applyAlignment="1">
      <alignment horizontal="left" vertical="center"/>
    </xf>
    <xf numFmtId="0" fontId="28" fillId="27" borderId="12" xfId="1" applyFont="1" applyFill="1" applyBorder="1" applyAlignment="1">
      <alignment horizontal="left" vertical="center"/>
    </xf>
    <xf numFmtId="0" fontId="28" fillId="27" borderId="13" xfId="1" applyFont="1" applyFill="1" applyBorder="1" applyAlignment="1">
      <alignment horizontal="left" vertical="center"/>
    </xf>
    <xf numFmtId="0" fontId="28" fillId="27" borderId="3" xfId="1" applyFont="1" applyFill="1" applyBorder="1" applyAlignment="1">
      <alignment horizontal="left" vertical="center"/>
    </xf>
    <xf numFmtId="0" fontId="28" fillId="19" borderId="29" xfId="1" applyFont="1" applyFill="1" applyBorder="1" applyAlignment="1">
      <alignment horizontal="center" vertical="center"/>
    </xf>
    <xf numFmtId="0" fontId="28" fillId="19" borderId="97" xfId="1" applyFont="1" applyFill="1" applyBorder="1" applyAlignment="1">
      <alignment vertical="center"/>
    </xf>
    <xf numFmtId="1" fontId="28" fillId="19" borderId="16" xfId="1" applyNumberFormat="1" applyFont="1" applyFill="1" applyBorder="1" applyAlignment="1">
      <alignment horizontal="center" vertical="center"/>
    </xf>
    <xf numFmtId="1" fontId="28" fillId="19" borderId="71" xfId="1" applyNumberFormat="1" applyFont="1" applyFill="1" applyBorder="1" applyAlignment="1">
      <alignment horizontal="center" vertical="center"/>
    </xf>
    <xf numFmtId="0" fontId="28" fillId="19" borderId="30" xfId="1" applyFont="1" applyFill="1" applyBorder="1" applyAlignment="1">
      <alignment horizontal="center" vertical="center"/>
    </xf>
    <xf numFmtId="0" fontId="28" fillId="19" borderId="98" xfId="1" applyFont="1" applyFill="1" applyBorder="1" applyAlignment="1">
      <alignment vertical="center"/>
    </xf>
    <xf numFmtId="1" fontId="28" fillId="19" borderId="10" xfId="1" applyNumberFormat="1" applyFont="1" applyFill="1" applyBorder="1" applyAlignment="1">
      <alignment horizontal="center" vertical="center"/>
    </xf>
    <xf numFmtId="1" fontId="28" fillId="19" borderId="23" xfId="1" applyNumberFormat="1" applyFont="1" applyFill="1" applyBorder="1" applyAlignment="1">
      <alignment horizontal="center" vertical="center"/>
    </xf>
    <xf numFmtId="1" fontId="28" fillId="19" borderId="79" xfId="1" applyNumberFormat="1" applyFont="1" applyFill="1" applyBorder="1" applyAlignment="1">
      <alignment horizontal="center" vertical="center"/>
    </xf>
    <xf numFmtId="0" fontId="28" fillId="19" borderId="111" xfId="1" applyFont="1" applyFill="1" applyBorder="1" applyAlignment="1">
      <alignment vertical="center"/>
    </xf>
    <xf numFmtId="0" fontId="28" fillId="19" borderId="31" xfId="1" applyFont="1" applyFill="1" applyBorder="1" applyAlignment="1">
      <alignment horizontal="center" vertical="center"/>
    </xf>
    <xf numFmtId="0" fontId="28" fillId="19" borderId="99" xfId="1" applyFont="1" applyFill="1" applyBorder="1" applyAlignment="1">
      <alignment vertical="center"/>
    </xf>
    <xf numFmtId="1" fontId="28" fillId="19" borderId="14" xfId="1" applyNumberFormat="1" applyFont="1" applyFill="1" applyBorder="1" applyAlignment="1">
      <alignment horizontal="center" vertical="center"/>
    </xf>
    <xf numFmtId="1" fontId="28" fillId="19" borderId="72" xfId="1" applyNumberFormat="1" applyFont="1" applyFill="1" applyBorder="1" applyAlignment="1">
      <alignment horizontal="center" vertical="center"/>
    </xf>
    <xf numFmtId="0" fontId="28" fillId="19" borderId="16" xfId="1" applyFont="1" applyFill="1" applyBorder="1" applyAlignment="1">
      <alignment vertical="center"/>
    </xf>
    <xf numFmtId="0" fontId="28" fillId="19" borderId="10" xfId="1" applyFont="1" applyFill="1" applyBorder="1" applyAlignment="1">
      <alignment vertical="center"/>
    </xf>
    <xf numFmtId="1" fontId="28" fillId="19" borderId="12" xfId="1" applyNumberFormat="1" applyFont="1" applyFill="1" applyBorder="1" applyAlignment="1">
      <alignment horizontal="center" vertical="center"/>
    </xf>
    <xf numFmtId="0" fontId="28" fillId="19" borderId="30" xfId="1" applyFont="1" applyFill="1" applyBorder="1" applyAlignment="1">
      <alignment vertical="center"/>
    </xf>
    <xf numFmtId="0" fontId="28" fillId="19" borderId="14" xfId="1" applyFont="1" applyFill="1" applyBorder="1" applyAlignment="1">
      <alignment vertical="center"/>
    </xf>
    <xf numFmtId="0" fontId="44" fillId="0" borderId="7" xfId="1" applyFont="1" applyBorder="1" applyAlignment="1">
      <alignment horizontal="left" vertical="center"/>
    </xf>
    <xf numFmtId="0" fontId="44" fillId="0" borderId="7" xfId="1" applyFont="1" applyBorder="1" applyAlignment="1">
      <alignment horizontal="center" vertical="center"/>
    </xf>
    <xf numFmtId="0" fontId="44" fillId="0" borderId="83" xfId="1" applyFont="1" applyBorder="1" applyAlignment="1">
      <alignment horizontal="center" vertical="center"/>
    </xf>
    <xf numFmtId="0" fontId="44" fillId="0" borderId="47" xfId="1" applyFont="1" applyBorder="1" applyAlignment="1">
      <alignment horizontal="left" vertical="center"/>
    </xf>
    <xf numFmtId="0" fontId="44" fillId="0" borderId="47" xfId="1" applyFont="1" applyBorder="1" applyAlignment="1">
      <alignment horizontal="center" vertical="center"/>
    </xf>
    <xf numFmtId="0" fontId="44" fillId="0" borderId="55" xfId="1" applyFont="1" applyBorder="1" applyAlignment="1">
      <alignment horizontal="center" vertical="center"/>
    </xf>
    <xf numFmtId="0" fontId="44" fillId="0" borderId="48" xfId="1" applyFont="1" applyBorder="1" applyAlignment="1">
      <alignment horizontal="center" vertical="center"/>
    </xf>
    <xf numFmtId="0" fontId="44" fillId="0" borderId="27" xfId="1" applyFont="1" applyBorder="1" applyAlignment="1">
      <alignment horizontal="center" vertical="center"/>
    </xf>
    <xf numFmtId="0" fontId="44" fillId="0" borderId="33" xfId="1" applyFont="1" applyBorder="1" applyAlignment="1">
      <alignment horizontal="center" vertical="center"/>
    </xf>
    <xf numFmtId="1" fontId="28" fillId="25" borderId="71" xfId="1" applyNumberFormat="1" applyFont="1" applyFill="1" applyBorder="1" applyAlignment="1">
      <alignment horizontal="center"/>
    </xf>
    <xf numFmtId="1" fontId="28" fillId="25" borderId="16" xfId="1" applyNumberFormat="1" applyFont="1" applyFill="1" applyBorder="1" applyAlignment="1">
      <alignment horizontal="center"/>
    </xf>
    <xf numFmtId="0" fontId="28" fillId="25" borderId="16" xfId="1" applyFont="1" applyFill="1" applyBorder="1"/>
    <xf numFmtId="0" fontId="28" fillId="25" borderId="55" xfId="1" applyFont="1" applyFill="1" applyBorder="1"/>
    <xf numFmtId="1" fontId="28" fillId="25" borderId="23" xfId="1" applyNumberFormat="1" applyFont="1" applyFill="1" applyBorder="1" applyAlignment="1">
      <alignment horizontal="center"/>
    </xf>
    <xf numFmtId="1" fontId="28" fillId="25" borderId="79" xfId="1" applyNumberFormat="1" applyFont="1" applyFill="1" applyBorder="1" applyAlignment="1">
      <alignment horizontal="center"/>
    </xf>
    <xf numFmtId="1" fontId="28" fillId="25" borderId="10" xfId="1" applyNumberFormat="1" applyFont="1" applyFill="1" applyBorder="1" applyAlignment="1">
      <alignment horizontal="center"/>
    </xf>
    <xf numFmtId="0" fontId="28" fillId="25" borderId="10" xfId="1" applyFont="1" applyFill="1" applyBorder="1"/>
    <xf numFmtId="0" fontId="28" fillId="25" borderId="53" xfId="1" applyFont="1" applyFill="1" applyBorder="1"/>
    <xf numFmtId="1" fontId="28" fillId="25" borderId="127" xfId="1" applyNumberFormat="1" applyFont="1" applyFill="1" applyBorder="1" applyAlignment="1">
      <alignment horizontal="center"/>
    </xf>
    <xf numFmtId="1" fontId="28" fillId="25" borderId="135" xfId="1" applyNumberFormat="1" applyFont="1" applyFill="1" applyBorder="1" applyAlignment="1">
      <alignment horizontal="center"/>
    </xf>
    <xf numFmtId="1" fontId="28" fillId="25" borderId="126" xfId="1" applyNumberFormat="1" applyFont="1" applyFill="1" applyBorder="1" applyAlignment="1">
      <alignment horizontal="center"/>
    </xf>
    <xf numFmtId="0" fontId="28" fillId="25" borderId="126" xfId="1" applyFont="1" applyFill="1" applyBorder="1"/>
    <xf numFmtId="0" fontId="28" fillId="25" borderId="136" xfId="1" applyFont="1" applyFill="1" applyBorder="1"/>
    <xf numFmtId="0" fontId="28" fillId="25" borderId="12" xfId="1" applyFont="1" applyFill="1" applyBorder="1"/>
    <xf numFmtId="0" fontId="28" fillId="25" borderId="60" xfId="1" applyFont="1" applyFill="1" applyBorder="1"/>
    <xf numFmtId="0" fontId="28" fillId="25" borderId="126" xfId="1" applyFont="1" applyFill="1" applyBorder="1" applyAlignment="1">
      <alignment vertical="center"/>
    </xf>
    <xf numFmtId="1" fontId="28" fillId="25" borderId="75" xfId="1" applyNumberFormat="1" applyFont="1" applyFill="1" applyBorder="1" applyAlignment="1">
      <alignment horizontal="center"/>
    </xf>
    <xf numFmtId="1" fontId="28" fillId="25" borderId="78" xfId="1" applyNumberFormat="1" applyFont="1" applyFill="1" applyBorder="1" applyAlignment="1">
      <alignment horizontal="center"/>
    </xf>
    <xf numFmtId="1" fontId="28" fillId="25" borderId="100" xfId="1" applyNumberFormat="1" applyFont="1" applyFill="1" applyBorder="1" applyAlignment="1">
      <alignment horizontal="center" vertical="center"/>
    </xf>
    <xf numFmtId="1" fontId="28" fillId="25" borderId="102" xfId="1" applyNumberFormat="1" applyFont="1" applyFill="1" applyBorder="1" applyAlignment="1">
      <alignment horizontal="center" vertical="center"/>
    </xf>
    <xf numFmtId="0" fontId="28" fillId="25" borderId="95" xfId="1" applyFont="1" applyFill="1" applyBorder="1" applyAlignment="1">
      <alignment horizontal="left" vertical="center"/>
    </xf>
    <xf numFmtId="0" fontId="28" fillId="25" borderId="95" xfId="1" applyFont="1" applyFill="1" applyBorder="1" applyAlignment="1">
      <alignment horizontal="center" vertical="center"/>
    </xf>
    <xf numFmtId="0" fontId="28" fillId="25" borderId="47" xfId="1" applyFont="1" applyFill="1" applyBorder="1" applyAlignment="1">
      <alignment horizontal="left" vertical="center"/>
    </xf>
    <xf numFmtId="1" fontId="28" fillId="25" borderId="23" xfId="1" applyNumberFormat="1" applyFont="1" applyFill="1" applyBorder="1" applyAlignment="1">
      <alignment horizontal="center" vertical="center"/>
    </xf>
    <xf numFmtId="0" fontId="28" fillId="25" borderId="10" xfId="1" applyFont="1" applyFill="1" applyBorder="1" applyAlignment="1">
      <alignment vertical="center"/>
    </xf>
    <xf numFmtId="0" fontId="28" fillId="25" borderId="53" xfId="1" applyFont="1" applyFill="1" applyBorder="1" applyAlignment="1">
      <alignment vertical="center" wrapText="1"/>
    </xf>
    <xf numFmtId="0" fontId="28" fillId="25" borderId="21" xfId="1" applyFont="1" applyFill="1" applyBorder="1" applyAlignment="1">
      <alignment horizontal="left" vertical="center"/>
    </xf>
    <xf numFmtId="1" fontId="28" fillId="25" borderId="72" xfId="1" applyNumberFormat="1" applyFont="1" applyFill="1" applyBorder="1" applyAlignment="1">
      <alignment horizontal="center"/>
    </xf>
    <xf numFmtId="0" fontId="28" fillId="25" borderId="14" xfId="1" applyFont="1" applyFill="1" applyBorder="1"/>
    <xf numFmtId="0" fontId="28" fillId="25" borderId="56" xfId="1" applyFont="1" applyFill="1" applyBorder="1"/>
    <xf numFmtId="0" fontId="28" fillId="0" borderId="53" xfId="1" applyFont="1" applyBorder="1" applyAlignment="1">
      <alignment horizontal="center"/>
    </xf>
    <xf numFmtId="0" fontId="28" fillId="0" borderId="56" xfId="1" applyFont="1" applyBorder="1" applyAlignment="1">
      <alignment horizontal="center"/>
    </xf>
    <xf numFmtId="0" fontId="28" fillId="0" borderId="99" xfId="1" quotePrefix="1" applyFont="1" applyBorder="1" applyAlignment="1">
      <alignment horizontal="center" vertical="center"/>
    </xf>
    <xf numFmtId="1" fontId="28" fillId="0" borderId="32" xfId="1" applyNumberFormat="1" applyFont="1" applyBorder="1" applyAlignment="1">
      <alignment horizontal="center"/>
    </xf>
    <xf numFmtId="0" fontId="28" fillId="0" borderId="48" xfId="1" applyFont="1" applyBorder="1"/>
    <xf numFmtId="0" fontId="28" fillId="0" borderId="62" xfId="1" applyFont="1" applyBorder="1"/>
    <xf numFmtId="0" fontId="47" fillId="0" borderId="101" xfId="1" quotePrefix="1" applyFont="1" applyBorder="1" applyAlignment="1">
      <alignment horizontal="center" vertical="center"/>
    </xf>
    <xf numFmtId="0" fontId="47" fillId="0" borderId="0" xfId="1" applyFont="1" applyAlignment="1">
      <alignment vertical="center"/>
    </xf>
    <xf numFmtId="0" fontId="65" fillId="0" borderId="14" xfId="1" applyFont="1" applyBorder="1"/>
    <xf numFmtId="0" fontId="47" fillId="0" borderId="16" xfId="1" applyFont="1" applyBorder="1" applyAlignment="1">
      <alignment horizontal="center" vertical="center"/>
    </xf>
    <xf numFmtId="0" fontId="47" fillId="0" borderId="33" xfId="1" quotePrefix="1" applyFont="1" applyBorder="1" applyAlignment="1">
      <alignment horizontal="center" vertical="center"/>
    </xf>
    <xf numFmtId="0" fontId="47" fillId="0" borderId="72" xfId="1" applyFont="1" applyBorder="1" applyAlignment="1">
      <alignment horizontal="center"/>
    </xf>
    <xf numFmtId="0" fontId="47" fillId="0" borderId="14" xfId="1" applyFont="1" applyBorder="1" applyAlignment="1">
      <alignment horizontal="center" vertical="center"/>
    </xf>
    <xf numFmtId="0" fontId="47" fillId="0" borderId="43" xfId="1" quotePrefix="1" applyFont="1" applyBorder="1" applyAlignment="1">
      <alignment horizontal="center" vertical="center"/>
    </xf>
    <xf numFmtId="1" fontId="47" fillId="0" borderId="32" xfId="1" applyNumberFormat="1" applyFont="1" applyBorder="1" applyAlignment="1">
      <alignment horizontal="center"/>
    </xf>
    <xf numFmtId="1" fontId="47" fillId="0" borderId="42" xfId="1" applyNumberFormat="1" applyFont="1" applyBorder="1" applyAlignment="1">
      <alignment horizontal="center"/>
    </xf>
    <xf numFmtId="1" fontId="28" fillId="25" borderId="12" xfId="1" applyNumberFormat="1" applyFont="1" applyFill="1" applyBorder="1" applyAlignment="1">
      <alignment horizontal="center"/>
    </xf>
    <xf numFmtId="0" fontId="44" fillId="2" borderId="29" xfId="1" applyFont="1" applyFill="1" applyBorder="1" applyAlignment="1">
      <alignment horizontal="center" vertical="center"/>
    </xf>
    <xf numFmtId="0" fontId="44" fillId="2" borderId="31" xfId="1" applyFont="1" applyFill="1" applyBorder="1" applyAlignment="1">
      <alignment horizontal="center" vertical="center"/>
    </xf>
    <xf numFmtId="0" fontId="47" fillId="0" borderId="74" xfId="1" quotePrefix="1" applyFont="1" applyBorder="1" applyAlignment="1">
      <alignment horizontal="center" vertical="center"/>
    </xf>
    <xf numFmtId="0" fontId="9" fillId="0" borderId="61" xfId="1" applyFont="1" applyBorder="1" applyAlignment="1">
      <alignment vertical="center"/>
    </xf>
    <xf numFmtId="0" fontId="9" fillId="0" borderId="99" xfId="1" applyFont="1" applyBorder="1" applyAlignment="1">
      <alignment vertical="center"/>
    </xf>
    <xf numFmtId="0" fontId="9" fillId="0" borderId="19" xfId="1" applyFont="1" applyBorder="1" applyAlignment="1">
      <alignment horizontal="left"/>
    </xf>
    <xf numFmtId="0" fontId="48" fillId="8" borderId="67" xfId="1" applyFont="1" applyFill="1" applyBorder="1" applyAlignment="1">
      <alignment horizontal="center" vertical="center"/>
    </xf>
    <xf numFmtId="0" fontId="48" fillId="8" borderId="18" xfId="1" applyFont="1" applyFill="1" applyBorder="1" applyAlignment="1">
      <alignment horizontal="center" vertical="center"/>
    </xf>
    <xf numFmtId="1" fontId="48" fillId="8" borderId="18" xfId="1" applyNumberFormat="1" applyFont="1" applyFill="1" applyBorder="1" applyAlignment="1">
      <alignment horizontal="center" vertical="center"/>
    </xf>
    <xf numFmtId="0" fontId="48" fillId="8" borderId="73" xfId="1" applyFont="1" applyFill="1" applyBorder="1" applyAlignment="1">
      <alignment horizontal="center" vertical="center"/>
    </xf>
    <xf numFmtId="0" fontId="66" fillId="0" borderId="0" xfId="1" applyFont="1" applyAlignment="1">
      <alignment vertical="center"/>
    </xf>
    <xf numFmtId="0" fontId="43" fillId="0" borderId="0" xfId="1" applyFont="1" applyAlignment="1">
      <alignment horizontal="center" vertical="center"/>
    </xf>
    <xf numFmtId="0" fontId="43" fillId="0" borderId="0" xfId="1" applyFont="1" applyAlignment="1">
      <alignment vertical="center"/>
    </xf>
    <xf numFmtId="0" fontId="43" fillId="0" borderId="0" xfId="1" applyFont="1" applyAlignment="1">
      <alignment horizontal="right" vertical="center"/>
    </xf>
    <xf numFmtId="0" fontId="43" fillId="0" borderId="0" xfId="1" applyFont="1" applyAlignment="1">
      <alignment horizontal="left" vertical="center"/>
    </xf>
    <xf numFmtId="0" fontId="44" fillId="3" borderId="25" xfId="1" applyFont="1" applyFill="1" applyBorder="1"/>
    <xf numFmtId="0" fontId="44" fillId="2" borderId="30" xfId="1" applyFont="1" applyFill="1" applyBorder="1" applyAlignment="1">
      <alignment horizontal="center" vertical="center"/>
    </xf>
    <xf numFmtId="0" fontId="44" fillId="3" borderId="30" xfId="1" applyFont="1" applyFill="1" applyBorder="1" applyAlignment="1">
      <alignment vertical="center"/>
    </xf>
    <xf numFmtId="0" fontId="44" fillId="3" borderId="31" xfId="1" applyFont="1" applyFill="1" applyBorder="1" applyAlignment="1">
      <alignment vertical="center"/>
    </xf>
    <xf numFmtId="0" fontId="44" fillId="0" borderId="16" xfId="1" applyFont="1" applyBorder="1" applyAlignment="1">
      <alignment vertical="center" wrapText="1"/>
    </xf>
    <xf numFmtId="0" fontId="44" fillId="0" borderId="10" xfId="1" applyFont="1" applyBorder="1" applyAlignment="1">
      <alignment vertical="center" wrapText="1"/>
    </xf>
    <xf numFmtId="0" fontId="44" fillId="0" borderId="14" xfId="1" applyFont="1" applyBorder="1" applyAlignment="1">
      <alignment vertical="center" wrapText="1"/>
    </xf>
    <xf numFmtId="0" fontId="44" fillId="3" borderId="25" xfId="1" applyFont="1" applyFill="1" applyBorder="1" applyAlignment="1">
      <alignment vertical="center"/>
    </xf>
    <xf numFmtId="0" fontId="44" fillId="3" borderId="27" xfId="1" applyFont="1" applyFill="1" applyBorder="1" applyAlignment="1">
      <alignment vertical="center"/>
    </xf>
    <xf numFmtId="0" fontId="44" fillId="3" borderId="83" xfId="1" applyFont="1" applyFill="1" applyBorder="1" applyAlignment="1">
      <alignment vertical="center"/>
    </xf>
    <xf numFmtId="0" fontId="44" fillId="0" borderId="23" xfId="1" applyFont="1" applyBorder="1" applyAlignment="1">
      <alignment horizontal="center" vertical="center"/>
    </xf>
    <xf numFmtId="0" fontId="44" fillId="0" borderId="21" xfId="1" applyFont="1" applyBorder="1" applyAlignment="1">
      <alignment horizontal="left" vertical="center"/>
    </xf>
    <xf numFmtId="0" fontId="44" fillId="0" borderId="21" xfId="1" applyFont="1" applyBorder="1" applyAlignment="1">
      <alignment horizontal="center" vertical="center"/>
    </xf>
    <xf numFmtId="0" fontId="44" fillId="0" borderId="72" xfId="1" applyFont="1" applyBorder="1" applyAlignment="1">
      <alignment horizontal="center" vertical="center"/>
    </xf>
    <xf numFmtId="0" fontId="44" fillId="0" borderId="50" xfId="1" applyFont="1" applyBorder="1" applyAlignment="1">
      <alignment horizontal="left" vertical="center"/>
    </xf>
    <xf numFmtId="0" fontId="44" fillId="0" borderId="50" xfId="1" applyFont="1" applyBorder="1" applyAlignment="1">
      <alignment horizontal="center" vertical="center"/>
    </xf>
    <xf numFmtId="0" fontId="47" fillId="0" borderId="106" xfId="1" applyFont="1" applyBorder="1" applyAlignment="1">
      <alignment horizontal="center" vertical="center"/>
    </xf>
    <xf numFmtId="0" fontId="47" fillId="0" borderId="50" xfId="1" applyFont="1" applyBorder="1" applyAlignment="1">
      <alignment horizontal="left"/>
    </xf>
    <xf numFmtId="0" fontId="47" fillId="0" borderId="50" xfId="1" applyFont="1" applyBorder="1" applyAlignment="1">
      <alignment horizontal="center"/>
    </xf>
    <xf numFmtId="0" fontId="47" fillId="0" borderId="82" xfId="1" applyFont="1" applyBorder="1" applyAlignment="1">
      <alignment horizontal="left"/>
    </xf>
    <xf numFmtId="0" fontId="47" fillId="0" borderId="82" xfId="1" applyFont="1" applyBorder="1" applyAlignment="1">
      <alignment horizontal="center"/>
    </xf>
    <xf numFmtId="0" fontId="47" fillId="0" borderId="19" xfId="1" applyFont="1" applyBorder="1" applyAlignment="1">
      <alignment horizontal="center"/>
    </xf>
    <xf numFmtId="0" fontId="47" fillId="0" borderId="21" xfId="1" applyFont="1" applyBorder="1" applyAlignment="1">
      <alignment horizontal="left" vertical="center"/>
    </xf>
    <xf numFmtId="0" fontId="47" fillId="0" borderId="21" xfId="1" applyFont="1" applyBorder="1" applyAlignment="1">
      <alignment horizontal="center" vertical="center"/>
    </xf>
    <xf numFmtId="0" fontId="47" fillId="0" borderId="23" xfId="1" applyFont="1" applyBorder="1" applyAlignment="1">
      <alignment horizontal="center"/>
    </xf>
    <xf numFmtId="0" fontId="47" fillId="0" borderId="33" xfId="1" applyFont="1" applyBorder="1" applyAlignment="1">
      <alignment horizontal="center" vertical="center"/>
    </xf>
    <xf numFmtId="0" fontId="47" fillId="0" borderId="35" xfId="1" quotePrefix="1" applyFont="1" applyBorder="1" applyAlignment="1">
      <alignment horizontal="center" vertical="center"/>
    </xf>
    <xf numFmtId="0" fontId="47" fillId="0" borderId="7" xfId="1" applyFont="1" applyBorder="1" applyAlignment="1">
      <alignment horizontal="left"/>
    </xf>
    <xf numFmtId="0" fontId="47" fillId="0" borderId="7" xfId="1" applyFont="1" applyBorder="1" applyAlignment="1">
      <alignment horizontal="center"/>
    </xf>
    <xf numFmtId="0" fontId="47" fillId="0" borderId="114" xfId="1" applyFont="1" applyBorder="1" applyAlignment="1">
      <alignment horizontal="center"/>
    </xf>
    <xf numFmtId="1" fontId="47" fillId="0" borderId="13" xfId="1" applyNumberFormat="1" applyFont="1" applyBorder="1" applyAlignment="1">
      <alignment horizontal="center"/>
    </xf>
    <xf numFmtId="0" fontId="47" fillId="18" borderId="47" xfId="1" applyFont="1" applyFill="1" applyBorder="1"/>
    <xf numFmtId="0" fontId="47" fillId="18" borderId="47" xfId="1" applyFont="1" applyFill="1" applyBorder="1" applyAlignment="1">
      <alignment horizontal="left"/>
    </xf>
    <xf numFmtId="0" fontId="47" fillId="18" borderId="47" xfId="1" applyFont="1" applyFill="1" applyBorder="1" applyAlignment="1">
      <alignment horizontal="center"/>
    </xf>
    <xf numFmtId="0" fontId="47" fillId="18" borderId="21" xfId="1" applyFont="1" applyFill="1" applyBorder="1"/>
    <xf numFmtId="0" fontId="47" fillId="18" borderId="21" xfId="1" applyFont="1" applyFill="1" applyBorder="1" applyAlignment="1">
      <alignment horizontal="left"/>
    </xf>
    <xf numFmtId="0" fontId="47" fillId="18" borderId="21" xfId="1" applyFont="1" applyFill="1" applyBorder="1" applyAlignment="1">
      <alignment horizontal="center"/>
    </xf>
    <xf numFmtId="0" fontId="47" fillId="18" borderId="16" xfId="1" applyFont="1" applyFill="1" applyBorder="1" applyAlignment="1">
      <alignment horizontal="center"/>
    </xf>
    <xf numFmtId="0" fontId="47" fillId="18" borderId="71" xfId="1" applyFont="1" applyFill="1" applyBorder="1" applyAlignment="1">
      <alignment horizontal="center"/>
    </xf>
    <xf numFmtId="0" fontId="47" fillId="18" borderId="10" xfId="1" applyFont="1" applyFill="1" applyBorder="1" applyAlignment="1">
      <alignment horizontal="center"/>
    </xf>
    <xf numFmtId="0" fontId="47" fillId="18" borderId="23" xfId="1" applyFont="1" applyFill="1" applyBorder="1" applyAlignment="1">
      <alignment horizontal="center"/>
    </xf>
    <xf numFmtId="1" fontId="47" fillId="18" borderId="16" xfId="1" applyNumberFormat="1" applyFont="1" applyFill="1" applyBorder="1" applyAlignment="1">
      <alignment horizontal="center"/>
    </xf>
    <xf numFmtId="1" fontId="47" fillId="18" borderId="71" xfId="1" applyNumberFormat="1" applyFont="1" applyFill="1" applyBorder="1" applyAlignment="1">
      <alignment horizontal="center"/>
    </xf>
    <xf numFmtId="1" fontId="47" fillId="18" borderId="71" xfId="1" applyNumberFormat="1" applyFont="1" applyFill="1" applyBorder="1" applyAlignment="1">
      <alignment horizontal="center" vertical="center"/>
    </xf>
    <xf numFmtId="0" fontId="47" fillId="18" borderId="16" xfId="1" applyFont="1" applyFill="1" applyBorder="1" applyAlignment="1">
      <alignment vertical="center"/>
    </xf>
    <xf numFmtId="0" fontId="47" fillId="18" borderId="47" xfId="1" quotePrefix="1" applyFont="1" applyFill="1" applyBorder="1"/>
    <xf numFmtId="1" fontId="47" fillId="18" borderId="10" xfId="1" applyNumberFormat="1" applyFont="1" applyFill="1" applyBorder="1" applyAlignment="1">
      <alignment horizontal="center"/>
    </xf>
    <xf numFmtId="1" fontId="47" fillId="18" borderId="23" xfId="1" applyNumberFormat="1" applyFont="1" applyFill="1" applyBorder="1" applyAlignment="1">
      <alignment horizontal="center"/>
    </xf>
    <xf numFmtId="1" fontId="47" fillId="18" borderId="23" xfId="1" applyNumberFormat="1" applyFont="1" applyFill="1" applyBorder="1" applyAlignment="1">
      <alignment horizontal="center" vertical="center"/>
    </xf>
    <xf numFmtId="0" fontId="47" fillId="18" borderId="10" xfId="1" applyFont="1" applyFill="1" applyBorder="1" applyAlignment="1">
      <alignment vertical="center"/>
    </xf>
    <xf numFmtId="0" fontId="47" fillId="18" borderId="35" xfId="1" quotePrefix="1" applyFont="1" applyFill="1" applyBorder="1" applyAlignment="1">
      <alignment horizontal="center" vertical="center"/>
    </xf>
    <xf numFmtId="0" fontId="47" fillId="18" borderId="33" xfId="1" quotePrefix="1" applyFont="1" applyFill="1" applyBorder="1" applyAlignment="1">
      <alignment horizontal="center" vertical="center"/>
    </xf>
    <xf numFmtId="0" fontId="47" fillId="18" borderId="61" xfId="1" applyFont="1" applyFill="1" applyBorder="1"/>
    <xf numFmtId="0" fontId="47" fillId="18" borderId="61" xfId="1" applyFont="1" applyFill="1" applyBorder="1" applyAlignment="1">
      <alignment horizontal="left"/>
    </xf>
    <xf numFmtId="0" fontId="47" fillId="18" borderId="61" xfId="1" applyFont="1" applyFill="1" applyBorder="1" applyAlignment="1">
      <alignment horizontal="center"/>
    </xf>
    <xf numFmtId="0" fontId="47" fillId="18" borderId="50" xfId="1" applyFont="1" applyFill="1" applyBorder="1"/>
    <xf numFmtId="0" fontId="47" fillId="18" borderId="50" xfId="1" applyFont="1" applyFill="1" applyBorder="1" applyAlignment="1">
      <alignment horizontal="left"/>
    </xf>
    <xf numFmtId="0" fontId="47" fillId="18" borderId="50" xfId="1" applyFont="1" applyFill="1" applyBorder="1" applyAlignment="1">
      <alignment horizontal="center"/>
    </xf>
    <xf numFmtId="1" fontId="47" fillId="18" borderId="12" xfId="1" applyNumberFormat="1" applyFont="1" applyFill="1" applyBorder="1" applyAlignment="1">
      <alignment horizontal="center"/>
    </xf>
    <xf numFmtId="0" fontId="47" fillId="18" borderId="12" xfId="1" applyFont="1" applyFill="1" applyBorder="1" applyAlignment="1">
      <alignment vertical="center"/>
    </xf>
    <xf numFmtId="0" fontId="47" fillId="18" borderId="13" xfId="1" applyFont="1" applyFill="1" applyBorder="1" applyAlignment="1">
      <alignment vertical="center"/>
    </xf>
    <xf numFmtId="0" fontId="44" fillId="0" borderId="12" xfId="1" applyFont="1" applyBorder="1" applyAlignment="1">
      <alignment horizontal="center" vertical="center"/>
    </xf>
    <xf numFmtId="0" fontId="44" fillId="0" borderId="12" xfId="1" applyFont="1" applyBorder="1" applyAlignment="1">
      <alignment horizontal="left" vertical="center"/>
    </xf>
    <xf numFmtId="0" fontId="44" fillId="0" borderId="15" xfId="1" applyFont="1" applyBorder="1" applyAlignment="1">
      <alignment horizontal="left" vertical="center"/>
    </xf>
    <xf numFmtId="0" fontId="44" fillId="0" borderId="15" xfId="1" applyFont="1" applyBorder="1" applyAlignment="1">
      <alignment horizontal="center" vertical="center"/>
    </xf>
    <xf numFmtId="0" fontId="44" fillId="0" borderId="15" xfId="1" applyFont="1" applyBorder="1" applyAlignment="1">
      <alignment vertical="center" wrapText="1"/>
    </xf>
    <xf numFmtId="0" fontId="44" fillId="0" borderId="72" xfId="1" quotePrefix="1" applyFont="1" applyBorder="1"/>
    <xf numFmtId="0" fontId="44" fillId="0" borderId="18" xfId="1" applyFont="1" applyBorder="1"/>
    <xf numFmtId="0" fontId="44" fillId="0" borderId="13" xfId="1" applyFont="1" applyBorder="1"/>
    <xf numFmtId="1" fontId="44" fillId="0" borderId="78" xfId="1" applyNumberFormat="1" applyFont="1" applyBorder="1" applyAlignment="1">
      <alignment horizontal="center" vertical="center"/>
    </xf>
    <xf numFmtId="0" fontId="44" fillId="0" borderId="78" xfId="1" applyFont="1" applyBorder="1"/>
    <xf numFmtId="0" fontId="44" fillId="0" borderId="78" xfId="1" applyFont="1" applyBorder="1" applyAlignment="1">
      <alignment horizontal="center" vertical="center"/>
    </xf>
    <xf numFmtId="0" fontId="44" fillId="0" borderId="58" xfId="1" applyFont="1" applyBorder="1" applyAlignment="1">
      <alignment horizontal="left" vertical="center"/>
    </xf>
    <xf numFmtId="0" fontId="44" fillId="0" borderId="58" xfId="1" applyFont="1" applyBorder="1" applyAlignment="1">
      <alignment horizontal="center" vertical="center"/>
    </xf>
    <xf numFmtId="0" fontId="44" fillId="3" borderId="27" xfId="1" applyFont="1" applyFill="1" applyBorder="1"/>
    <xf numFmtId="0" fontId="44" fillId="0" borderId="12" xfId="1" applyFont="1" applyBorder="1" applyAlignment="1">
      <alignment vertical="center" wrapText="1"/>
    </xf>
    <xf numFmtId="0" fontId="44" fillId="0" borderId="79" xfId="1" applyFont="1" applyBorder="1"/>
    <xf numFmtId="0" fontId="44" fillId="0" borderId="79" xfId="1" applyFont="1" applyBorder="1" applyAlignment="1">
      <alignment horizontal="center" vertical="center"/>
    </xf>
    <xf numFmtId="0" fontId="47" fillId="5" borderId="10" xfId="1" applyFont="1" applyFill="1" applyBorder="1"/>
    <xf numFmtId="0" fontId="47" fillId="5" borderId="3" xfId="1" applyFont="1" applyFill="1" applyBorder="1" applyAlignment="1">
      <alignment horizontal="center" vertical="center"/>
    </xf>
    <xf numFmtId="0" fontId="47" fillId="5" borderId="10" xfId="1" applyFont="1" applyFill="1" applyBorder="1" applyAlignment="1">
      <alignment horizontal="left" vertical="center"/>
    </xf>
    <xf numFmtId="0" fontId="28" fillId="0" borderId="5" xfId="1" applyFont="1" applyBorder="1" applyAlignment="1">
      <alignment horizontal="left" vertical="center"/>
    </xf>
    <xf numFmtId="0" fontId="28" fillId="0" borderId="92" xfId="1" applyFont="1" applyBorder="1" applyAlignment="1">
      <alignment vertical="center"/>
    </xf>
    <xf numFmtId="1" fontId="28" fillId="0" borderId="113" xfId="1" applyNumberFormat="1" applyFont="1" applyBorder="1" applyAlignment="1">
      <alignment horizontal="center"/>
    </xf>
    <xf numFmtId="0" fontId="28" fillId="0" borderId="113" xfId="1" applyFont="1" applyBorder="1" applyAlignment="1">
      <alignment horizontal="left"/>
    </xf>
    <xf numFmtId="0" fontId="28" fillId="0" borderId="166" xfId="1" applyFont="1" applyBorder="1" applyAlignment="1">
      <alignment vertical="center"/>
    </xf>
    <xf numFmtId="1" fontId="28" fillId="0" borderId="17" xfId="1" applyNumberFormat="1" applyFont="1" applyBorder="1" applyAlignment="1">
      <alignment horizontal="center"/>
    </xf>
    <xf numFmtId="1" fontId="28" fillId="0" borderId="9" xfId="1" applyNumberFormat="1" applyFont="1" applyBorder="1" applyAlignment="1">
      <alignment horizontal="center" vertical="center"/>
    </xf>
    <xf numFmtId="0" fontId="28" fillId="0" borderId="17" xfId="1" applyFont="1" applyBorder="1" applyAlignment="1">
      <alignment horizontal="left"/>
    </xf>
    <xf numFmtId="0" fontId="28" fillId="0" borderId="164" xfId="1" applyFont="1" applyBorder="1" applyAlignment="1">
      <alignment vertical="center"/>
    </xf>
    <xf numFmtId="1" fontId="28" fillId="0" borderId="11" xfId="1" applyNumberFormat="1" applyFont="1" applyBorder="1" applyAlignment="1">
      <alignment horizontal="center" vertical="center"/>
    </xf>
    <xf numFmtId="0" fontId="28" fillId="2" borderId="92" xfId="1" applyFont="1" applyFill="1" applyBorder="1" applyAlignment="1">
      <alignment horizontal="center" vertical="center"/>
    </xf>
    <xf numFmtId="0" fontId="28" fillId="3" borderId="92" xfId="1" applyFont="1" applyFill="1" applyBorder="1" applyAlignment="1">
      <alignment vertical="center"/>
    </xf>
    <xf numFmtId="1" fontId="28" fillId="0" borderId="5" xfId="1" applyNumberFormat="1" applyFont="1" applyBorder="1" applyAlignment="1">
      <alignment horizontal="center"/>
    </xf>
    <xf numFmtId="0" fontId="28" fillId="2" borderId="166" xfId="1" applyFont="1" applyFill="1" applyBorder="1" applyAlignment="1">
      <alignment horizontal="center" vertical="center"/>
    </xf>
    <xf numFmtId="0" fontId="28" fillId="3" borderId="166" xfId="1" applyFont="1" applyFill="1" applyBorder="1" applyAlignment="1">
      <alignment vertical="center"/>
    </xf>
    <xf numFmtId="1" fontId="28" fillId="0" borderId="9" xfId="1" applyNumberFormat="1" applyFont="1" applyBorder="1" applyAlignment="1">
      <alignment horizontal="center"/>
    </xf>
    <xf numFmtId="0" fontId="28" fillId="0" borderId="9" xfId="1" applyFont="1" applyBorder="1" applyAlignment="1">
      <alignment horizontal="left" vertical="center"/>
    </xf>
    <xf numFmtId="0" fontId="28" fillId="2" borderId="164" xfId="1" applyFont="1" applyFill="1" applyBorder="1" applyAlignment="1">
      <alignment horizontal="center" vertical="center"/>
    </xf>
    <xf numFmtId="0" fontId="28" fillId="3" borderId="164" xfId="1" applyFont="1" applyFill="1" applyBorder="1" applyAlignment="1">
      <alignment vertical="center"/>
    </xf>
    <xf numFmtId="0" fontId="28" fillId="0" borderId="20" xfId="1" applyFont="1" applyBorder="1" applyAlignment="1">
      <alignment horizontal="left"/>
    </xf>
    <xf numFmtId="0" fontId="28" fillId="0" borderId="11" xfId="1" applyFont="1" applyBorder="1" applyAlignment="1">
      <alignment horizontal="left" vertical="center"/>
    </xf>
    <xf numFmtId="0" fontId="57" fillId="3" borderId="61" xfId="1" applyFont="1" applyFill="1" applyBorder="1" applyAlignment="1">
      <alignment vertical="center"/>
    </xf>
    <xf numFmtId="15" fontId="28" fillId="0" borderId="0" xfId="1" applyNumberFormat="1" applyFont="1" applyAlignment="1">
      <alignment horizontal="left"/>
    </xf>
    <xf numFmtId="16" fontId="28" fillId="0" borderId="0" xfId="1" applyNumberFormat="1" applyFont="1" applyAlignment="1">
      <alignment horizontal="left"/>
    </xf>
    <xf numFmtId="0" fontId="28" fillId="0" borderId="98" xfId="1" quotePrefix="1" applyFont="1" applyBorder="1" applyAlignment="1">
      <alignment horizontal="center" vertical="center"/>
    </xf>
    <xf numFmtId="0" fontId="28" fillId="3" borderId="16" xfId="1" applyFont="1" applyFill="1" applyBorder="1" applyAlignment="1">
      <alignment horizontal="center" vertical="center"/>
    </xf>
    <xf numFmtId="0" fontId="28" fillId="3" borderId="126" xfId="1" applyFont="1" applyFill="1" applyBorder="1" applyAlignment="1">
      <alignment horizontal="center" vertical="center"/>
    </xf>
    <xf numFmtId="0" fontId="28" fillId="3" borderId="119" xfId="1" applyFont="1" applyFill="1" applyBorder="1" applyAlignment="1">
      <alignment horizontal="center" vertical="center"/>
    </xf>
    <xf numFmtId="0" fontId="28" fillId="3" borderId="140" xfId="1" applyFont="1" applyFill="1" applyBorder="1" applyAlignment="1">
      <alignment horizontal="center" vertical="center"/>
    </xf>
    <xf numFmtId="1" fontId="36" fillId="0" borderId="79" xfId="1" applyNumberFormat="1" applyFont="1" applyBorder="1" applyAlignment="1">
      <alignment horizontal="center"/>
    </xf>
    <xf numFmtId="0" fontId="36" fillId="0" borderId="60" xfId="1" applyFont="1" applyBorder="1"/>
    <xf numFmtId="0" fontId="28" fillId="9" borderId="118" xfId="1" applyFont="1" applyFill="1" applyBorder="1" applyAlignment="1">
      <alignment horizontal="center"/>
    </xf>
    <xf numFmtId="0" fontId="28" fillId="9" borderId="118" xfId="1" applyFont="1" applyFill="1" applyBorder="1"/>
    <xf numFmtId="0" fontId="28" fillId="9" borderId="50" xfId="1" applyFont="1" applyFill="1" applyBorder="1" applyAlignment="1">
      <alignment horizontal="left"/>
    </xf>
    <xf numFmtId="0" fontId="28" fillId="0" borderId="46" xfId="1" quotePrefix="1" applyFont="1" applyBorder="1" applyAlignment="1">
      <alignment horizontal="center" vertical="center"/>
    </xf>
    <xf numFmtId="0" fontId="44" fillId="0" borderId="18" xfId="1" applyFont="1" applyBorder="1" applyAlignment="1">
      <alignment vertical="center"/>
    </xf>
    <xf numFmtId="0" fontId="44" fillId="0" borderId="13" xfId="1" applyFont="1" applyBorder="1" applyAlignment="1">
      <alignment vertical="center"/>
    </xf>
    <xf numFmtId="1" fontId="44" fillId="3" borderId="12" xfId="1" applyNumberFormat="1" applyFont="1" applyFill="1" applyBorder="1" applyAlignment="1">
      <alignment horizontal="center" vertical="center"/>
    </xf>
    <xf numFmtId="1" fontId="44" fillId="3" borderId="15" xfId="1" applyNumberFormat="1" applyFont="1" applyFill="1" applyBorder="1" applyAlignment="1">
      <alignment horizontal="center" vertical="center"/>
    </xf>
    <xf numFmtId="1" fontId="44" fillId="3" borderId="10" xfId="1" applyNumberFormat="1" applyFont="1" applyFill="1" applyBorder="1" applyAlignment="1">
      <alignment horizontal="center" vertical="center"/>
    </xf>
    <xf numFmtId="1" fontId="44" fillId="3" borderId="14" xfId="1" applyNumberFormat="1" applyFont="1" applyFill="1" applyBorder="1" applyAlignment="1">
      <alignment horizontal="center" vertical="center"/>
    </xf>
    <xf numFmtId="1" fontId="44" fillId="0" borderId="13" xfId="1" applyNumberFormat="1" applyFont="1" applyBorder="1" applyAlignment="1">
      <alignment horizontal="center"/>
    </xf>
    <xf numFmtId="1" fontId="44" fillId="0" borderId="18" xfId="1" applyNumberFormat="1" applyFont="1" applyBorder="1" applyAlignment="1">
      <alignment horizontal="center"/>
    </xf>
    <xf numFmtId="0" fontId="28" fillId="0" borderId="110" xfId="1" quotePrefix="1" applyFont="1" applyBorder="1" applyAlignment="1">
      <alignment horizontal="center" vertical="center"/>
    </xf>
    <xf numFmtId="0" fontId="28" fillId="0" borderId="111" xfId="1" quotePrefix="1" applyFont="1" applyBorder="1" applyAlignment="1">
      <alignment horizontal="center" vertical="center"/>
    </xf>
    <xf numFmtId="1" fontId="28" fillId="3" borderId="5" xfId="1" applyNumberFormat="1" applyFont="1" applyFill="1" applyBorder="1" applyAlignment="1">
      <alignment horizontal="center" vertical="center"/>
    </xf>
    <xf numFmtId="0" fontId="28" fillId="3" borderId="15" xfId="1" applyFont="1" applyFill="1" applyBorder="1" applyAlignment="1">
      <alignment horizontal="center" vertical="center"/>
    </xf>
    <xf numFmtId="0" fontId="28" fillId="3" borderId="3" xfId="1" applyFont="1" applyFill="1" applyBorder="1" applyAlignment="1">
      <alignment horizontal="center" vertical="center"/>
    </xf>
    <xf numFmtId="1" fontId="28" fillId="3" borderId="12" xfId="1" applyNumberFormat="1" applyFont="1" applyFill="1" applyBorder="1" applyAlignment="1">
      <alignment horizontal="center" vertical="center"/>
    </xf>
    <xf numFmtId="0" fontId="28" fillId="3" borderId="12" xfId="1" applyFont="1" applyFill="1" applyBorder="1" applyAlignment="1">
      <alignment horizontal="center" vertical="center"/>
    </xf>
    <xf numFmtId="0" fontId="74" fillId="0" borderId="30" xfId="1" quotePrefix="1" applyFont="1" applyBorder="1" applyAlignment="1">
      <alignment horizontal="center" vertical="center"/>
    </xf>
    <xf numFmtId="0" fontId="74" fillId="0" borderId="99" xfId="1" quotePrefix="1" applyFont="1" applyBorder="1" applyAlignment="1">
      <alignment horizontal="center" vertical="center"/>
    </xf>
    <xf numFmtId="1" fontId="44" fillId="0" borderId="3" xfId="1" applyNumberFormat="1" applyFont="1" applyBorder="1" applyAlignment="1">
      <alignment vertical="center"/>
    </xf>
    <xf numFmtId="0" fontId="44" fillId="0" borderId="118" xfId="1" applyFont="1" applyBorder="1" applyAlignment="1">
      <alignment vertical="center"/>
    </xf>
    <xf numFmtId="1" fontId="44" fillId="3" borderId="18" xfId="1" applyNumberFormat="1" applyFont="1" applyFill="1" applyBorder="1" applyAlignment="1">
      <alignment vertical="center"/>
    </xf>
    <xf numFmtId="1" fontId="44" fillId="3" borderId="12" xfId="1" applyNumberFormat="1" applyFont="1" applyFill="1" applyBorder="1" applyAlignment="1">
      <alignment vertical="center"/>
    </xf>
    <xf numFmtId="1" fontId="44" fillId="3" borderId="15" xfId="1" applyNumberFormat="1" applyFont="1" applyFill="1" applyBorder="1" applyAlignment="1">
      <alignment vertical="center"/>
    </xf>
    <xf numFmtId="1" fontId="44" fillId="3" borderId="13" xfId="1" applyNumberFormat="1" applyFont="1" applyFill="1" applyBorder="1" applyAlignment="1">
      <alignment vertical="center"/>
    </xf>
    <xf numFmtId="0" fontId="44" fillId="3" borderId="15" xfId="1" applyFont="1" applyFill="1" applyBorder="1" applyAlignment="1">
      <alignment vertical="center"/>
    </xf>
    <xf numFmtId="1" fontId="44" fillId="3" borderId="3" xfId="1" applyNumberFormat="1" applyFont="1" applyFill="1" applyBorder="1" applyAlignment="1">
      <alignment vertical="center"/>
    </xf>
    <xf numFmtId="0" fontId="44" fillId="3" borderId="3" xfId="1" applyFont="1" applyFill="1" applyBorder="1" applyAlignment="1">
      <alignment vertical="center"/>
    </xf>
    <xf numFmtId="0" fontId="44" fillId="3" borderId="18" xfId="1" applyFont="1" applyFill="1" applyBorder="1" applyAlignment="1">
      <alignment vertical="center"/>
    </xf>
    <xf numFmtId="1" fontId="47" fillId="18" borderId="18" xfId="1" applyNumberFormat="1" applyFont="1" applyFill="1" applyBorder="1" applyAlignment="1">
      <alignment vertical="center"/>
    </xf>
    <xf numFmtId="1" fontId="47" fillId="18" borderId="3" xfId="1" applyNumberFormat="1" applyFont="1" applyFill="1" applyBorder="1" applyAlignment="1">
      <alignment vertical="center"/>
    </xf>
    <xf numFmtId="1" fontId="47" fillId="18" borderId="12" xfId="1" applyNumberFormat="1" applyFont="1" applyFill="1" applyBorder="1" applyAlignment="1">
      <alignment vertical="center"/>
    </xf>
    <xf numFmtId="0" fontId="47" fillId="18" borderId="18" xfId="1" applyFont="1" applyFill="1" applyBorder="1" applyAlignment="1">
      <alignment vertical="center"/>
    </xf>
    <xf numFmtId="0" fontId="47" fillId="18" borderId="3" xfId="1" applyFont="1" applyFill="1" applyBorder="1" applyAlignment="1">
      <alignment vertical="center"/>
    </xf>
    <xf numFmtId="1" fontId="47" fillId="18" borderId="13" xfId="1" applyNumberFormat="1" applyFont="1" applyFill="1" applyBorder="1" applyAlignment="1">
      <alignment vertical="center"/>
    </xf>
    <xf numFmtId="1" fontId="47" fillId="0" borderId="18" xfId="1" applyNumberFormat="1" applyFont="1" applyBorder="1" applyAlignment="1">
      <alignment vertical="center"/>
    </xf>
    <xf numFmtId="1" fontId="47" fillId="0" borderId="12" xfId="1" applyNumberFormat="1" applyFont="1" applyBorder="1" applyAlignment="1">
      <alignment vertical="center"/>
    </xf>
    <xf numFmtId="1" fontId="47" fillId="0" borderId="15" xfId="1" applyNumberFormat="1" applyFont="1" applyBorder="1" applyAlignment="1">
      <alignment vertical="center"/>
    </xf>
    <xf numFmtId="1" fontId="47" fillId="0" borderId="3" xfId="1" applyNumberFormat="1" applyFont="1" applyBorder="1" applyAlignment="1">
      <alignment vertical="center"/>
    </xf>
    <xf numFmtId="1" fontId="47" fillId="0" borderId="13" xfId="1" applyNumberFormat="1" applyFont="1" applyBorder="1" applyAlignment="1">
      <alignment vertical="center"/>
    </xf>
    <xf numFmtId="0" fontId="47" fillId="18" borderId="14" xfId="1" applyFont="1" applyFill="1" applyBorder="1" applyAlignment="1">
      <alignment vertical="center"/>
    </xf>
    <xf numFmtId="1" fontId="44" fillId="0" borderId="18" xfId="1" applyNumberFormat="1" applyFont="1" applyBorder="1" applyAlignment="1">
      <alignment vertical="center"/>
    </xf>
    <xf numFmtId="0" fontId="48" fillId="8" borderId="7" xfId="1" applyFont="1" applyFill="1" applyBorder="1" applyAlignment="1">
      <alignment vertical="center"/>
    </xf>
    <xf numFmtId="1" fontId="44" fillId="0" borderId="0" xfId="1" applyNumberFormat="1" applyFont="1" applyAlignment="1">
      <alignment horizontal="center"/>
    </xf>
    <xf numFmtId="1" fontId="44" fillId="0" borderId="118" xfId="1" applyNumberFormat="1" applyFont="1" applyBorder="1" applyAlignment="1">
      <alignment horizontal="center"/>
    </xf>
    <xf numFmtId="1" fontId="47" fillId="0" borderId="18" xfId="1" applyNumberFormat="1" applyFont="1" applyBorder="1" applyAlignment="1">
      <alignment horizontal="center"/>
    </xf>
    <xf numFmtId="1" fontId="47" fillId="0" borderId="3" xfId="1" applyNumberFormat="1" applyFont="1" applyBorder="1" applyAlignment="1">
      <alignment horizontal="center"/>
    </xf>
    <xf numFmtId="1" fontId="47" fillId="18" borderId="18" xfId="1" applyNumberFormat="1" applyFont="1" applyFill="1" applyBorder="1" applyAlignment="1">
      <alignment horizontal="center"/>
    </xf>
    <xf numFmtId="1" fontId="47" fillId="18" borderId="13" xfId="1" applyNumberFormat="1" applyFont="1" applyFill="1" applyBorder="1" applyAlignment="1">
      <alignment horizontal="center"/>
    </xf>
    <xf numFmtId="1" fontId="47" fillId="18" borderId="3" xfId="1" applyNumberFormat="1" applyFont="1" applyFill="1" applyBorder="1" applyAlignment="1">
      <alignment horizontal="center"/>
    </xf>
    <xf numFmtId="1" fontId="44" fillId="0" borderId="95" xfId="1" applyNumberFormat="1" applyFont="1" applyBorder="1" applyAlignment="1">
      <alignment horizontal="center"/>
    </xf>
    <xf numFmtId="1" fontId="44" fillId="3" borderId="18" xfId="1" applyNumberFormat="1" applyFont="1" applyFill="1" applyBorder="1" applyAlignment="1">
      <alignment horizontal="center"/>
    </xf>
    <xf numFmtId="1" fontId="44" fillId="3" borderId="3" xfId="1" applyNumberFormat="1" applyFont="1" applyFill="1" applyBorder="1" applyAlignment="1">
      <alignment horizontal="center"/>
    </xf>
    <xf numFmtId="1" fontId="44" fillId="3" borderId="13" xfId="1" applyNumberFormat="1" applyFont="1" applyFill="1" applyBorder="1" applyAlignment="1">
      <alignment horizontal="center"/>
    </xf>
    <xf numFmtId="1" fontId="47" fillId="0" borderId="15" xfId="1" applyNumberFormat="1" applyFont="1" applyBorder="1" applyAlignment="1">
      <alignment horizontal="center"/>
    </xf>
    <xf numFmtId="1" fontId="47" fillId="3" borderId="16" xfId="1" applyNumberFormat="1" applyFont="1" applyFill="1" applyBorder="1" applyAlignment="1">
      <alignment horizontal="center"/>
    </xf>
    <xf numFmtId="1" fontId="47" fillId="3" borderId="15" xfId="1" applyNumberFormat="1" applyFont="1" applyFill="1" applyBorder="1" applyAlignment="1">
      <alignment horizontal="center"/>
    </xf>
    <xf numFmtId="1" fontId="47" fillId="3" borderId="12" xfId="1" applyNumberFormat="1" applyFont="1" applyFill="1" applyBorder="1" applyAlignment="1">
      <alignment horizontal="center"/>
    </xf>
    <xf numFmtId="1" fontId="47" fillId="3" borderId="13" xfId="1" applyNumberFormat="1" applyFont="1" applyFill="1" applyBorder="1" applyAlignment="1">
      <alignment horizontal="center"/>
    </xf>
    <xf numFmtId="0" fontId="74" fillId="3" borderId="74" xfId="1" applyFont="1" applyFill="1" applyBorder="1" applyAlignment="1">
      <alignment horizontal="center"/>
    </xf>
    <xf numFmtId="0" fontId="74" fillId="3" borderId="33" xfId="1" applyFont="1" applyFill="1" applyBorder="1" applyAlignment="1">
      <alignment horizontal="center"/>
    </xf>
    <xf numFmtId="0" fontId="74" fillId="3" borderId="43" xfId="1" applyFont="1" applyFill="1" applyBorder="1" applyAlignment="1">
      <alignment horizontal="center" vertical="center"/>
    </xf>
    <xf numFmtId="0" fontId="28" fillId="3" borderId="31" xfId="1" quotePrefix="1" applyFont="1" applyFill="1" applyBorder="1" applyAlignment="1">
      <alignment horizontal="center" vertical="center"/>
    </xf>
    <xf numFmtId="1" fontId="28" fillId="3" borderId="71" xfId="1" applyNumberFormat="1" applyFont="1" applyFill="1" applyBorder="1" applyAlignment="1">
      <alignment horizontal="center" vertical="center"/>
    </xf>
    <xf numFmtId="1" fontId="28" fillId="3" borderId="16" xfId="1" applyNumberFormat="1" applyFont="1" applyFill="1" applyBorder="1" applyAlignment="1">
      <alignment horizontal="center" vertical="center"/>
    </xf>
    <xf numFmtId="0" fontId="28" fillId="3" borderId="55" xfId="1" applyFont="1" applyFill="1" applyBorder="1" applyAlignment="1">
      <alignment vertical="center"/>
    </xf>
    <xf numFmtId="0" fontId="28" fillId="3" borderId="47" xfId="1" applyFont="1" applyFill="1" applyBorder="1" applyAlignment="1">
      <alignment horizontal="left" vertical="center"/>
    </xf>
    <xf numFmtId="0" fontId="28" fillId="3" borderId="47" xfId="1" applyFont="1" applyFill="1" applyBorder="1" applyAlignment="1">
      <alignment horizontal="center" vertical="center"/>
    </xf>
    <xf numFmtId="0" fontId="28" fillId="3" borderId="55" xfId="1" applyFont="1" applyFill="1" applyBorder="1" applyAlignment="1">
      <alignment horizontal="center" vertical="center"/>
    </xf>
    <xf numFmtId="0" fontId="28" fillId="3" borderId="48" xfId="1" applyFont="1" applyFill="1" applyBorder="1" applyAlignment="1">
      <alignment horizontal="center" vertical="center"/>
    </xf>
    <xf numFmtId="1" fontId="28" fillId="3" borderId="10" xfId="1" applyNumberFormat="1" applyFont="1" applyFill="1" applyBorder="1" applyAlignment="1">
      <alignment horizontal="center" vertical="center"/>
    </xf>
    <xf numFmtId="0" fontId="28" fillId="3" borderId="53" xfId="1" applyFont="1" applyFill="1" applyBorder="1" applyAlignment="1">
      <alignment vertical="center"/>
    </xf>
    <xf numFmtId="0" fontId="28" fillId="3" borderId="21" xfId="1" applyFont="1" applyFill="1" applyBorder="1" applyAlignment="1">
      <alignment horizontal="left" vertical="center"/>
    </xf>
    <xf numFmtId="0" fontId="28" fillId="3" borderId="21" xfId="1" applyFont="1" applyFill="1" applyBorder="1" applyAlignment="1">
      <alignment horizontal="center" vertical="center"/>
    </xf>
    <xf numFmtId="0" fontId="28" fillId="3" borderId="53" xfId="1" applyFont="1" applyFill="1" applyBorder="1" applyAlignment="1">
      <alignment horizontal="center" vertical="center"/>
    </xf>
    <xf numFmtId="0" fontId="28" fillId="3" borderId="49" xfId="1" applyFont="1" applyFill="1" applyBorder="1" applyAlignment="1">
      <alignment horizontal="center" vertical="center"/>
    </xf>
    <xf numFmtId="1" fontId="28" fillId="3" borderId="78" xfId="1" applyNumberFormat="1" applyFont="1" applyFill="1" applyBorder="1" applyAlignment="1">
      <alignment horizontal="center" vertical="center"/>
    </xf>
    <xf numFmtId="1" fontId="36" fillId="3" borderId="14" xfId="1" applyNumberFormat="1" applyFont="1" applyFill="1" applyBorder="1" applyAlignment="1">
      <alignment horizontal="center" vertical="center"/>
    </xf>
    <xf numFmtId="1" fontId="36" fillId="3" borderId="72" xfId="1" applyNumberFormat="1" applyFont="1" applyFill="1" applyBorder="1" applyAlignment="1">
      <alignment horizontal="center" vertical="center"/>
    </xf>
    <xf numFmtId="0" fontId="36" fillId="3" borderId="14" xfId="1" applyFont="1" applyFill="1" applyBorder="1" applyAlignment="1">
      <alignment horizontal="center" vertical="center"/>
    </xf>
    <xf numFmtId="0" fontId="36" fillId="3" borderId="14" xfId="1" applyFont="1" applyFill="1" applyBorder="1" applyAlignment="1">
      <alignment vertical="center"/>
    </xf>
    <xf numFmtId="0" fontId="36" fillId="3" borderId="50" xfId="1" applyFont="1" applyFill="1" applyBorder="1" applyAlignment="1">
      <alignment horizontal="left" vertical="center"/>
    </xf>
    <xf numFmtId="0" fontId="36" fillId="3" borderId="50" xfId="1" applyFont="1" applyFill="1" applyBorder="1" applyAlignment="1">
      <alignment horizontal="center" vertical="center"/>
    </xf>
    <xf numFmtId="0" fontId="36" fillId="3" borderId="56" xfId="1" applyFont="1" applyFill="1" applyBorder="1" applyAlignment="1">
      <alignment horizontal="center" vertical="center"/>
    </xf>
    <xf numFmtId="0" fontId="36" fillId="3" borderId="51" xfId="1" applyFont="1" applyFill="1" applyBorder="1" applyAlignment="1">
      <alignment horizontal="center" vertical="center"/>
    </xf>
    <xf numFmtId="0" fontId="28" fillId="3" borderId="29" xfId="1" quotePrefix="1" applyFont="1" applyFill="1" applyBorder="1" applyAlignment="1">
      <alignment horizontal="center" vertical="center"/>
    </xf>
    <xf numFmtId="1" fontId="28" fillId="3" borderId="75" xfId="1" applyNumberFormat="1" applyFont="1" applyFill="1" applyBorder="1" applyAlignment="1">
      <alignment horizontal="center" vertical="center"/>
    </xf>
    <xf numFmtId="0" fontId="28" fillId="3" borderId="81" xfId="1" applyFont="1" applyFill="1" applyBorder="1" applyAlignment="1">
      <alignment horizontal="left" vertical="center"/>
    </xf>
    <xf numFmtId="0" fontId="28" fillId="3" borderId="81" xfId="1" applyFont="1" applyFill="1" applyBorder="1" applyAlignment="1">
      <alignment horizontal="center" vertical="center"/>
    </xf>
    <xf numFmtId="0" fontId="28" fillId="3" borderId="18" xfId="1" applyFont="1" applyFill="1" applyBorder="1" applyAlignment="1">
      <alignment horizontal="center" vertical="center"/>
    </xf>
    <xf numFmtId="0" fontId="28" fillId="3" borderId="68" xfId="1" applyFont="1" applyFill="1" applyBorder="1" applyAlignment="1">
      <alignment horizontal="center" vertical="center"/>
    </xf>
    <xf numFmtId="0" fontId="28" fillId="3" borderId="25" xfId="1" applyFont="1" applyFill="1" applyBorder="1" applyAlignment="1">
      <alignment horizontal="center" vertical="center"/>
    </xf>
    <xf numFmtId="0" fontId="28" fillId="3" borderId="58" xfId="1" applyFont="1" applyFill="1" applyBorder="1" applyAlignment="1">
      <alignment horizontal="left" vertical="center"/>
    </xf>
    <xf numFmtId="0" fontId="28" fillId="3" borderId="58" xfId="1" applyFont="1" applyFill="1" applyBorder="1" applyAlignment="1">
      <alignment horizontal="center" vertical="center"/>
    </xf>
    <xf numFmtId="0" fontId="28" fillId="3" borderId="57" xfId="1" applyFont="1" applyFill="1" applyBorder="1" applyAlignment="1">
      <alignment horizontal="center" vertical="center"/>
    </xf>
    <xf numFmtId="0" fontId="28" fillId="3" borderId="59" xfId="1" applyFont="1" applyFill="1" applyBorder="1" applyAlignment="1">
      <alignment horizontal="center" vertical="center"/>
    </xf>
    <xf numFmtId="1" fontId="28" fillId="3" borderId="127" xfId="1" applyNumberFormat="1" applyFont="1" applyFill="1" applyBorder="1" applyAlignment="1">
      <alignment horizontal="center" vertical="center"/>
    </xf>
    <xf numFmtId="1" fontId="28" fillId="3" borderId="126" xfId="1" applyNumberFormat="1" applyFont="1" applyFill="1" applyBorder="1" applyAlignment="1">
      <alignment horizontal="center" vertical="center"/>
    </xf>
    <xf numFmtId="0" fontId="28" fillId="3" borderId="136" xfId="1" applyFont="1" applyFill="1" applyBorder="1" applyAlignment="1">
      <alignment vertical="center"/>
    </xf>
    <xf numFmtId="0" fontId="28" fillId="3" borderId="137" xfId="1" applyFont="1" applyFill="1" applyBorder="1" applyAlignment="1">
      <alignment horizontal="left" vertical="center"/>
    </xf>
    <xf numFmtId="0" fontId="28" fillId="3" borderId="137" xfId="1" applyFont="1" applyFill="1" applyBorder="1" applyAlignment="1">
      <alignment horizontal="center" vertical="center"/>
    </xf>
    <xf numFmtId="0" fontId="28" fillId="3" borderId="136" xfId="1" applyFont="1" applyFill="1" applyBorder="1" applyAlignment="1">
      <alignment horizontal="center" vertical="center"/>
    </xf>
    <xf numFmtId="0" fontId="28" fillId="3" borderId="157" xfId="1" applyFont="1" applyFill="1" applyBorder="1" applyAlignment="1">
      <alignment horizontal="center" vertical="center"/>
    </xf>
    <xf numFmtId="1" fontId="28" fillId="3" borderId="119" xfId="1" applyNumberFormat="1" applyFont="1" applyFill="1" applyBorder="1" applyAlignment="1">
      <alignment horizontal="center" vertical="center"/>
    </xf>
    <xf numFmtId="1" fontId="28" fillId="3" borderId="135" xfId="1" applyNumberFormat="1" applyFont="1" applyFill="1" applyBorder="1" applyAlignment="1">
      <alignment horizontal="center"/>
    </xf>
    <xf numFmtId="1" fontId="28" fillId="3" borderId="119" xfId="1" applyNumberFormat="1" applyFont="1" applyFill="1" applyBorder="1" applyAlignment="1">
      <alignment horizontal="center"/>
    </xf>
    <xf numFmtId="0" fontId="28" fillId="3" borderId="119" xfId="1" applyFont="1" applyFill="1" applyBorder="1"/>
    <xf numFmtId="0" fontId="28" fillId="3" borderId="119" xfId="1" applyFont="1" applyFill="1" applyBorder="1" applyAlignment="1">
      <alignment horizontal="center"/>
    </xf>
    <xf numFmtId="0" fontId="28" fillId="3" borderId="148" xfId="1" applyFont="1" applyFill="1" applyBorder="1" applyAlignment="1">
      <alignment horizontal="left"/>
    </xf>
    <xf numFmtId="0" fontId="28" fillId="3" borderId="148" xfId="1" applyFont="1" applyFill="1" applyBorder="1" applyAlignment="1">
      <alignment horizontal="center"/>
    </xf>
    <xf numFmtId="0" fontId="28" fillId="3" borderId="152" xfId="1" applyFont="1" applyFill="1" applyBorder="1" applyAlignment="1">
      <alignment horizontal="center"/>
    </xf>
    <xf numFmtId="0" fontId="28" fillId="3" borderId="160" xfId="1" applyFont="1" applyFill="1" applyBorder="1" applyAlignment="1">
      <alignment horizontal="center"/>
    </xf>
    <xf numFmtId="0" fontId="28" fillId="3" borderId="139" xfId="1" quotePrefix="1" applyFont="1" applyFill="1" applyBorder="1" applyAlignment="1">
      <alignment horizontal="center" vertical="center"/>
    </xf>
    <xf numFmtId="1" fontId="36" fillId="3" borderId="113" xfId="1" applyNumberFormat="1" applyFont="1" applyFill="1" applyBorder="1" applyAlignment="1">
      <alignment horizontal="center" vertical="center"/>
    </xf>
    <xf numFmtId="1" fontId="36" fillId="3" borderId="5" xfId="1" applyNumberFormat="1" applyFont="1" applyFill="1" applyBorder="1" applyAlignment="1">
      <alignment horizontal="center" vertical="center"/>
    </xf>
    <xf numFmtId="0" fontId="36" fillId="3" borderId="5" xfId="1" applyFont="1" applyFill="1" applyBorder="1" applyAlignment="1">
      <alignment horizontal="center" vertical="center"/>
    </xf>
    <xf numFmtId="0" fontId="36" fillId="3" borderId="5" xfId="1" applyFont="1" applyFill="1" applyBorder="1" applyAlignment="1">
      <alignment vertical="center"/>
    </xf>
    <xf numFmtId="0" fontId="36" fillId="3" borderId="5" xfId="1" applyFont="1" applyFill="1" applyBorder="1" applyAlignment="1">
      <alignment horizontal="left" vertical="center"/>
    </xf>
    <xf numFmtId="0" fontId="36" fillId="3" borderId="112" xfId="1" applyFont="1" applyFill="1" applyBorder="1" applyAlignment="1">
      <alignment horizontal="center" vertical="center"/>
    </xf>
    <xf numFmtId="1" fontId="28" fillId="3" borderId="84" xfId="1" applyNumberFormat="1" applyFont="1" applyFill="1" applyBorder="1" applyAlignment="1">
      <alignment vertical="center"/>
    </xf>
    <xf numFmtId="1" fontId="28" fillId="3" borderId="3" xfId="1" applyNumberFormat="1" applyFont="1" applyFill="1" applyBorder="1" applyAlignment="1">
      <alignment vertical="center"/>
    </xf>
    <xf numFmtId="1" fontId="28" fillId="3" borderId="141" xfId="1" applyNumberFormat="1" applyFont="1" applyFill="1" applyBorder="1" applyAlignment="1">
      <alignment horizontal="center"/>
    </xf>
    <xf numFmtId="1" fontId="28" fillId="3" borderId="140" xfId="1" applyNumberFormat="1" applyFont="1" applyFill="1" applyBorder="1" applyAlignment="1">
      <alignment horizontal="center"/>
    </xf>
    <xf numFmtId="0" fontId="28" fillId="3" borderId="142" xfId="1" applyFont="1" applyFill="1" applyBorder="1"/>
    <xf numFmtId="0" fontId="28" fillId="3" borderId="140" xfId="1" applyFont="1" applyFill="1" applyBorder="1" applyAlignment="1">
      <alignment horizontal="center"/>
    </xf>
    <xf numFmtId="0" fontId="28" fillId="3" borderId="143" xfId="1" applyFont="1" applyFill="1" applyBorder="1" applyAlignment="1">
      <alignment horizontal="left"/>
    </xf>
    <xf numFmtId="0" fontId="28" fillId="3" borderId="143" xfId="1" applyFont="1" applyFill="1" applyBorder="1" applyAlignment="1">
      <alignment horizontal="center"/>
    </xf>
    <xf numFmtId="0" fontId="28" fillId="3" borderId="142" xfId="1" applyFont="1" applyFill="1" applyBorder="1" applyAlignment="1">
      <alignment horizontal="center"/>
    </xf>
    <xf numFmtId="1" fontId="28" fillId="3" borderId="144" xfId="1" applyNumberFormat="1" applyFont="1" applyFill="1" applyBorder="1" applyAlignment="1">
      <alignment horizontal="center"/>
    </xf>
    <xf numFmtId="1" fontId="28" fillId="3" borderId="145" xfId="1" applyNumberFormat="1" applyFont="1" applyFill="1" applyBorder="1" applyAlignment="1">
      <alignment horizontal="center"/>
    </xf>
    <xf numFmtId="0" fontId="28" fillId="3" borderId="144" xfId="1" applyFont="1" applyFill="1" applyBorder="1" applyAlignment="1">
      <alignment horizontal="center" vertical="center"/>
    </xf>
    <xf numFmtId="0" fontId="28" fillId="3" borderId="146" xfId="1" applyFont="1" applyFill="1" applyBorder="1"/>
    <xf numFmtId="0" fontId="28" fillId="3" borderId="61" xfId="1" applyFont="1" applyFill="1" applyBorder="1" applyAlignment="1">
      <alignment horizontal="left"/>
    </xf>
    <xf numFmtId="0" fontId="28" fillId="3" borderId="61" xfId="1" applyFont="1" applyFill="1" applyBorder="1" applyAlignment="1">
      <alignment horizontal="center"/>
    </xf>
    <xf numFmtId="1" fontId="28" fillId="3" borderId="10" xfId="1" applyNumberFormat="1" applyFont="1" applyFill="1" applyBorder="1" applyAlignment="1">
      <alignment horizontal="center"/>
    </xf>
    <xf numFmtId="1" fontId="28" fillId="3" borderId="23" xfId="1" applyNumberFormat="1" applyFont="1" applyFill="1" applyBorder="1" applyAlignment="1">
      <alignment horizontal="center"/>
    </xf>
    <xf numFmtId="0" fontId="28" fillId="3" borderId="53" xfId="1" applyFont="1" applyFill="1" applyBorder="1"/>
    <xf numFmtId="0" fontId="28" fillId="3" borderId="21" xfId="1" applyFont="1" applyFill="1" applyBorder="1" applyAlignment="1">
      <alignment horizontal="left"/>
    </xf>
    <xf numFmtId="0" fontId="28" fillId="3" borderId="21" xfId="1" applyFont="1" applyFill="1" applyBorder="1" applyAlignment="1">
      <alignment horizontal="center"/>
    </xf>
    <xf numFmtId="1" fontId="28" fillId="3" borderId="19" xfId="1" applyNumberFormat="1" applyFont="1" applyFill="1" applyBorder="1" applyAlignment="1">
      <alignment vertical="center"/>
    </xf>
    <xf numFmtId="1" fontId="28" fillId="3" borderId="13" xfId="1" applyNumberFormat="1" applyFont="1" applyFill="1" applyBorder="1" applyAlignment="1">
      <alignment vertical="center"/>
    </xf>
    <xf numFmtId="1" fontId="28" fillId="3" borderId="14" xfId="1" applyNumberFormat="1" applyFont="1" applyFill="1" applyBorder="1" applyAlignment="1">
      <alignment horizontal="center"/>
    </xf>
    <xf numFmtId="1" fontId="28" fillId="3" borderId="72" xfId="1" applyNumberFormat="1" applyFont="1" applyFill="1" applyBorder="1" applyAlignment="1">
      <alignment horizontal="center"/>
    </xf>
    <xf numFmtId="0" fontId="28" fillId="3" borderId="14" xfId="1" applyFont="1" applyFill="1" applyBorder="1" applyAlignment="1">
      <alignment horizontal="center" vertical="center"/>
    </xf>
    <xf numFmtId="0" fontId="28" fillId="3" borderId="56" xfId="1" applyFont="1" applyFill="1" applyBorder="1"/>
    <xf numFmtId="0" fontId="28" fillId="3" borderId="50" xfId="1" applyFont="1" applyFill="1" applyBorder="1" applyAlignment="1">
      <alignment horizontal="left"/>
    </xf>
    <xf numFmtId="0" fontId="28" fillId="3" borderId="50" xfId="1" applyFont="1" applyFill="1" applyBorder="1" applyAlignment="1">
      <alignment horizontal="center"/>
    </xf>
    <xf numFmtId="0" fontId="28" fillId="3" borderId="68" xfId="1" applyFont="1" applyFill="1" applyBorder="1" applyAlignment="1">
      <alignment vertical="center"/>
    </xf>
    <xf numFmtId="0" fontId="28" fillId="3" borderId="29" xfId="1" quotePrefix="1" applyFont="1" applyFill="1" applyBorder="1" applyAlignment="1">
      <alignment vertical="center"/>
    </xf>
    <xf numFmtId="0" fontId="28" fillId="3" borderId="57" xfId="1" applyFont="1" applyFill="1" applyBorder="1" applyAlignment="1">
      <alignment vertical="center"/>
    </xf>
    <xf numFmtId="0" fontId="28" fillId="3" borderId="3" xfId="1" applyFont="1" applyFill="1" applyBorder="1" applyAlignment="1">
      <alignment vertical="center"/>
    </xf>
    <xf numFmtId="0" fontId="28" fillId="3" borderId="30" xfId="1" quotePrefix="1" applyFont="1" applyFill="1" applyBorder="1" applyAlignment="1">
      <alignment vertical="center"/>
    </xf>
    <xf numFmtId="0" fontId="28" fillId="3" borderId="12" xfId="1" applyFont="1" applyFill="1" applyBorder="1" applyAlignment="1">
      <alignment vertical="center"/>
    </xf>
    <xf numFmtId="1" fontId="36" fillId="3" borderId="11" xfId="1" applyNumberFormat="1" applyFont="1" applyFill="1" applyBorder="1" applyAlignment="1">
      <alignment horizontal="center" vertical="center"/>
    </xf>
    <xf numFmtId="1" fontId="36" fillId="3" borderId="20" xfId="1" applyNumberFormat="1" applyFont="1" applyFill="1" applyBorder="1" applyAlignment="1">
      <alignment horizontal="center" vertical="center"/>
    </xf>
    <xf numFmtId="0" fontId="36" fillId="3" borderId="11" xfId="1" applyFont="1" applyFill="1" applyBorder="1" applyAlignment="1">
      <alignment horizontal="center" vertical="center"/>
    </xf>
    <xf numFmtId="0" fontId="36" fillId="3" borderId="54" xfId="1" applyFont="1" applyFill="1" applyBorder="1" applyAlignment="1">
      <alignment vertical="center"/>
    </xf>
    <xf numFmtId="0" fontId="36" fillId="3" borderId="64" xfId="1" applyFont="1" applyFill="1" applyBorder="1" applyAlignment="1">
      <alignment horizontal="left" vertical="center"/>
    </xf>
    <xf numFmtId="0" fontId="36" fillId="3" borderId="64" xfId="1" applyFont="1" applyFill="1" applyBorder="1" applyAlignment="1">
      <alignment horizontal="center" vertical="center"/>
    </xf>
    <xf numFmtId="0" fontId="36" fillId="3" borderId="54" xfId="1" applyFont="1" applyFill="1" applyBorder="1" applyAlignment="1">
      <alignment horizontal="center" vertical="center"/>
    </xf>
    <xf numFmtId="0" fontId="36" fillId="3" borderId="66" xfId="1" applyFont="1" applyFill="1" applyBorder="1" applyAlignment="1">
      <alignment horizontal="center" vertical="center"/>
    </xf>
    <xf numFmtId="1" fontId="28" fillId="3" borderId="72" xfId="1" applyNumberFormat="1" applyFont="1" applyFill="1" applyBorder="1" applyAlignment="1">
      <alignment horizontal="center" vertical="center"/>
    </xf>
    <xf numFmtId="1" fontId="28" fillId="3" borderId="14" xfId="1" applyNumberFormat="1" applyFont="1" applyFill="1" applyBorder="1" applyAlignment="1">
      <alignment horizontal="center" vertical="center"/>
    </xf>
    <xf numFmtId="0" fontId="28" fillId="3" borderId="56" xfId="1" applyFont="1" applyFill="1" applyBorder="1" applyAlignment="1">
      <alignment vertical="center"/>
    </xf>
    <xf numFmtId="0" fontId="28" fillId="3" borderId="50" xfId="1" applyFont="1" applyFill="1" applyBorder="1" applyAlignment="1">
      <alignment horizontal="left" vertical="center"/>
    </xf>
    <xf numFmtId="0" fontId="28" fillId="3" borderId="50" xfId="1" applyFont="1" applyFill="1" applyBorder="1" applyAlignment="1">
      <alignment horizontal="center" vertical="center"/>
    </xf>
    <xf numFmtId="0" fontId="28" fillId="3" borderId="56" xfId="1" applyFont="1" applyFill="1" applyBorder="1" applyAlignment="1">
      <alignment horizontal="center" vertical="center"/>
    </xf>
    <xf numFmtId="0" fontId="28" fillId="3" borderId="51" xfId="1" applyFont="1" applyFill="1" applyBorder="1" applyAlignment="1">
      <alignment horizontal="center" vertical="center"/>
    </xf>
    <xf numFmtId="0" fontId="28" fillId="3" borderId="31" xfId="1" quotePrefix="1" applyFont="1" applyFill="1" applyBorder="1" applyAlignment="1">
      <alignment vertical="center"/>
    </xf>
    <xf numFmtId="1" fontId="28" fillId="3" borderId="79" xfId="1" applyNumberFormat="1" applyFont="1" applyFill="1" applyBorder="1" applyAlignment="1">
      <alignment horizontal="center" vertical="center"/>
    </xf>
    <xf numFmtId="1" fontId="28" fillId="3" borderId="84" xfId="1" applyNumberFormat="1" applyFont="1" applyFill="1" applyBorder="1" applyAlignment="1">
      <alignment horizontal="center" vertical="center"/>
    </xf>
    <xf numFmtId="0" fontId="28" fillId="3" borderId="4" xfId="1" applyFont="1" applyFill="1" applyBorder="1" applyAlignment="1">
      <alignment vertical="center"/>
    </xf>
    <xf numFmtId="0" fontId="28" fillId="3" borderId="0" xfId="1" applyFont="1" applyFill="1" applyAlignment="1">
      <alignment horizontal="left" vertical="center"/>
    </xf>
    <xf numFmtId="0" fontId="28" fillId="3" borderId="0" xfId="1" applyFont="1" applyFill="1" applyAlignment="1">
      <alignment horizontal="center" vertical="center"/>
    </xf>
    <xf numFmtId="0" fontId="28" fillId="3" borderId="4" xfId="1" applyFont="1" applyFill="1" applyBorder="1" applyAlignment="1">
      <alignment horizontal="center" vertical="center"/>
    </xf>
    <xf numFmtId="0" fontId="28" fillId="3" borderId="27" xfId="1" applyFont="1" applyFill="1" applyBorder="1" applyAlignment="1">
      <alignment horizontal="center" vertical="center"/>
    </xf>
    <xf numFmtId="0" fontId="28" fillId="3" borderId="2" xfId="1" applyFont="1" applyFill="1" applyBorder="1" applyAlignment="1">
      <alignment horizontal="center" vertical="center"/>
    </xf>
    <xf numFmtId="0" fontId="28" fillId="3" borderId="88" xfId="1" applyFont="1" applyFill="1" applyBorder="1" applyAlignment="1">
      <alignment vertical="center"/>
    </xf>
    <xf numFmtId="0" fontId="28" fillId="3" borderId="89" xfId="1" applyFont="1" applyFill="1" applyBorder="1" applyAlignment="1">
      <alignment horizontal="left" vertical="center"/>
    </xf>
    <xf numFmtId="0" fontId="28" fillId="3" borderId="89" xfId="1" applyFont="1" applyFill="1" applyBorder="1" applyAlignment="1">
      <alignment horizontal="center" vertical="center"/>
    </xf>
    <xf numFmtId="0" fontId="28" fillId="3" borderId="88" xfId="1" applyFont="1" applyFill="1" applyBorder="1" applyAlignment="1">
      <alignment horizontal="center" vertical="center"/>
    </xf>
    <xf numFmtId="0" fontId="28" fillId="3" borderId="90" xfId="1" applyFont="1" applyFill="1" applyBorder="1" applyAlignment="1">
      <alignment horizontal="center" vertical="center"/>
    </xf>
    <xf numFmtId="1" fontId="36" fillId="3" borderId="10" xfId="1" applyNumberFormat="1" applyFont="1" applyFill="1" applyBorder="1" applyAlignment="1">
      <alignment horizontal="center" vertical="center"/>
    </xf>
    <xf numFmtId="0" fontId="28" fillId="3" borderId="55" xfId="1" applyFont="1" applyFill="1" applyBorder="1"/>
    <xf numFmtId="0" fontId="28" fillId="3" borderId="16" xfId="1" applyFont="1" applyFill="1" applyBorder="1" applyAlignment="1">
      <alignment horizontal="center"/>
    </xf>
    <xf numFmtId="0" fontId="28" fillId="3" borderId="47" xfId="1" applyFont="1" applyFill="1" applyBorder="1" applyAlignment="1">
      <alignment horizontal="left"/>
    </xf>
    <xf numFmtId="0" fontId="28" fillId="3" borderId="47" xfId="1" applyFont="1" applyFill="1" applyBorder="1" applyAlignment="1">
      <alignment horizontal="center"/>
    </xf>
    <xf numFmtId="0" fontId="28" fillId="3" borderId="55" xfId="1" applyFont="1" applyFill="1" applyBorder="1" applyAlignment="1">
      <alignment horizontal="center"/>
    </xf>
    <xf numFmtId="0" fontId="28" fillId="3" borderId="48" xfId="1" applyFont="1" applyFill="1" applyBorder="1" applyAlignment="1">
      <alignment horizontal="center"/>
    </xf>
    <xf numFmtId="0" fontId="28" fillId="3" borderId="60" xfId="1" applyFont="1" applyFill="1" applyBorder="1"/>
    <xf numFmtId="0" fontId="28" fillId="3" borderId="12" xfId="1" applyFont="1" applyFill="1" applyBorder="1" applyAlignment="1">
      <alignment horizontal="center"/>
    </xf>
    <xf numFmtId="0" fontId="28" fillId="3" borderId="60" xfId="1" applyFont="1" applyFill="1" applyBorder="1" applyAlignment="1">
      <alignment horizontal="center"/>
    </xf>
    <xf numFmtId="0" fontId="28" fillId="3" borderId="62" xfId="1" applyFont="1" applyFill="1" applyBorder="1" applyAlignment="1">
      <alignment horizontal="center"/>
    </xf>
    <xf numFmtId="0" fontId="28" fillId="3" borderId="4" xfId="1" applyFont="1" applyFill="1" applyBorder="1"/>
    <xf numFmtId="0" fontId="28" fillId="3" borderId="3" xfId="1" applyFont="1" applyFill="1" applyBorder="1" applyAlignment="1">
      <alignment horizontal="center"/>
    </xf>
    <xf numFmtId="0" fontId="28" fillId="3" borderId="0" xfId="1" applyFont="1" applyFill="1" applyAlignment="1">
      <alignment horizontal="left"/>
    </xf>
    <xf numFmtId="0" fontId="28" fillId="3" borderId="0" xfId="1" applyFont="1" applyFill="1" applyAlignment="1">
      <alignment horizontal="center"/>
    </xf>
    <xf numFmtId="0" fontId="28" fillId="3" borderId="4" xfId="1" applyFont="1" applyFill="1" applyBorder="1" applyAlignment="1">
      <alignment horizontal="center"/>
    </xf>
    <xf numFmtId="0" fontId="28" fillId="3" borderId="27" xfId="1" applyFont="1" applyFill="1" applyBorder="1" applyAlignment="1">
      <alignment horizontal="center"/>
    </xf>
    <xf numFmtId="1" fontId="36" fillId="3" borderId="116" xfId="1" applyNumberFormat="1" applyFont="1" applyFill="1" applyBorder="1" applyAlignment="1">
      <alignment horizontal="center" vertical="center"/>
    </xf>
    <xf numFmtId="1" fontId="36" fillId="3" borderId="117" xfId="1" applyNumberFormat="1" applyFont="1" applyFill="1" applyBorder="1" applyAlignment="1">
      <alignment horizontal="center" vertical="center"/>
    </xf>
    <xf numFmtId="0" fontId="36" fillId="3" borderId="116" xfId="1" applyFont="1" applyFill="1" applyBorder="1" applyAlignment="1">
      <alignment horizontal="center" vertical="center"/>
    </xf>
    <xf numFmtId="0" fontId="36" fillId="3" borderId="120" xfId="1" applyFont="1" applyFill="1" applyBorder="1" applyAlignment="1">
      <alignment vertical="center"/>
    </xf>
    <xf numFmtId="0" fontId="36" fillId="3" borderId="121" xfId="1" applyFont="1" applyFill="1" applyBorder="1" applyAlignment="1">
      <alignment horizontal="left" vertical="center"/>
    </xf>
    <xf numFmtId="0" fontId="36" fillId="3" borderId="121" xfId="1" applyFont="1" applyFill="1" applyBorder="1" applyAlignment="1">
      <alignment horizontal="center" vertical="center"/>
    </xf>
    <xf numFmtId="0" fontId="36" fillId="3" borderId="120" xfId="1" applyFont="1" applyFill="1" applyBorder="1" applyAlignment="1">
      <alignment horizontal="center" vertical="center"/>
    </xf>
    <xf numFmtId="0" fontId="36" fillId="3" borderId="122" xfId="1" applyFont="1" applyFill="1" applyBorder="1" applyAlignment="1">
      <alignment horizontal="center" vertical="center"/>
    </xf>
    <xf numFmtId="1" fontId="28" fillId="3" borderId="95" xfId="1" applyNumberFormat="1" applyFont="1" applyFill="1" applyBorder="1" applyAlignment="1">
      <alignment horizontal="center"/>
    </xf>
    <xf numFmtId="0" fontId="28" fillId="3" borderId="95" xfId="1" applyFont="1" applyFill="1" applyBorder="1" applyAlignment="1">
      <alignment horizontal="center" vertical="center"/>
    </xf>
    <xf numFmtId="0" fontId="28" fillId="3" borderId="95" xfId="1" applyFont="1" applyFill="1" applyBorder="1" applyAlignment="1">
      <alignment horizontal="left"/>
    </xf>
    <xf numFmtId="0" fontId="28" fillId="3" borderId="95" xfId="1" applyFont="1" applyFill="1" applyBorder="1" applyAlignment="1">
      <alignment horizontal="center"/>
    </xf>
    <xf numFmtId="0" fontId="28" fillId="3" borderId="7" xfId="1" applyFont="1" applyFill="1" applyBorder="1" applyAlignment="1">
      <alignment horizontal="left"/>
    </xf>
    <xf numFmtId="0" fontId="28" fillId="3" borderId="7" xfId="1" applyFont="1" applyFill="1" applyBorder="1" applyAlignment="1">
      <alignment horizontal="center"/>
    </xf>
    <xf numFmtId="0" fontId="28" fillId="3" borderId="101" xfId="1" applyFont="1" applyFill="1" applyBorder="1" applyAlignment="1">
      <alignment horizontal="center"/>
    </xf>
    <xf numFmtId="0" fontId="28" fillId="3" borderId="96" xfId="1" quotePrefix="1" applyFont="1" applyFill="1" applyBorder="1" applyAlignment="1">
      <alignment horizontal="center"/>
    </xf>
    <xf numFmtId="1" fontId="36" fillId="3" borderId="79" xfId="1" applyNumberFormat="1" applyFont="1" applyFill="1" applyBorder="1" applyAlignment="1">
      <alignment horizontal="center" vertical="center"/>
    </xf>
    <xf numFmtId="0" fontId="36" fillId="3" borderId="12" xfId="1" applyFont="1" applyFill="1" applyBorder="1" applyAlignment="1">
      <alignment horizontal="left"/>
    </xf>
    <xf numFmtId="0" fontId="36" fillId="3" borderId="12" xfId="1" applyFont="1" applyFill="1" applyBorder="1" applyAlignment="1">
      <alignment horizontal="center"/>
    </xf>
    <xf numFmtId="0" fontId="36" fillId="3" borderId="80" xfId="1" applyFont="1" applyFill="1" applyBorder="1" applyAlignment="1">
      <alignment horizontal="center"/>
    </xf>
    <xf numFmtId="0" fontId="36" fillId="3" borderId="10" xfId="1" applyFont="1" applyFill="1" applyBorder="1" applyAlignment="1">
      <alignment horizontal="left" vertical="center"/>
    </xf>
    <xf numFmtId="0" fontId="36" fillId="3" borderId="10" xfId="1" applyFont="1" applyFill="1" applyBorder="1" applyAlignment="1">
      <alignment horizontal="center" vertical="center"/>
    </xf>
    <xf numFmtId="0" fontId="36" fillId="3" borderId="10" xfId="1" applyFont="1" applyFill="1" applyBorder="1" applyAlignment="1">
      <alignment horizontal="left"/>
    </xf>
    <xf numFmtId="0" fontId="36" fillId="3" borderId="10" xfId="1" applyFont="1" applyFill="1" applyBorder="1" applyAlignment="1">
      <alignment horizontal="center"/>
    </xf>
    <xf numFmtId="0" fontId="36" fillId="3" borderId="35" xfId="1" applyFont="1" applyFill="1" applyBorder="1" applyAlignment="1">
      <alignment horizontal="center" vertical="center"/>
    </xf>
    <xf numFmtId="0" fontId="36" fillId="3" borderId="99" xfId="1" quotePrefix="1" applyFont="1" applyFill="1" applyBorder="1" applyAlignment="1">
      <alignment horizontal="center" vertical="center"/>
    </xf>
    <xf numFmtId="0" fontId="28" fillId="3" borderId="10" xfId="1" applyFont="1" applyFill="1" applyBorder="1" applyAlignment="1">
      <alignment horizontal="left"/>
    </xf>
    <xf numFmtId="0" fontId="28" fillId="3" borderId="10" xfId="1" applyFont="1" applyFill="1" applyBorder="1" applyAlignment="1">
      <alignment horizontal="center"/>
    </xf>
    <xf numFmtId="0" fontId="28" fillId="3" borderId="35" xfId="1" applyFont="1" applyFill="1" applyBorder="1" applyAlignment="1">
      <alignment horizontal="center" vertical="center"/>
    </xf>
    <xf numFmtId="0" fontId="28" fillId="3" borderId="96" xfId="1" quotePrefix="1" applyFont="1" applyFill="1" applyBorder="1" applyAlignment="1">
      <alignment horizontal="center" vertical="center"/>
    </xf>
    <xf numFmtId="0" fontId="28" fillId="3" borderId="14" xfId="1" applyFont="1" applyFill="1" applyBorder="1" applyAlignment="1">
      <alignment horizontal="left"/>
    </xf>
    <xf numFmtId="0" fontId="28" fillId="3" borderId="14" xfId="1" applyFont="1" applyFill="1" applyBorder="1" applyAlignment="1">
      <alignment horizontal="center"/>
    </xf>
    <xf numFmtId="0" fontId="28" fillId="3" borderId="43" xfId="1" applyFont="1" applyFill="1" applyBorder="1" applyAlignment="1">
      <alignment horizontal="center" vertical="center"/>
    </xf>
    <xf numFmtId="1" fontId="28" fillId="3" borderId="95" xfId="1" applyNumberFormat="1" applyFont="1" applyFill="1" applyBorder="1" applyAlignment="1">
      <alignment horizontal="center" vertical="center"/>
    </xf>
    <xf numFmtId="0" fontId="28" fillId="3" borderId="95" xfId="1" applyFont="1" applyFill="1" applyBorder="1" applyAlignment="1">
      <alignment horizontal="left" vertical="center"/>
    </xf>
    <xf numFmtId="0" fontId="28" fillId="3" borderId="7" xfId="1" applyFont="1" applyFill="1" applyBorder="1" applyAlignment="1">
      <alignment horizontal="left" vertical="center"/>
    </xf>
    <xf numFmtId="0" fontId="28" fillId="3" borderId="7" xfId="1" applyFont="1" applyFill="1" applyBorder="1" applyAlignment="1">
      <alignment horizontal="center" vertical="center"/>
    </xf>
    <xf numFmtId="0" fontId="28" fillId="3" borderId="101" xfId="1" applyFont="1" applyFill="1" applyBorder="1" applyAlignment="1">
      <alignment horizontal="center" vertical="center"/>
    </xf>
    <xf numFmtId="0" fontId="28" fillId="0" borderId="92" xfId="1" quotePrefix="1" applyFont="1" applyBorder="1" applyAlignment="1">
      <alignment horizontal="center" vertical="center"/>
    </xf>
    <xf numFmtId="0" fontId="28" fillId="0" borderId="166" xfId="1" quotePrefix="1" applyFont="1" applyBorder="1" applyAlignment="1">
      <alignment horizontal="center" vertical="center"/>
    </xf>
    <xf numFmtId="0" fontId="34" fillId="3" borderId="26" xfId="1" applyFont="1" applyFill="1" applyBorder="1" applyAlignment="1">
      <alignment vertical="center"/>
    </xf>
    <xf numFmtId="0" fontId="43" fillId="3" borderId="24" xfId="1" applyFont="1" applyFill="1" applyBorder="1"/>
    <xf numFmtId="0" fontId="43" fillId="3" borderId="26" xfId="1" applyFont="1" applyFill="1" applyBorder="1"/>
    <xf numFmtId="0" fontId="43" fillId="3" borderId="28" xfId="1" applyFont="1" applyFill="1" applyBorder="1"/>
    <xf numFmtId="0" fontId="29" fillId="8" borderId="88" xfId="1" applyFont="1" applyFill="1" applyBorder="1" applyAlignment="1">
      <alignment horizontal="center" vertical="center"/>
    </xf>
    <xf numFmtId="0" fontId="34" fillId="3" borderId="28" xfId="1" applyFont="1" applyFill="1" applyBorder="1" applyAlignment="1">
      <alignment vertical="center"/>
    </xf>
    <xf numFmtId="1" fontId="29" fillId="8" borderId="86" xfId="1" applyNumberFormat="1" applyFont="1" applyFill="1" applyBorder="1" applyAlignment="1">
      <alignment horizontal="center" vertical="center"/>
    </xf>
    <xf numFmtId="1" fontId="28" fillId="3" borderId="135" xfId="1" applyNumberFormat="1" applyFont="1" applyFill="1" applyBorder="1" applyAlignment="1">
      <alignment horizontal="center" vertical="center"/>
    </xf>
    <xf numFmtId="1" fontId="36" fillId="3" borderId="23" xfId="1" applyNumberFormat="1" applyFont="1" applyFill="1" applyBorder="1" applyAlignment="1">
      <alignment horizontal="center" vertical="center"/>
    </xf>
    <xf numFmtId="1" fontId="28" fillId="3" borderId="114" xfId="1" applyNumberFormat="1" applyFont="1" applyFill="1" applyBorder="1" applyAlignment="1">
      <alignment horizontal="center"/>
    </xf>
    <xf numFmtId="1" fontId="28" fillId="3" borderId="114" xfId="1" applyNumberFormat="1" applyFont="1" applyFill="1" applyBorder="1" applyAlignment="1">
      <alignment horizontal="center" vertical="center"/>
    </xf>
    <xf numFmtId="0" fontId="65" fillId="2" borderId="29" xfId="1" applyFont="1" applyFill="1" applyBorder="1" applyAlignment="1">
      <alignment horizontal="center" vertical="center"/>
    </xf>
    <xf numFmtId="1" fontId="65" fillId="0" borderId="71" xfId="1" applyNumberFormat="1" applyFont="1" applyBorder="1" applyAlignment="1">
      <alignment horizontal="center" vertical="center"/>
    </xf>
    <xf numFmtId="0" fontId="65" fillId="0" borderId="71" xfId="1" applyFont="1" applyBorder="1"/>
    <xf numFmtId="0" fontId="65" fillId="0" borderId="71" xfId="1" applyFont="1" applyBorder="1" applyAlignment="1">
      <alignment horizontal="center" vertical="center"/>
    </xf>
    <xf numFmtId="0" fontId="65" fillId="0" borderId="47" xfId="1" applyFont="1" applyBorder="1" applyAlignment="1">
      <alignment horizontal="left" vertical="center"/>
    </xf>
    <xf numFmtId="0" fontId="65" fillId="0" borderId="47" xfId="1" applyFont="1" applyBorder="1" applyAlignment="1">
      <alignment horizontal="center" vertical="center"/>
    </xf>
    <xf numFmtId="0" fontId="65" fillId="0" borderId="0" xfId="1" applyFont="1" applyAlignment="1">
      <alignment horizontal="left" vertical="center"/>
    </xf>
    <xf numFmtId="0" fontId="65" fillId="0" borderId="0" xfId="1" applyFont="1" applyAlignment="1">
      <alignment horizontal="center" vertical="center"/>
    </xf>
    <xf numFmtId="0" fontId="65" fillId="0" borderId="0" xfId="1" applyFont="1" applyAlignment="1">
      <alignment vertical="center"/>
    </xf>
    <xf numFmtId="0" fontId="65" fillId="2" borderId="30" xfId="1" applyFont="1" applyFill="1" applyBorder="1" applyAlignment="1">
      <alignment horizontal="center" vertical="center"/>
    </xf>
    <xf numFmtId="1" fontId="65" fillId="0" borderId="23" xfId="1" applyNumberFormat="1" applyFont="1" applyBorder="1" applyAlignment="1">
      <alignment horizontal="center" vertical="center"/>
    </xf>
    <xf numFmtId="0" fontId="65" fillId="0" borderId="23" xfId="1" applyFont="1" applyBorder="1"/>
    <xf numFmtId="0" fontId="65" fillId="0" borderId="23" xfId="1" applyFont="1" applyBorder="1" applyAlignment="1">
      <alignment horizontal="center" vertical="center"/>
    </xf>
    <xf numFmtId="0" fontId="65" fillId="0" borderId="21" xfId="1" applyFont="1" applyBorder="1" applyAlignment="1">
      <alignment horizontal="left" vertical="center"/>
    </xf>
    <xf numFmtId="0" fontId="65" fillId="0" borderId="21" xfId="1" applyFont="1" applyBorder="1" applyAlignment="1">
      <alignment horizontal="center" vertical="center"/>
    </xf>
    <xf numFmtId="0" fontId="65" fillId="2" borderId="31" xfId="1" applyFont="1" applyFill="1" applyBorder="1" applyAlignment="1">
      <alignment horizontal="center" vertical="center"/>
    </xf>
    <xf numFmtId="1" fontId="65" fillId="0" borderId="72" xfId="1" applyNumberFormat="1" applyFont="1" applyBorder="1" applyAlignment="1">
      <alignment horizontal="center" vertical="center"/>
    </xf>
    <xf numFmtId="0" fontId="65" fillId="0" borderId="72" xfId="1" applyFont="1" applyBorder="1"/>
    <xf numFmtId="0" fontId="65" fillId="0" borderId="72" xfId="1" applyFont="1" applyBorder="1" applyAlignment="1">
      <alignment horizontal="center" vertical="center"/>
    </xf>
    <xf numFmtId="0" fontId="65" fillId="0" borderId="50" xfId="1" applyFont="1" applyBorder="1" applyAlignment="1">
      <alignment horizontal="left" vertical="center"/>
    </xf>
    <xf numFmtId="0" fontId="65" fillId="0" borderId="50" xfId="1" applyFont="1" applyBorder="1" applyAlignment="1">
      <alignment horizontal="center" vertical="center"/>
    </xf>
    <xf numFmtId="0" fontId="44" fillId="0" borderId="80" xfId="1" applyFont="1" applyBorder="1" applyAlignment="1">
      <alignment horizontal="center" vertical="center"/>
    </xf>
    <xf numFmtId="0" fontId="48" fillId="8" borderId="8" xfId="1" applyFont="1" applyFill="1" applyBorder="1" applyAlignment="1">
      <alignment horizontal="center" vertical="center"/>
    </xf>
    <xf numFmtId="0" fontId="47" fillId="0" borderId="13" xfId="1" applyFont="1" applyBorder="1" applyAlignment="1">
      <alignment horizontal="center" vertical="center"/>
    </xf>
    <xf numFmtId="0" fontId="44" fillId="0" borderId="118" xfId="1" applyFont="1" applyBorder="1" applyAlignment="1">
      <alignment horizontal="center"/>
    </xf>
    <xf numFmtId="0" fontId="44" fillId="0" borderId="29" xfId="1" quotePrefix="1" applyFont="1" applyBorder="1" applyAlignment="1">
      <alignment horizontal="center" vertical="center"/>
    </xf>
    <xf numFmtId="0" fontId="44" fillId="0" borderId="138" xfId="1" quotePrefix="1" applyFont="1" applyBorder="1" applyAlignment="1">
      <alignment horizontal="center" vertical="center"/>
    </xf>
    <xf numFmtId="0" fontId="47" fillId="0" borderId="15" xfId="1" applyFont="1" applyBorder="1" applyAlignment="1">
      <alignment horizontal="center" vertical="center"/>
    </xf>
    <xf numFmtId="0" fontId="47" fillId="0" borderId="13" xfId="1" applyFont="1" applyBorder="1" applyAlignment="1">
      <alignment horizontal="center"/>
    </xf>
    <xf numFmtId="0" fontId="47" fillId="18" borderId="33" xfId="1" applyFont="1" applyFill="1" applyBorder="1" applyAlignment="1">
      <alignment horizontal="center" vertical="center"/>
    </xf>
    <xf numFmtId="0" fontId="44" fillId="3" borderId="74" xfId="1" quotePrefix="1" applyFont="1" applyFill="1" applyBorder="1" applyAlignment="1">
      <alignment horizontal="center" vertical="center"/>
    </xf>
    <xf numFmtId="0" fontId="44" fillId="0" borderId="18" xfId="1" applyFont="1" applyBorder="1" applyAlignment="1">
      <alignment horizontal="center" vertical="center"/>
    </xf>
    <xf numFmtId="0" fontId="44" fillId="0" borderId="3" xfId="1" applyFont="1" applyBorder="1" applyAlignment="1">
      <alignment horizontal="center" vertical="center"/>
    </xf>
    <xf numFmtId="0" fontId="44" fillId="0" borderId="13" xfId="1" applyFont="1" applyBorder="1" applyAlignment="1">
      <alignment horizontal="center" vertical="center"/>
    </xf>
    <xf numFmtId="0" fontId="44" fillId="0" borderId="118" xfId="1" applyFont="1" applyBorder="1" applyAlignment="1">
      <alignment horizontal="center" vertical="center"/>
    </xf>
    <xf numFmtId="0" fontId="44" fillId="0" borderId="119" xfId="1" applyFont="1" applyBorder="1" applyAlignment="1">
      <alignment horizontal="center" vertical="center"/>
    </xf>
    <xf numFmtId="0" fontId="44" fillId="0" borderId="0" xfId="1" applyFont="1" applyAlignment="1">
      <alignment horizontal="right"/>
    </xf>
    <xf numFmtId="0" fontId="66" fillId="8" borderId="2" xfId="1" applyFont="1" applyFill="1" applyBorder="1" applyAlignment="1">
      <alignment horizontal="center" vertical="center"/>
    </xf>
    <xf numFmtId="0" fontId="44" fillId="2" borderId="30" xfId="1" applyFont="1" applyFill="1" applyBorder="1"/>
    <xf numFmtId="0" fontId="44" fillId="2" borderId="31" xfId="1" applyFont="1" applyFill="1" applyBorder="1"/>
    <xf numFmtId="0" fontId="44" fillId="2" borderId="29" xfId="1" applyFont="1" applyFill="1" applyBorder="1"/>
    <xf numFmtId="0" fontId="44" fillId="3" borderId="29" xfId="1" applyFont="1" applyFill="1" applyBorder="1" applyAlignment="1">
      <alignment horizontal="center"/>
    </xf>
    <xf numFmtId="0" fontId="44" fillId="3" borderId="29" xfId="1" applyFont="1" applyFill="1" applyBorder="1"/>
    <xf numFmtId="0" fontId="44" fillId="3" borderId="30" xfId="1" applyFont="1" applyFill="1" applyBorder="1" applyAlignment="1">
      <alignment horizontal="center"/>
    </xf>
    <xf numFmtId="0" fontId="44" fillId="3" borderId="30" xfId="1" applyFont="1" applyFill="1" applyBorder="1"/>
    <xf numFmtId="0" fontId="44" fillId="3" borderId="31" xfId="1" applyFont="1" applyFill="1" applyBorder="1" applyAlignment="1">
      <alignment horizontal="center"/>
    </xf>
    <xf numFmtId="0" fontId="44" fillId="3" borderId="31" xfId="1" applyFont="1" applyFill="1" applyBorder="1"/>
    <xf numFmtId="0" fontId="47" fillId="23" borderId="10" xfId="1" applyFont="1" applyFill="1" applyBorder="1"/>
    <xf numFmtId="1" fontId="47" fillId="23" borderId="23" xfId="1" applyNumberFormat="1" applyFont="1" applyFill="1" applyBorder="1" applyAlignment="1">
      <alignment horizontal="center"/>
    </xf>
    <xf numFmtId="0" fontId="44" fillId="0" borderId="0" xfId="1" quotePrefix="1" applyFont="1" applyAlignment="1">
      <alignment horizontal="center" vertical="center"/>
    </xf>
    <xf numFmtId="0" fontId="44" fillId="0" borderId="0" xfId="1" quotePrefix="1" applyFont="1" applyAlignment="1">
      <alignment horizontal="center"/>
    </xf>
    <xf numFmtId="0" fontId="44" fillId="0" borderId="71" xfId="1" applyFont="1" applyBorder="1" applyAlignment="1">
      <alignment vertical="center"/>
    </xf>
    <xf numFmtId="0" fontId="44" fillId="0" borderId="61" xfId="1" applyFont="1" applyBorder="1"/>
    <xf numFmtId="0" fontId="44" fillId="0" borderId="47" xfId="1" applyFont="1" applyBorder="1"/>
    <xf numFmtId="0" fontId="67" fillId="0" borderId="72" xfId="1" applyFont="1" applyBorder="1"/>
    <xf numFmtId="0" fontId="44" fillId="26" borderId="71" xfId="1" applyFont="1" applyFill="1" applyBorder="1" applyAlignment="1">
      <alignment vertical="center"/>
    </xf>
    <xf numFmtId="0" fontId="44" fillId="26" borderId="47" xfId="1" applyFont="1" applyFill="1" applyBorder="1" applyAlignment="1">
      <alignment horizontal="left" vertical="center"/>
    </xf>
    <xf numFmtId="0" fontId="44" fillId="26" borderId="47" xfId="1" applyFont="1" applyFill="1" applyBorder="1" applyAlignment="1">
      <alignment horizontal="center" vertical="center"/>
    </xf>
    <xf numFmtId="0" fontId="44" fillId="26" borderId="23" xfId="1" applyFont="1" applyFill="1" applyBorder="1" applyAlignment="1">
      <alignment vertical="center"/>
    </xf>
    <xf numFmtId="0" fontId="44" fillId="26" borderId="21" xfId="1" applyFont="1" applyFill="1" applyBorder="1" applyAlignment="1">
      <alignment horizontal="left" vertical="center"/>
    </xf>
    <xf numFmtId="0" fontId="44" fillId="26" borderId="21" xfId="1" applyFont="1" applyFill="1" applyBorder="1" applyAlignment="1">
      <alignment horizontal="center" vertical="center"/>
    </xf>
    <xf numFmtId="0" fontId="44" fillId="26" borderId="79" xfId="1" applyFont="1" applyFill="1" applyBorder="1" applyAlignment="1">
      <alignment vertical="center"/>
    </xf>
    <xf numFmtId="0" fontId="44" fillId="26" borderId="61" xfId="1" applyFont="1" applyFill="1" applyBorder="1" applyAlignment="1">
      <alignment horizontal="left" vertical="center"/>
    </xf>
    <xf numFmtId="0" fontId="44" fillId="26" borderId="61" xfId="1" applyFont="1" applyFill="1" applyBorder="1" applyAlignment="1">
      <alignment horizontal="center" vertical="center"/>
    </xf>
    <xf numFmtId="1" fontId="44" fillId="0" borderId="16" xfId="1" applyNumberFormat="1" applyFont="1" applyBorder="1" applyAlignment="1">
      <alignment vertical="center"/>
    </xf>
    <xf numFmtId="0" fontId="44" fillId="0" borderId="47" xfId="1" applyFont="1" applyBorder="1" applyAlignment="1">
      <alignment vertical="center"/>
    </xf>
    <xf numFmtId="1" fontId="44" fillId="22" borderId="13" xfId="1" applyNumberFormat="1" applyFont="1" applyFill="1" applyBorder="1" applyAlignment="1">
      <alignment horizontal="center"/>
    </xf>
    <xf numFmtId="1" fontId="44" fillId="22" borderId="19" xfId="1" applyNumberFormat="1" applyFont="1" applyFill="1" applyBorder="1" applyAlignment="1">
      <alignment horizontal="center" vertical="center"/>
    </xf>
    <xf numFmtId="1" fontId="44" fillId="22" borderId="13" xfId="1" applyNumberFormat="1" applyFont="1" applyFill="1" applyBorder="1" applyAlignment="1">
      <alignment horizontal="center" vertical="center"/>
    </xf>
    <xf numFmtId="0" fontId="44" fillId="22" borderId="13" xfId="1" applyFont="1" applyFill="1" applyBorder="1" applyAlignment="1">
      <alignment vertical="center"/>
    </xf>
    <xf numFmtId="0" fontId="44" fillId="22" borderId="19" xfId="1" applyFont="1" applyFill="1" applyBorder="1" applyAlignment="1">
      <alignment horizontal="center" vertical="center"/>
    </xf>
    <xf numFmtId="0" fontId="44" fillId="22" borderId="82" xfId="1" applyFont="1" applyFill="1" applyBorder="1" applyAlignment="1">
      <alignment horizontal="left" vertical="center"/>
    </xf>
    <xf numFmtId="0" fontId="44" fillId="22" borderId="82" xfId="1" applyFont="1" applyFill="1" applyBorder="1" applyAlignment="1">
      <alignment horizontal="center" vertical="center"/>
    </xf>
    <xf numFmtId="0" fontId="44" fillId="22" borderId="74" xfId="1" applyFont="1" applyFill="1" applyBorder="1" applyAlignment="1">
      <alignment horizontal="center" vertical="center"/>
    </xf>
    <xf numFmtId="0" fontId="44" fillId="22" borderId="29" xfId="1" quotePrefix="1" applyFont="1" applyFill="1" applyBorder="1" applyAlignment="1">
      <alignment horizontal="center" vertical="center"/>
    </xf>
    <xf numFmtId="0" fontId="44" fillId="22" borderId="12" xfId="1" applyFont="1" applyFill="1" applyBorder="1"/>
    <xf numFmtId="0" fontId="44" fillId="22" borderId="82" xfId="1" applyFont="1" applyFill="1" applyBorder="1" applyAlignment="1">
      <alignment horizontal="left"/>
    </xf>
    <xf numFmtId="0" fontId="44" fillId="22" borderId="82" xfId="1" applyFont="1" applyFill="1" applyBorder="1" applyAlignment="1">
      <alignment horizontal="center"/>
    </xf>
    <xf numFmtId="0" fontId="44" fillId="22" borderId="14" xfId="1" applyFont="1" applyFill="1" applyBorder="1"/>
    <xf numFmtId="0" fontId="44" fillId="22" borderId="7" xfId="1" applyFont="1" applyFill="1" applyBorder="1" applyAlignment="1">
      <alignment horizontal="left"/>
    </xf>
    <xf numFmtId="0" fontId="44" fillId="22" borderId="7" xfId="1" applyFont="1" applyFill="1" applyBorder="1" applyAlignment="1">
      <alignment horizontal="center"/>
    </xf>
    <xf numFmtId="0" fontId="44" fillId="22" borderId="60" xfId="1" applyFont="1" applyFill="1" applyBorder="1"/>
    <xf numFmtId="0" fontId="44" fillId="22" borderId="61" xfId="1" applyFont="1" applyFill="1" applyBorder="1" applyAlignment="1">
      <alignment horizontal="left"/>
    </xf>
    <xf numFmtId="0" fontId="44" fillId="22" borderId="61" xfId="1" applyFont="1" applyFill="1" applyBorder="1" applyAlignment="1">
      <alignment horizontal="center"/>
    </xf>
    <xf numFmtId="0" fontId="44" fillId="22" borderId="56" xfId="1" applyFont="1" applyFill="1" applyBorder="1"/>
    <xf numFmtId="0" fontId="44" fillId="22" borderId="50" xfId="1" applyFont="1" applyFill="1" applyBorder="1" applyAlignment="1">
      <alignment horizontal="left"/>
    </xf>
    <xf numFmtId="0" fontId="44" fillId="22" borderId="50" xfId="1" applyFont="1" applyFill="1" applyBorder="1" applyAlignment="1">
      <alignment horizontal="center"/>
    </xf>
    <xf numFmtId="1" fontId="44" fillId="28" borderId="14" xfId="1" applyNumberFormat="1" applyFont="1" applyFill="1" applyBorder="1" applyAlignment="1">
      <alignment horizontal="center"/>
    </xf>
    <xf numFmtId="1" fontId="44" fillId="28" borderId="72" xfId="1" applyNumberFormat="1" applyFont="1" applyFill="1" applyBorder="1" applyAlignment="1">
      <alignment horizontal="center"/>
    </xf>
    <xf numFmtId="0" fontId="44" fillId="28" borderId="14" xfId="1" applyFont="1" applyFill="1" applyBorder="1" applyAlignment="1">
      <alignment horizontal="left" vertical="center"/>
    </xf>
    <xf numFmtId="0" fontId="44" fillId="28" borderId="72" xfId="1" applyFont="1" applyFill="1" applyBorder="1"/>
    <xf numFmtId="0" fontId="44" fillId="28" borderId="72" xfId="1" applyFont="1" applyFill="1" applyBorder="1" applyAlignment="1">
      <alignment horizontal="center"/>
    </xf>
    <xf numFmtId="0" fontId="44" fillId="28" borderId="50" xfId="1" applyFont="1" applyFill="1" applyBorder="1" applyAlignment="1">
      <alignment horizontal="left"/>
    </xf>
    <xf numFmtId="0" fontId="44" fillId="28" borderId="50" xfId="1" applyFont="1" applyFill="1" applyBorder="1" applyAlignment="1">
      <alignment horizontal="center"/>
    </xf>
    <xf numFmtId="0" fontId="44" fillId="28" borderId="19" xfId="1" applyFont="1" applyFill="1" applyBorder="1" applyAlignment="1">
      <alignment horizontal="center" vertical="center"/>
    </xf>
    <xf numFmtId="0" fontId="44" fillId="28" borderId="74" xfId="1" applyFont="1" applyFill="1" applyBorder="1" applyAlignment="1">
      <alignment horizontal="center" vertical="center"/>
    </xf>
    <xf numFmtId="0" fontId="44" fillId="28" borderId="96" xfId="1" quotePrefix="1" applyFont="1" applyFill="1" applyBorder="1" applyAlignment="1">
      <alignment horizontal="center" vertical="center"/>
    </xf>
    <xf numFmtId="1" fontId="44" fillId="22" borderId="14" xfId="1" applyNumberFormat="1" applyFont="1" applyFill="1" applyBorder="1" applyAlignment="1">
      <alignment horizontal="center"/>
    </xf>
    <xf numFmtId="0" fontId="44" fillId="22" borderId="82" xfId="1" applyFont="1" applyFill="1" applyBorder="1" applyAlignment="1">
      <alignment vertical="center"/>
    </xf>
    <xf numFmtId="0" fontId="44" fillId="22" borderId="53" xfId="1" applyFont="1" applyFill="1" applyBorder="1"/>
    <xf numFmtId="0" fontId="44" fillId="22" borderId="21" xfId="1" applyFont="1" applyFill="1" applyBorder="1" applyAlignment="1">
      <alignment horizontal="left"/>
    </xf>
    <xf numFmtId="0" fontId="44" fillId="22" borderId="21" xfId="1" applyFont="1" applyFill="1" applyBorder="1" applyAlignment="1">
      <alignment horizontal="center"/>
    </xf>
    <xf numFmtId="0" fontId="44" fillId="28" borderId="50" xfId="1" applyFont="1" applyFill="1" applyBorder="1"/>
    <xf numFmtId="0" fontId="44" fillId="26" borderId="72" xfId="1" applyFont="1" applyFill="1" applyBorder="1" applyAlignment="1">
      <alignment vertical="center"/>
    </xf>
    <xf numFmtId="0" fontId="44" fillId="26" borderId="50" xfId="1" applyFont="1" applyFill="1" applyBorder="1" applyAlignment="1">
      <alignment horizontal="left" vertical="center"/>
    </xf>
    <xf numFmtId="0" fontId="44" fillId="26" borderId="50" xfId="1" applyFont="1" applyFill="1" applyBorder="1" applyAlignment="1">
      <alignment horizontal="center" vertical="center"/>
    </xf>
    <xf numFmtId="0" fontId="44" fillId="21" borderId="53" xfId="1" applyFont="1" applyFill="1" applyBorder="1"/>
    <xf numFmtId="0" fontId="44" fillId="21" borderId="50" xfId="1" applyFont="1" applyFill="1" applyBorder="1" applyAlignment="1">
      <alignment horizontal="left"/>
    </xf>
    <xf numFmtId="0" fontId="44" fillId="21" borderId="50" xfId="1" applyFont="1" applyFill="1" applyBorder="1" applyAlignment="1">
      <alignment horizontal="center"/>
    </xf>
    <xf numFmtId="0" fontId="44" fillId="21" borderId="56" xfId="1" applyFont="1" applyFill="1" applyBorder="1"/>
    <xf numFmtId="0" fontId="44" fillId="21" borderId="7" xfId="1" applyFont="1" applyFill="1" applyBorder="1" applyAlignment="1">
      <alignment horizontal="left"/>
    </xf>
    <xf numFmtId="0" fontId="44" fillId="21" borderId="7" xfId="1" applyFont="1" applyFill="1" applyBorder="1" applyAlignment="1">
      <alignment horizontal="center"/>
    </xf>
    <xf numFmtId="1" fontId="44" fillId="21" borderId="10" xfId="1" applyNumberFormat="1" applyFont="1" applyFill="1" applyBorder="1" applyAlignment="1">
      <alignment horizontal="center"/>
    </xf>
    <xf numFmtId="1" fontId="44" fillId="21" borderId="23" xfId="1" applyNumberFormat="1" applyFont="1" applyFill="1" applyBorder="1" applyAlignment="1">
      <alignment horizontal="center"/>
    </xf>
    <xf numFmtId="0" fontId="44" fillId="21" borderId="10" xfId="1" applyFont="1" applyFill="1" applyBorder="1" applyAlignment="1">
      <alignment vertical="center"/>
    </xf>
    <xf numFmtId="0" fontId="44" fillId="21" borderId="23" xfId="1" applyFont="1" applyFill="1" applyBorder="1"/>
    <xf numFmtId="0" fontId="44" fillId="21" borderId="23" xfId="1" applyFont="1" applyFill="1" applyBorder="1" applyAlignment="1">
      <alignment horizontal="center"/>
    </xf>
    <xf numFmtId="0" fontId="44" fillId="21" borderId="21" xfId="1" applyFont="1" applyFill="1" applyBorder="1" applyAlignment="1">
      <alignment horizontal="left"/>
    </xf>
    <xf numFmtId="0" fontId="44" fillId="21" borderId="21" xfId="1" applyFont="1" applyFill="1" applyBorder="1" applyAlignment="1">
      <alignment horizontal="center"/>
    </xf>
    <xf numFmtId="0" fontId="44" fillId="21" borderId="46" xfId="1" applyFont="1" applyFill="1" applyBorder="1" applyAlignment="1">
      <alignment horizontal="center" vertical="center"/>
    </xf>
    <xf numFmtId="1" fontId="47" fillId="20" borderId="23" xfId="1" applyNumberFormat="1" applyFont="1" applyFill="1" applyBorder="1" applyAlignment="1">
      <alignment horizontal="center"/>
    </xf>
    <xf numFmtId="0" fontId="47" fillId="20" borderId="10" xfId="1" applyFont="1" applyFill="1" applyBorder="1"/>
    <xf numFmtId="0" fontId="47" fillId="23" borderId="10" xfId="1" applyFont="1" applyFill="1" applyBorder="1" applyAlignment="1">
      <alignment horizontal="center"/>
    </xf>
    <xf numFmtId="0" fontId="47" fillId="20" borderId="10" xfId="1" applyFont="1" applyFill="1" applyBorder="1" applyAlignment="1">
      <alignment horizontal="center"/>
    </xf>
    <xf numFmtId="0" fontId="47" fillId="23" borderId="10" xfId="1" applyFont="1" applyFill="1" applyBorder="1" applyAlignment="1">
      <alignment horizontal="left"/>
    </xf>
    <xf numFmtId="0" fontId="47" fillId="20" borderId="10" xfId="1" applyFont="1" applyFill="1" applyBorder="1" applyAlignment="1">
      <alignment horizontal="left"/>
    </xf>
    <xf numFmtId="1" fontId="47" fillId="5" borderId="69" xfId="1" applyNumberFormat="1" applyFont="1" applyFill="1" applyBorder="1" applyAlignment="1">
      <alignment horizontal="center" vertical="center"/>
    </xf>
    <xf numFmtId="1" fontId="47" fillId="5" borderId="3" xfId="1" applyNumberFormat="1" applyFont="1" applyFill="1" applyBorder="1" applyAlignment="1">
      <alignment horizontal="center" vertical="center"/>
    </xf>
    <xf numFmtId="1" fontId="47" fillId="5" borderId="23" xfId="1" applyNumberFormat="1" applyFont="1" applyFill="1" applyBorder="1" applyAlignment="1">
      <alignment horizontal="center"/>
    </xf>
    <xf numFmtId="0" fontId="47" fillId="5" borderId="10" xfId="1" applyFont="1" applyFill="1" applyBorder="1" applyAlignment="1">
      <alignment horizontal="left"/>
    </xf>
    <xf numFmtId="0" fontId="47" fillId="5" borderId="10" xfId="1" applyFont="1" applyFill="1" applyBorder="1" applyAlignment="1">
      <alignment horizontal="center"/>
    </xf>
    <xf numFmtId="0" fontId="47" fillId="29" borderId="10" xfId="1" applyFont="1" applyFill="1" applyBorder="1" applyAlignment="1">
      <alignment horizontal="center"/>
    </xf>
    <xf numFmtId="0" fontId="44" fillId="0" borderId="81" xfId="1" applyFont="1" applyBorder="1" applyAlignment="1">
      <alignment horizontal="center"/>
    </xf>
    <xf numFmtId="0" fontId="44" fillId="0" borderId="148" xfId="1" applyFont="1" applyBorder="1" applyAlignment="1">
      <alignment horizontal="center"/>
    </xf>
    <xf numFmtId="0" fontId="47" fillId="5" borderId="3" xfId="1" applyFont="1" applyFill="1" applyBorder="1" applyAlignment="1">
      <alignment horizontal="center"/>
    </xf>
    <xf numFmtId="0" fontId="47" fillId="0" borderId="0" xfId="1" applyFont="1" applyAlignment="1">
      <alignment horizontal="center"/>
    </xf>
    <xf numFmtId="0" fontId="47" fillId="0" borderId="81" xfId="1" applyFont="1" applyBorder="1" applyAlignment="1">
      <alignment horizontal="center"/>
    </xf>
    <xf numFmtId="0" fontId="47" fillId="0" borderId="58" xfId="1" applyFont="1" applyBorder="1" applyAlignment="1">
      <alignment horizontal="center"/>
    </xf>
    <xf numFmtId="0" fontId="47" fillId="0" borderId="58" xfId="1" applyFont="1" applyBorder="1" applyAlignment="1">
      <alignment horizontal="center" vertical="center"/>
    </xf>
    <xf numFmtId="0" fontId="47" fillId="0" borderId="61" xfId="1" applyFont="1" applyBorder="1" applyAlignment="1">
      <alignment horizontal="center" vertical="center"/>
    </xf>
    <xf numFmtId="0" fontId="47" fillId="3" borderId="81" xfId="1" applyFont="1" applyFill="1" applyBorder="1" applyAlignment="1">
      <alignment horizontal="center"/>
    </xf>
    <xf numFmtId="0" fontId="47" fillId="3" borderId="0" xfId="1" applyFont="1" applyFill="1" applyAlignment="1">
      <alignment horizontal="center"/>
    </xf>
    <xf numFmtId="0" fontId="47" fillId="29" borderId="10" xfId="1" applyFont="1" applyFill="1" applyBorder="1" applyAlignment="1">
      <alignment horizontal="left"/>
    </xf>
    <xf numFmtId="1" fontId="47" fillId="13" borderId="34" xfId="1" applyNumberFormat="1" applyFont="1" applyFill="1" applyBorder="1" applyAlignment="1">
      <alignment horizontal="center" vertical="center"/>
    </xf>
    <xf numFmtId="1" fontId="47" fillId="13" borderId="10" xfId="1" applyNumberFormat="1" applyFont="1" applyFill="1" applyBorder="1" applyAlignment="1">
      <alignment horizontal="center" vertical="center"/>
    </xf>
    <xf numFmtId="1" fontId="47" fillId="13" borderId="23" xfId="1" applyNumberFormat="1" applyFont="1" applyFill="1" applyBorder="1" applyAlignment="1">
      <alignment horizontal="center"/>
    </xf>
    <xf numFmtId="0" fontId="47" fillId="13" borderId="10" xfId="1" applyFont="1" applyFill="1" applyBorder="1" applyAlignment="1">
      <alignment horizontal="left" vertical="center"/>
    </xf>
    <xf numFmtId="0" fontId="47" fillId="13" borderId="10" xfId="1" applyFont="1" applyFill="1" applyBorder="1"/>
    <xf numFmtId="0" fontId="47" fillId="13" borderId="10" xfId="1" applyFont="1" applyFill="1" applyBorder="1" applyAlignment="1">
      <alignment horizontal="center"/>
    </xf>
    <xf numFmtId="0" fontId="47" fillId="13" borderId="10" xfId="1" applyFont="1" applyFill="1" applyBorder="1" applyAlignment="1">
      <alignment horizontal="left"/>
    </xf>
    <xf numFmtId="1" fontId="44" fillId="0" borderId="127" xfId="1" applyNumberFormat="1" applyFont="1" applyBorder="1" applyAlignment="1">
      <alignment horizontal="center"/>
    </xf>
    <xf numFmtId="0" fontId="44" fillId="0" borderId="126" xfId="1" applyFont="1" applyBorder="1"/>
    <xf numFmtId="0" fontId="44" fillId="0" borderId="136" xfId="1" applyFont="1" applyBorder="1"/>
    <xf numFmtId="1" fontId="44" fillId="0" borderId="151" xfId="1" applyNumberFormat="1" applyFont="1" applyBorder="1" applyAlignment="1">
      <alignment horizontal="center" vertical="center"/>
    </xf>
    <xf numFmtId="1" fontId="44" fillId="0" borderId="118" xfId="1" applyNumberFormat="1" applyFont="1" applyBorder="1" applyAlignment="1">
      <alignment horizontal="center" vertical="center"/>
    </xf>
    <xf numFmtId="1" fontId="44" fillId="0" borderId="77" xfId="1" applyNumberFormat="1" applyFont="1" applyBorder="1" applyAlignment="1">
      <alignment horizontal="center"/>
    </xf>
    <xf numFmtId="1" fontId="44" fillId="0" borderId="141" xfId="1" applyNumberFormat="1" applyFont="1" applyBorder="1" applyAlignment="1">
      <alignment horizontal="center" vertical="center"/>
    </xf>
    <xf numFmtId="1" fontId="44" fillId="0" borderId="140" xfId="1" applyNumberFormat="1" applyFont="1" applyBorder="1" applyAlignment="1">
      <alignment horizontal="center" vertical="center"/>
    </xf>
    <xf numFmtId="0" fontId="44" fillId="0" borderId="30" xfId="1" applyFont="1" applyBorder="1" applyAlignment="1">
      <alignment horizontal="center" vertical="center"/>
    </xf>
    <xf numFmtId="1" fontId="44" fillId="0" borderId="95" xfId="1" applyNumberFormat="1" applyFont="1" applyBorder="1" applyAlignment="1">
      <alignment horizontal="center" vertical="center"/>
    </xf>
    <xf numFmtId="0" fontId="44" fillId="0" borderId="95" xfId="1" applyFont="1" applyBorder="1" applyAlignment="1">
      <alignment horizontal="left" vertical="center"/>
    </xf>
    <xf numFmtId="1" fontId="44" fillId="0" borderId="100" xfId="1" applyNumberFormat="1" applyFont="1" applyBorder="1" applyAlignment="1">
      <alignment horizontal="center" vertical="center"/>
    </xf>
    <xf numFmtId="0" fontId="44" fillId="0" borderId="97" xfId="1" quotePrefix="1" applyFont="1" applyBorder="1" applyAlignment="1">
      <alignment horizontal="center" vertical="center"/>
    </xf>
    <xf numFmtId="0" fontId="44" fillId="0" borderId="98" xfId="1" quotePrefix="1" applyFont="1" applyBorder="1" applyAlignment="1">
      <alignment horizontal="center" vertical="center"/>
    </xf>
    <xf numFmtId="1" fontId="44" fillId="0" borderId="42" xfId="1" applyNumberFormat="1" applyFont="1" applyBorder="1" applyAlignment="1">
      <alignment horizontal="center" vertical="center"/>
    </xf>
    <xf numFmtId="0" fontId="44" fillId="0" borderId="99" xfId="1" quotePrefix="1" applyFont="1" applyBorder="1" applyAlignment="1">
      <alignment horizontal="center" vertical="center"/>
    </xf>
    <xf numFmtId="0" fontId="44" fillId="0" borderId="110" xfId="1" quotePrefix="1" applyFont="1" applyBorder="1" applyAlignment="1">
      <alignment horizontal="center" vertical="center"/>
    </xf>
    <xf numFmtId="0" fontId="44" fillId="2" borderId="97" xfId="1" applyFont="1" applyFill="1" applyBorder="1" applyAlignment="1">
      <alignment horizontal="center"/>
    </xf>
    <xf numFmtId="0" fontId="44" fillId="2" borderId="97" xfId="1" applyFont="1" applyFill="1" applyBorder="1"/>
    <xf numFmtId="0" fontId="44" fillId="2" borderId="98" xfId="1" applyFont="1" applyFill="1" applyBorder="1" applyAlignment="1">
      <alignment horizontal="center"/>
    </xf>
    <xf numFmtId="0" fontId="44" fillId="2" borderId="98" xfId="1" applyFont="1" applyFill="1" applyBorder="1"/>
    <xf numFmtId="0" fontId="44" fillId="2" borderId="99" xfId="1" applyFont="1" applyFill="1" applyBorder="1" applyAlignment="1">
      <alignment horizontal="center"/>
    </xf>
    <xf numFmtId="0" fontId="44" fillId="2" borderId="99" xfId="1" applyFont="1" applyFill="1" applyBorder="1"/>
    <xf numFmtId="0" fontId="44" fillId="3" borderId="83" xfId="1" applyFont="1" applyFill="1" applyBorder="1"/>
    <xf numFmtId="1" fontId="44" fillId="30" borderId="32" xfId="1" applyNumberFormat="1" applyFont="1" applyFill="1" applyBorder="1" applyAlignment="1">
      <alignment horizontal="center" vertical="center"/>
    </xf>
    <xf numFmtId="1" fontId="44" fillId="30" borderId="16" xfId="1" applyNumberFormat="1" applyFont="1" applyFill="1" applyBorder="1" applyAlignment="1">
      <alignment horizontal="center" vertical="center"/>
    </xf>
    <xf numFmtId="1" fontId="44" fillId="30" borderId="16" xfId="1" applyNumberFormat="1" applyFont="1" applyFill="1" applyBorder="1" applyAlignment="1">
      <alignment horizontal="center"/>
    </xf>
    <xf numFmtId="1" fontId="44" fillId="30" borderId="71" xfId="1" applyNumberFormat="1" applyFont="1" applyFill="1" applyBorder="1" applyAlignment="1">
      <alignment horizontal="center"/>
    </xf>
    <xf numFmtId="1" fontId="44" fillId="30" borderId="71" xfId="1" applyNumberFormat="1" applyFont="1" applyFill="1" applyBorder="1" applyAlignment="1">
      <alignment horizontal="center" vertical="center"/>
    </xf>
    <xf numFmtId="0" fontId="44" fillId="30" borderId="16" xfId="1" applyFont="1" applyFill="1" applyBorder="1" applyAlignment="1">
      <alignment vertical="center"/>
    </xf>
    <xf numFmtId="0" fontId="44" fillId="30" borderId="47" xfId="1" applyFont="1" applyFill="1" applyBorder="1"/>
    <xf numFmtId="0" fontId="44" fillId="30" borderId="16" xfId="1" applyFont="1" applyFill="1" applyBorder="1" applyAlignment="1">
      <alignment horizontal="center"/>
    </xf>
    <xf numFmtId="1" fontId="44" fillId="30" borderId="100" xfId="1" applyNumberFormat="1" applyFont="1" applyFill="1" applyBorder="1" applyAlignment="1">
      <alignment horizontal="center" vertical="center"/>
    </xf>
    <xf numFmtId="1" fontId="44" fillId="30" borderId="95" xfId="1" applyNumberFormat="1" applyFont="1" applyFill="1" applyBorder="1" applyAlignment="1">
      <alignment horizontal="center" vertical="center"/>
    </xf>
    <xf numFmtId="1" fontId="44" fillId="30" borderId="95" xfId="1" applyNumberFormat="1" applyFont="1" applyFill="1" applyBorder="1" applyAlignment="1">
      <alignment horizontal="center"/>
    </xf>
    <xf numFmtId="1" fontId="44" fillId="30" borderId="114" xfId="1" applyNumberFormat="1" applyFont="1" applyFill="1" applyBorder="1" applyAlignment="1">
      <alignment horizontal="center"/>
    </xf>
    <xf numFmtId="1" fontId="44" fillId="30" borderId="114" xfId="1" applyNumberFormat="1" applyFont="1" applyFill="1" applyBorder="1" applyAlignment="1">
      <alignment horizontal="center" vertical="center"/>
    </xf>
    <xf numFmtId="0" fontId="44" fillId="30" borderId="95" xfId="1" applyFont="1" applyFill="1" applyBorder="1" applyAlignment="1">
      <alignment vertical="center"/>
    </xf>
    <xf numFmtId="0" fontId="44" fillId="30" borderId="114" xfId="1" applyFont="1" applyFill="1" applyBorder="1"/>
    <xf numFmtId="0" fontId="44" fillId="30" borderId="95" xfId="1" applyFont="1" applyFill="1" applyBorder="1" applyAlignment="1">
      <alignment horizontal="center"/>
    </xf>
    <xf numFmtId="0" fontId="67" fillId="0" borderId="79" xfId="1" applyFont="1" applyBorder="1"/>
    <xf numFmtId="0" fontId="67" fillId="3" borderId="79" xfId="1" applyFont="1" applyFill="1" applyBorder="1"/>
    <xf numFmtId="0" fontId="67" fillId="3" borderId="72" xfId="1" applyFont="1" applyFill="1" applyBorder="1"/>
    <xf numFmtId="1" fontId="44" fillId="30" borderId="12" xfId="1" applyNumberFormat="1" applyFont="1" applyFill="1" applyBorder="1" applyAlignment="1">
      <alignment horizontal="center"/>
    </xf>
    <xf numFmtId="1" fontId="68" fillId="0" borderId="0" xfId="1" applyNumberFormat="1" applyFont="1" applyAlignment="1">
      <alignment horizontal="center"/>
    </xf>
    <xf numFmtId="0" fontId="44" fillId="0" borderId="29" xfId="1" applyFont="1" applyBorder="1" applyAlignment="1">
      <alignment horizontal="center"/>
    </xf>
    <xf numFmtId="0" fontId="44" fillId="0" borderId="29" xfId="1" applyFont="1" applyBorder="1"/>
    <xf numFmtId="0" fontId="44" fillId="0" borderId="26" xfId="1" applyFont="1" applyBorder="1" applyAlignment="1">
      <alignment horizontal="center"/>
    </xf>
    <xf numFmtId="0" fontId="44" fillId="0" borderId="30" xfId="1" applyFont="1" applyBorder="1"/>
    <xf numFmtId="1" fontId="44" fillId="0" borderId="119" xfId="1" applyNumberFormat="1" applyFont="1" applyBorder="1" applyAlignment="1">
      <alignment horizontal="center"/>
    </xf>
    <xf numFmtId="0" fontId="44" fillId="0" borderId="119" xfId="1" applyFont="1" applyBorder="1" applyAlignment="1">
      <alignment vertical="center"/>
    </xf>
    <xf numFmtId="0" fontId="44" fillId="0" borderId="28" xfId="1" applyFont="1" applyBorder="1" applyAlignment="1">
      <alignment horizontal="center"/>
    </xf>
    <xf numFmtId="0" fontId="44" fillId="0" borderId="31" xfId="1" applyFont="1" applyBorder="1"/>
    <xf numFmtId="0" fontId="28" fillId="0" borderId="47" xfId="1" applyFont="1" applyBorder="1" applyAlignment="1">
      <alignment horizontal="left" vertical="center"/>
    </xf>
    <xf numFmtId="0" fontId="28" fillId="0" borderId="21" xfId="1" applyFont="1" applyBorder="1" applyAlignment="1">
      <alignment horizontal="left" vertical="center"/>
    </xf>
    <xf numFmtId="0" fontId="28" fillId="0" borderId="50" xfId="1" applyFont="1" applyBorder="1" applyAlignment="1">
      <alignment horizontal="left" vertical="center"/>
    </xf>
    <xf numFmtId="0" fontId="57" fillId="2" borderId="97" xfId="1" applyFont="1" applyFill="1" applyBorder="1" applyAlignment="1">
      <alignment horizontal="center" vertical="center"/>
    </xf>
    <xf numFmtId="0" fontId="57" fillId="3" borderId="97" xfId="1" applyFont="1" applyFill="1" applyBorder="1" applyAlignment="1">
      <alignment vertical="center"/>
    </xf>
    <xf numFmtId="1" fontId="57" fillId="0" borderId="79" xfId="1" applyNumberFormat="1" applyFont="1" applyBorder="1" applyAlignment="1">
      <alignment horizontal="center" vertical="center"/>
    </xf>
    <xf numFmtId="0" fontId="57" fillId="0" borderId="79" xfId="1" applyFont="1" applyBorder="1" applyAlignment="1">
      <alignment vertical="center"/>
    </xf>
    <xf numFmtId="0" fontId="57" fillId="0" borderId="79" xfId="1" applyFont="1" applyBorder="1" applyAlignment="1">
      <alignment horizontal="center" vertical="center"/>
    </xf>
    <xf numFmtId="0" fontId="57" fillId="0" borderId="12" xfId="1" applyFont="1" applyBorder="1" applyAlignment="1">
      <alignment horizontal="left" vertical="center"/>
    </xf>
    <xf numFmtId="0" fontId="57" fillId="0" borderId="33" xfId="1" quotePrefix="1" applyFont="1" applyBorder="1" applyAlignment="1">
      <alignment horizontal="center" vertical="center"/>
    </xf>
    <xf numFmtId="0" fontId="57" fillId="2" borderId="98" xfId="1" applyFont="1" applyFill="1" applyBorder="1" applyAlignment="1">
      <alignment horizontal="center" vertical="center"/>
    </xf>
    <xf numFmtId="0" fontId="57" fillId="3" borderId="98" xfId="1" applyFont="1" applyFill="1" applyBorder="1" applyAlignment="1">
      <alignment vertical="center"/>
    </xf>
    <xf numFmtId="1" fontId="57" fillId="0" borderId="23" xfId="1" applyNumberFormat="1" applyFont="1" applyBorder="1" applyAlignment="1">
      <alignment horizontal="center" vertical="center"/>
    </xf>
    <xf numFmtId="0" fontId="57" fillId="0" borderId="23" xfId="1" applyFont="1" applyBorder="1" applyAlignment="1">
      <alignment vertical="center"/>
    </xf>
    <xf numFmtId="0" fontId="57" fillId="0" borderId="23" xfId="1" applyFont="1" applyBorder="1" applyAlignment="1">
      <alignment horizontal="center" vertical="center"/>
    </xf>
    <xf numFmtId="0" fontId="57" fillId="0" borderId="10" xfId="1" applyFont="1" applyBorder="1" applyAlignment="1">
      <alignment horizontal="left" vertical="center"/>
    </xf>
    <xf numFmtId="0" fontId="57" fillId="0" borderId="35" xfId="1" quotePrefix="1" applyFont="1" applyBorder="1" applyAlignment="1">
      <alignment horizontal="center" vertical="center"/>
    </xf>
    <xf numFmtId="0" fontId="57" fillId="2" borderId="99" xfId="1" applyFont="1" applyFill="1" applyBorder="1" applyAlignment="1">
      <alignment horizontal="center" vertical="center"/>
    </xf>
    <xf numFmtId="0" fontId="57" fillId="3" borderId="99" xfId="1" applyFont="1" applyFill="1" applyBorder="1" applyAlignment="1">
      <alignment vertical="center"/>
    </xf>
    <xf numFmtId="1" fontId="57" fillId="0" borderId="72" xfId="1" applyNumberFormat="1" applyFont="1" applyBorder="1" applyAlignment="1">
      <alignment horizontal="center" vertical="center"/>
    </xf>
    <xf numFmtId="0" fontId="57" fillId="0" borderId="72" xfId="1" applyFont="1" applyBorder="1" applyAlignment="1">
      <alignment vertical="center"/>
    </xf>
    <xf numFmtId="0" fontId="57" fillId="0" borderId="72" xfId="1" applyFont="1" applyBorder="1" applyAlignment="1">
      <alignment horizontal="center" vertical="center"/>
    </xf>
    <xf numFmtId="0" fontId="57" fillId="0" borderId="14" xfId="1" applyFont="1" applyBorder="1" applyAlignment="1">
      <alignment horizontal="left" vertical="center"/>
    </xf>
    <xf numFmtId="0" fontId="57" fillId="0" borderId="43" xfId="1" quotePrefix="1" applyFont="1" applyBorder="1" applyAlignment="1">
      <alignment horizontal="center" vertical="center"/>
    </xf>
    <xf numFmtId="0" fontId="57" fillId="2" borderId="110" xfId="1" applyFont="1" applyFill="1" applyBorder="1" applyAlignment="1">
      <alignment horizontal="center" vertical="center"/>
    </xf>
    <xf numFmtId="0" fontId="57" fillId="3" borderId="110" xfId="1" applyFont="1" applyFill="1" applyBorder="1" applyAlignment="1">
      <alignment vertical="center"/>
    </xf>
    <xf numFmtId="0" fontId="57" fillId="3" borderId="49" xfId="1" applyFont="1" applyFill="1" applyBorder="1" applyAlignment="1">
      <alignment vertical="center"/>
    </xf>
    <xf numFmtId="0" fontId="57" fillId="3" borderId="51" xfId="1" applyFont="1" applyFill="1" applyBorder="1" applyAlignment="1">
      <alignment vertical="center"/>
    </xf>
    <xf numFmtId="0" fontId="57" fillId="0" borderId="14" xfId="1" applyFont="1" applyBorder="1" applyAlignment="1">
      <alignment horizontal="center" vertical="center"/>
    </xf>
    <xf numFmtId="0" fontId="28" fillId="0" borderId="47" xfId="1" applyFont="1" applyBorder="1" applyAlignment="1">
      <alignment vertical="center"/>
    </xf>
    <xf numFmtId="0" fontId="57" fillId="0" borderId="80" xfId="1" quotePrefix="1" applyFont="1" applyBorder="1" applyAlignment="1">
      <alignment horizontal="center" vertical="center"/>
    </xf>
    <xf numFmtId="0" fontId="57" fillId="3" borderId="21" xfId="1" applyFont="1" applyFill="1" applyBorder="1" applyAlignment="1">
      <alignment vertical="center"/>
    </xf>
    <xf numFmtId="1" fontId="57" fillId="0" borderId="14" xfId="1" applyNumberFormat="1" applyFont="1" applyBorder="1" applyAlignment="1">
      <alignment horizontal="center" vertical="center"/>
    </xf>
    <xf numFmtId="0" fontId="28" fillId="0" borderId="78" xfId="1" applyFont="1" applyBorder="1"/>
    <xf numFmtId="0" fontId="28" fillId="0" borderId="78" xfId="1" applyFont="1" applyBorder="1" applyAlignment="1">
      <alignment horizontal="center"/>
    </xf>
    <xf numFmtId="0" fontId="28" fillId="0" borderId="59" xfId="1" quotePrefix="1" applyFont="1" applyBorder="1" applyAlignment="1">
      <alignment horizontal="center" vertical="center"/>
    </xf>
    <xf numFmtId="0" fontId="28" fillId="0" borderId="83" xfId="1" applyFont="1" applyBorder="1" applyAlignment="1">
      <alignment horizontal="center"/>
    </xf>
    <xf numFmtId="1" fontId="44" fillId="0" borderId="67" xfId="1" applyNumberFormat="1" applyFont="1" applyBorder="1" applyAlignment="1">
      <alignment horizontal="center" vertical="center"/>
    </xf>
    <xf numFmtId="1" fontId="44" fillId="0" borderId="69" xfId="1" applyNumberFormat="1" applyFont="1" applyBorder="1" applyAlignment="1">
      <alignment horizontal="center" vertical="center"/>
    </xf>
    <xf numFmtId="1" fontId="44" fillId="0" borderId="18" xfId="1" applyNumberFormat="1" applyFont="1" applyBorder="1" applyAlignment="1">
      <alignment horizontal="center" vertical="center"/>
    </xf>
    <xf numFmtId="1" fontId="44" fillId="0" borderId="3" xfId="1" applyNumberFormat="1" applyFont="1" applyBorder="1" applyAlignment="1">
      <alignment horizontal="center" vertical="center"/>
    </xf>
    <xf numFmtId="1" fontId="44" fillId="0" borderId="70" xfId="1" applyNumberFormat="1" applyFont="1" applyBorder="1" applyAlignment="1">
      <alignment horizontal="center" vertical="center"/>
    </xf>
    <xf numFmtId="1" fontId="44" fillId="0" borderId="13" xfId="1" applyNumberFormat="1" applyFont="1" applyBorder="1" applyAlignment="1">
      <alignment horizontal="center" vertical="center"/>
    </xf>
    <xf numFmtId="0" fontId="44" fillId="0" borderId="4" xfId="1" applyFont="1" applyBorder="1" applyAlignment="1">
      <alignment horizontal="center" vertical="center"/>
    </xf>
    <xf numFmtId="0" fontId="44" fillId="0" borderId="22" xfId="1" applyFont="1" applyBorder="1" applyAlignment="1">
      <alignment horizontal="center" vertical="center"/>
    </xf>
    <xf numFmtId="0" fontId="48" fillId="8" borderId="6" xfId="1" applyFont="1" applyFill="1" applyBorder="1" applyAlignment="1">
      <alignment horizontal="center" vertical="center"/>
    </xf>
    <xf numFmtId="0" fontId="48" fillId="8" borderId="7" xfId="1" applyFont="1" applyFill="1" applyBorder="1" applyAlignment="1">
      <alignment horizontal="center" vertical="center"/>
    </xf>
    <xf numFmtId="1" fontId="44" fillId="0" borderId="119" xfId="1" applyNumberFormat="1" applyFont="1" applyBorder="1" applyAlignment="1">
      <alignment horizontal="center" vertical="center"/>
    </xf>
    <xf numFmtId="1" fontId="44" fillId="0" borderId="123" xfId="1" applyNumberFormat="1" applyFont="1" applyBorder="1" applyAlignment="1">
      <alignment horizontal="center" vertical="center"/>
    </xf>
    <xf numFmtId="1" fontId="47" fillId="0" borderId="18" xfId="1" applyNumberFormat="1" applyFont="1" applyBorder="1" applyAlignment="1">
      <alignment horizontal="center" vertical="center"/>
    </xf>
    <xf numFmtId="1" fontId="47" fillId="0" borderId="13" xfId="1" applyNumberFormat="1" applyFont="1" applyBorder="1" applyAlignment="1">
      <alignment horizontal="center" vertical="center"/>
    </xf>
    <xf numFmtId="1" fontId="47" fillId="0" borderId="67" xfId="1" applyNumberFormat="1" applyFont="1" applyBorder="1" applyAlignment="1">
      <alignment horizontal="center" vertical="center"/>
    </xf>
    <xf numFmtId="1" fontId="47" fillId="0" borderId="70" xfId="1" applyNumberFormat="1" applyFont="1" applyBorder="1" applyAlignment="1">
      <alignment horizontal="center" vertical="center"/>
    </xf>
    <xf numFmtId="1" fontId="47" fillId="0" borderId="12" xfId="1" applyNumberFormat="1" applyFont="1" applyBorder="1" applyAlignment="1">
      <alignment horizontal="center" vertical="center"/>
    </xf>
    <xf numFmtId="1" fontId="47" fillId="0" borderId="44" xfId="1" applyNumberFormat="1" applyFont="1" applyBorder="1" applyAlignment="1">
      <alignment horizontal="center" vertical="center"/>
    </xf>
    <xf numFmtId="0" fontId="44" fillId="0" borderId="31" xfId="1" quotePrefix="1" applyFont="1" applyBorder="1" applyAlignment="1">
      <alignment horizontal="center" vertical="center"/>
    </xf>
    <xf numFmtId="1" fontId="44" fillId="5" borderId="67" xfId="1" applyNumberFormat="1" applyFont="1" applyFill="1" applyBorder="1" applyAlignment="1">
      <alignment horizontal="center" vertical="center"/>
    </xf>
    <xf numFmtId="1" fontId="44" fillId="5" borderId="69" xfId="1" applyNumberFormat="1" applyFont="1" applyFill="1" applyBorder="1" applyAlignment="1">
      <alignment horizontal="center" vertical="center"/>
    </xf>
    <xf numFmtId="15" fontId="28" fillId="0" borderId="0" xfId="1" applyNumberFormat="1" applyFont="1" applyAlignment="1">
      <alignment vertical="center"/>
    </xf>
    <xf numFmtId="0" fontId="44" fillId="0" borderId="30" xfId="1" applyFont="1" applyBorder="1" applyAlignment="1">
      <alignment horizontal="center"/>
    </xf>
    <xf numFmtId="0" fontId="44" fillId="0" borderId="60" xfId="1" applyFont="1" applyBorder="1" applyAlignment="1">
      <alignment vertical="center"/>
    </xf>
    <xf numFmtId="1" fontId="44" fillId="0" borderId="19" xfId="1" applyNumberFormat="1" applyFont="1" applyBorder="1" applyAlignment="1">
      <alignment horizontal="center" vertical="center"/>
    </xf>
    <xf numFmtId="0" fontId="44" fillId="0" borderId="31" xfId="1" applyFont="1" applyBorder="1" applyAlignment="1">
      <alignment horizontal="center"/>
    </xf>
    <xf numFmtId="0" fontId="47" fillId="0" borderId="10" xfId="1" applyFont="1" applyBorder="1" applyAlignment="1">
      <alignment horizontal="left" vertical="center"/>
    </xf>
    <xf numFmtId="0" fontId="44" fillId="0" borderId="97" xfId="1" applyFont="1" applyBorder="1" applyAlignment="1">
      <alignment horizontal="center"/>
    </xf>
    <xf numFmtId="0" fontId="44" fillId="0" borderId="97" xfId="1" applyFont="1" applyBorder="1"/>
    <xf numFmtId="0" fontId="44" fillId="0" borderId="98" xfId="1" applyFont="1" applyBorder="1" applyAlignment="1">
      <alignment horizontal="center"/>
    </xf>
    <xf numFmtId="0" fontId="44" fillId="0" borderId="98" xfId="1" applyFont="1" applyBorder="1"/>
    <xf numFmtId="0" fontId="44" fillId="0" borderId="99" xfId="1" applyFont="1" applyBorder="1" applyAlignment="1">
      <alignment horizontal="center"/>
    </xf>
    <xf numFmtId="0" fontId="44" fillId="0" borderId="110" xfId="1" applyFont="1" applyBorder="1" applyAlignment="1">
      <alignment horizontal="center"/>
    </xf>
    <xf numFmtId="0" fontId="44" fillId="0" borderId="92" xfId="1" applyFont="1" applyBorder="1" applyAlignment="1">
      <alignment horizontal="center"/>
    </xf>
    <xf numFmtId="0" fontId="44" fillId="0" borderId="92" xfId="1" applyFont="1" applyBorder="1"/>
    <xf numFmtId="0" fontId="44" fillId="0" borderId="94" xfId="1" applyFont="1" applyBorder="1"/>
    <xf numFmtId="0" fontId="44" fillId="0" borderId="94" xfId="1" applyFont="1" applyBorder="1" applyAlignment="1">
      <alignment horizontal="center"/>
    </xf>
    <xf numFmtId="1" fontId="44" fillId="26" borderId="79" xfId="1" applyNumberFormat="1" applyFont="1" applyFill="1" applyBorder="1" applyAlignment="1">
      <alignment horizontal="center" vertical="center"/>
    </xf>
    <xf numFmtId="0" fontId="44" fillId="26" borderId="60" xfId="1" applyFont="1" applyFill="1" applyBorder="1" applyAlignment="1">
      <alignment vertical="center"/>
    </xf>
    <xf numFmtId="1" fontId="44" fillId="0" borderId="84" xfId="1" applyNumberFormat="1" applyFont="1" applyBorder="1" applyAlignment="1">
      <alignment horizontal="center" vertical="center"/>
    </xf>
    <xf numFmtId="0" fontId="44" fillId="26" borderId="60" xfId="1" applyFont="1" applyFill="1" applyBorder="1"/>
    <xf numFmtId="1" fontId="44" fillId="26" borderId="79" xfId="1" applyNumberFormat="1" applyFont="1" applyFill="1" applyBorder="1" applyAlignment="1">
      <alignment horizontal="center"/>
    </xf>
    <xf numFmtId="0" fontId="44" fillId="0" borderId="24" xfId="1" applyFont="1" applyBorder="1" applyAlignment="1">
      <alignment horizontal="center"/>
    </xf>
    <xf numFmtId="0" fontId="47" fillId="3" borderId="25" xfId="1" applyFont="1" applyFill="1" applyBorder="1"/>
    <xf numFmtId="0" fontId="47" fillId="3" borderId="27" xfId="1" applyFont="1" applyFill="1" applyBorder="1"/>
    <xf numFmtId="0" fontId="44" fillId="3" borderId="24" xfId="1" applyFont="1" applyFill="1" applyBorder="1" applyAlignment="1">
      <alignment horizontal="center"/>
    </xf>
    <xf numFmtId="0" fontId="44" fillId="3" borderId="26" xfId="1" applyFont="1" applyFill="1" applyBorder="1" applyAlignment="1">
      <alignment horizontal="center"/>
    </xf>
    <xf numFmtId="0" fontId="44" fillId="3" borderId="28" xfId="1" applyFont="1" applyFill="1" applyBorder="1" applyAlignment="1">
      <alignment horizontal="center"/>
    </xf>
    <xf numFmtId="1" fontId="44" fillId="24" borderId="79" xfId="1" applyNumberFormat="1" applyFont="1" applyFill="1" applyBorder="1" applyAlignment="1">
      <alignment horizontal="center" vertical="center"/>
    </xf>
    <xf numFmtId="0" fontId="44" fillId="24" borderId="60" xfId="1" applyFont="1" applyFill="1" applyBorder="1" applyAlignment="1">
      <alignment vertical="center"/>
    </xf>
    <xf numFmtId="1" fontId="44" fillId="24" borderId="19" xfId="1" applyNumberFormat="1" applyFont="1" applyFill="1" applyBorder="1" applyAlignment="1">
      <alignment horizontal="center" vertical="center"/>
    </xf>
    <xf numFmtId="0" fontId="44" fillId="0" borderId="112" xfId="1" applyFont="1" applyBorder="1"/>
    <xf numFmtId="0" fontId="44" fillId="0" borderId="93" xfId="1" applyFont="1" applyBorder="1" applyAlignment="1">
      <alignment horizontal="left"/>
    </xf>
    <xf numFmtId="0" fontId="44" fillId="0" borderId="93" xfId="1" applyFont="1" applyBorder="1" applyAlignment="1">
      <alignment horizontal="center"/>
    </xf>
    <xf numFmtId="0" fontId="44" fillId="0" borderId="74" xfId="1" applyFont="1" applyBorder="1" applyAlignment="1">
      <alignment horizontal="center"/>
    </xf>
    <xf numFmtId="1" fontId="44" fillId="13" borderId="13" xfId="1" applyNumberFormat="1" applyFont="1" applyFill="1" applyBorder="1" applyAlignment="1">
      <alignment horizontal="center" vertical="center"/>
    </xf>
    <xf numFmtId="0" fontId="44" fillId="13" borderId="13" xfId="1" applyFont="1" applyFill="1" applyBorder="1" applyAlignment="1">
      <alignment horizontal="center" vertical="center"/>
    </xf>
    <xf numFmtId="0" fontId="44" fillId="13" borderId="0" xfId="1" applyFont="1" applyFill="1" applyAlignment="1">
      <alignment horizontal="left"/>
    </xf>
    <xf numFmtId="0" fontId="44" fillId="13" borderId="0" xfId="1" applyFont="1" applyFill="1" applyAlignment="1">
      <alignment horizontal="center"/>
    </xf>
    <xf numFmtId="0" fontId="44" fillId="13" borderId="31" xfId="1" quotePrefix="1" applyFont="1" applyFill="1" applyBorder="1" applyAlignment="1">
      <alignment horizontal="center" vertical="center"/>
    </xf>
    <xf numFmtId="1" fontId="44" fillId="13" borderId="84" xfId="1" applyNumberFormat="1" applyFont="1" applyFill="1" applyBorder="1" applyAlignment="1">
      <alignment horizontal="center" vertical="center"/>
    </xf>
    <xf numFmtId="0" fontId="44" fillId="13" borderId="3" xfId="1" applyFont="1" applyFill="1" applyBorder="1" applyAlignment="1">
      <alignment vertical="center"/>
    </xf>
    <xf numFmtId="0" fontId="44" fillId="13" borderId="4" xfId="1" applyFont="1" applyFill="1" applyBorder="1" applyAlignment="1">
      <alignment vertical="center"/>
    </xf>
    <xf numFmtId="0" fontId="47" fillId="0" borderId="79" xfId="1" applyFont="1" applyBorder="1" applyAlignment="1">
      <alignment horizontal="center"/>
    </xf>
    <xf numFmtId="1" fontId="44" fillId="0" borderId="75" xfId="1" applyNumberFormat="1" applyFont="1" applyBorder="1" applyAlignment="1">
      <alignment horizontal="center" vertical="center"/>
    </xf>
    <xf numFmtId="1" fontId="44" fillId="0" borderId="135" xfId="1" applyNumberFormat="1" applyFont="1" applyBorder="1" applyAlignment="1">
      <alignment horizontal="center" vertical="center"/>
    </xf>
    <xf numFmtId="1" fontId="44" fillId="13" borderId="70" xfId="1" applyNumberFormat="1" applyFont="1" applyFill="1" applyBorder="1" applyAlignment="1">
      <alignment horizontal="center" vertical="center"/>
    </xf>
    <xf numFmtId="1" fontId="44" fillId="5" borderId="125" xfId="1" applyNumberFormat="1" applyFont="1" applyFill="1" applyBorder="1" applyAlignment="1">
      <alignment horizontal="center" vertical="center"/>
    </xf>
    <xf numFmtId="1" fontId="44" fillId="5" borderId="85" xfId="1" applyNumberFormat="1" applyFont="1" applyFill="1" applyBorder="1" applyAlignment="1">
      <alignment horizontal="center" vertical="center"/>
    </xf>
    <xf numFmtId="1" fontId="44" fillId="5" borderId="70" xfId="1" applyNumberFormat="1" applyFont="1" applyFill="1" applyBorder="1" applyAlignment="1">
      <alignment horizontal="center" vertical="center"/>
    </xf>
    <xf numFmtId="0" fontId="47" fillId="0" borderId="13" xfId="1" applyFont="1" applyBorder="1" applyAlignment="1">
      <alignment horizontal="left" vertical="center"/>
    </xf>
    <xf numFmtId="1" fontId="47" fillId="5" borderId="70" xfId="1" applyNumberFormat="1" applyFont="1" applyFill="1" applyBorder="1" applyAlignment="1">
      <alignment horizontal="center" vertical="center"/>
    </xf>
    <xf numFmtId="1" fontId="47" fillId="5" borderId="13" xfId="1" applyNumberFormat="1" applyFont="1" applyFill="1" applyBorder="1" applyAlignment="1">
      <alignment horizontal="center" vertical="center"/>
    </xf>
    <xf numFmtId="1" fontId="47" fillId="5" borderId="19" xfId="1" applyNumberFormat="1" applyFont="1" applyFill="1" applyBorder="1" applyAlignment="1">
      <alignment horizontal="center"/>
    </xf>
    <xf numFmtId="1" fontId="47" fillId="5" borderId="19" xfId="1" applyNumberFormat="1" applyFont="1" applyFill="1" applyBorder="1" applyAlignment="1">
      <alignment horizontal="center" vertical="center"/>
    </xf>
    <xf numFmtId="0" fontId="47" fillId="5" borderId="13" xfId="1" applyFont="1" applyFill="1" applyBorder="1" applyAlignment="1">
      <alignment vertical="center"/>
    </xf>
    <xf numFmtId="0" fontId="47" fillId="5" borderId="82" xfId="1" applyFont="1" applyFill="1" applyBorder="1"/>
    <xf numFmtId="0" fontId="47" fillId="5" borderId="13" xfId="1" applyFont="1" applyFill="1" applyBorder="1" applyAlignment="1">
      <alignment horizontal="center"/>
    </xf>
    <xf numFmtId="1" fontId="47" fillId="5" borderId="14" xfId="1" applyNumberFormat="1" applyFont="1" applyFill="1" applyBorder="1" applyAlignment="1">
      <alignment horizontal="center"/>
    </xf>
    <xf numFmtId="0" fontId="47" fillId="5" borderId="3" xfId="1" applyFont="1" applyFill="1" applyBorder="1" applyAlignment="1">
      <alignment vertical="center"/>
    </xf>
    <xf numFmtId="1" fontId="44" fillId="5" borderId="14" xfId="1" applyNumberFormat="1" applyFont="1" applyFill="1" applyBorder="1" applyAlignment="1">
      <alignment horizontal="center"/>
    </xf>
    <xf numFmtId="1" fontId="44" fillId="5" borderId="19" xfId="1" applyNumberFormat="1" applyFont="1" applyFill="1" applyBorder="1" applyAlignment="1">
      <alignment horizontal="center"/>
    </xf>
    <xf numFmtId="1" fontId="44" fillId="5" borderId="19" xfId="1" applyNumberFormat="1" applyFont="1" applyFill="1" applyBorder="1" applyAlignment="1">
      <alignment horizontal="center" vertical="center"/>
    </xf>
    <xf numFmtId="0" fontId="44" fillId="5" borderId="13" xfId="1" applyFont="1" applyFill="1" applyBorder="1" applyAlignment="1">
      <alignment vertical="center"/>
    </xf>
    <xf numFmtId="0" fontId="44" fillId="5" borderId="82" xfId="1" applyFont="1" applyFill="1" applyBorder="1"/>
    <xf numFmtId="0" fontId="44" fillId="5" borderId="13" xfId="1" applyFont="1" applyFill="1" applyBorder="1" applyAlignment="1">
      <alignment horizontal="center"/>
    </xf>
    <xf numFmtId="0" fontId="44" fillId="5" borderId="3" xfId="1" applyFont="1" applyFill="1" applyBorder="1" applyAlignment="1">
      <alignment vertical="center"/>
    </xf>
    <xf numFmtId="0" fontId="47" fillId="0" borderId="58" xfId="1" applyFont="1" applyBorder="1" applyAlignment="1">
      <alignment horizontal="left"/>
    </xf>
    <xf numFmtId="0" fontId="47" fillId="10" borderId="10" xfId="1" applyFont="1" applyFill="1" applyBorder="1"/>
    <xf numFmtId="0" fontId="47" fillId="10" borderId="82" xfId="1" applyFont="1" applyFill="1" applyBorder="1"/>
    <xf numFmtId="0" fontId="44" fillId="0" borderId="31" xfId="1" applyFont="1" applyBorder="1" applyAlignment="1">
      <alignment horizontal="center" vertical="center"/>
    </xf>
    <xf numFmtId="0" fontId="44" fillId="0" borderId="29" xfId="1" applyFont="1" applyBorder="1" applyAlignment="1">
      <alignment horizontal="center" vertical="center"/>
    </xf>
    <xf numFmtId="0" fontId="44" fillId="0" borderId="81" xfId="1" applyFont="1" applyBorder="1" applyAlignment="1">
      <alignment vertical="center"/>
    </xf>
    <xf numFmtId="1" fontId="44" fillId="0" borderId="24" xfId="1" applyNumberFormat="1" applyFont="1" applyBorder="1" applyAlignment="1">
      <alignment horizontal="center" vertical="center"/>
    </xf>
    <xf numFmtId="0" fontId="44" fillId="0" borderId="18" xfId="1" applyFont="1" applyBorder="1" applyAlignment="1">
      <alignment horizontal="left" vertical="center"/>
    </xf>
    <xf numFmtId="1" fontId="44" fillId="0" borderId="26" xfId="1" applyNumberFormat="1" applyFont="1" applyBorder="1" applyAlignment="1">
      <alignment horizontal="center" vertical="center"/>
    </xf>
    <xf numFmtId="0" fontId="44" fillId="0" borderId="3" xfId="1" applyFont="1" applyBorder="1" applyAlignment="1">
      <alignment horizontal="left" vertical="center"/>
    </xf>
    <xf numFmtId="0" fontId="44" fillId="0" borderId="82" xfId="1" applyFont="1" applyBorder="1" applyAlignment="1">
      <alignment vertical="center"/>
    </xf>
    <xf numFmtId="1" fontId="44" fillId="0" borderId="28" xfId="1" applyNumberFormat="1" applyFont="1" applyBorder="1" applyAlignment="1">
      <alignment horizontal="center" vertical="center"/>
    </xf>
    <xf numFmtId="1" fontId="44" fillId="0" borderId="13" xfId="1" applyNumberFormat="1" applyFont="1" applyBorder="1" applyAlignment="1">
      <alignment vertical="center"/>
    </xf>
    <xf numFmtId="0" fontId="44" fillId="0" borderId="13" xfId="1" applyFont="1" applyBorder="1" applyAlignment="1">
      <alignment horizontal="left" vertical="center"/>
    </xf>
    <xf numFmtId="0" fontId="9" fillId="0" borderId="66" xfId="1" applyFont="1" applyBorder="1" applyAlignment="1">
      <alignment horizontal="center"/>
    </xf>
    <xf numFmtId="0" fontId="13" fillId="0" borderId="166" xfId="1" applyFont="1" applyBorder="1" applyAlignment="1">
      <alignment horizontal="center"/>
    </xf>
    <xf numFmtId="0" fontId="9" fillId="0" borderId="65" xfId="1" applyFont="1" applyBorder="1"/>
    <xf numFmtId="0" fontId="9" fillId="0" borderId="9" xfId="1" applyFont="1" applyBorder="1" applyAlignment="1">
      <alignment horizontal="left"/>
    </xf>
    <xf numFmtId="0" fontId="9" fillId="0" borderId="17" xfId="1" applyFont="1" applyBorder="1" applyAlignment="1">
      <alignment horizontal="left"/>
    </xf>
    <xf numFmtId="0" fontId="66" fillId="3" borderId="30" xfId="1" applyFont="1" applyFill="1" applyBorder="1" applyAlignment="1">
      <alignment horizontal="center"/>
    </xf>
    <xf numFmtId="0" fontId="66" fillId="3" borderId="26" xfId="1" applyFont="1" applyFill="1" applyBorder="1"/>
    <xf numFmtId="0" fontId="44" fillId="24" borderId="21" xfId="1" applyFont="1" applyFill="1" applyBorder="1" applyAlignment="1">
      <alignment horizontal="left"/>
    </xf>
    <xf numFmtId="0" fontId="44" fillId="0" borderId="49" xfId="1" applyFont="1" applyBorder="1" applyAlignment="1">
      <alignment horizontal="center" vertical="center"/>
    </xf>
    <xf numFmtId="0" fontId="44" fillId="24" borderId="64" xfId="1" applyFont="1" applyFill="1" applyBorder="1" applyAlignment="1">
      <alignment horizontal="left"/>
    </xf>
    <xf numFmtId="0" fontId="44" fillId="0" borderId="66" xfId="1" applyFont="1" applyBorder="1" applyAlignment="1">
      <alignment horizontal="center" vertical="center"/>
    </xf>
    <xf numFmtId="0" fontId="44" fillId="21" borderId="0" xfId="1" applyFont="1" applyFill="1" applyAlignment="1">
      <alignment horizontal="left"/>
    </xf>
    <xf numFmtId="0" fontId="44" fillId="0" borderId="11" xfId="1" applyFont="1" applyBorder="1" applyAlignment="1">
      <alignment horizontal="left" vertical="center"/>
    </xf>
    <xf numFmtId="0" fontId="44" fillId="31" borderId="9" xfId="1" applyFont="1" applyFill="1" applyBorder="1"/>
    <xf numFmtId="0" fontId="44" fillId="31" borderId="11" xfId="1" applyFont="1" applyFill="1" applyBorder="1"/>
    <xf numFmtId="0" fontId="44" fillId="21" borderId="93" xfId="1" applyFont="1" applyFill="1" applyBorder="1" applyAlignment="1">
      <alignment horizontal="left"/>
    </xf>
    <xf numFmtId="0" fontId="44" fillId="31" borderId="12" xfId="1" applyFont="1" applyFill="1" applyBorder="1"/>
    <xf numFmtId="0" fontId="44" fillId="0" borderId="90" xfId="1" applyFont="1" applyBorder="1" applyAlignment="1">
      <alignment horizontal="center" vertical="center"/>
    </xf>
    <xf numFmtId="0" fontId="44" fillId="0" borderId="5" xfId="1" applyFont="1" applyBorder="1" applyAlignment="1">
      <alignment horizontal="center"/>
    </xf>
    <xf numFmtId="0" fontId="44" fillId="0" borderId="163" xfId="1" applyFont="1" applyBorder="1" applyAlignment="1">
      <alignment horizontal="center" vertical="center"/>
    </xf>
    <xf numFmtId="0" fontId="44" fillId="31" borderId="12" xfId="1" applyFont="1" applyFill="1" applyBorder="1" applyAlignment="1">
      <alignment horizontal="left" vertical="center"/>
    </xf>
    <xf numFmtId="0" fontId="44" fillId="31" borderId="11" xfId="1" applyFont="1" applyFill="1" applyBorder="1" applyAlignment="1">
      <alignment horizontal="left" vertical="center"/>
    </xf>
    <xf numFmtId="0" fontId="44" fillId="0" borderId="9" xfId="1" applyFont="1" applyBorder="1"/>
    <xf numFmtId="0" fontId="47" fillId="23" borderId="0" xfId="1" applyFont="1" applyFill="1" applyAlignment="1">
      <alignment horizontal="left"/>
    </xf>
    <xf numFmtId="0" fontId="47" fillId="23" borderId="93" xfId="1" applyFont="1" applyFill="1" applyBorder="1" applyAlignment="1">
      <alignment horizontal="left"/>
    </xf>
    <xf numFmtId="0" fontId="44" fillId="27" borderId="0" xfId="1" applyFont="1" applyFill="1" applyAlignment="1">
      <alignment horizontal="left"/>
    </xf>
    <xf numFmtId="1" fontId="44" fillId="27" borderId="38" xfId="1" applyNumberFormat="1" applyFont="1" applyFill="1" applyBorder="1" applyAlignment="1">
      <alignment horizontal="center" vertical="center"/>
    </xf>
    <xf numFmtId="0" fontId="47" fillId="27" borderId="77" xfId="1" applyFont="1" applyFill="1" applyBorder="1" applyAlignment="1">
      <alignment horizontal="center" vertical="center"/>
    </xf>
    <xf numFmtId="0" fontId="44" fillId="27" borderId="1" xfId="1" applyFont="1" applyFill="1" applyBorder="1" applyAlignment="1">
      <alignment horizontal="center" vertical="center"/>
    </xf>
    <xf numFmtId="0" fontId="44" fillId="27" borderId="1" xfId="1" applyFont="1" applyFill="1" applyBorder="1" applyAlignment="1">
      <alignment horizontal="left" vertical="center"/>
    </xf>
    <xf numFmtId="0" fontId="44" fillId="27" borderId="1" xfId="1" applyFont="1" applyFill="1" applyBorder="1"/>
    <xf numFmtId="0" fontId="28" fillId="0" borderId="1" xfId="1" applyFont="1" applyBorder="1" applyAlignment="1">
      <alignment horizontal="center" vertical="center"/>
    </xf>
    <xf numFmtId="0" fontId="44" fillId="0" borderId="158" xfId="1" applyFont="1" applyBorder="1" applyAlignment="1">
      <alignment horizontal="center" vertical="center"/>
    </xf>
    <xf numFmtId="0" fontId="28" fillId="0" borderId="5" xfId="1" applyFont="1" applyBorder="1" applyAlignment="1">
      <alignment horizontal="center" vertical="center"/>
    </xf>
    <xf numFmtId="1" fontId="44" fillId="0" borderId="125" xfId="1" applyNumberFormat="1" applyFont="1" applyBorder="1" applyAlignment="1">
      <alignment horizontal="center" vertical="center"/>
    </xf>
    <xf numFmtId="0" fontId="44" fillId="0" borderId="1" xfId="1" applyFont="1" applyBorder="1" applyAlignment="1">
      <alignment horizontal="center" vertical="center"/>
    </xf>
    <xf numFmtId="0" fontId="44" fillId="0" borderId="1" xfId="1" applyFont="1" applyBorder="1" applyAlignment="1">
      <alignment horizontal="left" vertical="center"/>
    </xf>
    <xf numFmtId="1" fontId="44" fillId="26" borderId="38" xfId="1" applyNumberFormat="1" applyFont="1" applyFill="1" applyBorder="1" applyAlignment="1">
      <alignment horizontal="center" vertical="center"/>
    </xf>
    <xf numFmtId="0" fontId="47" fillId="26" borderId="77" xfId="1" applyFont="1" applyFill="1" applyBorder="1" applyAlignment="1">
      <alignment horizontal="center" vertical="center"/>
    </xf>
    <xf numFmtId="0" fontId="44" fillId="26" borderId="1" xfId="1" applyFont="1" applyFill="1" applyBorder="1" applyAlignment="1">
      <alignment horizontal="center" vertical="center"/>
    </xf>
    <xf numFmtId="0" fontId="44" fillId="26" borderId="1" xfId="1" applyFont="1" applyFill="1" applyBorder="1" applyAlignment="1">
      <alignment horizontal="left" vertical="center"/>
    </xf>
    <xf numFmtId="0" fontId="44" fillId="26" borderId="1" xfId="1" applyFont="1" applyFill="1" applyBorder="1"/>
    <xf numFmtId="0" fontId="44" fillId="26" borderId="1" xfId="1" applyFont="1" applyFill="1" applyBorder="1" applyAlignment="1">
      <alignment horizontal="center"/>
    </xf>
    <xf numFmtId="0" fontId="44" fillId="32" borderId="0" xfId="1" applyFont="1" applyFill="1" applyAlignment="1">
      <alignment horizontal="left"/>
    </xf>
    <xf numFmtId="0" fontId="74" fillId="0" borderId="1" xfId="1" applyFont="1" applyBorder="1" applyAlignment="1">
      <alignment horizontal="center"/>
    </xf>
    <xf numFmtId="0" fontId="44" fillId="0" borderId="165" xfId="1" applyFont="1" applyBorder="1" applyAlignment="1">
      <alignment horizontal="center" vertical="center"/>
    </xf>
    <xf numFmtId="1" fontId="44" fillId="0" borderId="38" xfId="1" applyNumberFormat="1" applyFont="1" applyBorder="1" applyAlignment="1">
      <alignment horizontal="center" vertical="center"/>
    </xf>
    <xf numFmtId="1" fontId="44" fillId="0" borderId="1" xfId="1" applyNumberFormat="1" applyFont="1" applyBorder="1" applyAlignment="1">
      <alignment horizontal="center" vertical="center"/>
    </xf>
    <xf numFmtId="0" fontId="44" fillId="26" borderId="0" xfId="1" applyFont="1" applyFill="1" applyAlignment="1">
      <alignment horizontal="left"/>
    </xf>
    <xf numFmtId="1" fontId="44" fillId="22" borderId="125" xfId="1" applyNumberFormat="1" applyFont="1" applyFill="1" applyBorder="1" applyAlignment="1">
      <alignment horizontal="center" vertical="center"/>
    </xf>
    <xf numFmtId="0" fontId="47" fillId="22" borderId="77" xfId="1" applyFont="1" applyFill="1" applyBorder="1" applyAlignment="1">
      <alignment horizontal="center" vertical="center"/>
    </xf>
    <xf numFmtId="0" fontId="44" fillId="22" borderId="1" xfId="1" applyFont="1" applyFill="1" applyBorder="1" applyAlignment="1">
      <alignment horizontal="center" vertical="center"/>
    </xf>
    <xf numFmtId="0" fontId="44" fillId="22" borderId="1" xfId="1" applyFont="1" applyFill="1" applyBorder="1" applyAlignment="1">
      <alignment horizontal="left" vertical="center"/>
    </xf>
    <xf numFmtId="0" fontId="44" fillId="22" borderId="1" xfId="1" applyFont="1" applyFill="1" applyBorder="1"/>
    <xf numFmtId="0" fontId="44" fillId="14" borderId="0" xfId="1" applyFont="1" applyFill="1" applyAlignment="1">
      <alignment horizontal="left"/>
    </xf>
    <xf numFmtId="0" fontId="74" fillId="0" borderId="1" xfId="1" applyFont="1" applyBorder="1" applyAlignment="1">
      <alignment horizontal="center" vertical="center"/>
    </xf>
    <xf numFmtId="0" fontId="44" fillId="0" borderId="39" xfId="1" applyFont="1" applyBorder="1" applyAlignment="1">
      <alignment horizontal="center" vertical="center"/>
    </xf>
    <xf numFmtId="0" fontId="66" fillId="3" borderId="31" xfId="1" applyFont="1" applyFill="1" applyBorder="1" applyAlignment="1">
      <alignment horizontal="center"/>
    </xf>
    <xf numFmtId="0" fontId="66" fillId="3" borderId="28" xfId="1" applyFont="1" applyFill="1" applyBorder="1"/>
    <xf numFmtId="1" fontId="47" fillId="0" borderId="168" xfId="1" applyNumberFormat="1" applyFont="1" applyBorder="1" applyAlignment="1">
      <alignment horizontal="center"/>
    </xf>
    <xf numFmtId="1" fontId="44" fillId="0" borderId="108" xfId="1" applyNumberFormat="1" applyFont="1" applyBorder="1" applyAlignment="1">
      <alignment horizontal="center"/>
    </xf>
    <xf numFmtId="1" fontId="44" fillId="0" borderId="108" xfId="1" applyNumberFormat="1" applyFont="1" applyBorder="1" applyAlignment="1">
      <alignment horizontal="center" vertical="center"/>
    </xf>
    <xf numFmtId="0" fontId="44" fillId="0" borderId="108" xfId="1" applyFont="1" applyBorder="1" applyAlignment="1">
      <alignment horizontal="left" vertical="center"/>
    </xf>
    <xf numFmtId="0" fontId="44" fillId="0" borderId="108" xfId="1" applyFont="1" applyBorder="1"/>
    <xf numFmtId="0" fontId="44" fillId="0" borderId="108" xfId="1" applyFont="1" applyBorder="1" applyAlignment="1">
      <alignment horizontal="center"/>
    </xf>
    <xf numFmtId="0" fontId="72" fillId="0" borderId="108" xfId="1" applyFont="1" applyBorder="1" applyAlignment="1">
      <alignment horizontal="center"/>
    </xf>
    <xf numFmtId="0" fontId="44" fillId="3" borderId="26" xfId="1" applyFont="1" applyFill="1" applyBorder="1"/>
    <xf numFmtId="0" fontId="44" fillId="31" borderId="10" xfId="1" applyFont="1" applyFill="1" applyBorder="1"/>
    <xf numFmtId="1" fontId="44" fillId="0" borderId="168" xfId="1" applyNumberFormat="1" applyFont="1" applyBorder="1" applyAlignment="1">
      <alignment horizontal="center"/>
    </xf>
    <xf numFmtId="0" fontId="44" fillId="32" borderId="10" xfId="1" applyFont="1" applyFill="1" applyBorder="1"/>
    <xf numFmtId="0" fontId="44" fillId="32" borderId="11" xfId="1" applyFont="1" applyFill="1" applyBorder="1"/>
    <xf numFmtId="1" fontId="44" fillId="26" borderId="125" xfId="1" applyNumberFormat="1" applyFont="1" applyFill="1" applyBorder="1" applyAlignment="1">
      <alignment horizontal="center" vertical="center"/>
    </xf>
    <xf numFmtId="0" fontId="44" fillId="26" borderId="9" xfId="1" applyFont="1" applyFill="1" applyBorder="1"/>
    <xf numFmtId="0" fontId="44" fillId="26" borderId="11" xfId="1" applyFont="1" applyFill="1" applyBorder="1"/>
    <xf numFmtId="1" fontId="44" fillId="33" borderId="38" xfId="1" applyNumberFormat="1" applyFont="1" applyFill="1" applyBorder="1" applyAlignment="1">
      <alignment horizontal="center" vertical="center"/>
    </xf>
    <xf numFmtId="1" fontId="47" fillId="33" borderId="77" xfId="1" applyNumberFormat="1" applyFont="1" applyFill="1" applyBorder="1" applyAlignment="1">
      <alignment horizontal="center"/>
    </xf>
    <xf numFmtId="1" fontId="44" fillId="33" borderId="1" xfId="1" applyNumberFormat="1" applyFont="1" applyFill="1" applyBorder="1" applyAlignment="1">
      <alignment horizontal="center"/>
    </xf>
    <xf numFmtId="1" fontId="44" fillId="33" borderId="1" xfId="1" applyNumberFormat="1" applyFont="1" applyFill="1" applyBorder="1" applyAlignment="1">
      <alignment horizontal="center" vertical="center"/>
    </xf>
    <xf numFmtId="0" fontId="44" fillId="33" borderId="1" xfId="1" applyFont="1" applyFill="1" applyBorder="1" applyAlignment="1">
      <alignment horizontal="left" vertical="center"/>
    </xf>
    <xf numFmtId="0" fontId="44" fillId="33" borderId="1" xfId="1" applyFont="1" applyFill="1" applyBorder="1"/>
    <xf numFmtId="0" fontId="44" fillId="33" borderId="1" xfId="1" applyFont="1" applyFill="1" applyBorder="1" applyAlignment="1">
      <alignment horizontal="center"/>
    </xf>
    <xf numFmtId="0" fontId="47" fillId="2" borderId="29" xfId="1" applyFont="1" applyFill="1" applyBorder="1" applyAlignment="1">
      <alignment horizontal="center" vertical="center"/>
    </xf>
    <xf numFmtId="0" fontId="47" fillId="2" borderId="24" xfId="1" applyFont="1" applyFill="1" applyBorder="1" applyAlignment="1">
      <alignment vertical="center"/>
    </xf>
    <xf numFmtId="0" fontId="47" fillId="0" borderId="16" xfId="1" applyFont="1" applyBorder="1" applyAlignment="1">
      <alignment horizontal="left" vertical="center"/>
    </xf>
    <xf numFmtId="0" fontId="47" fillId="0" borderId="47" xfId="1" applyFont="1" applyBorder="1" applyAlignment="1">
      <alignment horizontal="center" vertical="center"/>
    </xf>
    <xf numFmtId="0" fontId="47" fillId="2" borderId="30" xfId="1" applyFont="1" applyFill="1" applyBorder="1" applyAlignment="1">
      <alignment horizontal="center" vertical="center"/>
    </xf>
    <xf numFmtId="0" fontId="76" fillId="2" borderId="26" xfId="1" applyFont="1" applyFill="1" applyBorder="1" applyAlignment="1">
      <alignment vertical="center"/>
    </xf>
    <xf numFmtId="0" fontId="47" fillId="2" borderId="31" xfId="1" applyFont="1" applyFill="1" applyBorder="1" applyAlignment="1">
      <alignment horizontal="center" vertical="center"/>
    </xf>
    <xf numFmtId="0" fontId="76" fillId="2" borderId="28" xfId="1" applyFont="1" applyFill="1" applyBorder="1" applyAlignment="1">
      <alignment vertical="center"/>
    </xf>
    <xf numFmtId="0" fontId="47" fillId="0" borderId="14" xfId="1" applyFont="1" applyBorder="1" applyAlignment="1">
      <alignment horizontal="left" vertical="center"/>
    </xf>
    <xf numFmtId="0" fontId="47" fillId="0" borderId="50" xfId="1" applyFont="1" applyBorder="1" applyAlignment="1">
      <alignment horizontal="center" vertical="center"/>
    </xf>
    <xf numFmtId="0" fontId="44" fillId="0" borderId="2" xfId="1" applyFont="1" applyBorder="1" applyAlignment="1">
      <alignment horizontal="center" vertical="center"/>
    </xf>
    <xf numFmtId="0" fontId="28" fillId="23" borderId="60" xfId="1" applyFont="1" applyFill="1" applyBorder="1"/>
    <xf numFmtId="0" fontId="38" fillId="0" borderId="0" xfId="1" applyFont="1" applyAlignment="1">
      <alignment horizontal="center" vertical="center"/>
    </xf>
    <xf numFmtId="0" fontId="44" fillId="24" borderId="23" xfId="1" applyFont="1" applyFill="1" applyBorder="1" applyAlignment="1">
      <alignment vertical="center"/>
    </xf>
    <xf numFmtId="0" fontId="44" fillId="24" borderId="19" xfId="1" applyFont="1" applyFill="1" applyBorder="1" applyAlignment="1">
      <alignment vertical="center"/>
    </xf>
    <xf numFmtId="0" fontId="44" fillId="24" borderId="72" xfId="1" applyFont="1" applyFill="1" applyBorder="1"/>
    <xf numFmtId="1" fontId="67" fillId="0" borderId="71" xfId="1" applyNumberFormat="1" applyFont="1" applyBorder="1" applyAlignment="1">
      <alignment horizontal="center"/>
    </xf>
    <xf numFmtId="0" fontId="67" fillId="0" borderId="16" xfId="1" applyFont="1" applyBorder="1"/>
    <xf numFmtId="0" fontId="67" fillId="0" borderId="16" xfId="1" applyFont="1" applyBorder="1" applyAlignment="1">
      <alignment horizontal="center"/>
    </xf>
    <xf numFmtId="1" fontId="67" fillId="0" borderId="23" xfId="1" applyNumberFormat="1" applyFont="1" applyBorder="1" applyAlignment="1">
      <alignment horizontal="center"/>
    </xf>
    <xf numFmtId="0" fontId="67" fillId="0" borderId="10" xfId="1" applyFont="1" applyBorder="1"/>
    <xf numFmtId="0" fontId="67" fillId="0" borderId="10" xfId="1" applyFont="1" applyBorder="1" applyAlignment="1">
      <alignment horizontal="center"/>
    </xf>
    <xf numFmtId="0" fontId="67" fillId="0" borderId="10" xfId="1" applyFont="1" applyBorder="1" applyAlignment="1">
      <alignment horizontal="left" vertical="center"/>
    </xf>
    <xf numFmtId="1" fontId="67" fillId="0" borderId="72" xfId="1" applyNumberFormat="1" applyFont="1" applyBorder="1" applyAlignment="1">
      <alignment horizontal="center"/>
    </xf>
    <xf numFmtId="0" fontId="67" fillId="0" borderId="14" xfId="1" applyFont="1" applyBorder="1"/>
    <xf numFmtId="0" fontId="67" fillId="0" borderId="14" xfId="1" applyFont="1" applyBorder="1" applyAlignment="1">
      <alignment horizontal="center"/>
    </xf>
    <xf numFmtId="0" fontId="67" fillId="0" borderId="29" xfId="1" applyFont="1" applyBorder="1" applyAlignment="1">
      <alignment horizontal="center"/>
    </xf>
    <xf numFmtId="0" fontId="67" fillId="0" borderId="29" xfId="1" applyFont="1" applyBorder="1"/>
    <xf numFmtId="0" fontId="66" fillId="3" borderId="30" xfId="1" applyFont="1" applyFill="1" applyBorder="1"/>
    <xf numFmtId="0" fontId="66" fillId="3" borderId="31" xfId="1" applyFont="1" applyFill="1" applyBorder="1"/>
    <xf numFmtId="0" fontId="44" fillId="8" borderId="2" xfId="1" applyFont="1" applyFill="1" applyBorder="1" applyAlignment="1">
      <alignment horizontal="center" vertical="center"/>
    </xf>
    <xf numFmtId="0" fontId="44" fillId="8" borderId="0" xfId="1" applyFont="1" applyFill="1" applyAlignment="1">
      <alignment horizontal="center"/>
    </xf>
    <xf numFmtId="0" fontId="66" fillId="3" borderId="29" xfId="1" applyFont="1" applyFill="1" applyBorder="1" applyAlignment="1">
      <alignment horizontal="center"/>
    </xf>
    <xf numFmtId="0" fontId="66" fillId="3" borderId="29" xfId="1" applyFont="1" applyFill="1" applyBorder="1"/>
    <xf numFmtId="0" fontId="67" fillId="0" borderId="16" xfId="1" applyFont="1" applyBorder="1" applyAlignment="1">
      <alignment vertical="center"/>
    </xf>
    <xf numFmtId="0" fontId="67" fillId="0" borderId="3" xfId="1" applyFont="1" applyBorder="1" applyAlignment="1">
      <alignment vertical="center"/>
    </xf>
    <xf numFmtId="0" fontId="67" fillId="0" borderId="15" xfId="1" applyFont="1" applyBorder="1" applyAlignment="1">
      <alignment vertical="center"/>
    </xf>
    <xf numFmtId="0" fontId="67" fillId="0" borderId="14" xfId="1" applyFont="1" applyBorder="1" applyAlignment="1">
      <alignment horizontal="left" vertical="center"/>
    </xf>
    <xf numFmtId="0" fontId="67" fillId="0" borderId="10" xfId="1" applyFont="1" applyBorder="1" applyAlignment="1">
      <alignment vertical="center"/>
    </xf>
    <xf numFmtId="0" fontId="67" fillId="0" borderId="14" xfId="1" applyFont="1" applyBorder="1" applyAlignment="1">
      <alignment vertical="center"/>
    </xf>
    <xf numFmtId="0" fontId="47" fillId="0" borderId="12" xfId="1" applyFont="1" applyBorder="1"/>
    <xf numFmtId="0" fontId="47" fillId="0" borderId="92" xfId="1" applyFont="1" applyBorder="1" applyAlignment="1">
      <alignment vertical="center"/>
    </xf>
    <xf numFmtId="0" fontId="47" fillId="0" borderId="14" xfId="1" applyFont="1" applyBorder="1" applyAlignment="1">
      <alignment horizontal="left"/>
    </xf>
    <xf numFmtId="0" fontId="28" fillId="0" borderId="18" xfId="1" applyFont="1" applyBorder="1" applyAlignment="1">
      <alignment horizontal="center" vertical="center"/>
    </xf>
    <xf numFmtId="0" fontId="28" fillId="0" borderId="13" xfId="1" applyFont="1" applyBorder="1" applyAlignment="1">
      <alignment horizontal="center" vertical="center"/>
    </xf>
    <xf numFmtId="0" fontId="28" fillId="23" borderId="13" xfId="1" applyFont="1" applyFill="1" applyBorder="1" applyAlignment="1">
      <alignment horizontal="center" vertical="center"/>
    </xf>
    <xf numFmtId="0" fontId="28" fillId="0" borderId="39" xfId="1" applyFont="1" applyBorder="1" applyAlignment="1">
      <alignment horizontal="center" vertical="center"/>
    </xf>
    <xf numFmtId="0" fontId="46" fillId="0" borderId="43" xfId="1" applyFont="1" applyBorder="1" applyAlignment="1">
      <alignment horizontal="center"/>
    </xf>
    <xf numFmtId="0" fontId="46" fillId="0" borderId="12" xfId="1" applyFont="1" applyBorder="1" applyAlignment="1">
      <alignment horizontal="center"/>
    </xf>
    <xf numFmtId="0" fontId="46" fillId="0" borderId="80" xfId="1" applyFont="1" applyBorder="1" applyAlignment="1">
      <alignment horizontal="center"/>
    </xf>
    <xf numFmtId="0" fontId="74" fillId="0" borderId="13" xfId="1" applyFont="1" applyBorder="1" applyAlignment="1">
      <alignment horizontal="center"/>
    </xf>
    <xf numFmtId="0" fontId="73" fillId="0" borderId="19" xfId="1" applyFont="1" applyBorder="1" applyAlignment="1">
      <alignment horizontal="left"/>
    </xf>
    <xf numFmtId="0" fontId="73" fillId="0" borderId="22" xfId="1" applyFont="1" applyBorder="1" applyAlignment="1">
      <alignment horizontal="center"/>
    </xf>
    <xf numFmtId="0" fontId="74" fillId="0" borderId="74" xfId="1" applyFont="1" applyBorder="1" applyAlignment="1">
      <alignment horizontal="center"/>
    </xf>
    <xf numFmtId="0" fontId="74" fillId="0" borderId="16" xfId="1" applyFont="1" applyBorder="1" applyAlignment="1">
      <alignment horizontal="center"/>
    </xf>
    <xf numFmtId="0" fontId="73" fillId="0" borderId="71" xfId="1" applyFont="1" applyBorder="1" applyAlignment="1">
      <alignment horizontal="left"/>
    </xf>
    <xf numFmtId="0" fontId="73" fillId="0" borderId="55" xfId="1" applyFont="1" applyBorder="1" applyAlignment="1">
      <alignment horizontal="center"/>
    </xf>
    <xf numFmtId="0" fontId="74" fillId="0" borderId="33" xfId="1" applyFont="1" applyBorder="1" applyAlignment="1">
      <alignment horizontal="center"/>
    </xf>
    <xf numFmtId="0" fontId="74" fillId="0" borderId="14" xfId="1" applyFont="1" applyBorder="1" applyAlignment="1">
      <alignment horizontal="center" vertical="center"/>
    </xf>
    <xf numFmtId="0" fontId="74" fillId="0" borderId="43" xfId="1" applyFont="1" applyBorder="1" applyAlignment="1">
      <alignment horizontal="center" vertical="center"/>
    </xf>
    <xf numFmtId="0" fontId="72" fillId="0" borderId="84" xfId="1" applyFont="1" applyBorder="1" applyAlignment="1">
      <alignment horizontal="left"/>
    </xf>
    <xf numFmtId="0" fontId="72" fillId="0" borderId="4" xfId="1" applyFont="1" applyBorder="1" applyAlignment="1">
      <alignment horizontal="center"/>
    </xf>
    <xf numFmtId="0" fontId="72" fillId="0" borderId="3" xfId="1" applyFont="1" applyBorder="1" applyAlignment="1">
      <alignment horizontal="center"/>
    </xf>
    <xf numFmtId="0" fontId="72" fillId="0" borderId="76" xfId="1" applyFont="1" applyBorder="1" applyAlignment="1">
      <alignment horizontal="center"/>
    </xf>
    <xf numFmtId="0" fontId="28" fillId="0" borderId="39" xfId="1" quotePrefix="1" applyFont="1" applyBorder="1" applyAlignment="1">
      <alignment horizontal="center" vertical="center"/>
    </xf>
    <xf numFmtId="0" fontId="72" fillId="0" borderId="19" xfId="1" applyFont="1" applyBorder="1" applyAlignment="1">
      <alignment horizontal="left"/>
    </xf>
    <xf numFmtId="0" fontId="72" fillId="0" borderId="22" xfId="1" applyFont="1" applyBorder="1" applyAlignment="1">
      <alignment horizontal="center"/>
    </xf>
    <xf numFmtId="0" fontId="72" fillId="0" borderId="13" xfId="1" applyFont="1" applyBorder="1" applyAlignment="1">
      <alignment horizontal="center"/>
    </xf>
    <xf numFmtId="0" fontId="72" fillId="0" borderId="74" xfId="1" applyFont="1" applyBorder="1" applyAlignment="1">
      <alignment horizontal="center"/>
    </xf>
    <xf numFmtId="0" fontId="28" fillId="0" borderId="105" xfId="1" applyFont="1" applyBorder="1" applyAlignment="1">
      <alignment horizontal="center" vertical="center"/>
    </xf>
    <xf numFmtId="0" fontId="46" fillId="0" borderId="105" xfId="1" applyFont="1" applyBorder="1" applyAlignment="1">
      <alignment horizontal="center"/>
    </xf>
    <xf numFmtId="0" fontId="28" fillId="0" borderId="105" xfId="1" applyFont="1" applyBorder="1" applyAlignment="1">
      <alignment horizontal="center"/>
    </xf>
    <xf numFmtId="0" fontId="46" fillId="0" borderId="106" xfId="1" applyFont="1" applyBorder="1" applyAlignment="1">
      <alignment horizontal="center"/>
    </xf>
    <xf numFmtId="0" fontId="72" fillId="0" borderId="114" xfId="1" applyFont="1" applyBorder="1" applyAlignment="1">
      <alignment horizontal="left"/>
    </xf>
    <xf numFmtId="0" fontId="72" fillId="0" borderId="102" xfId="1" applyFont="1" applyBorder="1" applyAlignment="1">
      <alignment horizontal="center"/>
    </xf>
    <xf numFmtId="0" fontId="72" fillId="0" borderId="95" xfId="1" applyFont="1" applyBorder="1" applyAlignment="1">
      <alignment horizontal="center"/>
    </xf>
    <xf numFmtId="0" fontId="72" fillId="0" borderId="101" xfId="1" applyFont="1" applyBorder="1" applyAlignment="1">
      <alignment horizontal="center"/>
    </xf>
    <xf numFmtId="0" fontId="28" fillId="0" borderId="171" xfId="1" quotePrefix="1" applyFont="1" applyBorder="1" applyAlignment="1">
      <alignment horizontal="center" vertical="center"/>
    </xf>
    <xf numFmtId="1" fontId="28" fillId="23" borderId="19" xfId="1" applyNumberFormat="1" applyFont="1" applyFill="1" applyBorder="1" applyAlignment="1">
      <alignment horizontal="center"/>
    </xf>
    <xf numFmtId="0" fontId="28" fillId="0" borderId="164" xfId="1" quotePrefix="1" applyFont="1" applyBorder="1" applyAlignment="1">
      <alignment horizontal="center" vertical="center"/>
    </xf>
    <xf numFmtId="0" fontId="28" fillId="0" borderId="154" xfId="1" quotePrefix="1" applyFont="1" applyBorder="1" applyAlignment="1">
      <alignment horizontal="center" vertical="center"/>
    </xf>
    <xf numFmtId="0" fontId="74" fillId="0" borderId="39" xfId="1" applyFont="1" applyBorder="1" applyAlignment="1">
      <alignment horizontal="center" vertical="center"/>
    </xf>
    <xf numFmtId="0" fontId="28" fillId="23" borderId="1" xfId="1" applyFont="1" applyFill="1" applyBorder="1"/>
    <xf numFmtId="0" fontId="28" fillId="23" borderId="38" xfId="1" applyFont="1" applyFill="1" applyBorder="1" applyAlignment="1">
      <alignment horizontal="center" vertical="center"/>
    </xf>
    <xf numFmtId="0" fontId="28" fillId="23" borderId="1" xfId="1" applyFont="1" applyFill="1" applyBorder="1" applyAlignment="1">
      <alignment horizontal="center" vertical="center"/>
    </xf>
    <xf numFmtId="0" fontId="74" fillId="0" borderId="154" xfId="1" quotePrefix="1" applyFont="1" applyBorder="1" applyAlignment="1">
      <alignment horizontal="center" vertical="center"/>
    </xf>
    <xf numFmtId="0" fontId="73" fillId="0" borderId="77" xfId="1" applyFont="1" applyBorder="1" applyAlignment="1">
      <alignment horizontal="left" vertical="center"/>
    </xf>
    <xf numFmtId="0" fontId="73" fillId="0" borderId="103" xfId="1" applyFont="1" applyBorder="1" applyAlignment="1">
      <alignment horizontal="center" vertical="center"/>
    </xf>
    <xf numFmtId="1" fontId="28" fillId="23" borderId="70" xfId="1" applyNumberFormat="1" applyFont="1" applyFill="1" applyBorder="1" applyAlignment="1">
      <alignment horizontal="center"/>
    </xf>
    <xf numFmtId="1" fontId="28" fillId="23" borderId="19" xfId="1" applyNumberFormat="1" applyFont="1" applyFill="1" applyBorder="1" applyAlignment="1">
      <alignment horizontal="center" vertical="center"/>
    </xf>
    <xf numFmtId="0" fontId="28" fillId="23" borderId="13" xfId="1" applyFont="1" applyFill="1" applyBorder="1"/>
    <xf numFmtId="0" fontId="28" fillId="23" borderId="13" xfId="1" applyFont="1" applyFill="1" applyBorder="1" applyAlignment="1">
      <alignment horizontal="center"/>
    </xf>
    <xf numFmtId="0" fontId="47" fillId="32" borderId="10" xfId="1" applyFont="1" applyFill="1" applyBorder="1"/>
    <xf numFmtId="0" fontId="47" fillId="32" borderId="11" xfId="1" applyFont="1" applyFill="1" applyBorder="1"/>
    <xf numFmtId="0" fontId="47" fillId="31" borderId="12" xfId="1" applyFont="1" applyFill="1" applyBorder="1"/>
    <xf numFmtId="0" fontId="47" fillId="31" borderId="10" xfId="1" applyFont="1" applyFill="1" applyBorder="1"/>
    <xf numFmtId="0" fontId="47" fillId="31" borderId="11" xfId="1" applyFont="1" applyFill="1" applyBorder="1" applyAlignment="1">
      <alignment horizontal="left" vertical="center"/>
    </xf>
    <xf numFmtId="0" fontId="47" fillId="31" borderId="11" xfId="1" applyFont="1" applyFill="1" applyBorder="1"/>
    <xf numFmtId="0" fontId="47" fillId="27" borderId="9" xfId="1" applyFont="1" applyFill="1" applyBorder="1"/>
    <xf numFmtId="0" fontId="47" fillId="27" borderId="11" xfId="1" applyFont="1" applyFill="1" applyBorder="1"/>
    <xf numFmtId="0" fontId="47" fillId="27" borderId="12" xfId="1" applyFont="1" applyFill="1" applyBorder="1"/>
    <xf numFmtId="0" fontId="47" fillId="27" borderId="10" xfId="1" applyFont="1" applyFill="1" applyBorder="1"/>
    <xf numFmtId="0" fontId="47" fillId="26" borderId="1" xfId="1" applyFont="1" applyFill="1" applyBorder="1"/>
    <xf numFmtId="0" fontId="47" fillId="26" borderId="9" xfId="1" applyFont="1" applyFill="1" applyBorder="1"/>
    <xf numFmtId="0" fontId="47" fillId="26" borderId="11" xfId="1" applyFont="1" applyFill="1" applyBorder="1"/>
    <xf numFmtId="1" fontId="47" fillId="33" borderId="38" xfId="1" applyNumberFormat="1" applyFont="1" applyFill="1" applyBorder="1" applyAlignment="1">
      <alignment horizontal="center" vertical="center"/>
    </xf>
    <xf numFmtId="1" fontId="47" fillId="33" borderId="1" xfId="1" applyNumberFormat="1" applyFont="1" applyFill="1" applyBorder="1" applyAlignment="1">
      <alignment horizontal="center"/>
    </xf>
    <xf numFmtId="1" fontId="47" fillId="33" borderId="1" xfId="1" applyNumberFormat="1" applyFont="1" applyFill="1" applyBorder="1" applyAlignment="1">
      <alignment horizontal="center" vertical="center"/>
    </xf>
    <xf numFmtId="0" fontId="47" fillId="33" borderId="1" xfId="1" applyFont="1" applyFill="1" applyBorder="1" applyAlignment="1">
      <alignment horizontal="left" vertical="center"/>
    </xf>
    <xf numFmtId="0" fontId="47" fillId="33" borderId="1" xfId="1" applyFont="1" applyFill="1" applyBorder="1"/>
    <xf numFmtId="0" fontId="47" fillId="33" borderId="1" xfId="1" applyFont="1" applyFill="1" applyBorder="1" applyAlignment="1">
      <alignment horizontal="center"/>
    </xf>
    <xf numFmtId="0" fontId="43" fillId="3" borderId="30" xfId="1" applyFont="1" applyFill="1" applyBorder="1" applyAlignment="1">
      <alignment horizontal="center"/>
    </xf>
    <xf numFmtId="1" fontId="47" fillId="27" borderId="38" xfId="1" applyNumberFormat="1" applyFont="1" applyFill="1" applyBorder="1" applyAlignment="1">
      <alignment horizontal="center" vertical="center"/>
    </xf>
    <xf numFmtId="0" fontId="47" fillId="27" borderId="1" xfId="1" applyFont="1" applyFill="1" applyBorder="1"/>
    <xf numFmtId="0" fontId="44" fillId="27" borderId="77" xfId="1" applyFont="1" applyFill="1" applyBorder="1" applyAlignment="1">
      <alignment horizontal="center" vertical="center"/>
    </xf>
    <xf numFmtId="0" fontId="36" fillId="34" borderId="10" xfId="1" applyFont="1" applyFill="1" applyBorder="1" applyAlignment="1">
      <alignment horizontal="left" vertical="center"/>
    </xf>
    <xf numFmtId="0" fontId="36" fillId="34" borderId="10" xfId="1" applyFont="1" applyFill="1" applyBorder="1" applyAlignment="1">
      <alignment horizontal="center" vertical="center"/>
    </xf>
    <xf numFmtId="0" fontId="36" fillId="35" borderId="10" xfId="1" applyFont="1" applyFill="1" applyBorder="1" applyAlignment="1">
      <alignment horizontal="left" vertical="center"/>
    </xf>
    <xf numFmtId="0" fontId="36" fillId="35" borderId="10" xfId="1" applyFont="1" applyFill="1" applyBorder="1" applyAlignment="1">
      <alignment horizontal="center" vertical="center"/>
    </xf>
    <xf numFmtId="0" fontId="36" fillId="17" borderId="10" xfId="1" applyFont="1" applyFill="1" applyBorder="1" applyAlignment="1">
      <alignment horizontal="left" vertical="center"/>
    </xf>
    <xf numFmtId="0" fontId="36" fillId="17" borderId="10" xfId="1" applyFont="1" applyFill="1" applyBorder="1" applyAlignment="1">
      <alignment horizontal="center" vertical="center"/>
    </xf>
    <xf numFmtId="0" fontId="44" fillId="0" borderId="4" xfId="1" applyFont="1" applyBorder="1" applyAlignment="1">
      <alignment vertical="center"/>
    </xf>
    <xf numFmtId="1" fontId="28" fillId="23" borderId="79" xfId="1" applyNumberFormat="1" applyFont="1" applyFill="1" applyBorder="1" applyAlignment="1">
      <alignment horizontal="center"/>
    </xf>
    <xf numFmtId="0" fontId="28" fillId="23" borderId="22" xfId="1" applyFont="1" applyFill="1" applyBorder="1"/>
    <xf numFmtId="0" fontId="28" fillId="23" borderId="10" xfId="1" applyFont="1" applyFill="1" applyBorder="1" applyAlignment="1">
      <alignment horizontal="center" vertical="center"/>
    </xf>
    <xf numFmtId="0" fontId="36" fillId="4" borderId="10" xfId="1" applyFont="1" applyFill="1" applyBorder="1" applyAlignment="1">
      <alignment horizontal="center" vertical="center"/>
    </xf>
    <xf numFmtId="1" fontId="44" fillId="4" borderId="18" xfId="1" applyNumberFormat="1" applyFont="1" applyFill="1" applyBorder="1" applyAlignment="1">
      <alignment horizontal="center"/>
    </xf>
    <xf numFmtId="1" fontId="44" fillId="4" borderId="3" xfId="1" applyNumberFormat="1" applyFont="1" applyFill="1" applyBorder="1" applyAlignment="1">
      <alignment horizontal="center"/>
    </xf>
    <xf numFmtId="0" fontId="28" fillId="0" borderId="9" xfId="1" applyFont="1" applyBorder="1" applyAlignment="1">
      <alignment vertical="center"/>
    </xf>
    <xf numFmtId="0" fontId="36" fillId="20" borderId="9" xfId="1" applyFont="1" applyFill="1" applyBorder="1"/>
    <xf numFmtId="0" fontId="36" fillId="20" borderId="10" xfId="1" applyFont="1" applyFill="1" applyBorder="1"/>
    <xf numFmtId="0" fontId="36" fillId="20" borderId="12" xfId="1" applyFont="1" applyFill="1" applyBorder="1"/>
    <xf numFmtId="0" fontId="36" fillId="20" borderId="104" xfId="1" applyFont="1" applyFill="1" applyBorder="1" applyAlignment="1">
      <alignment horizontal="center" vertical="center"/>
    </xf>
    <xf numFmtId="0" fontId="36" fillId="20" borderId="105" xfId="1" applyFont="1" applyFill="1" applyBorder="1" applyAlignment="1">
      <alignment horizontal="center" vertical="center"/>
    </xf>
    <xf numFmtId="0" fontId="36" fillId="20" borderId="105" xfId="1" applyFont="1" applyFill="1" applyBorder="1" applyAlignment="1">
      <alignment vertical="center"/>
    </xf>
    <xf numFmtId="0" fontId="36" fillId="20" borderId="5" xfId="1" applyFont="1" applyFill="1" applyBorder="1" applyAlignment="1">
      <alignment horizontal="center" vertical="center"/>
    </xf>
    <xf numFmtId="0" fontId="36" fillId="20" borderId="5" xfId="1" applyFont="1" applyFill="1" applyBorder="1" applyAlignment="1">
      <alignment vertical="center"/>
    </xf>
    <xf numFmtId="0" fontId="36" fillId="20" borderId="38" xfId="1" applyFont="1" applyFill="1" applyBorder="1" applyAlignment="1">
      <alignment horizontal="center" vertical="center"/>
    </xf>
    <xf numFmtId="0" fontId="28" fillId="29" borderId="12" xfId="1" applyFont="1" applyFill="1" applyBorder="1"/>
    <xf numFmtId="0" fontId="28" fillId="29" borderId="10" xfId="1" applyFont="1" applyFill="1" applyBorder="1"/>
    <xf numFmtId="0" fontId="28" fillId="29" borderId="15" xfId="1" applyFont="1" applyFill="1" applyBorder="1"/>
    <xf numFmtId="0" fontId="28" fillId="29" borderId="5" xfId="1" applyFont="1" applyFill="1" applyBorder="1" applyAlignment="1">
      <alignment horizontal="center" vertical="center"/>
    </xf>
    <xf numFmtId="0" fontId="28" fillId="29" borderId="11" xfId="1" applyFont="1" applyFill="1" applyBorder="1"/>
    <xf numFmtId="0" fontId="28" fillId="29" borderId="9" xfId="1" applyFont="1" applyFill="1" applyBorder="1"/>
    <xf numFmtId="0" fontId="28" fillId="29" borderId="38" xfId="1" applyFont="1" applyFill="1" applyBorder="1" applyAlignment="1">
      <alignment horizontal="center" vertical="center"/>
    </xf>
    <xf numFmtId="0" fontId="28" fillId="29" borderId="1" xfId="1" applyFont="1" applyFill="1" applyBorder="1" applyAlignment="1">
      <alignment horizontal="center" vertical="center"/>
    </xf>
    <xf numFmtId="0" fontId="28" fillId="29" borderId="1" xfId="1" applyFont="1" applyFill="1" applyBorder="1"/>
    <xf numFmtId="0" fontId="74" fillId="29" borderId="9" xfId="1" applyFont="1" applyFill="1" applyBorder="1"/>
    <xf numFmtId="0" fontId="74" fillId="29" borderId="11" xfId="1" applyFont="1" applyFill="1" applyBorder="1"/>
    <xf numFmtId="1" fontId="74" fillId="29" borderId="38" xfId="1" applyNumberFormat="1" applyFont="1" applyFill="1" applyBorder="1" applyAlignment="1">
      <alignment horizontal="center" vertical="center"/>
    </xf>
    <xf numFmtId="1" fontId="74" fillId="29" borderId="77" xfId="1" applyNumberFormat="1" applyFont="1" applyFill="1" applyBorder="1" applyAlignment="1">
      <alignment horizontal="center" vertical="center"/>
    </xf>
    <xf numFmtId="0" fontId="74" fillId="29" borderId="1" xfId="1" applyFont="1" applyFill="1" applyBorder="1" applyAlignment="1">
      <alignment horizontal="center" vertical="center"/>
    </xf>
    <xf numFmtId="0" fontId="74" fillId="29" borderId="1" xfId="1" applyFont="1" applyFill="1" applyBorder="1" applyAlignment="1">
      <alignment vertical="center"/>
    </xf>
    <xf numFmtId="0" fontId="28" fillId="29" borderId="125" xfId="1" applyFont="1" applyFill="1" applyBorder="1" applyAlignment="1">
      <alignment horizontal="center" vertical="center"/>
    </xf>
    <xf numFmtId="1" fontId="74" fillId="29" borderId="38" xfId="1" applyNumberFormat="1" applyFont="1" applyFill="1" applyBorder="1" applyAlignment="1">
      <alignment horizontal="center"/>
    </xf>
    <xf numFmtId="0" fontId="28" fillId="29" borderId="68" xfId="1" applyFont="1" applyFill="1" applyBorder="1"/>
    <xf numFmtId="0" fontId="28" fillId="29" borderId="5" xfId="1" applyFont="1" applyFill="1" applyBorder="1"/>
    <xf numFmtId="0" fontId="28" fillId="23" borderId="77" xfId="1" applyFont="1" applyFill="1" applyBorder="1" applyAlignment="1">
      <alignment horizontal="center" vertical="center"/>
    </xf>
    <xf numFmtId="0" fontId="28" fillId="29" borderId="71" xfId="1" applyFont="1" applyFill="1" applyBorder="1" applyAlignment="1">
      <alignment horizontal="center" vertical="center"/>
    </xf>
    <xf numFmtId="0" fontId="28" fillId="29" borderId="16" xfId="1" applyFont="1" applyFill="1" applyBorder="1" applyAlignment="1">
      <alignment horizontal="center" vertical="center"/>
    </xf>
    <xf numFmtId="0" fontId="74" fillId="29" borderId="10" xfId="1" applyFont="1" applyFill="1" applyBorder="1"/>
    <xf numFmtId="0" fontId="74" fillId="29" borderId="14" xfId="1" applyFont="1" applyFill="1" applyBorder="1"/>
    <xf numFmtId="1" fontId="74" fillId="29" borderId="71" xfId="1" applyNumberFormat="1" applyFont="1" applyFill="1" applyBorder="1" applyAlignment="1">
      <alignment horizontal="center"/>
    </xf>
    <xf numFmtId="1" fontId="74" fillId="29" borderId="71" xfId="1" applyNumberFormat="1" applyFont="1" applyFill="1" applyBorder="1" applyAlignment="1">
      <alignment horizontal="center" vertical="center"/>
    </xf>
    <xf numFmtId="0" fontId="74" fillId="29" borderId="16" xfId="1" applyFont="1" applyFill="1" applyBorder="1" applyAlignment="1">
      <alignment horizontal="center" vertical="center"/>
    </xf>
    <xf numFmtId="0" fontId="74" fillId="29" borderId="16" xfId="1" applyFont="1" applyFill="1" applyBorder="1"/>
    <xf numFmtId="0" fontId="74" fillId="29" borderId="16" xfId="1" applyFont="1" applyFill="1" applyBorder="1" applyAlignment="1">
      <alignment horizontal="center"/>
    </xf>
    <xf numFmtId="0" fontId="46" fillId="0" borderId="1" xfId="1" applyFont="1" applyBorder="1" applyAlignment="1">
      <alignment horizontal="center" vertical="center"/>
    </xf>
    <xf numFmtId="0" fontId="46" fillId="0" borderId="39" xfId="1" applyFont="1" applyBorder="1" applyAlignment="1">
      <alignment horizontal="center" vertical="center"/>
    </xf>
    <xf numFmtId="0" fontId="28" fillId="0" borderId="77" xfId="1" applyFont="1" applyBorder="1" applyAlignment="1">
      <alignment horizontal="left" vertical="center"/>
    </xf>
    <xf numFmtId="0" fontId="28" fillId="0" borderId="103" xfId="1" applyFont="1" applyBorder="1" applyAlignment="1">
      <alignment horizontal="center" vertical="center"/>
    </xf>
    <xf numFmtId="0" fontId="72" fillId="0" borderId="19" xfId="1" applyFont="1" applyBorder="1" applyAlignment="1">
      <alignment horizontal="left" vertical="center"/>
    </xf>
    <xf numFmtId="0" fontId="72" fillId="0" borderId="22" xfId="1" applyFont="1" applyBorder="1" applyAlignment="1">
      <alignment horizontal="center" vertical="center"/>
    </xf>
    <xf numFmtId="0" fontId="72" fillId="0" borderId="13" xfId="1" applyFont="1" applyBorder="1" applyAlignment="1">
      <alignment horizontal="center" vertical="center"/>
    </xf>
    <xf numFmtId="0" fontId="72" fillId="0" borderId="74" xfId="1" applyFont="1" applyBorder="1" applyAlignment="1">
      <alignment horizontal="center" vertical="center"/>
    </xf>
    <xf numFmtId="0" fontId="28" fillId="16" borderId="38" xfId="1" applyFont="1" applyFill="1" applyBorder="1" applyAlignment="1">
      <alignment horizontal="center" vertical="center"/>
    </xf>
    <xf numFmtId="0" fontId="28" fillId="16" borderId="1" xfId="1" applyFont="1" applyFill="1" applyBorder="1" applyAlignment="1">
      <alignment horizontal="center" vertical="center"/>
    </xf>
    <xf numFmtId="1" fontId="28" fillId="16" borderId="70" xfId="1" applyNumberFormat="1" applyFont="1" applyFill="1" applyBorder="1" applyAlignment="1">
      <alignment horizontal="center" vertical="center"/>
    </xf>
    <xf numFmtId="1" fontId="28" fillId="16" borderId="19" xfId="1" applyNumberFormat="1" applyFont="1" applyFill="1" applyBorder="1" applyAlignment="1">
      <alignment horizontal="center" vertical="center"/>
    </xf>
    <xf numFmtId="0" fontId="28" fillId="16" borderId="13" xfId="1" applyFont="1" applyFill="1" applyBorder="1" applyAlignment="1">
      <alignment horizontal="center" vertical="center"/>
    </xf>
    <xf numFmtId="0" fontId="28" fillId="16" borderId="13" xfId="1" applyFont="1" applyFill="1" applyBorder="1" applyAlignment="1">
      <alignment vertical="center"/>
    </xf>
    <xf numFmtId="0" fontId="36" fillId="20" borderId="1" xfId="1" applyFont="1" applyFill="1" applyBorder="1" applyAlignment="1">
      <alignment horizontal="center" vertical="center"/>
    </xf>
    <xf numFmtId="0" fontId="36" fillId="0" borderId="15" xfId="1" applyFont="1" applyBorder="1" applyAlignment="1">
      <alignment horizontal="center" vertical="center"/>
    </xf>
    <xf numFmtId="0" fontId="36" fillId="0" borderId="104" xfId="1" applyFont="1" applyBorder="1" applyAlignment="1">
      <alignment horizontal="center" vertical="center"/>
    </xf>
    <xf numFmtId="0" fontId="36" fillId="0" borderId="105" xfId="1" applyFont="1" applyBorder="1" applyAlignment="1">
      <alignment horizontal="center" vertical="center"/>
    </xf>
    <xf numFmtId="0" fontId="36" fillId="0" borderId="105" xfId="1" applyFont="1" applyBorder="1" applyAlignment="1">
      <alignment vertical="center"/>
    </xf>
    <xf numFmtId="0" fontId="36" fillId="0" borderId="125" xfId="1" applyFont="1" applyBorder="1" applyAlignment="1">
      <alignment horizontal="center" vertical="center"/>
    </xf>
    <xf numFmtId="0" fontId="36" fillId="0" borderId="5" xfId="1" applyFont="1" applyBorder="1" applyAlignment="1">
      <alignment horizontal="center" vertical="center"/>
    </xf>
    <xf numFmtId="0" fontId="36" fillId="0" borderId="5" xfId="1" applyFont="1" applyBorder="1" applyAlignment="1">
      <alignment vertical="center"/>
    </xf>
    <xf numFmtId="0" fontId="36" fillId="0" borderId="9" xfId="1" applyFont="1" applyBorder="1" applyAlignment="1">
      <alignment vertical="center"/>
    </xf>
    <xf numFmtId="0" fontId="36" fillId="0" borderId="10" xfId="1" applyFont="1" applyBorder="1" applyAlignment="1">
      <alignment vertical="center"/>
    </xf>
    <xf numFmtId="0" fontId="36" fillId="0" borderId="12" xfId="1" applyFont="1" applyBorder="1" applyAlignment="1">
      <alignment vertical="center"/>
    </xf>
    <xf numFmtId="0" fontId="36" fillId="0" borderId="78" xfId="1" applyFont="1" applyBorder="1" applyAlignment="1">
      <alignment vertical="center"/>
    </xf>
    <xf numFmtId="0" fontId="36" fillId="0" borderId="10" xfId="1" applyFont="1" applyBorder="1" applyAlignment="1">
      <alignment horizontal="center" vertical="center"/>
    </xf>
    <xf numFmtId="0" fontId="36" fillId="0" borderId="23" xfId="1" applyFont="1" applyBorder="1" applyAlignment="1">
      <alignment vertical="center"/>
    </xf>
    <xf numFmtId="0" fontId="36" fillId="0" borderId="58" xfId="1" applyFont="1" applyBorder="1" applyAlignment="1">
      <alignment vertical="center"/>
    </xf>
    <xf numFmtId="0" fontId="36" fillId="0" borderId="20" xfId="1" applyFont="1" applyBorder="1" applyAlignment="1">
      <alignment horizontal="center" vertical="center"/>
    </xf>
    <xf numFmtId="0" fontId="36" fillId="0" borderId="54" xfId="1" applyFont="1" applyBorder="1" applyAlignment="1">
      <alignment vertical="center"/>
    </xf>
    <xf numFmtId="0" fontId="36" fillId="0" borderId="38" xfId="1" applyFont="1" applyBorder="1" applyAlignment="1">
      <alignment horizontal="center" vertical="center"/>
    </xf>
    <xf numFmtId="0" fontId="36" fillId="0" borderId="1" xfId="1" applyFont="1" applyBorder="1" applyAlignment="1">
      <alignment horizontal="center" vertical="center"/>
    </xf>
    <xf numFmtId="0" fontId="36" fillId="0" borderId="1" xfId="1" applyFont="1" applyBorder="1" applyAlignment="1">
      <alignment vertical="center"/>
    </xf>
    <xf numFmtId="0" fontId="36" fillId="20" borderId="1" xfId="1" applyFont="1" applyFill="1" applyBorder="1"/>
    <xf numFmtId="0" fontId="28" fillId="23" borderId="15" xfId="1" applyFont="1" applyFill="1" applyBorder="1" applyAlignment="1">
      <alignment horizontal="center" vertical="center"/>
    </xf>
    <xf numFmtId="0" fontId="47" fillId="0" borderId="16" xfId="1" applyFont="1" applyBorder="1" applyAlignment="1">
      <alignment horizontal="left"/>
    </xf>
    <xf numFmtId="0" fontId="47" fillId="0" borderId="80" xfId="1" applyFont="1" applyBorder="1" applyAlignment="1">
      <alignment horizontal="center"/>
    </xf>
    <xf numFmtId="0" fontId="47" fillId="0" borderId="97" xfId="1" quotePrefix="1" applyFont="1" applyBorder="1" applyAlignment="1">
      <alignment horizontal="center" vertical="center"/>
    </xf>
    <xf numFmtId="0" fontId="47" fillId="0" borderId="110" xfId="1" quotePrefix="1" applyFont="1" applyBorder="1" applyAlignment="1">
      <alignment horizontal="center" vertical="center"/>
    </xf>
    <xf numFmtId="0" fontId="47" fillId="0" borderId="98" xfId="1" quotePrefix="1" applyFont="1" applyBorder="1" applyAlignment="1">
      <alignment horizontal="center" vertical="center"/>
    </xf>
    <xf numFmtId="0" fontId="47" fillId="0" borderId="43" xfId="1" applyFont="1" applyBorder="1" applyAlignment="1">
      <alignment horizontal="center"/>
    </xf>
    <xf numFmtId="1" fontId="47" fillId="0" borderId="34" xfId="1" applyNumberFormat="1" applyFont="1" applyBorder="1" applyAlignment="1">
      <alignment horizontal="center"/>
    </xf>
    <xf numFmtId="0" fontId="47" fillId="2" borderId="110" xfId="1" applyFont="1" applyFill="1" applyBorder="1" applyAlignment="1">
      <alignment horizontal="center"/>
    </xf>
    <xf numFmtId="0" fontId="47" fillId="2" borderId="97" xfId="1" applyFont="1" applyFill="1" applyBorder="1"/>
    <xf numFmtId="0" fontId="47" fillId="2" borderId="98" xfId="1" applyFont="1" applyFill="1" applyBorder="1" applyAlignment="1">
      <alignment horizontal="center"/>
    </xf>
    <xf numFmtId="0" fontId="47" fillId="2" borderId="98" xfId="1" applyFont="1" applyFill="1" applyBorder="1"/>
    <xf numFmtId="0" fontId="47" fillId="2" borderId="99" xfId="1" applyFont="1" applyFill="1" applyBorder="1"/>
    <xf numFmtId="0" fontId="36" fillId="4" borderId="15" xfId="1" applyFont="1" applyFill="1" applyBorder="1" applyAlignment="1">
      <alignment horizontal="center" vertical="center"/>
    </xf>
    <xf numFmtId="0" fontId="36" fillId="4" borderId="12" xfId="1" applyFont="1" applyFill="1" applyBorder="1" applyAlignment="1">
      <alignment horizontal="center" vertical="center"/>
    </xf>
    <xf numFmtId="0" fontId="36" fillId="23" borderId="38" xfId="1" applyFont="1" applyFill="1" applyBorder="1" applyAlignment="1">
      <alignment horizontal="center" vertical="center"/>
    </xf>
    <xf numFmtId="0" fontId="36" fillId="23" borderId="1" xfId="1" applyFont="1" applyFill="1" applyBorder="1" applyAlignment="1">
      <alignment horizontal="center" vertical="center"/>
    </xf>
    <xf numFmtId="0" fontId="36" fillId="23" borderId="1" xfId="1" applyFont="1" applyFill="1" applyBorder="1"/>
    <xf numFmtId="0" fontId="36" fillId="23" borderId="1" xfId="1" applyFont="1" applyFill="1" applyBorder="1" applyAlignment="1">
      <alignment horizontal="center"/>
    </xf>
    <xf numFmtId="0" fontId="28" fillId="23" borderId="78" xfId="1" applyFont="1" applyFill="1" applyBorder="1"/>
    <xf numFmtId="0" fontId="28" fillId="23" borderId="23" xfId="1" applyFont="1" applyFill="1" applyBorder="1"/>
    <xf numFmtId="0" fontId="28" fillId="23" borderId="58" xfId="1" applyFont="1" applyFill="1" applyBorder="1"/>
    <xf numFmtId="0" fontId="28" fillId="23" borderId="5" xfId="1" applyFont="1" applyFill="1" applyBorder="1" applyAlignment="1">
      <alignment horizontal="center" vertical="center"/>
    </xf>
    <xf numFmtId="0" fontId="28" fillId="23" borderId="20" xfId="1" applyFont="1" applyFill="1" applyBorder="1" applyAlignment="1">
      <alignment horizontal="center" vertical="center"/>
    </xf>
    <xf numFmtId="0" fontId="28" fillId="23" borderId="54" xfId="1" applyFont="1" applyFill="1" applyBorder="1"/>
    <xf numFmtId="0" fontId="44" fillId="0" borderId="5" xfId="1" applyFont="1" applyBorder="1" applyAlignment="1">
      <alignment horizontal="center" vertical="center"/>
    </xf>
    <xf numFmtId="1" fontId="44" fillId="0" borderId="5" xfId="1" applyNumberFormat="1" applyFont="1" applyBorder="1" applyAlignment="1">
      <alignment horizontal="center" vertical="center"/>
    </xf>
    <xf numFmtId="0" fontId="44" fillId="0" borderId="5" xfId="1" applyFont="1" applyBorder="1" applyAlignment="1">
      <alignment horizontal="left" vertical="center"/>
    </xf>
    <xf numFmtId="0" fontId="47" fillId="0" borderId="12" xfId="1" applyFont="1" applyBorder="1" applyAlignment="1">
      <alignment horizontal="left" vertical="center"/>
    </xf>
    <xf numFmtId="0" fontId="28" fillId="23" borderId="104" xfId="1" applyFont="1" applyFill="1" applyBorder="1" applyAlignment="1">
      <alignment horizontal="center" vertical="center"/>
    </xf>
    <xf numFmtId="0" fontId="28" fillId="23" borderId="105" xfId="1" applyFont="1" applyFill="1" applyBorder="1" applyAlignment="1">
      <alignment horizontal="center" vertical="center"/>
    </xf>
    <xf numFmtId="0" fontId="28" fillId="23" borderId="105" xfId="1" applyFont="1" applyFill="1" applyBorder="1" applyAlignment="1">
      <alignment vertical="center"/>
    </xf>
    <xf numFmtId="0" fontId="28" fillId="23" borderId="5" xfId="1" applyFont="1" applyFill="1" applyBorder="1" applyAlignment="1">
      <alignment vertical="center"/>
    </xf>
    <xf numFmtId="0" fontId="36" fillId="4" borderId="23" xfId="1" applyFont="1" applyFill="1" applyBorder="1"/>
    <xf numFmtId="0" fontId="36" fillId="4" borderId="9" xfId="1" applyFont="1" applyFill="1" applyBorder="1"/>
    <xf numFmtId="0" fontId="36" fillId="4" borderId="10" xfId="1" applyFont="1" applyFill="1" applyBorder="1"/>
    <xf numFmtId="0" fontId="36" fillId="4" borderId="12" xfId="1" applyFont="1" applyFill="1" applyBorder="1"/>
    <xf numFmtId="0" fontId="36" fillId="4" borderId="78" xfId="1" applyFont="1" applyFill="1" applyBorder="1"/>
    <xf numFmtId="0" fontId="36" fillId="4" borderId="0" xfId="1" applyFont="1" applyFill="1"/>
    <xf numFmtId="0" fontId="36" fillId="4" borderId="20" xfId="1" applyFont="1" applyFill="1" applyBorder="1" applyAlignment="1">
      <alignment horizontal="center" vertical="center"/>
    </xf>
    <xf numFmtId="0" fontId="36" fillId="4" borderId="54" xfId="1" applyFont="1" applyFill="1" applyBorder="1"/>
    <xf numFmtId="0" fontId="36" fillId="4" borderId="38" xfId="1" applyFont="1" applyFill="1" applyBorder="1" applyAlignment="1">
      <alignment horizontal="center" vertical="center"/>
    </xf>
    <xf numFmtId="0" fontId="36" fillId="4" borderId="1" xfId="1" applyFont="1" applyFill="1" applyBorder="1" applyAlignment="1">
      <alignment horizontal="center" vertical="center"/>
    </xf>
    <xf numFmtId="0" fontId="36" fillId="4" borderId="1" xfId="1" applyFont="1" applyFill="1" applyBorder="1"/>
    <xf numFmtId="0" fontId="36" fillId="4" borderId="1" xfId="1" applyFont="1" applyFill="1" applyBorder="1" applyAlignment="1">
      <alignment horizontal="center"/>
    </xf>
    <xf numFmtId="0" fontId="44" fillId="0" borderId="9" xfId="1" applyFont="1" applyBorder="1" applyAlignment="1">
      <alignment horizontal="center" vertical="center"/>
    </xf>
    <xf numFmtId="0" fontId="44" fillId="0" borderId="9" xfId="1" applyFont="1" applyBorder="1" applyAlignment="1">
      <alignment horizontal="left" vertical="center"/>
    </xf>
    <xf numFmtId="0" fontId="44" fillId="0" borderId="31" xfId="1" applyFont="1" applyBorder="1" applyAlignment="1">
      <alignment vertical="center"/>
    </xf>
    <xf numFmtId="1" fontId="44" fillId="0" borderId="125" xfId="1" applyNumberFormat="1" applyFont="1" applyBorder="1" applyAlignment="1">
      <alignment vertical="center"/>
    </xf>
    <xf numFmtId="1" fontId="44" fillId="0" borderId="113" xfId="1" applyNumberFormat="1" applyFont="1" applyBorder="1" applyAlignment="1">
      <alignment horizontal="center" vertical="center"/>
    </xf>
    <xf numFmtId="0" fontId="44" fillId="0" borderId="5" xfId="1" applyFont="1" applyBorder="1" applyAlignment="1">
      <alignment vertical="center"/>
    </xf>
    <xf numFmtId="0" fontId="44" fillId="0" borderId="165" xfId="1" applyFont="1" applyBorder="1" applyAlignment="1">
      <alignment vertical="center"/>
    </xf>
    <xf numFmtId="0" fontId="44" fillId="0" borderId="9" xfId="1" applyFont="1" applyBorder="1" applyAlignment="1">
      <alignment horizontal="left"/>
    </xf>
    <xf numFmtId="0" fontId="44" fillId="0" borderId="9" xfId="1" applyFont="1" applyBorder="1" applyAlignment="1">
      <alignment horizontal="center"/>
    </xf>
    <xf numFmtId="0" fontId="44" fillId="3" borderId="96" xfId="1" applyFont="1" applyFill="1" applyBorder="1" applyAlignment="1">
      <alignment horizontal="center"/>
    </xf>
    <xf numFmtId="0" fontId="65" fillId="0" borderId="10" xfId="1" applyFont="1" applyBorder="1"/>
    <xf numFmtId="0" fontId="65" fillId="0" borderId="72" xfId="1" applyFont="1" applyBorder="1" applyAlignment="1">
      <alignment horizontal="center"/>
    </xf>
    <xf numFmtId="0" fontId="44" fillId="0" borderId="96" xfId="1" applyFont="1" applyBorder="1" applyAlignment="1">
      <alignment horizontal="center"/>
    </xf>
    <xf numFmtId="0" fontId="44" fillId="0" borderId="96" xfId="1" applyFont="1" applyBorder="1"/>
    <xf numFmtId="1" fontId="47" fillId="0" borderId="101" xfId="1" applyNumberFormat="1" applyFont="1" applyBorder="1" applyAlignment="1">
      <alignment horizontal="center"/>
    </xf>
    <xf numFmtId="1" fontId="47" fillId="0" borderId="75" xfId="1" applyNumberFormat="1" applyFont="1" applyBorder="1" applyAlignment="1">
      <alignment horizontal="center" vertical="center"/>
    </xf>
    <xf numFmtId="0" fontId="13" fillId="0" borderId="0" xfId="1" applyFont="1"/>
    <xf numFmtId="0" fontId="13" fillId="0" borderId="10" xfId="1" applyFont="1" applyBorder="1" applyAlignment="1">
      <alignment horizontal="center" vertical="center"/>
    </xf>
    <xf numFmtId="0" fontId="27" fillId="0" borderId="16" xfId="1" applyFont="1" applyBorder="1" applyAlignment="1">
      <alignment vertical="center"/>
    </xf>
    <xf numFmtId="0" fontId="27" fillId="0" borderId="16" xfId="1" applyFont="1" applyBorder="1" applyAlignment="1">
      <alignment horizontal="center" vertical="center"/>
    </xf>
    <xf numFmtId="0" fontId="27" fillId="0" borderId="33" xfId="1" quotePrefix="1" applyFont="1" applyBorder="1" applyAlignment="1">
      <alignment horizontal="center" vertical="center"/>
    </xf>
    <xf numFmtId="0" fontId="27" fillId="0" borderId="14" xfId="1" applyFont="1" applyBorder="1" applyAlignment="1">
      <alignment vertical="center"/>
    </xf>
    <xf numFmtId="0" fontId="27" fillId="0" borderId="14" xfId="1" applyFont="1" applyBorder="1" applyAlignment="1">
      <alignment horizontal="center" vertical="center"/>
    </xf>
    <xf numFmtId="0" fontId="27" fillId="0" borderId="43" xfId="1" quotePrefix="1" applyFont="1" applyBorder="1" applyAlignment="1">
      <alignment horizontal="center" vertical="center"/>
    </xf>
    <xf numFmtId="0" fontId="27" fillId="0" borderId="0" xfId="1" applyFont="1"/>
    <xf numFmtId="0" fontId="27" fillId="0" borderId="0" xfId="1" applyFont="1" applyAlignment="1">
      <alignment vertical="center"/>
    </xf>
    <xf numFmtId="0" fontId="27" fillId="0" borderId="3" xfId="1" applyFont="1" applyBorder="1" applyAlignment="1">
      <alignment horizontal="center" vertical="center"/>
    </xf>
    <xf numFmtId="0" fontId="27" fillId="0" borderId="10" xfId="1" applyFont="1" applyBorder="1" applyAlignment="1">
      <alignment horizontal="center" vertical="center"/>
    </xf>
    <xf numFmtId="0" fontId="27" fillId="0" borderId="10" xfId="1" applyFont="1" applyBorder="1" applyAlignment="1">
      <alignment vertical="center"/>
    </xf>
    <xf numFmtId="1" fontId="27" fillId="0" borderId="23" xfId="1" applyNumberFormat="1" applyFont="1" applyBorder="1" applyAlignment="1">
      <alignment horizontal="center" vertical="center"/>
    </xf>
    <xf numFmtId="0" fontId="27" fillId="0" borderId="23" xfId="1" applyFont="1" applyBorder="1" applyAlignment="1">
      <alignment horizontal="center" vertical="center"/>
    </xf>
    <xf numFmtId="0" fontId="27" fillId="0" borderId="35" xfId="1" quotePrefix="1" applyFont="1" applyBorder="1" applyAlignment="1">
      <alignment horizontal="center" vertical="center"/>
    </xf>
    <xf numFmtId="0" fontId="27" fillId="0" borderId="11" xfId="1" applyFont="1" applyBorder="1" applyAlignment="1">
      <alignment vertical="center"/>
    </xf>
    <xf numFmtId="0" fontId="13" fillId="0" borderId="12" xfId="1" applyFont="1" applyBorder="1" applyAlignment="1">
      <alignment horizontal="center" vertical="center"/>
    </xf>
    <xf numFmtId="0" fontId="13" fillId="0" borderId="5" xfId="1" applyFont="1" applyBorder="1" applyAlignment="1">
      <alignment horizontal="center" vertical="center"/>
    </xf>
    <xf numFmtId="0" fontId="13" fillId="0" borderId="9" xfId="1" applyFont="1" applyBorder="1" applyAlignment="1">
      <alignment horizontal="center" vertical="center"/>
    </xf>
    <xf numFmtId="0" fontId="13" fillId="0" borderId="11" xfId="1" applyFont="1" applyBorder="1" applyAlignment="1">
      <alignment horizontal="center" vertical="center"/>
    </xf>
    <xf numFmtId="0" fontId="13" fillId="0" borderId="165" xfId="1" quotePrefix="1" applyFont="1" applyBorder="1" applyAlignment="1">
      <alignment horizontal="center" vertical="center"/>
    </xf>
    <xf numFmtId="0" fontId="13" fillId="0" borderId="0" xfId="1" applyFont="1" applyAlignment="1">
      <alignment vertical="center"/>
    </xf>
    <xf numFmtId="0" fontId="27" fillId="0" borderId="5" xfId="1" applyFont="1" applyBorder="1" applyAlignment="1">
      <alignment horizontal="center" vertical="center"/>
    </xf>
    <xf numFmtId="0" fontId="27" fillId="0" borderId="165" xfId="1" quotePrefix="1" applyFont="1" applyBorder="1" applyAlignment="1">
      <alignment horizontal="center" vertical="center"/>
    </xf>
    <xf numFmtId="0" fontId="27" fillId="0" borderId="12" xfId="1" applyFont="1" applyBorder="1" applyAlignment="1">
      <alignment horizontal="center" vertical="center"/>
    </xf>
    <xf numFmtId="0" fontId="27" fillId="0" borderId="13" xfId="1" applyFont="1" applyBorder="1" applyAlignment="1">
      <alignment vertical="center"/>
    </xf>
    <xf numFmtId="1" fontId="27" fillId="0" borderId="32" xfId="1" applyNumberFormat="1" applyFont="1" applyBorder="1" applyAlignment="1">
      <alignment horizontal="center" vertical="center"/>
    </xf>
    <xf numFmtId="1" fontId="27" fillId="0" borderId="71" xfId="1" applyNumberFormat="1" applyFont="1" applyBorder="1" applyAlignment="1">
      <alignment horizontal="center" vertical="center"/>
    </xf>
    <xf numFmtId="0" fontId="27" fillId="0" borderId="71" xfId="1" applyFont="1" applyBorder="1" applyAlignment="1">
      <alignment horizontal="center" vertical="center"/>
    </xf>
    <xf numFmtId="0" fontId="11" fillId="2" borderId="99" xfId="1" applyFont="1" applyFill="1" applyBorder="1" applyAlignment="1">
      <alignment vertical="center"/>
    </xf>
    <xf numFmtId="1" fontId="27" fillId="0" borderId="42" xfId="1" applyNumberFormat="1" applyFont="1" applyBorder="1" applyAlignment="1">
      <alignment horizontal="center" vertical="center"/>
    </xf>
    <xf numFmtId="1" fontId="27" fillId="0" borderId="72" xfId="1" applyNumberFormat="1" applyFont="1" applyBorder="1" applyAlignment="1">
      <alignment horizontal="center" vertical="center"/>
    </xf>
    <xf numFmtId="0" fontId="27" fillId="0" borderId="72" xfId="1" applyFont="1" applyBorder="1" applyAlignment="1">
      <alignment horizontal="center" vertical="center"/>
    </xf>
    <xf numFmtId="0" fontId="27" fillId="0" borderId="3" xfId="1" applyFont="1" applyBorder="1" applyAlignment="1">
      <alignment vertical="center"/>
    </xf>
    <xf numFmtId="1" fontId="27" fillId="0" borderId="34" xfId="1" applyNumberFormat="1" applyFont="1" applyBorder="1" applyAlignment="1">
      <alignment horizontal="center" vertical="center"/>
    </xf>
    <xf numFmtId="0" fontId="27" fillId="0" borderId="9" xfId="1" applyFont="1" applyBorder="1" applyAlignment="1">
      <alignment vertical="center"/>
    </xf>
    <xf numFmtId="0" fontId="27" fillId="0" borderId="12" xfId="1" applyFont="1" applyBorder="1" applyAlignment="1">
      <alignment vertical="center"/>
    </xf>
    <xf numFmtId="0" fontId="36" fillId="4" borderId="72" xfId="1" applyFont="1" applyFill="1" applyBorder="1" applyAlignment="1">
      <alignment horizontal="center" vertical="center"/>
    </xf>
    <xf numFmtId="0" fontId="36" fillId="4" borderId="56" xfId="1" applyFont="1" applyFill="1" applyBorder="1"/>
    <xf numFmtId="0" fontId="34" fillId="0" borderId="30" xfId="1" applyFont="1" applyBorder="1" applyAlignment="1">
      <alignment horizontal="center" vertical="center"/>
    </xf>
    <xf numFmtId="0" fontId="34" fillId="0" borderId="31" xfId="1" applyFont="1" applyBorder="1" applyAlignment="1">
      <alignment horizontal="center" vertical="center"/>
    </xf>
    <xf numFmtId="0" fontId="28" fillId="3" borderId="31" xfId="1" applyFont="1" applyFill="1" applyBorder="1" applyAlignment="1">
      <alignment horizontal="center" vertical="center"/>
    </xf>
    <xf numFmtId="0" fontId="36" fillId="4" borderId="14" xfId="1" applyFont="1" applyFill="1" applyBorder="1" applyAlignment="1">
      <alignment horizontal="center" vertical="center"/>
    </xf>
    <xf numFmtId="0" fontId="36" fillId="4" borderId="14" xfId="1" applyFont="1" applyFill="1" applyBorder="1"/>
    <xf numFmtId="1" fontId="74" fillId="29" borderId="79" xfId="1" applyNumberFormat="1" applyFont="1" applyFill="1" applyBorder="1" applyAlignment="1">
      <alignment horizontal="center"/>
    </xf>
    <xf numFmtId="1" fontId="74" fillId="29" borderId="79" xfId="1" applyNumberFormat="1" applyFont="1" applyFill="1" applyBorder="1" applyAlignment="1">
      <alignment horizontal="center" vertical="center"/>
    </xf>
    <xf numFmtId="0" fontId="74" fillId="29" borderId="12" xfId="1" applyFont="1" applyFill="1" applyBorder="1" applyAlignment="1">
      <alignment horizontal="center" vertical="center"/>
    </xf>
    <xf numFmtId="0" fontId="74" fillId="29" borderId="12" xfId="1" applyFont="1" applyFill="1" applyBorder="1"/>
    <xf numFmtId="0" fontId="74" fillId="29" borderId="12" xfId="1" applyFont="1" applyFill="1" applyBorder="1" applyAlignment="1">
      <alignment horizontal="center"/>
    </xf>
    <xf numFmtId="0" fontId="36" fillId="4" borderId="105" xfId="1" applyFont="1" applyFill="1" applyBorder="1" applyAlignment="1">
      <alignment horizontal="center" vertical="center"/>
    </xf>
    <xf numFmtId="0" fontId="36" fillId="4" borderId="105" xfId="1" applyFont="1" applyFill="1" applyBorder="1"/>
    <xf numFmtId="0" fontId="36" fillId="4" borderId="172" xfId="1" applyFont="1" applyFill="1" applyBorder="1" applyAlignment="1">
      <alignment horizontal="center" vertical="center"/>
    </xf>
    <xf numFmtId="0" fontId="36" fillId="4" borderId="77" xfId="1" applyFont="1" applyFill="1" applyBorder="1" applyAlignment="1">
      <alignment horizontal="center" vertical="center"/>
    </xf>
    <xf numFmtId="1" fontId="47" fillId="26" borderId="125" xfId="1" applyNumberFormat="1" applyFont="1" applyFill="1" applyBorder="1" applyAlignment="1">
      <alignment horizontal="center" vertical="center"/>
    </xf>
    <xf numFmtId="0" fontId="47" fillId="26" borderId="1" xfId="1" applyFont="1" applyFill="1" applyBorder="1" applyAlignment="1">
      <alignment horizontal="center" vertical="center"/>
    </xf>
    <xf numFmtId="0" fontId="47" fillId="26" borderId="1" xfId="1" applyFont="1" applyFill="1" applyBorder="1" applyAlignment="1">
      <alignment horizontal="left" vertical="center"/>
    </xf>
    <xf numFmtId="0" fontId="47" fillId="27" borderId="1" xfId="1" applyFont="1" applyFill="1" applyBorder="1" applyAlignment="1">
      <alignment horizontal="center" vertical="center"/>
    </xf>
    <xf numFmtId="0" fontId="47" fillId="27" borderId="1" xfId="1" applyFont="1" applyFill="1" applyBorder="1" applyAlignment="1">
      <alignment horizontal="left" vertical="center"/>
    </xf>
    <xf numFmtId="0" fontId="28" fillId="0" borderId="29" xfId="1" quotePrefix="1" applyFont="1" applyBorder="1" applyAlignment="1">
      <alignment horizontal="center" vertical="center"/>
    </xf>
    <xf numFmtId="1" fontId="36" fillId="34" borderId="79" xfId="1" applyNumberFormat="1" applyFont="1" applyFill="1" applyBorder="1" applyAlignment="1">
      <alignment horizontal="center" vertical="center"/>
    </xf>
    <xf numFmtId="1" fontId="36" fillId="35" borderId="79" xfId="1" applyNumberFormat="1" applyFont="1" applyFill="1" applyBorder="1" applyAlignment="1">
      <alignment horizontal="center" vertical="center"/>
    </xf>
    <xf numFmtId="1" fontId="36" fillId="17" borderId="79" xfId="1" applyNumberFormat="1" applyFont="1" applyFill="1" applyBorder="1" applyAlignment="1">
      <alignment horizontal="center" vertical="center"/>
    </xf>
    <xf numFmtId="0" fontId="28" fillId="0" borderId="13" xfId="1" applyFont="1" applyBorder="1" applyAlignment="1">
      <alignment vertical="center"/>
    </xf>
    <xf numFmtId="0" fontId="36" fillId="23" borderId="10" xfId="1" applyFont="1" applyFill="1" applyBorder="1" applyAlignment="1">
      <alignment horizontal="left" vertical="center"/>
    </xf>
    <xf numFmtId="0" fontId="36" fillId="23" borderId="10" xfId="1" applyFont="1" applyFill="1" applyBorder="1" applyAlignment="1">
      <alignment horizontal="center" vertical="center"/>
    </xf>
    <xf numFmtId="0" fontId="44" fillId="0" borderId="22" xfId="1" applyFont="1" applyBorder="1" applyAlignment="1">
      <alignment vertical="center"/>
    </xf>
    <xf numFmtId="1" fontId="36" fillId="33" borderId="69" xfId="1" applyNumberFormat="1" applyFont="1" applyFill="1" applyBorder="1" applyAlignment="1">
      <alignment horizontal="center" vertical="center"/>
    </xf>
    <xf numFmtId="1" fontId="36" fillId="33" borderId="3" xfId="1" applyNumberFormat="1" applyFont="1" applyFill="1" applyBorder="1" applyAlignment="1">
      <alignment horizontal="center" vertical="center"/>
    </xf>
    <xf numFmtId="1" fontId="36" fillId="33" borderId="79" xfId="1" applyNumberFormat="1" applyFont="1" applyFill="1" applyBorder="1" applyAlignment="1">
      <alignment horizontal="center" vertical="center"/>
    </xf>
    <xf numFmtId="0" fontId="36" fillId="33" borderId="3" xfId="1" applyFont="1" applyFill="1" applyBorder="1" applyAlignment="1">
      <alignment horizontal="center" vertical="center"/>
    </xf>
    <xf numFmtId="0" fontId="36" fillId="33" borderId="60" xfId="1" applyFont="1" applyFill="1" applyBorder="1" applyAlignment="1">
      <alignment horizontal="left" vertical="center"/>
    </xf>
    <xf numFmtId="0" fontId="36" fillId="33" borderId="10" xfId="1" applyFont="1" applyFill="1" applyBorder="1" applyAlignment="1">
      <alignment horizontal="center" vertical="center"/>
    </xf>
    <xf numFmtId="0" fontId="36" fillId="33" borderId="3" xfId="1" applyFont="1" applyFill="1" applyBorder="1" applyAlignment="1">
      <alignment horizontal="left" vertical="center"/>
    </xf>
    <xf numFmtId="1" fontId="36" fillId="33" borderId="84" xfId="1" applyNumberFormat="1" applyFont="1" applyFill="1" applyBorder="1" applyAlignment="1">
      <alignment horizontal="center" vertical="center"/>
    </xf>
    <xf numFmtId="0" fontId="43" fillId="0" borderId="31" xfId="1" applyFont="1" applyBorder="1" applyAlignment="1">
      <alignment horizontal="center"/>
    </xf>
    <xf numFmtId="1" fontId="47" fillId="33" borderId="3" xfId="1" applyNumberFormat="1" applyFont="1" applyFill="1" applyBorder="1" applyAlignment="1">
      <alignment horizontal="center" vertical="center"/>
    </xf>
    <xf numFmtId="1" fontId="47" fillId="33" borderId="79" xfId="1" applyNumberFormat="1" applyFont="1" applyFill="1" applyBorder="1" applyAlignment="1">
      <alignment horizontal="center" vertical="center"/>
    </xf>
    <xf numFmtId="0" fontId="47" fillId="34" borderId="60" xfId="1" applyFont="1" applyFill="1" applyBorder="1" applyAlignment="1">
      <alignment vertical="center"/>
    </xf>
    <xf numFmtId="0" fontId="47" fillId="35" borderId="60" xfId="1" applyFont="1" applyFill="1" applyBorder="1" applyAlignment="1">
      <alignment vertical="center"/>
    </xf>
    <xf numFmtId="0" fontId="47" fillId="4" borderId="60" xfId="1" applyFont="1" applyFill="1" applyBorder="1" applyAlignment="1">
      <alignment vertical="center"/>
    </xf>
    <xf numFmtId="0" fontId="36" fillId="33" borderId="3" xfId="1" applyFont="1" applyFill="1" applyBorder="1" applyAlignment="1">
      <alignment vertical="center"/>
    </xf>
    <xf numFmtId="0" fontId="47" fillId="24" borderId="60" xfId="1" applyFont="1" applyFill="1" applyBorder="1" applyAlignment="1">
      <alignment vertical="center"/>
    </xf>
    <xf numFmtId="0" fontId="47" fillId="33" borderId="3" xfId="1" applyFont="1" applyFill="1" applyBorder="1" applyAlignment="1">
      <alignment vertical="center"/>
    </xf>
    <xf numFmtId="0" fontId="47" fillId="33" borderId="60" xfId="1" applyFont="1" applyFill="1" applyBorder="1" applyAlignment="1">
      <alignment horizontal="left" vertical="center"/>
    </xf>
    <xf numFmtId="0" fontId="47" fillId="33" borderId="10" xfId="1" applyFont="1" applyFill="1" applyBorder="1" applyAlignment="1">
      <alignment horizontal="center" vertical="center"/>
    </xf>
    <xf numFmtId="0" fontId="43" fillId="3" borderId="29" xfId="1" applyFont="1" applyFill="1" applyBorder="1" applyAlignment="1">
      <alignment horizontal="center"/>
    </xf>
    <xf numFmtId="1" fontId="66" fillId="8" borderId="2" xfId="1" applyNumberFormat="1" applyFont="1" applyFill="1" applyBorder="1" applyAlignment="1">
      <alignment horizontal="center"/>
    </xf>
    <xf numFmtId="1" fontId="66" fillId="8" borderId="2" xfId="1" applyNumberFormat="1" applyFont="1" applyFill="1" applyBorder="1" applyAlignment="1">
      <alignment horizontal="center" vertical="center"/>
    </xf>
    <xf numFmtId="0" fontId="28" fillId="3" borderId="80" xfId="1" applyFont="1" applyFill="1" applyBorder="1" applyAlignment="1">
      <alignment horizontal="center" vertical="center"/>
    </xf>
    <xf numFmtId="0" fontId="34" fillId="0" borderId="30" xfId="1" applyFont="1" applyBorder="1" applyAlignment="1">
      <alignment horizontal="center"/>
    </xf>
    <xf numFmtId="0" fontId="28" fillId="0" borderId="4" xfId="1" applyFont="1" applyBorder="1"/>
    <xf numFmtId="0" fontId="44" fillId="0" borderId="22" xfId="1" applyFont="1" applyBorder="1" applyAlignment="1">
      <alignment vertical="center" wrapText="1"/>
    </xf>
    <xf numFmtId="0" fontId="28" fillId="3" borderId="0" xfId="1" applyFont="1" applyFill="1"/>
    <xf numFmtId="1" fontId="28" fillId="0" borderId="42" xfId="1" applyNumberFormat="1" applyFont="1" applyBorder="1" applyAlignment="1">
      <alignment horizontal="center" vertical="center"/>
    </xf>
    <xf numFmtId="1" fontId="28" fillId="0" borderId="100" xfId="1" applyNumberFormat="1" applyFont="1" applyBorder="1" applyAlignment="1">
      <alignment horizontal="center" vertical="center"/>
    </xf>
    <xf numFmtId="1" fontId="28" fillId="0" borderId="102" xfId="1" applyNumberFormat="1" applyFont="1" applyBorder="1" applyAlignment="1">
      <alignment horizontal="center" vertical="center"/>
    </xf>
    <xf numFmtId="0" fontId="28" fillId="0" borderId="95" xfId="1" applyFont="1" applyBorder="1" applyAlignment="1">
      <alignment horizontal="left" vertical="center"/>
    </xf>
    <xf numFmtId="0" fontId="28" fillId="0" borderId="12" xfId="1" applyFont="1" applyBorder="1" applyAlignment="1">
      <alignment horizontal="left" vertical="center" wrapText="1"/>
    </xf>
    <xf numFmtId="1" fontId="28" fillId="0" borderId="34" xfId="1" applyNumberFormat="1" applyFont="1" applyBorder="1" applyAlignment="1">
      <alignment horizontal="center"/>
    </xf>
    <xf numFmtId="1" fontId="28" fillId="0" borderId="53" xfId="1" applyNumberFormat="1" applyFont="1" applyBorder="1" applyAlignment="1">
      <alignment horizontal="center" vertical="center"/>
    </xf>
    <xf numFmtId="1" fontId="47" fillId="33" borderId="44" xfId="1" applyNumberFormat="1" applyFont="1" applyFill="1" applyBorder="1" applyAlignment="1">
      <alignment horizontal="center" vertical="center"/>
    </xf>
    <xf numFmtId="1" fontId="47" fillId="33" borderId="12" xfId="1" applyNumberFormat="1" applyFont="1" applyFill="1" applyBorder="1" applyAlignment="1">
      <alignment horizontal="center" vertical="center"/>
    </xf>
    <xf numFmtId="0" fontId="36" fillId="33" borderId="12" xfId="1" applyFont="1" applyFill="1" applyBorder="1" applyAlignment="1">
      <alignment horizontal="left" vertical="center"/>
    </xf>
    <xf numFmtId="0" fontId="28" fillId="3" borderId="110" xfId="1" applyFont="1" applyFill="1" applyBorder="1" applyAlignment="1">
      <alignment horizontal="center" vertical="center"/>
    </xf>
    <xf numFmtId="0" fontId="36" fillId="33" borderId="12" xfId="1" applyFont="1" applyFill="1" applyBorder="1" applyAlignment="1">
      <alignment horizontal="center" vertical="center"/>
    </xf>
    <xf numFmtId="0" fontId="47" fillId="26" borderId="60" xfId="1" applyFont="1" applyFill="1" applyBorder="1" applyAlignment="1">
      <alignment vertical="center"/>
    </xf>
    <xf numFmtId="0" fontId="28" fillId="23" borderId="10" xfId="1" applyFont="1" applyFill="1" applyBorder="1"/>
    <xf numFmtId="0" fontId="28" fillId="23" borderId="14" xfId="1" applyFont="1" applyFill="1" applyBorder="1"/>
    <xf numFmtId="0" fontId="28" fillId="23" borderId="53" xfId="1" applyFont="1" applyFill="1" applyBorder="1"/>
    <xf numFmtId="0" fontId="28" fillId="23" borderId="56" xfId="1" applyFont="1" applyFill="1" applyBorder="1"/>
    <xf numFmtId="0" fontId="47" fillId="0" borderId="12" xfId="1" applyFont="1" applyBorder="1" applyAlignment="1">
      <alignment horizontal="center" vertical="center"/>
    </xf>
    <xf numFmtId="0" fontId="77" fillId="0" borderId="0" xfId="1" applyFont="1" applyAlignment="1">
      <alignment horizontal="center"/>
    </xf>
    <xf numFmtId="0" fontId="77" fillId="0" borderId="0" xfId="1" applyFont="1"/>
    <xf numFmtId="1" fontId="78" fillId="0" borderId="0" xfId="1" applyNumberFormat="1" applyFont="1"/>
    <xf numFmtId="1" fontId="78" fillId="0" borderId="0" xfId="1" applyNumberFormat="1" applyFont="1" applyAlignment="1">
      <alignment horizontal="center" vertical="center"/>
    </xf>
    <xf numFmtId="0" fontId="78" fillId="0" borderId="0" xfId="1" applyFont="1"/>
    <xf numFmtId="0" fontId="78" fillId="0" borderId="0" xfId="1" applyFont="1" applyAlignment="1">
      <alignment horizontal="center"/>
    </xf>
    <xf numFmtId="0" fontId="78" fillId="0" borderId="0" xfId="1" applyFont="1" applyAlignment="1">
      <alignment horizontal="left"/>
    </xf>
    <xf numFmtId="0" fontId="43" fillId="3" borderId="98" xfId="1" applyFont="1" applyFill="1" applyBorder="1" applyAlignment="1">
      <alignment vertical="center"/>
    </xf>
    <xf numFmtId="0" fontId="43" fillId="3" borderId="99" xfId="1" applyFont="1" applyFill="1" applyBorder="1" applyAlignment="1">
      <alignment vertical="center"/>
    </xf>
    <xf numFmtId="0" fontId="43" fillId="3" borderId="97" xfId="1" applyFont="1" applyFill="1" applyBorder="1"/>
    <xf numFmtId="0" fontId="43" fillId="3" borderId="98" xfId="1" applyFont="1" applyFill="1" applyBorder="1"/>
    <xf numFmtId="0" fontId="44" fillId="0" borderId="8" xfId="1" applyFont="1" applyBorder="1" applyAlignment="1">
      <alignment vertical="center"/>
    </xf>
    <xf numFmtId="1" fontId="36" fillId="0" borderId="32" xfId="1" applyNumberFormat="1" applyFont="1" applyBorder="1" applyAlignment="1">
      <alignment horizontal="center" vertical="center"/>
    </xf>
    <xf numFmtId="1" fontId="36" fillId="0" borderId="16" xfId="1" applyNumberFormat="1" applyFont="1" applyBorder="1" applyAlignment="1">
      <alignment horizontal="center" vertical="center"/>
    </xf>
    <xf numFmtId="1" fontId="36" fillId="0" borderId="71" xfId="1" applyNumberFormat="1" applyFont="1" applyBorder="1" applyAlignment="1">
      <alignment horizontal="center" vertical="center"/>
    </xf>
    <xf numFmtId="0" fontId="36" fillId="0" borderId="16" xfId="1" applyFont="1" applyBorder="1" applyAlignment="1">
      <alignment vertical="center"/>
    </xf>
    <xf numFmtId="0" fontId="36" fillId="0" borderId="16" xfId="1" applyFont="1" applyBorder="1" applyAlignment="1">
      <alignment horizontal="center" vertical="center"/>
    </xf>
    <xf numFmtId="1" fontId="36" fillId="0" borderId="42" xfId="1" applyNumberFormat="1" applyFont="1" applyBorder="1" applyAlignment="1">
      <alignment horizontal="center" vertical="center"/>
    </xf>
    <xf numFmtId="1" fontId="36" fillId="0" borderId="14" xfId="1" applyNumberFormat="1" applyFont="1" applyBorder="1" applyAlignment="1">
      <alignment horizontal="center" vertical="center"/>
    </xf>
    <xf numFmtId="1" fontId="36" fillId="0" borderId="72" xfId="1" applyNumberFormat="1" applyFont="1" applyBorder="1" applyAlignment="1">
      <alignment horizontal="center" vertical="center"/>
    </xf>
    <xf numFmtId="0" fontId="36" fillId="0" borderId="14" xfId="1" applyFont="1" applyBorder="1" applyAlignment="1">
      <alignment vertical="center"/>
    </xf>
    <xf numFmtId="0" fontId="36" fillId="0" borderId="14" xfId="1" applyFont="1" applyBorder="1" applyAlignment="1">
      <alignment horizontal="center" vertical="center"/>
    </xf>
    <xf numFmtId="0" fontId="43" fillId="0" borderId="48" xfId="1" applyFont="1" applyBorder="1" applyAlignment="1">
      <alignment vertical="center"/>
    </xf>
    <xf numFmtId="0" fontId="43" fillId="0" borderId="51" xfId="1" applyFont="1" applyBorder="1" applyAlignment="1">
      <alignment vertical="center"/>
    </xf>
    <xf numFmtId="0" fontId="43" fillId="0" borderId="29" xfId="1" applyFont="1" applyBorder="1" applyAlignment="1">
      <alignment horizontal="center" vertical="center"/>
    </xf>
    <xf numFmtId="0" fontId="43" fillId="0" borderId="31" xfId="1" applyFont="1" applyBorder="1" applyAlignment="1">
      <alignment horizontal="center" vertical="center"/>
    </xf>
    <xf numFmtId="0" fontId="43" fillId="3" borderId="111" xfId="1" applyFont="1" applyFill="1" applyBorder="1"/>
    <xf numFmtId="0" fontId="43" fillId="3" borderId="110" xfId="1" applyFont="1" applyFill="1" applyBorder="1"/>
    <xf numFmtId="0" fontId="34" fillId="2" borderId="110" xfId="1" applyFont="1" applyFill="1" applyBorder="1" applyAlignment="1">
      <alignment horizontal="center" vertical="center"/>
    </xf>
    <xf numFmtId="0" fontId="34" fillId="2" borderId="111" xfId="1" applyFont="1" applyFill="1" applyBorder="1" applyAlignment="1">
      <alignment horizontal="center" vertical="center"/>
    </xf>
    <xf numFmtId="0" fontId="28" fillId="0" borderId="53" xfId="1" applyFont="1" applyBorder="1" applyAlignment="1">
      <alignment vertical="center" wrapText="1"/>
    </xf>
    <xf numFmtId="0" fontId="28" fillId="0" borderId="22" xfId="1" applyFont="1" applyBorder="1"/>
    <xf numFmtId="0" fontId="36" fillId="34" borderId="12" xfId="1" applyFont="1" applyFill="1" applyBorder="1" applyAlignment="1">
      <alignment horizontal="left" vertical="center"/>
    </xf>
    <xf numFmtId="0" fontId="34" fillId="3" borderId="30" xfId="1" applyFont="1" applyFill="1" applyBorder="1" applyAlignment="1">
      <alignment horizontal="center" vertical="center"/>
    </xf>
    <xf numFmtId="0" fontId="28" fillId="0" borderId="26" xfId="1" applyFont="1" applyBorder="1" applyAlignment="1">
      <alignment horizontal="left" vertical="center"/>
    </xf>
    <xf numFmtId="0" fontId="36" fillId="20" borderId="12" xfId="1" applyFont="1" applyFill="1" applyBorder="1" applyAlignment="1">
      <alignment horizontal="center" vertical="center"/>
    </xf>
    <xf numFmtId="0" fontId="28" fillId="0" borderId="112" xfId="1" applyFont="1" applyBorder="1"/>
    <xf numFmtId="0" fontId="28" fillId="0" borderId="93" xfId="1" applyFont="1" applyBorder="1" applyAlignment="1">
      <alignment horizontal="left"/>
    </xf>
    <xf numFmtId="1" fontId="36" fillId="23" borderId="79" xfId="1" applyNumberFormat="1" applyFont="1" applyFill="1" applyBorder="1" applyAlignment="1">
      <alignment horizontal="center"/>
    </xf>
    <xf numFmtId="0" fontId="36" fillId="23" borderId="60" xfId="1" applyFont="1" applyFill="1" applyBorder="1"/>
    <xf numFmtId="1" fontId="36" fillId="13" borderId="3" xfId="1" applyNumberFormat="1" applyFont="1" applyFill="1" applyBorder="1" applyAlignment="1">
      <alignment horizontal="center" vertical="center"/>
    </xf>
    <xf numFmtId="0" fontId="36" fillId="13" borderId="60" xfId="1" applyFont="1" applyFill="1" applyBorder="1" applyAlignment="1">
      <alignment horizontal="left" vertical="center"/>
    </xf>
    <xf numFmtId="0" fontId="36" fillId="13" borderId="15" xfId="1" applyFont="1" applyFill="1" applyBorder="1" applyAlignment="1">
      <alignment horizontal="center" vertical="center"/>
    </xf>
    <xf numFmtId="1" fontId="36" fillId="36" borderId="69" xfId="1" applyNumberFormat="1" applyFont="1" applyFill="1" applyBorder="1" applyAlignment="1">
      <alignment horizontal="center" vertical="center"/>
    </xf>
    <xf numFmtId="1" fontId="36" fillId="36" borderId="3" xfId="1" applyNumberFormat="1" applyFont="1" applyFill="1" applyBorder="1" applyAlignment="1">
      <alignment horizontal="center" vertical="center"/>
    </xf>
    <xf numFmtId="0" fontId="36" fillId="36" borderId="3" xfId="1" applyFont="1" applyFill="1" applyBorder="1" applyAlignment="1">
      <alignment horizontal="left" vertical="center"/>
    </xf>
    <xf numFmtId="0" fontId="36" fillId="36" borderId="60" xfId="1" applyFont="1" applyFill="1" applyBorder="1" applyAlignment="1">
      <alignment horizontal="left" vertical="center"/>
    </xf>
    <xf numFmtId="0" fontId="36" fillId="36" borderId="15" xfId="1" applyFont="1" applyFill="1" applyBorder="1" applyAlignment="1">
      <alignment horizontal="center" vertical="center"/>
    </xf>
    <xf numFmtId="1" fontId="36" fillId="13" borderId="78" xfId="1" applyNumberFormat="1" applyFont="1" applyFill="1" applyBorder="1" applyAlignment="1">
      <alignment horizontal="center" vertical="center"/>
    </xf>
    <xf numFmtId="0" fontId="36" fillId="13" borderId="3" xfId="1" applyFont="1" applyFill="1" applyBorder="1" applyAlignment="1">
      <alignment horizontal="center" vertical="center"/>
    </xf>
    <xf numFmtId="1" fontId="36" fillId="33" borderId="12" xfId="1" applyNumberFormat="1" applyFont="1" applyFill="1" applyBorder="1" applyAlignment="1">
      <alignment horizontal="center" vertical="center"/>
    </xf>
    <xf numFmtId="1" fontId="36" fillId="13" borderId="23" xfId="1" applyNumberFormat="1" applyFont="1" applyFill="1" applyBorder="1" applyAlignment="1">
      <alignment horizontal="center" vertical="center"/>
    </xf>
    <xf numFmtId="1" fontId="36" fillId="13" borderId="10" xfId="1" applyNumberFormat="1" applyFont="1" applyFill="1" applyBorder="1" applyAlignment="1">
      <alignment horizontal="center" vertical="center"/>
    </xf>
    <xf numFmtId="0" fontId="36" fillId="13" borderId="10" xfId="1" applyFont="1" applyFill="1" applyBorder="1" applyAlignment="1">
      <alignment horizontal="center" vertical="center"/>
    </xf>
    <xf numFmtId="0" fontId="36" fillId="13" borderId="53" xfId="1" applyFont="1" applyFill="1" applyBorder="1" applyAlignment="1">
      <alignment horizontal="left" vertical="center"/>
    </xf>
    <xf numFmtId="0" fontId="36" fillId="20" borderId="15" xfId="1" applyFont="1" applyFill="1" applyBorder="1" applyAlignment="1">
      <alignment horizontal="center" vertical="center"/>
    </xf>
    <xf numFmtId="0" fontId="36" fillId="20" borderId="78" xfId="1" applyFont="1" applyFill="1" applyBorder="1"/>
    <xf numFmtId="0" fontId="36" fillId="20" borderId="10" xfId="1" applyFont="1" applyFill="1" applyBorder="1" applyAlignment="1">
      <alignment horizontal="center" vertical="center"/>
    </xf>
    <xf numFmtId="0" fontId="36" fillId="20" borderId="23" xfId="1" applyFont="1" applyFill="1" applyBorder="1"/>
    <xf numFmtId="0" fontId="36" fillId="20" borderId="0" xfId="1" applyFont="1" applyFill="1"/>
    <xf numFmtId="0" fontId="36" fillId="20" borderId="72" xfId="1" applyFont="1" applyFill="1" applyBorder="1" applyAlignment="1">
      <alignment horizontal="center" vertical="center"/>
    </xf>
    <xf numFmtId="0" fontId="36" fillId="20" borderId="56" xfId="1" applyFont="1" applyFill="1" applyBorder="1"/>
    <xf numFmtId="1" fontId="44" fillId="0" borderId="60" xfId="1" applyNumberFormat="1" applyFont="1" applyBorder="1" applyAlignment="1">
      <alignment horizontal="center" vertical="center"/>
    </xf>
    <xf numFmtId="1" fontId="36" fillId="37" borderId="23" xfId="1" applyNumberFormat="1" applyFont="1" applyFill="1" applyBorder="1" applyAlignment="1">
      <alignment horizontal="center" vertical="center"/>
    </xf>
    <xf numFmtId="1" fontId="36" fillId="37" borderId="10" xfId="1" applyNumberFormat="1" applyFont="1" applyFill="1" applyBorder="1" applyAlignment="1">
      <alignment horizontal="center" vertical="center"/>
    </xf>
    <xf numFmtId="0" fontId="36" fillId="37" borderId="10" xfId="1" applyFont="1" applyFill="1" applyBorder="1" applyAlignment="1">
      <alignment horizontal="center" vertical="center"/>
    </xf>
    <xf numFmtId="0" fontId="36" fillId="37" borderId="53" xfId="1" applyFont="1" applyFill="1" applyBorder="1" applyAlignment="1">
      <alignment horizontal="left" vertical="center"/>
    </xf>
    <xf numFmtId="0" fontId="36" fillId="37" borderId="10" xfId="1" applyFont="1" applyFill="1" applyBorder="1" applyAlignment="1">
      <alignment horizontal="left" vertical="center"/>
    </xf>
    <xf numFmtId="0" fontId="28" fillId="29" borderId="12" xfId="1" applyFont="1" applyFill="1" applyBorder="1" applyAlignment="1">
      <alignment horizontal="center" vertical="center"/>
    </xf>
    <xf numFmtId="0" fontId="36" fillId="4" borderId="79" xfId="1" applyFont="1" applyFill="1" applyBorder="1" applyAlignment="1">
      <alignment horizontal="center" vertical="center"/>
    </xf>
    <xf numFmtId="0" fontId="28" fillId="29" borderId="79" xfId="1" applyFont="1" applyFill="1" applyBorder="1" applyAlignment="1">
      <alignment horizontal="center" vertical="center"/>
    </xf>
    <xf numFmtId="0" fontId="36" fillId="4" borderId="71" xfId="1" applyFont="1" applyFill="1" applyBorder="1" applyAlignment="1">
      <alignment horizontal="center" vertical="center"/>
    </xf>
    <xf numFmtId="0" fontId="36" fillId="4" borderId="16" xfId="1" applyFont="1" applyFill="1" applyBorder="1" applyAlignment="1">
      <alignment horizontal="center" vertical="center"/>
    </xf>
    <xf numFmtId="0" fontId="36" fillId="4" borderId="16" xfId="1" applyFont="1" applyFill="1" applyBorder="1"/>
    <xf numFmtId="0" fontId="36" fillId="4" borderId="16" xfId="1" applyFont="1" applyFill="1" applyBorder="1" applyAlignment="1">
      <alignment horizontal="center"/>
    </xf>
    <xf numFmtId="0" fontId="36" fillId="4" borderId="14" xfId="1" applyFont="1" applyFill="1" applyBorder="1" applyAlignment="1">
      <alignment horizontal="center"/>
    </xf>
    <xf numFmtId="0" fontId="11" fillId="0" borderId="0" xfId="1" applyFont="1" applyAlignment="1">
      <alignment horizontal="center"/>
    </xf>
    <xf numFmtId="0" fontId="11" fillId="0" borderId="0" xfId="1" applyFont="1"/>
    <xf numFmtId="1" fontId="13" fillId="0" borderId="0" xfId="1" applyNumberFormat="1" applyFont="1" applyAlignment="1">
      <alignment horizontal="center"/>
    </xf>
    <xf numFmtId="1" fontId="13" fillId="0" borderId="0" xfId="1" applyNumberFormat="1" applyFont="1"/>
    <xf numFmtId="0" fontId="55" fillId="0" borderId="0" xfId="1" applyFont="1" applyAlignment="1">
      <alignment horizontal="center"/>
    </xf>
    <xf numFmtId="0" fontId="55" fillId="0" borderId="0" xfId="1" applyFont="1" applyAlignment="1">
      <alignment horizontal="center" vertical="center"/>
    </xf>
    <xf numFmtId="1" fontId="79" fillId="0" borderId="0" xfId="1" applyNumberFormat="1" applyFont="1" applyAlignment="1">
      <alignment horizontal="center"/>
    </xf>
    <xf numFmtId="1" fontId="80" fillId="0" borderId="0" xfId="1" applyNumberFormat="1" applyFont="1" applyAlignment="1">
      <alignment horizontal="center"/>
    </xf>
    <xf numFmtId="0" fontId="11" fillId="0" borderId="0" xfId="1" applyFont="1" applyAlignment="1">
      <alignment horizontal="right"/>
    </xf>
    <xf numFmtId="0" fontId="11" fillId="0" borderId="0" xfId="1" applyFont="1" applyAlignment="1">
      <alignment horizontal="left"/>
    </xf>
    <xf numFmtId="0" fontId="13" fillId="0" borderId="0" xfId="0" applyFont="1" applyAlignment="1">
      <alignment horizontal="center" vertical="center"/>
    </xf>
    <xf numFmtId="0" fontId="55" fillId="3" borderId="97" xfId="1" applyFont="1" applyFill="1" applyBorder="1" applyAlignment="1">
      <alignment vertical="center"/>
    </xf>
    <xf numFmtId="0" fontId="55" fillId="0" borderId="71" xfId="1" applyFont="1" applyBorder="1" applyAlignment="1">
      <alignment horizontal="left" vertical="center"/>
    </xf>
    <xf numFmtId="0" fontId="55" fillId="0" borderId="16" xfId="1" applyFont="1" applyBorder="1" applyAlignment="1">
      <alignment horizontal="center" vertical="center"/>
    </xf>
    <xf numFmtId="0" fontId="55" fillId="0" borderId="16" xfId="1" applyFont="1" applyBorder="1" applyAlignment="1">
      <alignment horizontal="left" vertical="center"/>
    </xf>
    <xf numFmtId="0" fontId="55" fillId="0" borderId="71" xfId="1" applyFont="1" applyBorder="1" applyAlignment="1">
      <alignment horizontal="center" vertical="center"/>
    </xf>
    <xf numFmtId="0" fontId="55" fillId="0" borderId="33" xfId="1" quotePrefix="1" applyFont="1" applyBorder="1" applyAlignment="1">
      <alignment horizontal="center" vertical="center"/>
    </xf>
    <xf numFmtId="0" fontId="13" fillId="0" borderId="0" xfId="1" applyFont="1" applyAlignment="1">
      <alignment horizontal="left" vertical="center"/>
    </xf>
    <xf numFmtId="0" fontId="13" fillId="0" borderId="0" xfId="1" applyFont="1" applyAlignment="1">
      <alignment horizontal="center" vertical="center"/>
    </xf>
    <xf numFmtId="0" fontId="55" fillId="3" borderId="98" xfId="1" applyFont="1" applyFill="1" applyBorder="1" applyAlignment="1">
      <alignment vertical="center"/>
    </xf>
    <xf numFmtId="0" fontId="55" fillId="0" borderId="23" xfId="1" applyFont="1" applyBorder="1" applyAlignment="1">
      <alignment vertical="center"/>
    </xf>
    <xf numFmtId="0" fontId="55" fillId="0" borderId="23" xfId="1" applyFont="1" applyBorder="1" applyAlignment="1">
      <alignment horizontal="left" vertical="center"/>
    </xf>
    <xf numFmtId="0" fontId="55" fillId="0" borderId="10" xfId="1" applyFont="1" applyBorder="1" applyAlignment="1">
      <alignment horizontal="center" vertical="center"/>
    </xf>
    <xf numFmtId="0" fontId="55" fillId="0" borderId="10" xfId="1" applyFont="1" applyBorder="1" applyAlignment="1">
      <alignment horizontal="left" vertical="center"/>
    </xf>
    <xf numFmtId="0" fontId="55" fillId="0" borderId="23" xfId="1" applyFont="1" applyBorder="1" applyAlignment="1">
      <alignment horizontal="center" vertical="center"/>
    </xf>
    <xf numFmtId="0" fontId="55" fillId="0" borderId="35" xfId="1" quotePrefix="1" applyFont="1" applyBorder="1" applyAlignment="1">
      <alignment horizontal="center" vertical="center"/>
    </xf>
    <xf numFmtId="0" fontId="55" fillId="3" borderId="49" xfId="1" applyFont="1" applyFill="1" applyBorder="1" applyAlignment="1">
      <alignment vertical="center"/>
    </xf>
    <xf numFmtId="0" fontId="55" fillId="0" borderId="15" xfId="1" applyFont="1" applyBorder="1" applyAlignment="1">
      <alignment horizontal="center" vertical="center"/>
    </xf>
    <xf numFmtId="0" fontId="55" fillId="0" borderId="15" xfId="1" applyFont="1" applyBorder="1" applyAlignment="1">
      <alignment horizontal="left" vertical="center"/>
    </xf>
    <xf numFmtId="0" fontId="55" fillId="0" borderId="78" xfId="1" applyFont="1" applyBorder="1" applyAlignment="1">
      <alignment horizontal="center" vertical="center"/>
    </xf>
    <xf numFmtId="0" fontId="55" fillId="0" borderId="46" xfId="1" quotePrefix="1" applyFont="1" applyBorder="1" applyAlignment="1">
      <alignment horizontal="center" vertical="center"/>
    </xf>
    <xf numFmtId="0" fontId="55" fillId="3" borderId="59" xfId="1" applyFont="1" applyFill="1" applyBorder="1" applyAlignment="1">
      <alignment vertical="center"/>
    </xf>
    <xf numFmtId="0" fontId="55" fillId="3" borderId="51" xfId="1" applyFont="1" applyFill="1" applyBorder="1" applyAlignment="1">
      <alignment vertical="center"/>
    </xf>
    <xf numFmtId="0" fontId="55" fillId="0" borderId="14" xfId="1" applyFont="1" applyBorder="1" applyAlignment="1">
      <alignment vertical="center"/>
    </xf>
    <xf numFmtId="0" fontId="55" fillId="0" borderId="72" xfId="1" applyFont="1" applyBorder="1" applyAlignment="1">
      <alignment horizontal="left" vertical="center"/>
    </xf>
    <xf numFmtId="0" fontId="55" fillId="0" borderId="14" xfId="1" applyFont="1" applyBorder="1" applyAlignment="1">
      <alignment horizontal="center" vertical="center"/>
    </xf>
    <xf numFmtId="0" fontId="55" fillId="0" borderId="14" xfId="1" applyFont="1" applyBorder="1" applyAlignment="1">
      <alignment horizontal="left" vertical="center"/>
    </xf>
    <xf numFmtId="0" fontId="55" fillId="0" borderId="72" xfId="1" applyFont="1" applyBorder="1" applyAlignment="1">
      <alignment horizontal="center" vertical="center"/>
    </xf>
    <xf numFmtId="0" fontId="55" fillId="0" borderId="43" xfId="1" quotePrefix="1" applyFont="1" applyBorder="1" applyAlignment="1">
      <alignment horizontal="center" vertical="center"/>
    </xf>
    <xf numFmtId="0" fontId="55" fillId="0" borderId="79" xfId="1" applyFont="1" applyBorder="1" applyAlignment="1">
      <alignment vertical="center"/>
    </xf>
    <xf numFmtId="0" fontId="55" fillId="0" borderId="79" xfId="1" applyFont="1" applyBorder="1" applyAlignment="1">
      <alignment horizontal="center" vertical="center"/>
    </xf>
    <xf numFmtId="0" fontId="55" fillId="0" borderId="12" xfId="1" applyFont="1" applyBorder="1" applyAlignment="1">
      <alignment horizontal="left" vertical="center"/>
    </xf>
    <xf numFmtId="0" fontId="55" fillId="0" borderId="80" xfId="1" quotePrefix="1" applyFont="1" applyBorder="1" applyAlignment="1">
      <alignment horizontal="center" vertical="center"/>
    </xf>
    <xf numFmtId="0" fontId="13" fillId="0" borderId="0" xfId="0" applyFont="1" applyAlignment="1">
      <alignment horizontal="left" vertical="center"/>
    </xf>
    <xf numFmtId="0" fontId="13" fillId="3" borderId="97" xfId="1" applyFont="1" applyFill="1" applyBorder="1" applyAlignment="1">
      <alignment vertical="center"/>
    </xf>
    <xf numFmtId="1" fontId="13" fillId="0" borderId="79" xfId="1" applyNumberFormat="1" applyFont="1" applyBorder="1" applyAlignment="1">
      <alignment horizontal="center" vertical="center"/>
    </xf>
    <xf numFmtId="0" fontId="13" fillId="0" borderId="71" xfId="1" applyFont="1" applyBorder="1" applyAlignment="1">
      <alignment horizontal="left" vertical="center"/>
    </xf>
    <xf numFmtId="0" fontId="13" fillId="0" borderId="71" xfId="1" applyFont="1" applyBorder="1" applyAlignment="1">
      <alignment horizontal="center" vertical="center"/>
    </xf>
    <xf numFmtId="0" fontId="13" fillId="0" borderId="33" xfId="1" quotePrefix="1" applyFont="1" applyBorder="1" applyAlignment="1">
      <alignment horizontal="center" vertical="center"/>
    </xf>
    <xf numFmtId="0" fontId="13" fillId="3" borderId="98" xfId="1" applyFont="1" applyFill="1" applyBorder="1" applyAlignment="1">
      <alignment vertical="center"/>
    </xf>
    <xf numFmtId="1" fontId="13" fillId="0" borderId="23" xfId="1" applyNumberFormat="1" applyFont="1" applyBorder="1" applyAlignment="1">
      <alignment horizontal="center" vertical="center"/>
    </xf>
    <xf numFmtId="0" fontId="13" fillId="0" borderId="23" xfId="1" applyFont="1" applyBorder="1" applyAlignment="1">
      <alignment vertical="center"/>
    </xf>
    <xf numFmtId="0" fontId="13" fillId="0" borderId="23" xfId="1" applyFont="1" applyBorder="1" applyAlignment="1">
      <alignment horizontal="left" vertical="center"/>
    </xf>
    <xf numFmtId="0" fontId="13" fillId="0" borderId="23" xfId="1" applyFont="1" applyBorder="1" applyAlignment="1">
      <alignment horizontal="center" vertical="center"/>
    </xf>
    <xf numFmtId="0" fontId="13" fillId="0" borderId="35" xfId="1" quotePrefix="1" applyFont="1" applyBorder="1" applyAlignment="1">
      <alignment horizontal="center" vertical="center"/>
    </xf>
    <xf numFmtId="0" fontId="13" fillId="3" borderId="49" xfId="1" applyFont="1" applyFill="1" applyBorder="1" applyAlignment="1">
      <alignment vertical="center"/>
    </xf>
    <xf numFmtId="0" fontId="13" fillId="3" borderId="59" xfId="1" applyFont="1" applyFill="1" applyBorder="1" applyAlignment="1">
      <alignment vertical="center"/>
    </xf>
    <xf numFmtId="0" fontId="13" fillId="3" borderId="51" xfId="1" applyFont="1" applyFill="1" applyBorder="1" applyAlignment="1">
      <alignment vertical="center"/>
    </xf>
    <xf numFmtId="1" fontId="13" fillId="0" borderId="72" xfId="1" applyNumberFormat="1" applyFont="1" applyBorder="1" applyAlignment="1">
      <alignment horizontal="center" vertical="center"/>
    </xf>
    <xf numFmtId="0" fontId="13" fillId="0" borderId="72" xfId="1" applyFont="1" applyBorder="1" applyAlignment="1">
      <alignment vertical="center"/>
    </xf>
    <xf numFmtId="0" fontId="13" fillId="0" borderId="72" xfId="1" applyFont="1" applyBorder="1" applyAlignment="1">
      <alignment horizontal="center" vertical="center"/>
    </xf>
    <xf numFmtId="0" fontId="13" fillId="0" borderId="43" xfId="1" quotePrefix="1" applyFont="1" applyBorder="1" applyAlignment="1">
      <alignment horizontal="center" vertical="center"/>
    </xf>
    <xf numFmtId="0" fontId="13" fillId="0" borderId="79" xfId="1" applyFont="1" applyBorder="1" applyAlignment="1">
      <alignment vertical="center"/>
    </xf>
    <xf numFmtId="0" fontId="13" fillId="0" borderId="79" xfId="1" applyFont="1" applyBorder="1" applyAlignment="1">
      <alignment horizontal="center" vertical="center"/>
    </xf>
    <xf numFmtId="0" fontId="13" fillId="0" borderId="12" xfId="1" applyFont="1" applyBorder="1" applyAlignment="1">
      <alignment horizontal="left" vertical="center"/>
    </xf>
    <xf numFmtId="0" fontId="13" fillId="3" borderId="62" xfId="1" applyFont="1" applyFill="1" applyBorder="1" applyAlignment="1">
      <alignment vertical="center"/>
    </xf>
    <xf numFmtId="0" fontId="13" fillId="3" borderId="110" xfId="1" applyFont="1" applyFill="1" applyBorder="1" applyAlignment="1">
      <alignment vertical="center"/>
    </xf>
    <xf numFmtId="0" fontId="13" fillId="0" borderId="80" xfId="1" quotePrefix="1" applyFont="1" applyBorder="1" applyAlignment="1">
      <alignment horizontal="center" vertical="center"/>
    </xf>
    <xf numFmtId="1" fontId="13" fillId="0" borderId="78" xfId="1" applyNumberFormat="1" applyFont="1" applyBorder="1" applyAlignment="1">
      <alignment horizontal="center" vertical="center"/>
    </xf>
    <xf numFmtId="0" fontId="13" fillId="0" borderId="78" xfId="1" applyFont="1" applyBorder="1" applyAlignment="1">
      <alignment vertical="center"/>
    </xf>
    <xf numFmtId="0" fontId="13" fillId="0" borderId="78" xfId="1" applyFont="1" applyBorder="1" applyAlignment="1">
      <alignment horizontal="center" vertical="center"/>
    </xf>
    <xf numFmtId="0" fontId="13" fillId="0" borderId="15" xfId="1" applyFont="1" applyBorder="1" applyAlignment="1">
      <alignment horizontal="left" vertical="center"/>
    </xf>
    <xf numFmtId="0" fontId="13" fillId="0" borderId="46" xfId="1" quotePrefix="1" applyFont="1" applyBorder="1" applyAlignment="1">
      <alignment horizontal="center" vertical="center"/>
    </xf>
    <xf numFmtId="0" fontId="13" fillId="0" borderId="71" xfId="1" applyFont="1" applyBorder="1" applyAlignment="1">
      <alignment horizontal="left"/>
    </xf>
    <xf numFmtId="0" fontId="13" fillId="0" borderId="79" xfId="1" applyFont="1" applyBorder="1" applyAlignment="1">
      <alignment horizontal="left"/>
    </xf>
    <xf numFmtId="0" fontId="13" fillId="0" borderId="23" xfId="1" applyFont="1" applyBorder="1" applyAlignment="1">
      <alignment horizontal="left"/>
    </xf>
    <xf numFmtId="0" fontId="13" fillId="0" borderId="72" xfId="1" applyFont="1" applyBorder="1" applyAlignment="1">
      <alignment horizontal="left"/>
    </xf>
    <xf numFmtId="0" fontId="13" fillId="0" borderId="49" xfId="1" quotePrefix="1" applyFont="1" applyBorder="1" applyAlignment="1">
      <alignment horizontal="center" vertical="center"/>
    </xf>
    <xf numFmtId="0" fontId="13" fillId="0" borderId="49" xfId="1" quotePrefix="1" applyFont="1" applyBorder="1" applyAlignment="1">
      <alignment horizontal="center"/>
    </xf>
    <xf numFmtId="0" fontId="13" fillId="0" borderId="78" xfId="1" applyFont="1" applyBorder="1" applyAlignment="1">
      <alignment horizontal="left"/>
    </xf>
    <xf numFmtId="0" fontId="13" fillId="0" borderId="59" xfId="1" quotePrefix="1" applyFont="1" applyBorder="1" applyAlignment="1">
      <alignment horizontal="center"/>
    </xf>
    <xf numFmtId="0" fontId="13" fillId="0" borderId="51" xfId="1" quotePrefix="1" applyFont="1" applyBorder="1" applyAlignment="1">
      <alignment horizontal="center" vertical="center"/>
    </xf>
    <xf numFmtId="0" fontId="13" fillId="0" borderId="62" xfId="1" quotePrefix="1" applyFont="1" applyBorder="1" applyAlignment="1">
      <alignment horizontal="center" vertical="center"/>
    </xf>
    <xf numFmtId="0" fontId="13" fillId="0" borderId="13" xfId="1" applyFont="1" applyBorder="1" applyAlignment="1">
      <alignment horizontal="left" vertical="center"/>
    </xf>
    <xf numFmtId="0" fontId="13" fillId="0" borderId="19" xfId="1" applyFont="1" applyBorder="1" applyAlignment="1">
      <alignment horizontal="center" vertical="center"/>
    </xf>
    <xf numFmtId="0" fontId="55" fillId="0" borderId="72" xfId="1" applyFont="1" applyBorder="1" applyAlignment="1">
      <alignment vertical="center"/>
    </xf>
    <xf numFmtId="0" fontId="55" fillId="0" borderId="0" xfId="1" applyFont="1" applyAlignment="1">
      <alignment horizontal="left"/>
    </xf>
    <xf numFmtId="0" fontId="55" fillId="0" borderId="0" xfId="1" applyFont="1"/>
    <xf numFmtId="1" fontId="55" fillId="0" borderId="71" xfId="1" applyNumberFormat="1" applyFont="1" applyBorder="1" applyAlignment="1">
      <alignment horizontal="center"/>
    </xf>
    <xf numFmtId="1" fontId="55" fillId="0" borderId="16" xfId="1" applyNumberFormat="1" applyFont="1" applyBorder="1" applyAlignment="1">
      <alignment horizontal="center"/>
    </xf>
    <xf numFmtId="0" fontId="55" fillId="0" borderId="16" xfId="1" applyFont="1" applyBorder="1" applyAlignment="1">
      <alignment horizontal="left"/>
    </xf>
    <xf numFmtId="0" fontId="55" fillId="0" borderId="71" xfId="1" applyFont="1" applyBorder="1" applyAlignment="1">
      <alignment horizontal="left"/>
    </xf>
    <xf numFmtId="0" fontId="55" fillId="0" borderId="16" xfId="1" applyFont="1" applyBorder="1" applyAlignment="1">
      <alignment horizontal="center"/>
    </xf>
    <xf numFmtId="1" fontId="55" fillId="0" borderId="23" xfId="1" applyNumberFormat="1" applyFont="1" applyBorder="1" applyAlignment="1">
      <alignment horizontal="center"/>
    </xf>
    <xf numFmtId="1" fontId="55" fillId="0" borderId="12" xfId="1" applyNumberFormat="1" applyFont="1" applyBorder="1" applyAlignment="1">
      <alignment horizontal="center"/>
    </xf>
    <xf numFmtId="0" fontId="55" fillId="0" borderId="12" xfId="1" applyFont="1" applyBorder="1" applyAlignment="1">
      <alignment horizontal="left"/>
    </xf>
    <xf numFmtId="0" fontId="55" fillId="0" borderId="79" xfId="1" applyFont="1" applyBorder="1" applyAlignment="1">
      <alignment horizontal="left"/>
    </xf>
    <xf numFmtId="0" fontId="55" fillId="0" borderId="12" xfId="1" applyFont="1" applyBorder="1" applyAlignment="1">
      <alignment horizontal="center"/>
    </xf>
    <xf numFmtId="1" fontId="55" fillId="0" borderId="10" xfId="1" applyNumberFormat="1" applyFont="1" applyBorder="1" applyAlignment="1">
      <alignment horizontal="center"/>
    </xf>
    <xf numFmtId="0" fontId="55" fillId="0" borderId="10" xfId="1" applyFont="1" applyBorder="1" applyAlignment="1">
      <alignment horizontal="left"/>
    </xf>
    <xf numFmtId="0" fontId="55" fillId="0" borderId="23" xfId="1" applyFont="1" applyBorder="1" applyAlignment="1">
      <alignment horizontal="left"/>
    </xf>
    <xf numFmtId="0" fontId="55" fillId="0" borderId="10" xfId="1" applyFont="1" applyBorder="1" applyAlignment="1">
      <alignment horizontal="center"/>
    </xf>
    <xf numFmtId="1" fontId="55" fillId="0" borderId="72" xfId="1" applyNumberFormat="1" applyFont="1" applyBorder="1" applyAlignment="1">
      <alignment horizontal="center"/>
    </xf>
    <xf numFmtId="1" fontId="55" fillId="0" borderId="14" xfId="1" applyNumberFormat="1" applyFont="1" applyBorder="1" applyAlignment="1">
      <alignment horizontal="center"/>
    </xf>
    <xf numFmtId="0" fontId="55" fillId="0" borderId="14" xfId="1" applyFont="1" applyBorder="1" applyAlignment="1">
      <alignment horizontal="left"/>
    </xf>
    <xf numFmtId="0" fontId="55" fillId="0" borderId="72" xfId="1" applyFont="1" applyBorder="1" applyAlignment="1">
      <alignment horizontal="left"/>
    </xf>
    <xf numFmtId="0" fontId="55" fillId="0" borderId="14" xfId="1" applyFont="1" applyBorder="1" applyAlignment="1">
      <alignment horizontal="center"/>
    </xf>
    <xf numFmtId="1" fontId="55" fillId="0" borderId="79" xfId="1" applyNumberFormat="1" applyFont="1" applyBorder="1" applyAlignment="1">
      <alignment horizontal="center"/>
    </xf>
    <xf numFmtId="0" fontId="55" fillId="0" borderId="13" xfId="1" applyFont="1" applyBorder="1" applyAlignment="1">
      <alignment horizontal="left" vertical="center"/>
    </xf>
    <xf numFmtId="0" fontId="55" fillId="0" borderId="19" xfId="1" applyFont="1" applyBorder="1" applyAlignment="1">
      <alignment horizontal="center" vertical="center"/>
    </xf>
    <xf numFmtId="0" fontId="13" fillId="0" borderId="97" xfId="1" applyFont="1" applyBorder="1" applyAlignment="1">
      <alignment vertical="center"/>
    </xf>
    <xf numFmtId="0" fontId="55" fillId="0" borderId="71" xfId="1" applyFont="1" applyBorder="1"/>
    <xf numFmtId="0" fontId="55" fillId="0" borderId="71" xfId="1" applyFont="1" applyBorder="1" applyAlignment="1">
      <alignment horizontal="center"/>
    </xf>
    <xf numFmtId="0" fontId="55" fillId="0" borderId="47" xfId="1" applyFont="1" applyBorder="1" applyAlignment="1">
      <alignment horizontal="left"/>
    </xf>
    <xf numFmtId="0" fontId="13" fillId="0" borderId="62" xfId="1" applyFont="1" applyBorder="1" applyAlignment="1">
      <alignment vertical="center"/>
    </xf>
    <xf numFmtId="0" fontId="55" fillId="0" borderId="23" xfId="1" applyFont="1" applyBorder="1"/>
    <xf numFmtId="0" fontId="55" fillId="0" borderId="23" xfId="1" applyFont="1" applyBorder="1" applyAlignment="1">
      <alignment horizontal="center"/>
    </xf>
    <xf numFmtId="0" fontId="55" fillId="0" borderId="21" xfId="1" applyFont="1" applyBorder="1" applyAlignment="1">
      <alignment horizontal="left"/>
    </xf>
    <xf numFmtId="0" fontId="55" fillId="0" borderId="79" xfId="1" applyFont="1" applyBorder="1"/>
    <xf numFmtId="0" fontId="55" fillId="0" borderId="79" xfId="1" applyFont="1" applyBorder="1" applyAlignment="1">
      <alignment horizontal="center"/>
    </xf>
    <xf numFmtId="0" fontId="55" fillId="0" borderId="61" xfId="1" applyFont="1" applyBorder="1" applyAlignment="1">
      <alignment horizontal="left"/>
    </xf>
    <xf numFmtId="0" fontId="55" fillId="0" borderId="10" xfId="1" applyFont="1" applyBorder="1"/>
    <xf numFmtId="0" fontId="13" fillId="0" borderId="51" xfId="1" applyFont="1" applyBorder="1" applyAlignment="1">
      <alignment vertical="center"/>
    </xf>
    <xf numFmtId="0" fontId="55" fillId="0" borderId="72" xfId="1" applyFont="1" applyBorder="1"/>
    <xf numFmtId="0" fontId="55" fillId="0" borderId="72" xfId="1" applyFont="1" applyBorder="1" applyAlignment="1">
      <alignment horizontal="center"/>
    </xf>
    <xf numFmtId="0" fontId="55" fillId="0" borderId="50" xfId="1" applyFont="1" applyBorder="1" applyAlignment="1">
      <alignment horizontal="left"/>
    </xf>
    <xf numFmtId="0" fontId="13" fillId="0" borderId="51" xfId="1" applyFont="1" applyBorder="1"/>
    <xf numFmtId="0" fontId="13" fillId="0" borderId="98" xfId="1" applyFont="1" applyBorder="1" applyAlignment="1">
      <alignment vertical="center"/>
    </xf>
    <xf numFmtId="0" fontId="13" fillId="3" borderId="49" xfId="1" applyFont="1" applyFill="1" applyBorder="1"/>
    <xf numFmtId="0" fontId="13" fillId="3" borderId="51" xfId="1" applyFont="1" applyFill="1" applyBorder="1"/>
    <xf numFmtId="0" fontId="13" fillId="3" borderId="48" xfId="1" applyFont="1" applyFill="1" applyBorder="1"/>
    <xf numFmtId="0" fontId="13" fillId="0" borderId="26" xfId="1" applyFont="1" applyBorder="1" applyAlignment="1">
      <alignment horizontal="left"/>
    </xf>
    <xf numFmtId="0" fontId="13" fillId="3" borderId="62" xfId="1" applyFont="1" applyFill="1" applyBorder="1"/>
    <xf numFmtId="0" fontId="55" fillId="3" borderId="48" xfId="1" applyFont="1" applyFill="1" applyBorder="1"/>
    <xf numFmtId="0" fontId="55" fillId="0" borderId="48" xfId="1" applyFont="1" applyBorder="1" applyAlignment="1">
      <alignment horizontal="center"/>
    </xf>
    <xf numFmtId="0" fontId="55" fillId="3" borderId="62" xfId="1" applyFont="1" applyFill="1" applyBorder="1"/>
    <xf numFmtId="0" fontId="55" fillId="0" borderId="49" xfId="1" applyFont="1" applyBorder="1" applyAlignment="1">
      <alignment horizontal="center"/>
    </xf>
    <xf numFmtId="0" fontId="55" fillId="0" borderId="62" xfId="1" applyFont="1" applyBorder="1" applyAlignment="1">
      <alignment vertical="center"/>
    </xf>
    <xf numFmtId="0" fontId="55" fillId="3" borderId="49" xfId="1" applyFont="1" applyFill="1" applyBorder="1"/>
    <xf numFmtId="0" fontId="55" fillId="3" borderId="51" xfId="1" applyFont="1" applyFill="1" applyBorder="1"/>
    <xf numFmtId="0" fontId="55" fillId="0" borderId="51" xfId="1" applyFont="1" applyBorder="1" applyAlignment="1">
      <alignment horizontal="center"/>
    </xf>
    <xf numFmtId="0" fontId="55" fillId="0" borderId="47" xfId="1" applyFont="1" applyBorder="1" applyAlignment="1">
      <alignment horizontal="center"/>
    </xf>
    <xf numFmtId="0" fontId="55" fillId="0" borderId="21" xfId="1" applyFont="1" applyBorder="1" applyAlignment="1">
      <alignment horizontal="center"/>
    </xf>
    <xf numFmtId="0" fontId="55" fillId="0" borderId="50" xfId="1" applyFont="1" applyBorder="1" applyAlignment="1">
      <alignment horizontal="center"/>
    </xf>
    <xf numFmtId="0" fontId="13" fillId="0" borderId="49" xfId="1" applyFont="1" applyBorder="1" applyAlignment="1">
      <alignment vertical="center"/>
    </xf>
    <xf numFmtId="0" fontId="13" fillId="0" borderId="49" xfId="1" applyFont="1" applyBorder="1"/>
    <xf numFmtId="0" fontId="13" fillId="0" borderId="26" xfId="1" applyFont="1" applyBorder="1"/>
    <xf numFmtId="1" fontId="55" fillId="0" borderId="0" xfId="1" applyNumberFormat="1" applyFont="1" applyAlignment="1">
      <alignment horizontal="center"/>
    </xf>
    <xf numFmtId="1" fontId="55" fillId="0" borderId="0" xfId="1" applyNumberFormat="1" applyFont="1"/>
    <xf numFmtId="0" fontId="55" fillId="3" borderId="110" xfId="1" applyFont="1" applyFill="1" applyBorder="1" applyAlignment="1">
      <alignment vertical="center"/>
    </xf>
    <xf numFmtId="0" fontId="13" fillId="4" borderId="97" xfId="1" applyFont="1" applyFill="1" applyBorder="1" applyAlignment="1">
      <alignment horizontal="center" vertical="center"/>
    </xf>
    <xf numFmtId="0" fontId="13" fillId="4" borderId="97" xfId="1" applyFont="1" applyFill="1" applyBorder="1" applyAlignment="1">
      <alignment vertical="center"/>
    </xf>
    <xf numFmtId="0" fontId="55" fillId="4" borderId="71" xfId="1" applyFont="1" applyFill="1" applyBorder="1" applyAlignment="1">
      <alignment horizontal="left" vertical="center"/>
    </xf>
    <xf numFmtId="0" fontId="13" fillId="4" borderId="98" xfId="1" applyFont="1" applyFill="1" applyBorder="1" applyAlignment="1">
      <alignment horizontal="center" vertical="center"/>
    </xf>
    <xf numFmtId="0" fontId="13" fillId="4" borderId="98" xfId="1" applyFont="1" applyFill="1" applyBorder="1" applyAlignment="1">
      <alignment vertical="center"/>
    </xf>
    <xf numFmtId="0" fontId="55" fillId="4" borderId="23" xfId="1" applyFont="1" applyFill="1" applyBorder="1" applyAlignment="1">
      <alignment horizontal="left" vertical="center"/>
    </xf>
    <xf numFmtId="0" fontId="13" fillId="4" borderId="49" xfId="1" applyFont="1" applyFill="1" applyBorder="1" applyAlignment="1">
      <alignment vertical="center"/>
    </xf>
    <xf numFmtId="0" fontId="55" fillId="4" borderId="78" xfId="1" applyFont="1" applyFill="1" applyBorder="1" applyAlignment="1">
      <alignment horizontal="left" vertical="center"/>
    </xf>
    <xf numFmtId="0" fontId="13" fillId="4" borderId="99" xfId="1" applyFont="1" applyFill="1" applyBorder="1" applyAlignment="1">
      <alignment horizontal="center" vertical="center"/>
    </xf>
    <xf numFmtId="0" fontId="55" fillId="4" borderId="72" xfId="1" applyFont="1" applyFill="1" applyBorder="1" applyAlignment="1">
      <alignment horizontal="left" vertical="center"/>
    </xf>
    <xf numFmtId="0" fontId="55" fillId="4" borderId="97" xfId="1" applyFont="1" applyFill="1" applyBorder="1" applyAlignment="1">
      <alignment vertical="center"/>
    </xf>
    <xf numFmtId="0" fontId="55" fillId="4" borderId="98" xfId="1" applyFont="1" applyFill="1" applyBorder="1" applyAlignment="1">
      <alignment vertical="center"/>
    </xf>
    <xf numFmtId="0" fontId="55" fillId="4" borderId="49" xfId="1" applyFont="1" applyFill="1" applyBorder="1" applyAlignment="1">
      <alignment vertical="center"/>
    </xf>
    <xf numFmtId="0" fontId="55" fillId="4" borderId="51" xfId="1" applyFont="1" applyFill="1" applyBorder="1" applyAlignment="1">
      <alignment vertical="center"/>
    </xf>
    <xf numFmtId="0" fontId="55" fillId="4" borderId="71" xfId="1" applyFont="1" applyFill="1" applyBorder="1"/>
    <xf numFmtId="0" fontId="13" fillId="4" borderId="110" xfId="1" applyFont="1" applyFill="1" applyBorder="1" applyAlignment="1">
      <alignment horizontal="center" vertical="center"/>
    </xf>
    <xf numFmtId="0" fontId="13" fillId="4" borderId="62" xfId="1" applyFont="1" applyFill="1" applyBorder="1" applyAlignment="1">
      <alignment vertical="center"/>
    </xf>
    <xf numFmtId="0" fontId="55" fillId="4" borderId="23" xfId="1" applyFont="1" applyFill="1" applyBorder="1"/>
    <xf numFmtId="0" fontId="55" fillId="4" borderId="79" xfId="1" applyFont="1" applyFill="1" applyBorder="1"/>
    <xf numFmtId="0" fontId="55" fillId="0" borderId="78" xfId="1" applyFont="1" applyBorder="1"/>
    <xf numFmtId="0" fontId="55" fillId="0" borderId="58" xfId="1" applyFont="1" applyBorder="1" applyAlignment="1">
      <alignment horizontal="left"/>
    </xf>
    <xf numFmtId="0" fontId="55" fillId="0" borderId="78" xfId="1" applyFont="1" applyBorder="1" applyAlignment="1">
      <alignment horizontal="center"/>
    </xf>
    <xf numFmtId="0" fontId="13" fillId="0" borderId="48" xfId="1" applyFont="1" applyBorder="1" applyAlignment="1">
      <alignment vertical="center"/>
    </xf>
    <xf numFmtId="0" fontId="55" fillId="0" borderId="79" xfId="1" applyFont="1" applyBorder="1" applyAlignment="1">
      <alignment horizontal="left" vertical="center"/>
    </xf>
    <xf numFmtId="0" fontId="55" fillId="0" borderId="12" xfId="1" applyFont="1" applyBorder="1" applyAlignment="1">
      <alignment horizontal="center" vertical="center"/>
    </xf>
    <xf numFmtId="0" fontId="13" fillId="0" borderId="26" xfId="1" applyFont="1" applyBorder="1" applyAlignment="1">
      <alignment horizontal="left" vertical="center"/>
    </xf>
    <xf numFmtId="0" fontId="55" fillId="0" borderId="21" xfId="1" applyFont="1" applyBorder="1" applyAlignment="1">
      <alignment horizontal="left" vertical="center"/>
    </xf>
    <xf numFmtId="0" fontId="13" fillId="0" borderId="49" xfId="1" applyFont="1" applyBorder="1" applyAlignment="1">
      <alignment horizontal="center" vertical="center"/>
    </xf>
    <xf numFmtId="0" fontId="55" fillId="0" borderId="78" xfId="1" applyFont="1" applyBorder="1" applyAlignment="1">
      <alignment vertical="center"/>
    </xf>
    <xf numFmtId="0" fontId="55" fillId="0" borderId="58" xfId="1" applyFont="1" applyBorder="1" applyAlignment="1">
      <alignment horizontal="left" vertical="center"/>
    </xf>
    <xf numFmtId="0" fontId="13" fillId="0" borderId="59" xfId="1" applyFont="1" applyBorder="1" applyAlignment="1">
      <alignment horizontal="center" vertical="center"/>
    </xf>
    <xf numFmtId="0" fontId="36" fillId="4" borderId="13" xfId="1" applyFont="1" applyFill="1" applyBorder="1" applyAlignment="1">
      <alignment horizontal="center" vertical="center"/>
    </xf>
    <xf numFmtId="0" fontId="36" fillId="4" borderId="19" xfId="1" applyFont="1" applyFill="1" applyBorder="1" applyAlignment="1">
      <alignment horizontal="center" vertical="center"/>
    </xf>
    <xf numFmtId="0" fontId="36" fillId="4" borderId="13" xfId="1" applyFont="1" applyFill="1" applyBorder="1"/>
    <xf numFmtId="0" fontId="36" fillId="4" borderId="13" xfId="1" applyFont="1" applyFill="1" applyBorder="1" applyAlignment="1">
      <alignment horizontal="center"/>
    </xf>
    <xf numFmtId="0" fontId="28" fillId="0" borderId="4" xfId="1" applyFont="1" applyBorder="1" applyAlignment="1">
      <alignment horizontal="center" vertical="center"/>
    </xf>
    <xf numFmtId="0" fontId="36" fillId="5" borderId="10" xfId="1" applyFont="1" applyFill="1" applyBorder="1"/>
    <xf numFmtId="0" fontId="28" fillId="5" borderId="12" xfId="1" applyFont="1" applyFill="1" applyBorder="1" applyAlignment="1">
      <alignment vertical="center"/>
    </xf>
    <xf numFmtId="0" fontId="28" fillId="5" borderId="10" xfId="1" applyFont="1" applyFill="1" applyBorder="1" applyAlignment="1">
      <alignment vertical="center"/>
    </xf>
    <xf numFmtId="0" fontId="28" fillId="5" borderId="15" xfId="1" applyFont="1" applyFill="1" applyBorder="1" applyAlignment="1">
      <alignment vertical="center"/>
    </xf>
    <xf numFmtId="0" fontId="28" fillId="5" borderId="5" xfId="1" applyFont="1" applyFill="1" applyBorder="1" applyAlignment="1">
      <alignment horizontal="center" vertical="center"/>
    </xf>
    <xf numFmtId="0" fontId="28" fillId="5" borderId="11" xfId="1" applyFont="1" applyFill="1" applyBorder="1" applyAlignment="1">
      <alignment vertical="center"/>
    </xf>
    <xf numFmtId="0" fontId="28" fillId="5" borderId="9" xfId="1" applyFont="1" applyFill="1" applyBorder="1" applyAlignment="1">
      <alignment vertical="center"/>
    </xf>
    <xf numFmtId="0" fontId="28" fillId="5" borderId="1" xfId="1" applyFont="1" applyFill="1" applyBorder="1" applyAlignment="1">
      <alignment horizontal="center" vertical="center"/>
    </xf>
    <xf numFmtId="0" fontId="28" fillId="5" borderId="1" xfId="1" applyFont="1" applyFill="1" applyBorder="1" applyAlignment="1">
      <alignment vertical="center"/>
    </xf>
    <xf numFmtId="0" fontId="74" fillId="5" borderId="1" xfId="1" applyFont="1" applyFill="1" applyBorder="1" applyAlignment="1">
      <alignment horizontal="center" vertical="center"/>
    </xf>
    <xf numFmtId="0" fontId="74" fillId="5" borderId="1" xfId="1" applyFont="1" applyFill="1" applyBorder="1" applyAlignment="1">
      <alignment vertical="center"/>
    </xf>
    <xf numFmtId="0" fontId="28" fillId="10" borderId="9" xfId="1" applyFont="1" applyFill="1" applyBorder="1" applyAlignment="1">
      <alignment vertical="center"/>
    </xf>
    <xf numFmtId="0" fontId="28" fillId="10" borderId="11" xfId="1" applyFont="1" applyFill="1" applyBorder="1" applyAlignment="1">
      <alignment vertical="center"/>
    </xf>
    <xf numFmtId="0" fontId="28" fillId="10" borderId="1" xfId="1" applyFont="1" applyFill="1" applyBorder="1" applyAlignment="1">
      <alignment horizontal="center" vertical="center"/>
    </xf>
    <xf numFmtId="0" fontId="28" fillId="10" borderId="1" xfId="1" applyFont="1" applyFill="1" applyBorder="1" applyAlignment="1">
      <alignment vertical="center"/>
    </xf>
    <xf numFmtId="0" fontId="74" fillId="10" borderId="9" xfId="1" applyFont="1" applyFill="1" applyBorder="1" applyAlignment="1">
      <alignment vertical="center"/>
    </xf>
    <xf numFmtId="0" fontId="74" fillId="10" borderId="11" xfId="1" applyFont="1" applyFill="1" applyBorder="1" applyAlignment="1">
      <alignment vertical="center"/>
    </xf>
    <xf numFmtId="0" fontId="13" fillId="10" borderId="97" xfId="1" applyFont="1" applyFill="1" applyBorder="1" applyAlignment="1">
      <alignment horizontal="center" vertical="center"/>
    </xf>
    <xf numFmtId="0" fontId="11" fillId="10" borderId="97" xfId="1" applyFont="1" applyFill="1" applyBorder="1" applyAlignment="1">
      <alignment vertical="center"/>
    </xf>
    <xf numFmtId="1" fontId="27" fillId="10" borderId="169" xfId="1" applyNumberFormat="1" applyFont="1" applyFill="1" applyBorder="1" applyAlignment="1">
      <alignment horizontal="center" vertical="center"/>
    </xf>
    <xf numFmtId="1" fontId="27" fillId="10" borderId="16" xfId="1" applyNumberFormat="1" applyFont="1" applyFill="1" applyBorder="1" applyAlignment="1">
      <alignment horizontal="center" vertical="center"/>
    </xf>
    <xf numFmtId="0" fontId="27" fillId="10" borderId="16" xfId="1" applyFont="1" applyFill="1" applyBorder="1" applyAlignment="1">
      <alignment horizontal="center" vertical="center"/>
    </xf>
    <xf numFmtId="0" fontId="27" fillId="10" borderId="16" xfId="1" applyFont="1" applyFill="1" applyBorder="1" applyAlignment="1">
      <alignment horizontal="left" vertical="center"/>
    </xf>
    <xf numFmtId="0" fontId="13" fillId="10" borderId="98" xfId="1" applyFont="1" applyFill="1" applyBorder="1" applyAlignment="1">
      <alignment horizontal="center" vertical="center"/>
    </xf>
    <xf numFmtId="0" fontId="11" fillId="10" borderId="98" xfId="1" applyFont="1" applyFill="1" applyBorder="1" applyAlignment="1">
      <alignment vertical="center"/>
    </xf>
    <xf numFmtId="1" fontId="27" fillId="10" borderId="10" xfId="1" applyNumberFormat="1" applyFont="1" applyFill="1" applyBorder="1" applyAlignment="1">
      <alignment horizontal="center" vertical="center"/>
    </xf>
    <xf numFmtId="0" fontId="27" fillId="10" borderId="10" xfId="1" applyFont="1" applyFill="1" applyBorder="1" applyAlignment="1">
      <alignment horizontal="center" vertical="center"/>
    </xf>
    <xf numFmtId="0" fontId="27" fillId="10" borderId="10" xfId="1" applyFont="1" applyFill="1" applyBorder="1" applyAlignment="1">
      <alignment vertical="center"/>
    </xf>
    <xf numFmtId="0" fontId="27" fillId="10" borderId="10" xfId="1" applyFont="1" applyFill="1" applyBorder="1" applyAlignment="1">
      <alignment horizontal="left" vertical="center"/>
    </xf>
    <xf numFmtId="1" fontId="27" fillId="10" borderId="170" xfId="1" applyNumberFormat="1" applyFont="1" applyFill="1" applyBorder="1" applyAlignment="1">
      <alignment horizontal="center" vertical="center"/>
    </xf>
    <xf numFmtId="1" fontId="27" fillId="10" borderId="23" xfId="1" applyNumberFormat="1" applyFont="1" applyFill="1" applyBorder="1" applyAlignment="1">
      <alignment horizontal="center" vertical="center"/>
    </xf>
    <xf numFmtId="0" fontId="27" fillId="10" borderId="23" xfId="1" applyFont="1" applyFill="1" applyBorder="1" applyAlignment="1">
      <alignment horizontal="center" vertical="center"/>
    </xf>
    <xf numFmtId="0" fontId="28" fillId="26" borderId="9" xfId="1" applyFont="1" applyFill="1" applyBorder="1" applyAlignment="1">
      <alignment horizontal="center" vertical="center"/>
    </xf>
    <xf numFmtId="0" fontId="28" fillId="26" borderId="9" xfId="1" applyFont="1" applyFill="1" applyBorder="1" applyAlignment="1">
      <alignment vertical="center"/>
    </xf>
    <xf numFmtId="0" fontId="28" fillId="26" borderId="11" xfId="1" applyFont="1" applyFill="1" applyBorder="1" applyAlignment="1">
      <alignment horizontal="center" vertical="center"/>
    </xf>
    <xf numFmtId="0" fontId="28" fillId="26" borderId="11" xfId="1" applyFont="1" applyFill="1" applyBorder="1" applyAlignment="1">
      <alignment vertical="center"/>
    </xf>
    <xf numFmtId="0" fontId="48" fillId="2" borderId="30" xfId="1" applyFont="1" applyFill="1" applyBorder="1" applyAlignment="1">
      <alignment horizontal="center" vertical="center"/>
    </xf>
    <xf numFmtId="0" fontId="47" fillId="24" borderId="9" xfId="1" applyFont="1" applyFill="1" applyBorder="1" applyAlignment="1">
      <alignment vertical="center"/>
    </xf>
    <xf numFmtId="0" fontId="47" fillId="24" borderId="11" xfId="1" applyFont="1" applyFill="1" applyBorder="1" applyAlignment="1">
      <alignment vertical="center"/>
    </xf>
    <xf numFmtId="0" fontId="47" fillId="24" borderId="9" xfId="1" applyFont="1" applyFill="1" applyBorder="1"/>
    <xf numFmtId="0" fontId="47" fillId="24" borderId="10" xfId="1" applyFont="1" applyFill="1" applyBorder="1"/>
    <xf numFmtId="0" fontId="47" fillId="24" borderId="12" xfId="1" applyFont="1" applyFill="1" applyBorder="1"/>
    <xf numFmtId="0" fontId="47" fillId="24" borderId="11" xfId="1" applyFont="1" applyFill="1" applyBorder="1"/>
    <xf numFmtId="0" fontId="47" fillId="24" borderId="12" xfId="1" applyFont="1" applyFill="1" applyBorder="1" applyAlignment="1">
      <alignment horizontal="left" vertical="center"/>
    </xf>
    <xf numFmtId="0" fontId="47" fillId="24" borderId="11" xfId="1" applyFont="1" applyFill="1" applyBorder="1" applyAlignment="1">
      <alignment horizontal="left" vertical="center"/>
    </xf>
    <xf numFmtId="0" fontId="47" fillId="24" borderId="9" xfId="1" applyFont="1" applyFill="1" applyBorder="1" applyAlignment="1">
      <alignment horizontal="left" vertical="center"/>
    </xf>
    <xf numFmtId="1" fontId="47" fillId="24" borderId="38" xfId="1" applyNumberFormat="1" applyFont="1" applyFill="1" applyBorder="1" applyAlignment="1">
      <alignment horizontal="center" vertical="center"/>
    </xf>
    <xf numFmtId="0" fontId="47" fillId="24" borderId="77" xfId="1" applyFont="1" applyFill="1" applyBorder="1" applyAlignment="1">
      <alignment horizontal="center" vertical="center"/>
    </xf>
    <xf numFmtId="0" fontId="47" fillId="24" borderId="1" xfId="1" applyFont="1" applyFill="1" applyBorder="1" applyAlignment="1">
      <alignment horizontal="center" vertical="center"/>
    </xf>
    <xf numFmtId="0" fontId="47" fillId="24" borderId="1" xfId="1" applyFont="1" applyFill="1" applyBorder="1" applyAlignment="1">
      <alignment horizontal="left" vertical="center"/>
    </xf>
    <xf numFmtId="0" fontId="47" fillId="24" borderId="1" xfId="1" applyFont="1" applyFill="1" applyBorder="1"/>
    <xf numFmtId="0" fontId="44" fillId="0" borderId="77" xfId="1" applyFont="1" applyBorder="1" applyAlignment="1">
      <alignment horizontal="center" vertical="center"/>
    </xf>
    <xf numFmtId="1" fontId="44" fillId="24" borderId="125" xfId="1" applyNumberFormat="1" applyFont="1" applyFill="1" applyBorder="1" applyAlignment="1">
      <alignment horizontal="center" vertical="center"/>
    </xf>
    <xf numFmtId="1" fontId="47" fillId="24" borderId="125" xfId="1" applyNumberFormat="1" applyFont="1" applyFill="1" applyBorder="1" applyAlignment="1">
      <alignment horizontal="center" vertical="center"/>
    </xf>
    <xf numFmtId="0" fontId="47" fillId="24" borderId="1" xfId="1" applyFont="1" applyFill="1" applyBorder="1" applyAlignment="1">
      <alignment horizontal="center"/>
    </xf>
    <xf numFmtId="0" fontId="48" fillId="3" borderId="30" xfId="1" applyFont="1" applyFill="1" applyBorder="1" applyAlignment="1">
      <alignment horizontal="center"/>
    </xf>
    <xf numFmtId="0" fontId="36" fillId="35" borderId="15" xfId="1" applyFont="1" applyFill="1" applyBorder="1" applyAlignment="1">
      <alignment horizontal="center" vertical="center"/>
    </xf>
    <xf numFmtId="0" fontId="36" fillId="35" borderId="60" xfId="1" applyFont="1" applyFill="1" applyBorder="1" applyAlignment="1">
      <alignment horizontal="left" vertical="center"/>
    </xf>
    <xf numFmtId="0" fontId="36" fillId="35" borderId="3" xfId="1" applyFont="1" applyFill="1" applyBorder="1" applyAlignment="1">
      <alignment horizontal="center" vertical="center"/>
    </xf>
    <xf numFmtId="0" fontId="36" fillId="4" borderId="60" xfId="1" applyFont="1" applyFill="1" applyBorder="1" applyAlignment="1">
      <alignment horizontal="left" vertical="center"/>
    </xf>
    <xf numFmtId="1" fontId="36" fillId="13" borderId="84" xfId="1" applyNumberFormat="1" applyFont="1" applyFill="1" applyBorder="1" applyAlignment="1">
      <alignment horizontal="center" vertical="center"/>
    </xf>
    <xf numFmtId="0" fontId="47" fillId="4" borderId="53" xfId="1" applyFont="1" applyFill="1" applyBorder="1" applyAlignment="1">
      <alignment vertical="center"/>
    </xf>
    <xf numFmtId="0" fontId="47" fillId="4" borderId="60" xfId="1" applyFont="1" applyFill="1" applyBorder="1" applyAlignment="1">
      <alignment horizontal="left" vertical="center"/>
    </xf>
    <xf numFmtId="0" fontId="81" fillId="3" borderId="29" xfId="1" applyFont="1" applyFill="1" applyBorder="1" applyAlignment="1">
      <alignment horizontal="center" vertical="center"/>
    </xf>
    <xf numFmtId="0" fontId="81" fillId="3" borderId="25" xfId="1" applyFont="1" applyFill="1" applyBorder="1"/>
    <xf numFmtId="1" fontId="82" fillId="0" borderId="71" xfId="1" applyNumberFormat="1" applyFont="1" applyBorder="1" applyAlignment="1">
      <alignment horizontal="center" vertical="center"/>
    </xf>
    <xf numFmtId="1" fontId="82" fillId="0" borderId="16" xfId="1" applyNumberFormat="1" applyFont="1" applyBorder="1" applyAlignment="1">
      <alignment horizontal="center" vertical="center"/>
    </xf>
    <xf numFmtId="0" fontId="82" fillId="0" borderId="16" xfId="1" applyFont="1" applyBorder="1" applyAlignment="1">
      <alignment vertical="center"/>
    </xf>
    <xf numFmtId="0" fontId="82" fillId="0" borderId="16" xfId="1" applyFont="1" applyBorder="1" applyAlignment="1">
      <alignment horizontal="center" vertical="center"/>
    </xf>
    <xf numFmtId="0" fontId="81" fillId="3" borderId="30" xfId="1" applyFont="1" applyFill="1" applyBorder="1" applyAlignment="1">
      <alignment horizontal="center" vertical="center"/>
    </xf>
    <xf numFmtId="0" fontId="81" fillId="3" borderId="30" xfId="1" applyFont="1" applyFill="1" applyBorder="1" applyAlignment="1">
      <alignment vertical="center"/>
    </xf>
    <xf numFmtId="1" fontId="82" fillId="0" borderId="23" xfId="1" applyNumberFormat="1" applyFont="1" applyBorder="1" applyAlignment="1">
      <alignment horizontal="center" vertical="center"/>
    </xf>
    <xf numFmtId="1" fontId="82" fillId="0" borderId="12" xfId="1" applyNumberFormat="1" applyFont="1" applyBorder="1" applyAlignment="1">
      <alignment horizontal="center" vertical="center"/>
    </xf>
    <xf numFmtId="1" fontId="82" fillId="0" borderId="10" xfId="1" applyNumberFormat="1" applyFont="1" applyBorder="1" applyAlignment="1">
      <alignment horizontal="center" vertical="center"/>
    </xf>
    <xf numFmtId="1" fontId="82" fillId="0" borderId="23" xfId="1" applyNumberFormat="1" applyFont="1" applyBorder="1" applyAlignment="1">
      <alignment horizontal="center"/>
    </xf>
    <xf numFmtId="0" fontId="82" fillId="0" borderId="10" xfId="1" applyFont="1" applyBorder="1" applyAlignment="1">
      <alignment vertical="center"/>
    </xf>
    <xf numFmtId="0" fontId="82" fillId="0" borderId="10" xfId="1" applyFont="1" applyBorder="1" applyAlignment="1">
      <alignment horizontal="center" vertical="center"/>
    </xf>
    <xf numFmtId="0" fontId="81" fillId="3" borderId="31" xfId="1" applyFont="1" applyFill="1" applyBorder="1" applyAlignment="1">
      <alignment horizontal="center" vertical="center"/>
    </xf>
    <xf numFmtId="0" fontId="83" fillId="3" borderId="83" xfId="1" applyFont="1" applyFill="1" applyBorder="1"/>
    <xf numFmtId="1" fontId="82" fillId="18" borderId="42" xfId="1" applyNumberFormat="1" applyFont="1" applyFill="1" applyBorder="1" applyAlignment="1">
      <alignment horizontal="center" vertical="center"/>
    </xf>
    <xf numFmtId="1" fontId="82" fillId="18" borderId="14" xfId="1" applyNumberFormat="1" applyFont="1" applyFill="1" applyBorder="1" applyAlignment="1">
      <alignment horizontal="center" vertical="center"/>
    </xf>
    <xf numFmtId="1" fontId="82" fillId="18" borderId="72" xfId="1" applyNumberFormat="1" applyFont="1" applyFill="1" applyBorder="1" applyAlignment="1">
      <alignment horizontal="center" vertical="center"/>
    </xf>
    <xf numFmtId="1" fontId="82" fillId="18" borderId="72" xfId="1" applyNumberFormat="1" applyFont="1" applyFill="1" applyBorder="1" applyAlignment="1">
      <alignment horizontal="center"/>
    </xf>
    <xf numFmtId="0" fontId="82" fillId="18" borderId="13" xfId="1" applyFont="1" applyFill="1" applyBorder="1" applyAlignment="1">
      <alignment vertical="center"/>
    </xf>
    <xf numFmtId="0" fontId="82" fillId="18" borderId="14" xfId="1" applyFont="1" applyFill="1" applyBorder="1" applyAlignment="1">
      <alignment vertical="center"/>
    </xf>
    <xf numFmtId="0" fontId="82" fillId="18" borderId="14" xfId="1" applyFont="1" applyFill="1" applyBorder="1" applyAlignment="1">
      <alignment horizontal="center" vertical="center"/>
    </xf>
    <xf numFmtId="1" fontId="47" fillId="18" borderId="34" xfId="1" applyNumberFormat="1" applyFont="1" applyFill="1" applyBorder="1" applyAlignment="1">
      <alignment horizontal="center" vertical="center"/>
    </xf>
    <xf numFmtId="1" fontId="47" fillId="18" borderId="10" xfId="1" applyNumberFormat="1" applyFont="1" applyFill="1" applyBorder="1" applyAlignment="1">
      <alignment horizontal="center" vertical="center"/>
    </xf>
    <xf numFmtId="0" fontId="47" fillId="18" borderId="10" xfId="1" applyFont="1" applyFill="1" applyBorder="1" applyAlignment="1">
      <alignment horizontal="center" vertical="center"/>
    </xf>
    <xf numFmtId="1" fontId="47" fillId="0" borderId="78" xfId="1" applyNumberFormat="1" applyFont="1" applyBorder="1" applyAlignment="1">
      <alignment horizontal="center" vertical="center"/>
    </xf>
    <xf numFmtId="1" fontId="47" fillId="18" borderId="42" xfId="1" applyNumberFormat="1" applyFont="1" applyFill="1" applyBorder="1" applyAlignment="1">
      <alignment horizontal="center" vertical="center"/>
    </xf>
    <xf numFmtId="1" fontId="47" fillId="18" borderId="14" xfId="1" applyNumberFormat="1" applyFont="1" applyFill="1" applyBorder="1" applyAlignment="1">
      <alignment horizontal="center" vertical="center"/>
    </xf>
    <xf numFmtId="1" fontId="47" fillId="18" borderId="72" xfId="1" applyNumberFormat="1" applyFont="1" applyFill="1" applyBorder="1" applyAlignment="1">
      <alignment horizontal="center" vertical="center"/>
    </xf>
    <xf numFmtId="0" fontId="47" fillId="18" borderId="14" xfId="1" applyFont="1" applyFill="1" applyBorder="1" applyAlignment="1">
      <alignment horizontal="center" vertical="center"/>
    </xf>
    <xf numFmtId="1" fontId="47" fillId="18" borderId="78" xfId="1" applyNumberFormat="1" applyFont="1" applyFill="1" applyBorder="1" applyAlignment="1">
      <alignment horizontal="center" vertical="center"/>
    </xf>
    <xf numFmtId="1" fontId="47" fillId="18" borderId="15" xfId="1" applyNumberFormat="1" applyFont="1" applyFill="1" applyBorder="1" applyAlignment="1">
      <alignment horizontal="center" vertical="center"/>
    </xf>
    <xf numFmtId="1" fontId="47" fillId="18" borderId="78" xfId="1" applyNumberFormat="1" applyFont="1" applyFill="1" applyBorder="1" applyAlignment="1">
      <alignment horizontal="center"/>
    </xf>
    <xf numFmtId="1" fontId="47" fillId="18" borderId="72" xfId="1" applyNumberFormat="1" applyFont="1" applyFill="1" applyBorder="1" applyAlignment="1">
      <alignment horizontal="center"/>
    </xf>
    <xf numFmtId="0" fontId="69" fillId="0" borderId="16" xfId="1" applyFont="1" applyBorder="1" applyAlignment="1">
      <alignment vertical="center"/>
    </xf>
    <xf numFmtId="0" fontId="69" fillId="0" borderId="10" xfId="1" applyFont="1" applyBorder="1" applyAlignment="1">
      <alignment vertical="center"/>
    </xf>
    <xf numFmtId="0" fontId="69" fillId="0" borderId="11" xfId="1" applyFont="1" applyBorder="1" applyAlignment="1">
      <alignment vertical="center"/>
    </xf>
    <xf numFmtId="0" fontId="69" fillId="0" borderId="9" xfId="1" applyFont="1" applyBorder="1" applyAlignment="1">
      <alignment vertical="center"/>
    </xf>
    <xf numFmtId="1" fontId="69" fillId="0" borderId="125" xfId="1" applyNumberFormat="1" applyFont="1" applyBorder="1" applyAlignment="1">
      <alignment horizontal="center" vertical="center"/>
    </xf>
    <xf numFmtId="1" fontId="69" fillId="0" borderId="113" xfId="1" applyNumberFormat="1" applyFont="1" applyBorder="1" applyAlignment="1">
      <alignment horizontal="center" vertical="center"/>
    </xf>
    <xf numFmtId="0" fontId="69" fillId="0" borderId="113" xfId="1" applyFont="1" applyBorder="1" applyAlignment="1">
      <alignment horizontal="center" vertical="center"/>
    </xf>
    <xf numFmtId="0" fontId="69" fillId="0" borderId="5" xfId="1" applyFont="1" applyBorder="1" applyAlignment="1">
      <alignment vertical="center"/>
    </xf>
    <xf numFmtId="0" fontId="69" fillId="0" borderId="5" xfId="1" applyFont="1" applyBorder="1" applyAlignment="1">
      <alignment horizontal="center" vertical="center"/>
    </xf>
    <xf numFmtId="0" fontId="69" fillId="0" borderId="12" xfId="1" applyFont="1" applyBorder="1" applyAlignment="1">
      <alignment vertical="center"/>
    </xf>
    <xf numFmtId="1" fontId="69" fillId="0" borderId="38" xfId="1" applyNumberFormat="1" applyFont="1" applyBorder="1" applyAlignment="1">
      <alignment horizontal="center" vertical="center"/>
    </xf>
    <xf numFmtId="0" fontId="69" fillId="0" borderId="3" xfId="1" applyFont="1" applyBorder="1" applyAlignment="1">
      <alignment vertical="center"/>
    </xf>
    <xf numFmtId="0" fontId="69" fillId="0" borderId="14" xfId="1" applyFont="1" applyBorder="1" applyAlignment="1">
      <alignment vertical="center"/>
    </xf>
    <xf numFmtId="0" fontId="47" fillId="3" borderId="76" xfId="1" applyFont="1" applyFill="1" applyBorder="1" applyAlignment="1">
      <alignment horizontal="center" vertical="center"/>
    </xf>
    <xf numFmtId="0" fontId="47" fillId="3" borderId="76" xfId="1" quotePrefix="1" applyFont="1" applyFill="1" applyBorder="1" applyAlignment="1">
      <alignment horizontal="center" vertical="center"/>
    </xf>
    <xf numFmtId="0" fontId="47" fillId="3" borderId="74" xfId="1" applyFont="1" applyFill="1" applyBorder="1" applyAlignment="1">
      <alignment horizontal="center" vertical="center"/>
    </xf>
    <xf numFmtId="0" fontId="47" fillId="3" borderId="46" xfId="1" quotePrefix="1" applyFont="1" applyFill="1" applyBorder="1" applyAlignment="1">
      <alignment horizontal="center" vertical="center"/>
    </xf>
    <xf numFmtId="0" fontId="47" fillId="3" borderId="80" xfId="1" quotePrefix="1" applyFont="1" applyFill="1" applyBorder="1" applyAlignment="1">
      <alignment horizontal="center" vertical="center"/>
    </xf>
    <xf numFmtId="1" fontId="65" fillId="3" borderId="23" xfId="1" applyNumberFormat="1" applyFont="1" applyFill="1" applyBorder="1" applyAlignment="1">
      <alignment horizontal="center"/>
    </xf>
    <xf numFmtId="1" fontId="65" fillId="3" borderId="23" xfId="1" applyNumberFormat="1" applyFont="1" applyFill="1" applyBorder="1" applyAlignment="1">
      <alignment horizontal="center" vertical="center"/>
    </xf>
    <xf numFmtId="1" fontId="65" fillId="0" borderId="23" xfId="1" applyNumberFormat="1" applyFont="1" applyBorder="1" applyAlignment="1">
      <alignment horizontal="center"/>
    </xf>
    <xf numFmtId="0" fontId="65" fillId="0" borderId="10" xfId="1" applyFont="1" applyBorder="1" applyAlignment="1">
      <alignment horizontal="center" vertical="center"/>
    </xf>
    <xf numFmtId="0" fontId="65" fillId="0" borderId="23" xfId="1" applyFont="1" applyBorder="1" applyAlignment="1">
      <alignment horizontal="center"/>
    </xf>
    <xf numFmtId="0" fontId="65" fillId="0" borderId="14" xfId="1" applyFont="1" applyBorder="1" applyAlignment="1">
      <alignment horizontal="center" vertical="center"/>
    </xf>
    <xf numFmtId="1" fontId="47" fillId="3" borderId="71" xfId="1" applyNumberFormat="1" applyFont="1" applyFill="1" applyBorder="1" applyAlignment="1">
      <alignment horizontal="center" vertical="center"/>
    </xf>
    <xf numFmtId="0" fontId="47" fillId="0" borderId="71" xfId="1" applyFont="1" applyBorder="1"/>
    <xf numFmtId="1" fontId="65" fillId="3" borderId="72" xfId="1" applyNumberFormat="1" applyFont="1" applyFill="1" applyBorder="1" applyAlignment="1">
      <alignment horizontal="center" vertical="center"/>
    </xf>
    <xf numFmtId="1" fontId="65" fillId="0" borderId="72" xfId="1" applyNumberFormat="1" applyFont="1" applyBorder="1" applyAlignment="1">
      <alignment horizontal="center"/>
    </xf>
    <xf numFmtId="0" fontId="84" fillId="0" borderId="0" xfId="1" applyFont="1" applyAlignment="1">
      <alignment horizontal="center" vertical="center"/>
    </xf>
    <xf numFmtId="0" fontId="84" fillId="0" borderId="0" xfId="1" applyFont="1" applyAlignment="1">
      <alignment vertical="center"/>
    </xf>
    <xf numFmtId="1" fontId="84" fillId="0" borderId="0" xfId="1" applyNumberFormat="1" applyFont="1" applyAlignment="1">
      <alignment horizontal="center" vertical="center"/>
    </xf>
    <xf numFmtId="1" fontId="84" fillId="0" borderId="0" xfId="1" applyNumberFormat="1" applyFont="1" applyAlignment="1">
      <alignment vertical="center"/>
    </xf>
    <xf numFmtId="0" fontId="84" fillId="0" borderId="0" xfId="1" applyFont="1" applyAlignment="1">
      <alignment horizontal="left" vertical="center"/>
    </xf>
    <xf numFmtId="0" fontId="47" fillId="3" borderId="29" xfId="1" applyFont="1" applyFill="1" applyBorder="1" applyAlignment="1">
      <alignment horizontal="center"/>
    </xf>
    <xf numFmtId="0" fontId="47" fillId="3" borderId="29" xfId="1" applyFont="1" applyFill="1" applyBorder="1"/>
    <xf numFmtId="0" fontId="47" fillId="3" borderId="30" xfId="1" applyFont="1" applyFill="1" applyBorder="1" applyAlignment="1">
      <alignment horizontal="center"/>
    </xf>
    <xf numFmtId="0" fontId="47" fillId="3" borderId="30" xfId="1" applyFont="1" applyFill="1" applyBorder="1"/>
    <xf numFmtId="0" fontId="47" fillId="3" borderId="31" xfId="1" applyFont="1" applyFill="1" applyBorder="1" applyAlignment="1">
      <alignment horizontal="center"/>
    </xf>
    <xf numFmtId="0" fontId="47" fillId="3" borderId="31" xfId="1" applyFont="1" applyFill="1" applyBorder="1"/>
    <xf numFmtId="0" fontId="47" fillId="3" borderId="71" xfId="1" applyFont="1" applyFill="1" applyBorder="1" applyAlignment="1">
      <alignment horizontal="center"/>
    </xf>
    <xf numFmtId="0" fontId="47" fillId="3" borderId="23" xfId="1" applyFont="1" applyFill="1" applyBorder="1" applyAlignment="1">
      <alignment horizontal="center"/>
    </xf>
    <xf numFmtId="0" fontId="47" fillId="3" borderId="33" xfId="1" quotePrefix="1" applyFont="1" applyFill="1" applyBorder="1" applyAlignment="1">
      <alignment horizontal="center" vertical="center"/>
    </xf>
    <xf numFmtId="0" fontId="47" fillId="3" borderId="78" xfId="1" applyFont="1" applyFill="1" applyBorder="1" applyAlignment="1">
      <alignment horizontal="center"/>
    </xf>
    <xf numFmtId="0" fontId="47" fillId="3" borderId="72" xfId="1" applyFont="1" applyFill="1" applyBorder="1" applyAlignment="1">
      <alignment horizontal="center"/>
    </xf>
    <xf numFmtId="1" fontId="47" fillId="3" borderId="32" xfId="1" applyNumberFormat="1" applyFont="1" applyFill="1" applyBorder="1"/>
    <xf numFmtId="1" fontId="47" fillId="3" borderId="16" xfId="1" applyNumberFormat="1" applyFont="1" applyFill="1" applyBorder="1"/>
    <xf numFmtId="1" fontId="47" fillId="3" borderId="16" xfId="1" applyNumberFormat="1" applyFont="1" applyFill="1" applyBorder="1" applyAlignment="1">
      <alignment horizontal="center" vertical="center"/>
    </xf>
    <xf numFmtId="0" fontId="47" fillId="3" borderId="71" xfId="1" applyFont="1" applyFill="1" applyBorder="1"/>
    <xf numFmtId="0" fontId="47" fillId="3" borderId="16" xfId="1" applyFont="1" applyFill="1" applyBorder="1"/>
    <xf numFmtId="1" fontId="47" fillId="3" borderId="45" xfId="1" applyNumberFormat="1" applyFont="1" applyFill="1" applyBorder="1"/>
    <xf numFmtId="1" fontId="47" fillId="3" borderId="15" xfId="1" applyNumberFormat="1" applyFont="1" applyFill="1" applyBorder="1"/>
    <xf numFmtId="1" fontId="47" fillId="3" borderId="23" xfId="1" applyNumberFormat="1" applyFont="1" applyFill="1" applyBorder="1" applyAlignment="1">
      <alignment horizontal="center" vertical="center"/>
    </xf>
    <xf numFmtId="1" fontId="47" fillId="3" borderId="10" xfId="1" applyNumberFormat="1" applyFont="1" applyFill="1" applyBorder="1" applyAlignment="1">
      <alignment horizontal="center" vertical="center"/>
    </xf>
    <xf numFmtId="0" fontId="47" fillId="3" borderId="23" xfId="1" applyFont="1" applyFill="1" applyBorder="1"/>
    <xf numFmtId="0" fontId="47" fillId="3" borderId="10" xfId="1" applyFont="1" applyFill="1" applyBorder="1"/>
    <xf numFmtId="1" fontId="47" fillId="3" borderId="44" xfId="1" applyNumberFormat="1" applyFont="1" applyFill="1" applyBorder="1"/>
    <xf numFmtId="1" fontId="47" fillId="3" borderId="12" xfId="1" applyNumberFormat="1" applyFont="1" applyFill="1" applyBorder="1"/>
    <xf numFmtId="1" fontId="47" fillId="3" borderId="34" xfId="1" applyNumberFormat="1" applyFont="1" applyFill="1" applyBorder="1"/>
    <xf numFmtId="1" fontId="47" fillId="3" borderId="10" xfId="1" applyNumberFormat="1" applyFont="1" applyFill="1" applyBorder="1"/>
    <xf numFmtId="0" fontId="47" fillId="3" borderId="12" xfId="1" applyFont="1" applyFill="1" applyBorder="1"/>
    <xf numFmtId="1" fontId="47" fillId="3" borderId="69" xfId="1" applyNumberFormat="1" applyFont="1" applyFill="1" applyBorder="1"/>
    <xf numFmtId="1" fontId="47" fillId="3" borderId="3" xfId="1" applyNumberFormat="1" applyFont="1" applyFill="1" applyBorder="1"/>
    <xf numFmtId="1" fontId="47" fillId="3" borderId="79" xfId="1" applyNumberFormat="1" applyFont="1" applyFill="1" applyBorder="1" applyAlignment="1">
      <alignment horizontal="center" vertical="center"/>
    </xf>
    <xf numFmtId="1" fontId="47" fillId="3" borderId="12" xfId="1" applyNumberFormat="1" applyFont="1" applyFill="1" applyBorder="1" applyAlignment="1">
      <alignment horizontal="center" vertical="center"/>
    </xf>
    <xf numFmtId="0" fontId="47" fillId="3" borderId="79" xfId="1" applyFont="1" applyFill="1" applyBorder="1"/>
    <xf numFmtId="1" fontId="47" fillId="3" borderId="78" xfId="1" applyNumberFormat="1" applyFont="1" applyFill="1" applyBorder="1" applyAlignment="1">
      <alignment horizontal="center" vertical="center"/>
    </xf>
    <xf numFmtId="1" fontId="47" fillId="3" borderId="15" xfId="1" applyNumberFormat="1" applyFont="1" applyFill="1" applyBorder="1" applyAlignment="1">
      <alignment horizontal="center" vertical="center"/>
    </xf>
    <xf numFmtId="0" fontId="47" fillId="3" borderId="78" xfId="1" applyFont="1" applyFill="1" applyBorder="1"/>
    <xf numFmtId="1" fontId="47" fillId="3" borderId="70" xfId="1" applyNumberFormat="1" applyFont="1" applyFill="1" applyBorder="1"/>
    <xf numFmtId="1" fontId="47" fillId="3" borderId="13" xfId="1" applyNumberFormat="1" applyFont="1" applyFill="1" applyBorder="1"/>
    <xf numFmtId="1" fontId="47" fillId="3" borderId="72" xfId="1" applyNumberFormat="1" applyFont="1" applyFill="1" applyBorder="1" applyAlignment="1">
      <alignment horizontal="center" vertical="center"/>
    </xf>
    <xf numFmtId="1" fontId="47" fillId="3" borderId="14" xfId="1" applyNumberFormat="1" applyFont="1" applyFill="1" applyBorder="1" applyAlignment="1">
      <alignment horizontal="center" vertical="center"/>
    </xf>
    <xf numFmtId="0" fontId="47" fillId="3" borderId="72" xfId="1" applyFont="1" applyFill="1" applyBorder="1"/>
    <xf numFmtId="0" fontId="47" fillId="3" borderId="14" xfId="1" applyFont="1" applyFill="1" applyBorder="1"/>
    <xf numFmtId="0" fontId="44" fillId="3" borderId="24" xfId="1" applyFont="1" applyFill="1" applyBorder="1" applyAlignment="1">
      <alignment vertical="center"/>
    </xf>
    <xf numFmtId="0" fontId="44" fillId="0" borderId="33" xfId="1" quotePrefix="1" applyFont="1" applyBorder="1" applyAlignment="1">
      <alignment horizontal="center" vertical="center"/>
    </xf>
    <xf numFmtId="0" fontId="43" fillId="3" borderId="26" xfId="1" applyFont="1" applyFill="1" applyBorder="1" applyAlignment="1">
      <alignment vertical="center"/>
    </xf>
    <xf numFmtId="0" fontId="44" fillId="0" borderId="35" xfId="1" quotePrefix="1" applyFont="1" applyBorder="1" applyAlignment="1">
      <alignment horizontal="center" vertical="center"/>
    </xf>
    <xf numFmtId="0" fontId="43" fillId="3" borderId="28" xfId="1" applyFont="1" applyFill="1" applyBorder="1" applyAlignment="1">
      <alignment vertical="center"/>
    </xf>
    <xf numFmtId="0" fontId="44" fillId="0" borderId="43" xfId="1" quotePrefix="1" applyFont="1" applyBorder="1" applyAlignment="1">
      <alignment horizontal="center" vertical="center"/>
    </xf>
    <xf numFmtId="0" fontId="44" fillId="2" borderId="24" xfId="1" applyFont="1" applyFill="1" applyBorder="1" applyAlignment="1">
      <alignment vertical="center"/>
    </xf>
    <xf numFmtId="0" fontId="43" fillId="2" borderId="26" xfId="1" applyFont="1" applyFill="1" applyBorder="1" applyAlignment="1">
      <alignment vertical="center"/>
    </xf>
    <xf numFmtId="0" fontId="43" fillId="2" borderId="28" xfId="1" applyFont="1" applyFill="1" applyBorder="1" applyAlignment="1">
      <alignment vertical="center"/>
    </xf>
    <xf numFmtId="1" fontId="27" fillId="0" borderId="125" xfId="1" applyNumberFormat="1" applyFont="1" applyBorder="1" applyAlignment="1">
      <alignment horizontal="center" vertical="center"/>
    </xf>
    <xf numFmtId="0" fontId="27" fillId="0" borderId="13" xfId="1" applyFont="1" applyBorder="1" applyAlignment="1">
      <alignment horizontal="center" vertical="center"/>
    </xf>
    <xf numFmtId="0" fontId="13" fillId="0" borderId="2" xfId="1" applyFont="1" applyBorder="1" applyAlignment="1">
      <alignment horizontal="center" vertical="center"/>
    </xf>
    <xf numFmtId="0" fontId="13" fillId="0" borderId="3" xfId="1" applyFont="1" applyBorder="1" applyAlignment="1">
      <alignment horizontal="center" vertical="center"/>
    </xf>
    <xf numFmtId="0" fontId="13" fillId="0" borderId="87" xfId="1" quotePrefix="1" applyFont="1" applyBorder="1" applyAlignment="1">
      <alignment horizontal="center" vertical="center"/>
    </xf>
    <xf numFmtId="0" fontId="28" fillId="18" borderId="16" xfId="1" applyFont="1" applyFill="1" applyBorder="1" applyAlignment="1">
      <alignment vertical="center"/>
    </xf>
    <xf numFmtId="0" fontId="28" fillId="18" borderId="3" xfId="1" applyFont="1" applyFill="1" applyBorder="1" applyAlignment="1">
      <alignment vertical="center"/>
    </xf>
    <xf numFmtId="0" fontId="27" fillId="0" borderId="5" xfId="1" applyFont="1" applyBorder="1" applyAlignment="1">
      <alignment vertical="center"/>
    </xf>
    <xf numFmtId="0" fontId="13" fillId="0" borderId="108" xfId="1" applyFont="1" applyBorder="1" applyAlignment="1">
      <alignment horizontal="center" vertical="center"/>
    </xf>
    <xf numFmtId="0" fontId="13" fillId="0" borderId="1" xfId="1" applyFont="1" applyBorder="1" applyAlignment="1">
      <alignment horizontal="center" vertical="center"/>
    </xf>
    <xf numFmtId="0" fontId="13" fillId="0" borderId="109" xfId="1" quotePrefix="1" applyFont="1" applyBorder="1" applyAlignment="1">
      <alignment horizontal="center" vertical="center"/>
    </xf>
    <xf numFmtId="1" fontId="13" fillId="0" borderId="32" xfId="1" applyNumberFormat="1" applyFont="1" applyBorder="1" applyAlignment="1">
      <alignment horizontal="center" vertical="center"/>
    </xf>
    <xf numFmtId="1" fontId="13" fillId="0" borderId="71" xfId="1" applyNumberFormat="1" applyFont="1" applyBorder="1" applyAlignment="1">
      <alignment horizontal="center" vertical="center"/>
    </xf>
    <xf numFmtId="1" fontId="13" fillId="0" borderId="34" xfId="1" applyNumberFormat="1" applyFont="1" applyBorder="1" applyAlignment="1">
      <alignment horizontal="center" vertical="center"/>
    </xf>
    <xf numFmtId="0" fontId="79" fillId="2" borderId="29" xfId="1" applyFont="1" applyFill="1" applyBorder="1" applyAlignment="1">
      <alignment horizontal="left" vertical="center"/>
    </xf>
    <xf numFmtId="0" fontId="79" fillId="2" borderId="30" xfId="1" applyFont="1" applyFill="1" applyBorder="1" applyAlignment="1">
      <alignment horizontal="left" vertical="center"/>
    </xf>
    <xf numFmtId="1" fontId="27" fillId="0" borderId="113" xfId="1" applyNumberFormat="1" applyFont="1" applyBorder="1" applyAlignment="1">
      <alignment horizontal="center" vertical="center"/>
    </xf>
    <xf numFmtId="0" fontId="27" fillId="0" borderId="113" xfId="1" applyFont="1" applyBorder="1" applyAlignment="1">
      <alignment horizontal="center" vertical="center"/>
    </xf>
    <xf numFmtId="1" fontId="27" fillId="0" borderId="38" xfId="1" applyNumberFormat="1" applyFont="1" applyBorder="1" applyAlignment="1">
      <alignment horizontal="center" vertical="center"/>
    </xf>
    <xf numFmtId="0" fontId="79" fillId="2" borderId="31" xfId="1" applyFont="1" applyFill="1" applyBorder="1" applyAlignment="1">
      <alignment horizontal="left" vertical="center"/>
    </xf>
    <xf numFmtId="0" fontId="43" fillId="2" borderId="30" xfId="1" applyFont="1" applyFill="1" applyBorder="1" applyAlignment="1">
      <alignment horizontal="left" vertical="center"/>
    </xf>
    <xf numFmtId="0" fontId="43" fillId="2" borderId="31" xfId="1" applyFont="1" applyFill="1" applyBorder="1" applyAlignment="1">
      <alignment horizontal="left" vertical="center"/>
    </xf>
    <xf numFmtId="0" fontId="44" fillId="0" borderId="35" xfId="1" applyFont="1" applyBorder="1" applyAlignment="1">
      <alignment horizontal="center" vertical="center"/>
    </xf>
    <xf numFmtId="0" fontId="44" fillId="0" borderId="43" xfId="1" applyFont="1" applyBorder="1" applyAlignment="1">
      <alignment horizontal="center" vertical="center"/>
    </xf>
    <xf numFmtId="0" fontId="44" fillId="0" borderId="3" xfId="1" applyFont="1" applyBorder="1" applyAlignment="1">
      <alignment horizontal="left"/>
    </xf>
    <xf numFmtId="1" fontId="44" fillId="0" borderId="19" xfId="1" applyNumberFormat="1" applyFont="1" applyBorder="1" applyAlignment="1">
      <alignment horizontal="center"/>
    </xf>
    <xf numFmtId="0" fontId="44" fillId="0" borderId="13" xfId="1" applyFont="1" applyBorder="1" applyAlignment="1">
      <alignment horizontal="left"/>
    </xf>
    <xf numFmtId="0" fontId="47" fillId="0" borderId="11" xfId="1" applyFont="1" applyBorder="1"/>
    <xf numFmtId="0" fontId="47" fillId="0" borderId="5" xfId="1" applyFont="1" applyBorder="1" applyAlignment="1">
      <alignment vertical="center"/>
    </xf>
    <xf numFmtId="0" fontId="47" fillId="0" borderId="11" xfId="1" applyFont="1" applyBorder="1" applyAlignment="1">
      <alignment vertical="center"/>
    </xf>
    <xf numFmtId="0" fontId="47" fillId="0" borderId="29" xfId="1" quotePrefix="1" applyFont="1" applyBorder="1" applyAlignment="1">
      <alignment vertical="center"/>
    </xf>
    <xf numFmtId="0" fontId="47" fillId="0" borderId="30" xfId="1" quotePrefix="1" applyFont="1" applyBorder="1" applyAlignment="1">
      <alignment vertical="center"/>
    </xf>
    <xf numFmtId="0" fontId="47" fillId="0" borderId="31" xfId="1" quotePrefix="1" applyFont="1" applyBorder="1" applyAlignment="1">
      <alignment vertical="center"/>
    </xf>
    <xf numFmtId="0" fontId="47" fillId="0" borderId="11" xfId="1" applyFont="1" applyBorder="1" applyAlignment="1">
      <alignment horizontal="center" vertical="center"/>
    </xf>
    <xf numFmtId="0" fontId="44" fillId="0" borderId="37" xfId="1" applyFont="1" applyBorder="1" applyAlignment="1">
      <alignment horizontal="center" vertical="center"/>
    </xf>
    <xf numFmtId="0" fontId="47" fillId="0" borderId="9" xfId="1" applyFont="1" applyBorder="1" applyAlignment="1">
      <alignment horizontal="center" vertical="center"/>
    </xf>
    <xf numFmtId="0" fontId="44" fillId="0" borderId="41" xfId="1" applyFont="1" applyBorder="1" applyAlignment="1">
      <alignment horizontal="center" vertical="center"/>
    </xf>
    <xf numFmtId="0" fontId="47" fillId="0" borderId="15" xfId="1" applyFont="1" applyBorder="1"/>
    <xf numFmtId="0" fontId="47" fillId="0" borderId="9" xfId="1" applyFont="1" applyBorder="1" applyAlignment="1">
      <alignment vertical="center"/>
    </xf>
    <xf numFmtId="0" fontId="47" fillId="0" borderId="1" xfId="1" applyFont="1" applyBorder="1" applyAlignment="1">
      <alignment horizontal="left" vertical="center"/>
    </xf>
    <xf numFmtId="0" fontId="47" fillId="0" borderId="1" xfId="1" applyFont="1" applyBorder="1" applyAlignment="1">
      <alignment horizontal="center" vertical="center"/>
    </xf>
    <xf numFmtId="0" fontId="47" fillId="0" borderId="108" xfId="1" applyFont="1" applyBorder="1" applyAlignment="1">
      <alignment horizontal="left" vertical="center"/>
    </xf>
    <xf numFmtId="1" fontId="47" fillId="0" borderId="26" xfId="1" applyNumberFormat="1" applyFont="1" applyBorder="1" applyAlignment="1">
      <alignment vertical="center"/>
    </xf>
    <xf numFmtId="1" fontId="47" fillId="0" borderId="125" xfId="1" applyNumberFormat="1" applyFont="1" applyBorder="1" applyAlignment="1">
      <alignment vertical="center"/>
    </xf>
    <xf numFmtId="0" fontId="47" fillId="0" borderId="9" xfId="1" applyFont="1" applyBorder="1" applyAlignment="1">
      <alignment horizontal="left" vertical="center"/>
    </xf>
    <xf numFmtId="0" fontId="47" fillId="0" borderId="11" xfId="1" applyFont="1" applyBorder="1" applyAlignment="1">
      <alignment horizontal="left" vertical="center"/>
    </xf>
    <xf numFmtId="0" fontId="47" fillId="18" borderId="5" xfId="1" applyFont="1" applyFill="1" applyBorder="1" applyAlignment="1">
      <alignment vertical="center"/>
    </xf>
    <xf numFmtId="0" fontId="47" fillId="18" borderId="9" xfId="1" applyFont="1" applyFill="1" applyBorder="1" applyAlignment="1">
      <alignment vertical="center"/>
    </xf>
    <xf numFmtId="0" fontId="47" fillId="18" borderId="11" xfId="1" applyFont="1" applyFill="1" applyBorder="1" applyAlignment="1">
      <alignment vertical="center"/>
    </xf>
    <xf numFmtId="0" fontId="47" fillId="18" borderId="2" xfId="1" applyFont="1" applyFill="1" applyBorder="1" applyAlignment="1">
      <alignment vertical="center"/>
    </xf>
    <xf numFmtId="0" fontId="47" fillId="18" borderId="9" xfId="1" applyFont="1" applyFill="1" applyBorder="1"/>
    <xf numFmtId="0" fontId="47" fillId="18" borderId="10" xfId="1" applyFont="1" applyFill="1" applyBorder="1"/>
    <xf numFmtId="0" fontId="47" fillId="18" borderId="11" xfId="1" applyFont="1" applyFill="1" applyBorder="1"/>
    <xf numFmtId="0" fontId="47" fillId="18" borderId="5" xfId="1" applyFont="1" applyFill="1" applyBorder="1"/>
    <xf numFmtId="1" fontId="47" fillId="18" borderId="1" xfId="1" applyNumberFormat="1" applyFont="1" applyFill="1" applyBorder="1" applyAlignment="1">
      <alignment horizontal="center" vertical="center"/>
    </xf>
    <xf numFmtId="0" fontId="47" fillId="18" borderId="1" xfId="1" applyFont="1" applyFill="1" applyBorder="1"/>
    <xf numFmtId="1" fontId="47" fillId="18" borderId="108" xfId="1" applyNumberFormat="1" applyFont="1" applyFill="1" applyBorder="1" applyAlignment="1">
      <alignment horizontal="center" vertical="center"/>
    </xf>
    <xf numFmtId="0" fontId="47" fillId="18" borderId="108" xfId="1" applyFont="1" applyFill="1" applyBorder="1"/>
    <xf numFmtId="1" fontId="47" fillId="18" borderId="38" xfId="1" applyNumberFormat="1" applyFont="1" applyFill="1" applyBorder="1" applyAlignment="1">
      <alignment horizontal="center" vertical="center"/>
    </xf>
    <xf numFmtId="1" fontId="47" fillId="18" borderId="107" xfId="1" applyNumberFormat="1" applyFont="1" applyFill="1" applyBorder="1" applyAlignment="1">
      <alignment horizontal="center" vertical="center"/>
    </xf>
    <xf numFmtId="1" fontId="47" fillId="0" borderId="69" xfId="1" applyNumberFormat="1" applyFont="1" applyBorder="1" applyAlignment="1">
      <alignment horizontal="center" vertical="center"/>
    </xf>
    <xf numFmtId="1" fontId="47" fillId="0" borderId="3" xfId="1" applyNumberFormat="1" applyFont="1" applyBorder="1" applyAlignment="1">
      <alignment horizontal="center" vertical="center"/>
    </xf>
    <xf numFmtId="0" fontId="47" fillId="0" borderId="3" xfId="1" applyFont="1" applyBorder="1" applyAlignment="1">
      <alignment horizontal="left" vertical="center"/>
    </xf>
    <xf numFmtId="0" fontId="76" fillId="2" borderId="0" xfId="1" applyFont="1" applyFill="1" applyAlignment="1">
      <alignment vertical="center"/>
    </xf>
    <xf numFmtId="0" fontId="47" fillId="0" borderId="4" xfId="1" applyFont="1" applyBorder="1" applyAlignment="1">
      <alignment horizontal="center" vertical="center"/>
    </xf>
    <xf numFmtId="0" fontId="47" fillId="0" borderId="27" xfId="1" quotePrefix="1" applyFont="1" applyBorder="1" applyAlignment="1">
      <alignment horizontal="center" vertical="center"/>
    </xf>
    <xf numFmtId="1" fontId="44" fillId="33" borderId="125" xfId="1" applyNumberFormat="1" applyFont="1" applyFill="1" applyBorder="1" applyAlignment="1">
      <alignment horizontal="center" vertical="center"/>
    </xf>
    <xf numFmtId="0" fontId="47" fillId="3" borderId="26" xfId="1" applyFont="1" applyFill="1" applyBorder="1"/>
    <xf numFmtId="0" fontId="47" fillId="13" borderId="16" xfId="1" applyFont="1" applyFill="1" applyBorder="1" applyAlignment="1">
      <alignment vertical="center"/>
    </xf>
    <xf numFmtId="0" fontId="44" fillId="13" borderId="16" xfId="1" applyFont="1" applyFill="1" applyBorder="1" applyAlignment="1">
      <alignment horizontal="center" vertical="center"/>
    </xf>
    <xf numFmtId="0" fontId="47" fillId="13" borderId="10" xfId="1" applyFont="1" applyFill="1" applyBorder="1" applyAlignment="1">
      <alignment vertical="center"/>
    </xf>
    <xf numFmtId="0" fontId="44" fillId="13" borderId="10" xfId="1" applyFont="1" applyFill="1" applyBorder="1" applyAlignment="1">
      <alignment horizontal="center" vertical="center"/>
    </xf>
    <xf numFmtId="0" fontId="44" fillId="13" borderId="15" xfId="1" applyFont="1" applyFill="1" applyBorder="1" applyAlignment="1">
      <alignment horizontal="center" vertical="center"/>
    </xf>
    <xf numFmtId="0" fontId="47" fillId="13" borderId="12" xfId="1" applyFont="1" applyFill="1" applyBorder="1" applyAlignment="1">
      <alignment vertical="center"/>
    </xf>
    <xf numFmtId="0" fontId="47" fillId="13" borderId="3" xfId="1" applyFont="1" applyFill="1" applyBorder="1" applyAlignment="1">
      <alignment vertical="center"/>
    </xf>
    <xf numFmtId="0" fontId="47" fillId="13" borderId="11" xfId="1" applyFont="1" applyFill="1" applyBorder="1" applyAlignment="1">
      <alignment vertical="center"/>
    </xf>
    <xf numFmtId="0" fontId="47" fillId="13" borderId="5" xfId="1" applyFont="1" applyFill="1" applyBorder="1" applyAlignment="1">
      <alignment horizontal="center" vertical="center"/>
    </xf>
    <xf numFmtId="0" fontId="44" fillId="13" borderId="11" xfId="1" applyFont="1" applyFill="1" applyBorder="1" applyAlignment="1">
      <alignment horizontal="center" vertical="center"/>
    </xf>
    <xf numFmtId="0" fontId="47" fillId="13" borderId="9" xfId="1" applyFont="1" applyFill="1" applyBorder="1" applyAlignment="1">
      <alignment vertical="center"/>
    </xf>
    <xf numFmtId="0" fontId="44" fillId="13" borderId="9" xfId="1" applyFont="1" applyFill="1" applyBorder="1" applyAlignment="1">
      <alignment horizontal="center" vertical="center"/>
    </xf>
    <xf numFmtId="1" fontId="47" fillId="13" borderId="1" xfId="1" applyNumberFormat="1" applyFont="1" applyFill="1" applyBorder="1" applyAlignment="1">
      <alignment horizontal="center" vertical="center"/>
    </xf>
    <xf numFmtId="0" fontId="47" fillId="13" borderId="1" xfId="1" applyFont="1" applyFill="1" applyBorder="1" applyAlignment="1">
      <alignment vertical="center"/>
    </xf>
    <xf numFmtId="0" fontId="47" fillId="13" borderId="1" xfId="1" applyFont="1" applyFill="1" applyBorder="1" applyAlignment="1">
      <alignment horizontal="center" vertical="center"/>
    </xf>
    <xf numFmtId="0" fontId="44" fillId="13" borderId="1" xfId="1" applyFont="1" applyFill="1" applyBorder="1" applyAlignment="1">
      <alignment horizontal="center" vertical="center"/>
    </xf>
    <xf numFmtId="0" fontId="44" fillId="13" borderId="1" xfId="1" applyFont="1" applyFill="1" applyBorder="1" applyAlignment="1">
      <alignment horizontal="center"/>
    </xf>
    <xf numFmtId="0" fontId="44" fillId="13" borderId="39" xfId="1" applyFont="1" applyFill="1" applyBorder="1" applyAlignment="1">
      <alignment horizontal="center" vertical="center"/>
    </xf>
    <xf numFmtId="0" fontId="47" fillId="35" borderId="9" xfId="1" applyFont="1" applyFill="1" applyBorder="1" applyAlignment="1">
      <alignment vertical="center"/>
    </xf>
    <xf numFmtId="0" fontId="44" fillId="35" borderId="9" xfId="1" applyFont="1" applyFill="1" applyBorder="1" applyAlignment="1">
      <alignment horizontal="center" vertical="center"/>
    </xf>
    <xf numFmtId="0" fontId="47" fillId="35" borderId="5" xfId="1" applyFont="1" applyFill="1" applyBorder="1" applyAlignment="1">
      <alignment vertical="center"/>
    </xf>
    <xf numFmtId="0" fontId="44" fillId="35" borderId="11" xfId="1" applyFont="1" applyFill="1" applyBorder="1" applyAlignment="1">
      <alignment horizontal="center" vertical="center"/>
    </xf>
    <xf numFmtId="0" fontId="44" fillId="38" borderId="2" xfId="1" applyFont="1" applyFill="1" applyBorder="1" applyAlignment="1">
      <alignment horizontal="center" vertical="center"/>
    </xf>
    <xf numFmtId="0" fontId="47" fillId="31" borderId="9" xfId="1" applyFont="1" applyFill="1" applyBorder="1" applyAlignment="1">
      <alignment vertical="center"/>
    </xf>
    <xf numFmtId="0" fontId="44" fillId="31" borderId="9" xfId="1" applyFont="1" applyFill="1" applyBorder="1" applyAlignment="1">
      <alignment horizontal="center" vertical="center"/>
    </xf>
    <xf numFmtId="0" fontId="47" fillId="31" borderId="11" xfId="1" applyFont="1" applyFill="1" applyBorder="1" applyAlignment="1">
      <alignment vertical="center"/>
    </xf>
    <xf numFmtId="0" fontId="44" fillId="31" borderId="11" xfId="1" applyFont="1" applyFill="1" applyBorder="1" applyAlignment="1">
      <alignment horizontal="center" vertical="center"/>
    </xf>
    <xf numFmtId="0" fontId="44" fillId="17" borderId="9" xfId="1" applyFont="1" applyFill="1" applyBorder="1" applyAlignment="1">
      <alignment horizontal="center" vertical="center"/>
    </xf>
    <xf numFmtId="0" fontId="47" fillId="17" borderId="5" xfId="1" applyFont="1" applyFill="1" applyBorder="1" applyAlignment="1">
      <alignment vertical="center"/>
    </xf>
    <xf numFmtId="0" fontId="47" fillId="17" borderId="9" xfId="1" applyFont="1" applyFill="1" applyBorder="1" applyAlignment="1">
      <alignment vertical="center"/>
    </xf>
    <xf numFmtId="0" fontId="47" fillId="17" borderId="3" xfId="1" applyFont="1" applyFill="1" applyBorder="1" applyAlignment="1">
      <alignment vertical="center"/>
    </xf>
    <xf numFmtId="0" fontId="44" fillId="17" borderId="11" xfId="1" applyFont="1" applyFill="1" applyBorder="1" applyAlignment="1">
      <alignment horizontal="center" vertical="center"/>
    </xf>
    <xf numFmtId="0" fontId="44" fillId="21" borderId="12" xfId="1" applyFont="1" applyFill="1" applyBorder="1" applyAlignment="1">
      <alignment horizontal="center" vertical="center"/>
    </xf>
    <xf numFmtId="1" fontId="47" fillId="21" borderId="5" xfId="1" applyNumberFormat="1" applyFont="1" applyFill="1" applyBorder="1" applyAlignment="1">
      <alignment horizontal="center" vertical="center"/>
    </xf>
    <xf numFmtId="0" fontId="47" fillId="21" borderId="5" xfId="1" applyFont="1" applyFill="1" applyBorder="1" applyAlignment="1">
      <alignment horizontal="center" vertical="center"/>
    </xf>
    <xf numFmtId="0" fontId="44" fillId="21" borderId="11" xfId="1" applyFont="1" applyFill="1" applyBorder="1" applyAlignment="1">
      <alignment horizontal="center" vertical="center"/>
    </xf>
    <xf numFmtId="0" fontId="44" fillId="21" borderId="9" xfId="1" applyFont="1" applyFill="1" applyBorder="1" applyAlignment="1">
      <alignment horizontal="center" vertical="center"/>
    </xf>
    <xf numFmtId="0" fontId="44" fillId="21" borderId="5" xfId="1" applyFont="1" applyFill="1" applyBorder="1" applyAlignment="1">
      <alignment horizontal="center" vertical="center"/>
    </xf>
    <xf numFmtId="0" fontId="44" fillId="21" borderId="5" xfId="1" applyFont="1" applyFill="1" applyBorder="1" applyAlignment="1">
      <alignment vertical="center"/>
    </xf>
    <xf numFmtId="0" fontId="44" fillId="21" borderId="165" xfId="1" applyFont="1" applyFill="1" applyBorder="1" applyAlignment="1">
      <alignment vertical="center"/>
    </xf>
    <xf numFmtId="0" fontId="44" fillId="33" borderId="1" xfId="1" applyFont="1" applyFill="1" applyBorder="1" applyAlignment="1">
      <alignment horizontal="center" vertical="center"/>
    </xf>
    <xf numFmtId="0" fontId="44" fillId="38" borderId="1" xfId="1" applyFont="1" applyFill="1" applyBorder="1" applyAlignment="1">
      <alignment horizontal="center" vertical="center"/>
    </xf>
    <xf numFmtId="0" fontId="47" fillId="39" borderId="9" xfId="1" applyFont="1" applyFill="1" applyBorder="1" applyAlignment="1">
      <alignment vertical="center"/>
    </xf>
    <xf numFmtId="0" fontId="44" fillId="39" borderId="9" xfId="1" applyFont="1" applyFill="1" applyBorder="1" applyAlignment="1">
      <alignment horizontal="center" vertical="center"/>
    </xf>
    <xf numFmtId="0" fontId="47" fillId="39" borderId="3" xfId="1" applyFont="1" applyFill="1" applyBorder="1" applyAlignment="1">
      <alignment horizontal="center" vertical="center"/>
    </xf>
    <xf numFmtId="0" fontId="47" fillId="39" borderId="10" xfId="1" applyFont="1" applyFill="1" applyBorder="1" applyAlignment="1">
      <alignment vertical="center"/>
    </xf>
    <xf numFmtId="0" fontId="44" fillId="39" borderId="12" xfId="1" applyFont="1" applyFill="1" applyBorder="1" applyAlignment="1">
      <alignment horizontal="center" vertical="center"/>
    </xf>
    <xf numFmtId="0" fontId="47" fillId="39" borderId="5" xfId="1" applyFont="1" applyFill="1" applyBorder="1" applyAlignment="1">
      <alignment horizontal="center" vertical="center"/>
    </xf>
    <xf numFmtId="0" fontId="47" fillId="39" borderId="11" xfId="1" applyFont="1" applyFill="1" applyBorder="1" applyAlignment="1">
      <alignment vertical="center"/>
    </xf>
    <xf numFmtId="0" fontId="44" fillId="39" borderId="11" xfId="1" applyFont="1" applyFill="1" applyBorder="1" applyAlignment="1">
      <alignment horizontal="center" vertical="center"/>
    </xf>
    <xf numFmtId="0" fontId="44" fillId="39" borderId="5" xfId="1" applyFont="1" applyFill="1" applyBorder="1" applyAlignment="1">
      <alignment horizontal="center" vertical="center"/>
    </xf>
    <xf numFmtId="0" fontId="44" fillId="39" borderId="165" xfId="1" applyFont="1" applyFill="1" applyBorder="1" applyAlignment="1">
      <alignment horizontal="center" vertical="center"/>
    </xf>
    <xf numFmtId="1" fontId="47" fillId="39" borderId="12" xfId="1" applyNumberFormat="1" applyFont="1" applyFill="1" applyBorder="1" applyAlignment="1">
      <alignment horizontal="center" vertical="center"/>
    </xf>
    <xf numFmtId="0" fontId="47" fillId="39" borderId="5" xfId="1" applyFont="1" applyFill="1" applyBorder="1" applyAlignment="1">
      <alignment vertical="center"/>
    </xf>
    <xf numFmtId="0" fontId="47" fillId="38" borderId="2" xfId="1" applyFont="1" applyFill="1" applyBorder="1" applyAlignment="1">
      <alignment horizontal="center" vertical="center"/>
    </xf>
    <xf numFmtId="1" fontId="47" fillId="38" borderId="2" xfId="1" applyNumberFormat="1" applyFont="1" applyFill="1" applyBorder="1" applyAlignment="1">
      <alignment horizontal="center" vertical="center"/>
    </xf>
    <xf numFmtId="0" fontId="44" fillId="38" borderId="87" xfId="1" applyFont="1" applyFill="1" applyBorder="1" applyAlignment="1">
      <alignment horizontal="center" vertical="center"/>
    </xf>
    <xf numFmtId="0" fontId="47" fillId="33" borderId="1" xfId="1" applyFont="1" applyFill="1" applyBorder="1" applyAlignment="1">
      <alignment horizontal="center" vertical="center"/>
    </xf>
    <xf numFmtId="0" fontId="44" fillId="33" borderId="39" xfId="1" applyFont="1" applyFill="1" applyBorder="1" applyAlignment="1">
      <alignment horizontal="center" vertical="center"/>
    </xf>
    <xf numFmtId="0" fontId="44" fillId="33" borderId="9" xfId="1" applyFont="1" applyFill="1" applyBorder="1" applyAlignment="1">
      <alignment horizontal="center" vertical="center"/>
    </xf>
    <xf numFmtId="0" fontId="44" fillId="33" borderId="11" xfId="1" applyFont="1" applyFill="1" applyBorder="1" applyAlignment="1">
      <alignment horizontal="center" vertical="center"/>
    </xf>
    <xf numFmtId="1" fontId="47" fillId="40" borderId="107" xfId="1" applyNumberFormat="1" applyFont="1" applyFill="1" applyBorder="1" applyAlignment="1">
      <alignment horizontal="center" vertical="center"/>
    </xf>
    <xf numFmtId="1" fontId="47" fillId="40" borderId="108" xfId="1" applyNumberFormat="1" applyFont="1" applyFill="1" applyBorder="1" applyAlignment="1">
      <alignment horizontal="center" vertical="center"/>
    </xf>
    <xf numFmtId="0" fontId="47" fillId="40" borderId="108" xfId="1" applyFont="1" applyFill="1" applyBorder="1" applyAlignment="1">
      <alignment horizontal="center" vertical="center"/>
    </xf>
    <xf numFmtId="0" fontId="44" fillId="40" borderId="108" xfId="1" applyFont="1" applyFill="1" applyBorder="1" applyAlignment="1">
      <alignment horizontal="center" vertical="center"/>
    </xf>
    <xf numFmtId="0" fontId="44" fillId="40" borderId="109" xfId="1" applyFont="1" applyFill="1" applyBorder="1" applyAlignment="1">
      <alignment horizontal="center" vertical="center"/>
    </xf>
    <xf numFmtId="0" fontId="47" fillId="21" borderId="9" xfId="1" applyFont="1" applyFill="1" applyBorder="1" applyAlignment="1">
      <alignment vertical="center"/>
    </xf>
    <xf numFmtId="0" fontId="47" fillId="21" borderId="11" xfId="1" applyFont="1" applyFill="1" applyBorder="1" applyAlignment="1">
      <alignment vertical="center"/>
    </xf>
    <xf numFmtId="0" fontId="47" fillId="21" borderId="2" xfId="1" applyFont="1" applyFill="1" applyBorder="1" applyAlignment="1">
      <alignment vertical="center"/>
    </xf>
    <xf numFmtId="0" fontId="47" fillId="21" borderId="5" xfId="1" applyFont="1" applyFill="1" applyBorder="1" applyAlignment="1">
      <alignment vertical="center"/>
    </xf>
    <xf numFmtId="0" fontId="47" fillId="38" borderId="9" xfId="1" applyFont="1" applyFill="1" applyBorder="1" applyAlignment="1">
      <alignment vertical="center"/>
    </xf>
    <xf numFmtId="0" fontId="47" fillId="33" borderId="1" xfId="1" applyFont="1" applyFill="1" applyBorder="1" applyAlignment="1">
      <alignment vertical="center"/>
    </xf>
    <xf numFmtId="0" fontId="47" fillId="33" borderId="11" xfId="1" applyFont="1" applyFill="1" applyBorder="1" applyAlignment="1">
      <alignment vertical="center"/>
    </xf>
    <xf numFmtId="0" fontId="47" fillId="40" borderId="108" xfId="1" applyFont="1" applyFill="1" applyBorder="1" applyAlignment="1">
      <alignment vertical="center"/>
    </xf>
    <xf numFmtId="1" fontId="47" fillId="5" borderId="38" xfId="1" applyNumberFormat="1" applyFont="1" applyFill="1" applyBorder="1" applyAlignment="1">
      <alignment horizontal="center" vertical="center"/>
    </xf>
    <xf numFmtId="1" fontId="47" fillId="5" borderId="44" xfId="1" applyNumberFormat="1" applyFont="1" applyFill="1" applyBorder="1" applyAlignment="1">
      <alignment horizontal="center" vertical="center"/>
    </xf>
    <xf numFmtId="1" fontId="47" fillId="5" borderId="85" xfId="1" applyNumberFormat="1" applyFont="1" applyFill="1" applyBorder="1" applyAlignment="1">
      <alignment horizontal="center" vertical="center"/>
    </xf>
    <xf numFmtId="1" fontId="47" fillId="5" borderId="125" xfId="1" applyNumberFormat="1" applyFont="1" applyFill="1" applyBorder="1" applyAlignment="1">
      <alignment horizontal="center" vertical="center"/>
    </xf>
    <xf numFmtId="0" fontId="47" fillId="0" borderId="5" xfId="1" applyFont="1" applyBorder="1" applyAlignment="1">
      <alignment horizontal="left" vertical="center" wrapText="1"/>
    </xf>
    <xf numFmtId="0" fontId="43" fillId="3" borderId="30" xfId="1" applyFont="1" applyFill="1" applyBorder="1" applyAlignment="1">
      <alignment horizontal="left" vertical="center"/>
    </xf>
    <xf numFmtId="0" fontId="43" fillId="3" borderId="29" xfId="1" applyFont="1" applyFill="1" applyBorder="1" applyAlignment="1">
      <alignment horizontal="left" vertical="center"/>
    </xf>
    <xf numFmtId="0" fontId="43" fillId="3" borderId="92" xfId="1" applyFont="1" applyFill="1" applyBorder="1" applyAlignment="1">
      <alignment horizontal="center" vertical="center"/>
    </xf>
    <xf numFmtId="1" fontId="44" fillId="0" borderId="165" xfId="1" applyNumberFormat="1" applyFont="1" applyBorder="1" applyAlignment="1">
      <alignment horizontal="center" vertical="center"/>
    </xf>
    <xf numFmtId="1" fontId="44" fillId="0" borderId="33" xfId="1" applyNumberFormat="1" applyFont="1" applyBorder="1" applyAlignment="1">
      <alignment horizontal="center" vertical="center"/>
    </xf>
    <xf numFmtId="1" fontId="44" fillId="0" borderId="35" xfId="1" applyNumberFormat="1" applyFont="1" applyBorder="1" applyAlignment="1">
      <alignment horizontal="center" vertical="center"/>
    </xf>
    <xf numFmtId="1" fontId="44" fillId="0" borderId="80" xfId="1" applyNumberFormat="1" applyFont="1" applyBorder="1" applyAlignment="1">
      <alignment horizontal="center" vertical="center"/>
    </xf>
    <xf numFmtId="0" fontId="47" fillId="0" borderId="16" xfId="1" applyFont="1" applyBorder="1" applyAlignment="1">
      <alignment horizontal="left" vertical="center" wrapText="1"/>
    </xf>
    <xf numFmtId="0" fontId="47" fillId="0" borderId="10" xfId="1" applyFont="1" applyBorder="1" applyAlignment="1">
      <alignment horizontal="left" vertical="center" wrapText="1"/>
    </xf>
    <xf numFmtId="0" fontId="47" fillId="0" borderId="13" xfId="1" applyFont="1" applyBorder="1" applyAlignment="1">
      <alignment horizontal="left" vertical="center" wrapText="1"/>
    </xf>
    <xf numFmtId="1" fontId="44" fillId="0" borderId="74" xfId="1" applyNumberFormat="1" applyFont="1" applyBorder="1" applyAlignment="1">
      <alignment horizontal="center" vertical="center"/>
    </xf>
    <xf numFmtId="0" fontId="47" fillId="3" borderId="81" xfId="1" applyFont="1" applyFill="1" applyBorder="1" applyAlignment="1">
      <alignment horizontal="left"/>
    </xf>
    <xf numFmtId="0" fontId="47" fillId="3" borderId="0" xfId="1" applyFont="1" applyFill="1" applyAlignment="1">
      <alignment horizontal="left"/>
    </xf>
    <xf numFmtId="0" fontId="47" fillId="3" borderId="84" xfId="1" applyFont="1" applyFill="1" applyBorder="1" applyAlignment="1">
      <alignment horizontal="center" vertical="center"/>
    </xf>
    <xf numFmtId="0" fontId="47" fillId="3" borderId="84" xfId="1" applyFont="1" applyFill="1" applyBorder="1" applyAlignment="1">
      <alignment horizontal="center"/>
    </xf>
    <xf numFmtId="0" fontId="47" fillId="3" borderId="19" xfId="1" applyFont="1" applyFill="1" applyBorder="1" applyAlignment="1">
      <alignment horizontal="center" vertical="center"/>
    </xf>
    <xf numFmtId="0" fontId="47" fillId="3" borderId="19" xfId="1" applyFont="1" applyFill="1" applyBorder="1" applyAlignment="1">
      <alignment horizontal="center"/>
    </xf>
    <xf numFmtId="0" fontId="47" fillId="41" borderId="16" xfId="0" applyFont="1" applyFill="1" applyBorder="1" applyAlignment="1">
      <alignment vertical="center"/>
    </xf>
    <xf numFmtId="0" fontId="47" fillId="41" borderId="12" xfId="0" applyFont="1" applyFill="1" applyBorder="1" applyAlignment="1">
      <alignment vertical="center"/>
    </xf>
    <xf numFmtId="0" fontId="47" fillId="41" borderId="10" xfId="0" applyFont="1" applyFill="1" applyBorder="1" applyAlignment="1">
      <alignment vertical="center"/>
    </xf>
    <xf numFmtId="0" fontId="47" fillId="41" borderId="11" xfId="0" applyFont="1" applyFill="1" applyBorder="1" applyAlignment="1">
      <alignment vertical="center"/>
    </xf>
    <xf numFmtId="0" fontId="47" fillId="41" borderId="5" xfId="0" applyFont="1" applyFill="1" applyBorder="1" applyAlignment="1">
      <alignment vertical="center"/>
    </xf>
    <xf numFmtId="0" fontId="47" fillId="41" borderId="15" xfId="0" applyFont="1" applyFill="1" applyBorder="1" applyAlignment="1">
      <alignment vertical="center"/>
    </xf>
    <xf numFmtId="0" fontId="47" fillId="41" borderId="5" xfId="0" applyFont="1" applyFill="1" applyBorder="1" applyAlignment="1">
      <alignment horizontal="center" vertical="center"/>
    </xf>
    <xf numFmtId="0" fontId="47" fillId="42" borderId="1" xfId="0" applyFont="1" applyFill="1" applyBorder="1" applyAlignment="1">
      <alignment vertical="center"/>
    </xf>
    <xf numFmtId="0" fontId="47" fillId="42" borderId="5" xfId="0" applyFont="1" applyFill="1" applyBorder="1" applyAlignment="1">
      <alignment horizontal="center" vertical="center"/>
    </xf>
    <xf numFmtId="0" fontId="47" fillId="42" borderId="11" xfId="0" applyFont="1" applyFill="1" applyBorder="1" applyAlignment="1">
      <alignment vertical="center"/>
    </xf>
    <xf numFmtId="0" fontId="47" fillId="42" borderId="5" xfId="0" applyFont="1" applyFill="1" applyBorder="1" applyAlignment="1">
      <alignment vertical="center"/>
    </xf>
    <xf numFmtId="0" fontId="47" fillId="43" borderId="1" xfId="0" applyFont="1" applyFill="1" applyBorder="1" applyAlignment="1">
      <alignment horizontal="center" vertical="center"/>
    </xf>
    <xf numFmtId="0" fontId="47" fillId="43" borderId="1" xfId="0" applyFont="1" applyFill="1" applyBorder="1" applyAlignment="1">
      <alignment vertical="center"/>
    </xf>
    <xf numFmtId="0" fontId="47" fillId="43" borderId="2" xfId="0" applyFont="1" applyFill="1" applyBorder="1" applyAlignment="1">
      <alignment horizontal="center" vertical="center"/>
    </xf>
    <xf numFmtId="0" fontId="47" fillId="43" borderId="5" xfId="0" applyFont="1" applyFill="1" applyBorder="1" applyAlignment="1">
      <alignment vertical="center"/>
    </xf>
    <xf numFmtId="0" fontId="47" fillId="43" borderId="9" xfId="0" applyFont="1" applyFill="1" applyBorder="1" applyAlignment="1">
      <alignment vertical="center"/>
    </xf>
    <xf numFmtId="0" fontId="47" fillId="43" borderId="11" xfId="0" applyFont="1" applyFill="1" applyBorder="1" applyAlignment="1">
      <alignment vertical="center"/>
    </xf>
    <xf numFmtId="0" fontId="47" fillId="44" borderId="9" xfId="0" applyFont="1" applyFill="1" applyBorder="1" applyAlignment="1">
      <alignment vertical="center"/>
    </xf>
    <xf numFmtId="0" fontId="47" fillId="44" borderId="10" xfId="0" applyFont="1" applyFill="1" applyBorder="1" applyAlignment="1">
      <alignment vertical="center"/>
    </xf>
    <xf numFmtId="0" fontId="47" fillId="44" borderId="15" xfId="0" applyFont="1" applyFill="1" applyBorder="1" applyAlignment="1">
      <alignment vertical="center"/>
    </xf>
    <xf numFmtId="0" fontId="47" fillId="44" borderId="1" xfId="0" applyFont="1" applyFill="1" applyBorder="1" applyAlignment="1">
      <alignment horizontal="center" vertical="center"/>
    </xf>
    <xf numFmtId="0" fontId="47" fillId="44" borderId="1" xfId="0" applyFont="1" applyFill="1" applyBorder="1" applyAlignment="1">
      <alignment vertical="center"/>
    </xf>
    <xf numFmtId="0" fontId="47" fillId="44" borderId="12" xfId="0" applyFont="1" applyFill="1" applyBorder="1" applyAlignment="1">
      <alignment vertical="center"/>
    </xf>
    <xf numFmtId="0" fontId="47" fillId="44" borderId="11" xfId="0" applyFont="1" applyFill="1" applyBorder="1" applyAlignment="1">
      <alignment vertical="center"/>
    </xf>
    <xf numFmtId="0" fontId="47" fillId="45" borderId="12" xfId="0" applyFont="1" applyFill="1" applyBorder="1" applyAlignment="1">
      <alignment vertical="center"/>
    </xf>
    <xf numFmtId="0" fontId="47" fillId="45" borderId="3" xfId="0" applyFont="1" applyFill="1" applyBorder="1" applyAlignment="1">
      <alignment vertical="center"/>
    </xf>
    <xf numFmtId="0" fontId="47" fillId="45" borderId="11" xfId="0" applyFont="1" applyFill="1" applyBorder="1" applyAlignment="1">
      <alignment vertical="center"/>
    </xf>
    <xf numFmtId="0" fontId="47" fillId="45" borderId="1" xfId="0" applyFont="1" applyFill="1" applyBorder="1" applyAlignment="1">
      <alignment horizontal="center" vertical="center"/>
    </xf>
    <xf numFmtId="0" fontId="47" fillId="45" borderId="1" xfId="0" applyFont="1" applyFill="1" applyBorder="1" applyAlignment="1">
      <alignment vertical="center"/>
    </xf>
    <xf numFmtId="0" fontId="47" fillId="46" borderId="9" xfId="0" applyFont="1" applyFill="1" applyBorder="1" applyAlignment="1">
      <alignment vertical="center"/>
    </xf>
    <xf numFmtId="0" fontId="47" fillId="46" borderId="12" xfId="0" applyFont="1" applyFill="1" applyBorder="1" applyAlignment="1">
      <alignment vertical="center"/>
    </xf>
    <xf numFmtId="0" fontId="47" fillId="46" borderId="11" xfId="0" applyFont="1" applyFill="1" applyBorder="1" applyAlignment="1">
      <alignment vertical="center"/>
    </xf>
    <xf numFmtId="0" fontId="47" fillId="46" borderId="5" xfId="0" applyFont="1" applyFill="1" applyBorder="1" applyAlignment="1">
      <alignment horizontal="center" vertical="center" wrapText="1"/>
    </xf>
    <xf numFmtId="0" fontId="47" fillId="46" borderId="1" xfId="0" applyFont="1" applyFill="1" applyBorder="1" applyAlignment="1">
      <alignment horizontal="center" vertical="center"/>
    </xf>
    <xf numFmtId="0" fontId="47" fillId="46" borderId="5" xfId="0" applyFont="1" applyFill="1" applyBorder="1" applyAlignment="1">
      <alignment vertical="center"/>
    </xf>
    <xf numFmtId="0" fontId="47" fillId="46" borderId="10" xfId="0" applyFont="1" applyFill="1" applyBorder="1" applyAlignment="1">
      <alignment vertical="center"/>
    </xf>
    <xf numFmtId="0" fontId="47" fillId="47" borderId="2" xfId="0" applyFont="1" applyFill="1" applyBorder="1" applyAlignment="1">
      <alignment horizontal="center" vertical="center" wrapText="1"/>
    </xf>
    <xf numFmtId="0" fontId="47" fillId="47" borderId="1" xfId="0" applyFont="1" applyFill="1" applyBorder="1" applyAlignment="1">
      <alignment vertical="center"/>
    </xf>
    <xf numFmtId="0" fontId="47" fillId="47" borderId="9" xfId="0" applyFont="1" applyFill="1" applyBorder="1" applyAlignment="1">
      <alignment horizontal="center" vertical="center"/>
    </xf>
    <xf numFmtId="0" fontId="47" fillId="48" borderId="2" xfId="0" applyFont="1" applyFill="1" applyBorder="1" applyAlignment="1">
      <alignment horizontal="center" vertical="center"/>
    </xf>
    <xf numFmtId="0" fontId="47" fillId="48" borderId="3" xfId="0" applyFont="1" applyFill="1" applyBorder="1" applyAlignment="1">
      <alignment vertical="center"/>
    </xf>
    <xf numFmtId="0" fontId="47" fillId="48" borderId="11" xfId="0" applyFont="1" applyFill="1" applyBorder="1" applyAlignment="1">
      <alignment vertical="center"/>
    </xf>
    <xf numFmtId="0" fontId="47" fillId="48" borderId="3" xfId="0" applyFont="1" applyFill="1" applyBorder="1" applyAlignment="1">
      <alignment horizontal="center" vertical="center"/>
    </xf>
    <xf numFmtId="0" fontId="47" fillId="48" borderId="9" xfId="0" applyFont="1" applyFill="1" applyBorder="1" applyAlignment="1">
      <alignment vertical="center"/>
    </xf>
    <xf numFmtId="0" fontId="47" fillId="48" borderId="12" xfId="0" applyFont="1" applyFill="1" applyBorder="1" applyAlignment="1">
      <alignment vertical="center"/>
    </xf>
    <xf numFmtId="0" fontId="47" fillId="48" borderId="10" xfId="0" applyFont="1" applyFill="1" applyBorder="1" applyAlignment="1">
      <alignment vertical="center"/>
    </xf>
    <xf numFmtId="0" fontId="47" fillId="48" borderId="15" xfId="0" applyFont="1" applyFill="1" applyBorder="1" applyAlignment="1">
      <alignment vertical="center"/>
    </xf>
    <xf numFmtId="0" fontId="47" fillId="49" borderId="9" xfId="0" applyFont="1" applyFill="1" applyBorder="1" applyAlignment="1">
      <alignment vertical="center"/>
    </xf>
    <xf numFmtId="0" fontId="47" fillId="49" borderId="12" xfId="0" applyFont="1" applyFill="1" applyBorder="1" applyAlignment="1">
      <alignment vertical="center"/>
    </xf>
    <xf numFmtId="0" fontId="47" fillId="49" borderId="10" xfId="0" applyFont="1" applyFill="1" applyBorder="1" applyAlignment="1">
      <alignment vertical="center"/>
    </xf>
    <xf numFmtId="0" fontId="47" fillId="49" borderId="11" xfId="0" applyFont="1" applyFill="1" applyBorder="1" applyAlignment="1">
      <alignment vertical="center"/>
    </xf>
    <xf numFmtId="0" fontId="47" fillId="49" borderId="3" xfId="0" applyFont="1" applyFill="1" applyBorder="1" applyAlignment="1">
      <alignment vertical="center"/>
    </xf>
    <xf numFmtId="0" fontId="47" fillId="50" borderId="9" xfId="0" applyFont="1" applyFill="1" applyBorder="1" applyAlignment="1">
      <alignment vertical="center"/>
    </xf>
    <xf numFmtId="0" fontId="47" fillId="50" borderId="11" xfId="0" applyFont="1" applyFill="1" applyBorder="1" applyAlignment="1">
      <alignment vertical="center"/>
    </xf>
    <xf numFmtId="0" fontId="47" fillId="50" borderId="13" xfId="0" applyFont="1" applyFill="1" applyBorder="1" applyAlignment="1">
      <alignment vertical="center"/>
    </xf>
    <xf numFmtId="1" fontId="47" fillId="3" borderId="3" xfId="1" applyNumberFormat="1" applyFont="1" applyFill="1" applyBorder="1" applyAlignment="1">
      <alignment horizontal="center" vertical="center"/>
    </xf>
    <xf numFmtId="1" fontId="47" fillId="3" borderId="5" xfId="1" applyNumberFormat="1" applyFont="1" applyFill="1" applyBorder="1" applyAlignment="1">
      <alignment horizontal="center" vertical="center"/>
    </xf>
    <xf numFmtId="0" fontId="47" fillId="3" borderId="93" xfId="1" applyFont="1" applyFill="1" applyBorder="1" applyAlignment="1">
      <alignment horizontal="left"/>
    </xf>
    <xf numFmtId="0" fontId="47" fillId="3" borderId="93" xfId="1" applyFont="1" applyFill="1" applyBorder="1" applyAlignment="1">
      <alignment horizontal="center"/>
    </xf>
    <xf numFmtId="1" fontId="47" fillId="3" borderId="77" xfId="1" applyNumberFormat="1" applyFont="1" applyFill="1" applyBorder="1" applyAlignment="1">
      <alignment horizontal="center" vertical="center"/>
    </xf>
    <xf numFmtId="1" fontId="47" fillId="3" borderId="1" xfId="1" applyNumberFormat="1" applyFont="1" applyFill="1" applyBorder="1" applyAlignment="1">
      <alignment horizontal="center" vertical="center"/>
    </xf>
    <xf numFmtId="0" fontId="47" fillId="42" borderId="3" xfId="0" applyFont="1" applyFill="1" applyBorder="1" applyAlignment="1">
      <alignment horizontal="center" vertical="center"/>
    </xf>
    <xf numFmtId="0" fontId="47" fillId="42" borderId="2" xfId="0" applyFont="1" applyFill="1" applyBorder="1" applyAlignment="1">
      <alignment vertical="center"/>
    </xf>
    <xf numFmtId="1" fontId="47" fillId="3" borderId="69" xfId="1" applyNumberFormat="1" applyFont="1" applyFill="1" applyBorder="1" applyAlignment="1">
      <alignment horizontal="center" vertical="center"/>
    </xf>
    <xf numFmtId="1" fontId="47" fillId="3" borderId="125" xfId="1" applyNumberFormat="1" applyFont="1" applyFill="1" applyBorder="1" applyAlignment="1">
      <alignment horizontal="center" vertical="center"/>
    </xf>
    <xf numFmtId="1" fontId="47" fillId="3" borderId="38" xfId="1" applyNumberFormat="1" applyFont="1" applyFill="1" applyBorder="1" applyAlignment="1">
      <alignment horizontal="center" vertical="center"/>
    </xf>
    <xf numFmtId="1" fontId="47" fillId="3" borderId="70" xfId="1" applyNumberFormat="1" applyFont="1" applyFill="1" applyBorder="1" applyAlignment="1">
      <alignment horizontal="center" vertical="center"/>
    </xf>
    <xf numFmtId="0" fontId="28" fillId="0" borderId="18" xfId="1" applyFont="1" applyBorder="1" applyAlignment="1">
      <alignment horizontal="center"/>
    </xf>
    <xf numFmtId="0" fontId="28" fillId="0" borderId="3" xfId="1" applyFont="1" applyBorder="1" applyAlignment="1">
      <alignment horizontal="center"/>
    </xf>
    <xf numFmtId="0" fontId="28" fillId="0" borderId="119" xfId="1" applyFont="1" applyBorder="1" applyAlignment="1">
      <alignment horizontal="center"/>
    </xf>
    <xf numFmtId="0" fontId="28" fillId="0" borderId="18" xfId="1" applyFont="1" applyBorder="1" applyAlignment="1">
      <alignment horizontal="center" vertical="center"/>
    </xf>
    <xf numFmtId="0" fontId="28" fillId="0" borderId="3" xfId="1" applyFont="1" applyBorder="1" applyAlignment="1">
      <alignment horizontal="center" vertical="center"/>
    </xf>
    <xf numFmtId="0" fontId="28" fillId="0" borderId="119" xfId="1" applyFont="1" applyBorder="1" applyAlignment="1">
      <alignment horizontal="center" vertical="center"/>
    </xf>
    <xf numFmtId="0" fontId="28" fillId="0" borderId="68" xfId="1" applyFont="1" applyBorder="1" applyAlignment="1">
      <alignment horizontal="center" vertical="center"/>
    </xf>
    <xf numFmtId="0" fontId="28" fillId="0" borderId="4" xfId="1" applyFont="1" applyBorder="1" applyAlignment="1">
      <alignment horizontal="center" vertical="center"/>
    </xf>
    <xf numFmtId="0" fontId="28" fillId="0" borderId="152" xfId="1" applyFont="1" applyBorder="1" applyAlignment="1">
      <alignment horizontal="center" vertical="center"/>
    </xf>
    <xf numFmtId="0" fontId="28" fillId="0" borderId="29" xfId="1" quotePrefix="1" applyFont="1" applyBorder="1" applyAlignment="1">
      <alignment horizontal="center" vertical="center"/>
    </xf>
    <xf numFmtId="0" fontId="28" fillId="0" borderId="30" xfId="1" quotePrefix="1" applyFont="1" applyBorder="1" applyAlignment="1">
      <alignment horizontal="center" vertical="center"/>
    </xf>
    <xf numFmtId="0" fontId="28" fillId="0" borderId="138" xfId="1" quotePrefix="1" applyFont="1" applyBorder="1" applyAlignment="1">
      <alignment horizontal="center" vertical="center"/>
    </xf>
    <xf numFmtId="1" fontId="28" fillId="0" borderId="84" xfId="1" applyNumberFormat="1" applyFont="1" applyBorder="1" applyAlignment="1">
      <alignment horizontal="center" vertical="center"/>
    </xf>
    <xf numFmtId="1" fontId="28" fillId="0" borderId="19" xfId="1" applyNumberFormat="1" applyFont="1" applyBorder="1" applyAlignment="1">
      <alignment horizontal="center" vertical="center"/>
    </xf>
    <xf numFmtId="1" fontId="28" fillId="0" borderId="3" xfId="1" applyNumberFormat="1" applyFont="1" applyBorder="1" applyAlignment="1">
      <alignment horizontal="center" vertical="center"/>
    </xf>
    <xf numFmtId="1" fontId="28" fillId="0" borderId="13" xfId="1" applyNumberFormat="1" applyFont="1" applyBorder="1" applyAlignment="1">
      <alignment horizontal="center" vertical="center"/>
    </xf>
    <xf numFmtId="0" fontId="28" fillId="0" borderId="118" xfId="1" applyFont="1" applyBorder="1" applyAlignment="1">
      <alignment horizontal="center" vertical="center"/>
    </xf>
    <xf numFmtId="0" fontId="28" fillId="0" borderId="13" xfId="1" applyFont="1" applyBorder="1" applyAlignment="1">
      <alignment horizontal="center" vertical="center"/>
    </xf>
    <xf numFmtId="0" fontId="28" fillId="0" borderId="118" xfId="1" applyFont="1" applyBorder="1" applyAlignment="1">
      <alignment horizontal="center"/>
    </xf>
    <xf numFmtId="0" fontId="28" fillId="0" borderId="13" xfId="1" applyFont="1" applyBorder="1" applyAlignment="1">
      <alignment horizontal="center"/>
    </xf>
    <xf numFmtId="0" fontId="30" fillId="8" borderId="6" xfId="1" applyFont="1" applyFill="1" applyBorder="1" applyAlignment="1">
      <alignment horizontal="center" vertical="center"/>
    </xf>
    <xf numFmtId="0" fontId="30" fillId="8" borderId="7" xfId="1" applyFont="1" applyFill="1" applyBorder="1" applyAlignment="1">
      <alignment horizontal="center" vertical="center"/>
    </xf>
    <xf numFmtId="0" fontId="30" fillId="8" borderId="8" xfId="1" applyFont="1" applyFill="1" applyBorder="1" applyAlignment="1">
      <alignment horizontal="center" vertical="center"/>
    </xf>
    <xf numFmtId="0" fontId="34" fillId="0" borderId="29" xfId="1" applyFont="1" applyBorder="1" applyAlignment="1">
      <alignment horizontal="left" vertical="center"/>
    </xf>
    <xf numFmtId="0" fontId="34" fillId="0" borderId="30" xfId="1" applyFont="1" applyBorder="1" applyAlignment="1">
      <alignment horizontal="left" vertical="center"/>
    </xf>
    <xf numFmtId="0" fontId="34" fillId="0" borderId="31" xfId="1" applyFont="1" applyBorder="1" applyAlignment="1">
      <alignment horizontal="left" vertical="center"/>
    </xf>
    <xf numFmtId="1" fontId="28" fillId="25" borderId="75" xfId="1" applyNumberFormat="1" applyFont="1" applyFill="1" applyBorder="1" applyAlignment="1">
      <alignment horizontal="center" vertical="center"/>
    </xf>
    <xf numFmtId="1" fontId="28" fillId="25" borderId="84" xfId="1" applyNumberFormat="1" applyFont="1" applyFill="1" applyBorder="1" applyAlignment="1">
      <alignment horizontal="center" vertical="center"/>
    </xf>
    <xf numFmtId="1" fontId="28" fillId="25" borderId="135" xfId="1" applyNumberFormat="1" applyFont="1" applyFill="1" applyBorder="1" applyAlignment="1">
      <alignment horizontal="center" vertical="center"/>
    </xf>
    <xf numFmtId="1" fontId="28" fillId="25" borderId="18" xfId="1" applyNumberFormat="1" applyFont="1" applyFill="1" applyBorder="1" applyAlignment="1">
      <alignment horizontal="center" vertical="center"/>
    </xf>
    <xf numFmtId="1" fontId="28" fillId="25" borderId="3" xfId="1" applyNumberFormat="1" applyFont="1" applyFill="1" applyBorder="1" applyAlignment="1">
      <alignment horizontal="center" vertical="center"/>
    </xf>
    <xf numFmtId="1" fontId="28" fillId="25" borderId="119" xfId="1" applyNumberFormat="1" applyFont="1" applyFill="1" applyBorder="1" applyAlignment="1">
      <alignment horizontal="center" vertical="center"/>
    </xf>
    <xf numFmtId="0" fontId="28" fillId="25" borderId="18" xfId="1" applyFont="1" applyFill="1" applyBorder="1" applyAlignment="1">
      <alignment horizontal="center" vertical="center"/>
    </xf>
    <xf numFmtId="0" fontId="28" fillId="25" borderId="3" xfId="1" applyFont="1" applyFill="1" applyBorder="1" applyAlignment="1">
      <alignment horizontal="center" vertical="center"/>
    </xf>
    <xf numFmtId="0" fontId="28" fillId="25" borderId="119" xfId="1" applyFont="1" applyFill="1" applyBorder="1" applyAlignment="1">
      <alignment horizontal="center" vertical="center"/>
    </xf>
    <xf numFmtId="0" fontId="28" fillId="0" borderId="150" xfId="1" applyFont="1" applyBorder="1" applyAlignment="1">
      <alignment horizontal="center" vertical="center"/>
    </xf>
    <xf numFmtId="0" fontId="28" fillId="0" borderId="147" xfId="1" quotePrefix="1" applyFont="1" applyBorder="1" applyAlignment="1">
      <alignment horizontal="center" vertical="center"/>
    </xf>
    <xf numFmtId="1" fontId="28" fillId="25" borderId="67" xfId="1" applyNumberFormat="1" applyFont="1" applyFill="1" applyBorder="1" applyAlignment="1">
      <alignment horizontal="center" vertical="center"/>
    </xf>
    <xf numFmtId="1" fontId="28" fillId="25" borderId="69" xfId="1" applyNumberFormat="1" applyFont="1" applyFill="1" applyBorder="1" applyAlignment="1">
      <alignment horizontal="center" vertical="center"/>
    </xf>
    <xf numFmtId="1" fontId="28" fillId="25" borderId="123" xfId="1" applyNumberFormat="1" applyFont="1" applyFill="1" applyBorder="1" applyAlignment="1">
      <alignment horizontal="center" vertical="center"/>
    </xf>
    <xf numFmtId="1" fontId="28" fillId="0" borderId="124" xfId="1" applyNumberFormat="1" applyFont="1" applyBorder="1" applyAlignment="1">
      <alignment horizontal="center" vertical="center"/>
    </xf>
    <xf numFmtId="1" fontId="28" fillId="0" borderId="69" xfId="1" applyNumberFormat="1" applyFont="1" applyBorder="1" applyAlignment="1">
      <alignment horizontal="center" vertical="center"/>
    </xf>
    <xf numFmtId="1" fontId="28" fillId="0" borderId="118" xfId="1" applyNumberFormat="1" applyFont="1" applyBorder="1" applyAlignment="1">
      <alignment horizontal="center" vertical="center"/>
    </xf>
    <xf numFmtId="0" fontId="28" fillId="0" borderId="22" xfId="1" applyFont="1" applyBorder="1" applyAlignment="1">
      <alignment horizontal="center" vertical="center"/>
    </xf>
    <xf numFmtId="0" fontId="28" fillId="0" borderId="31" xfId="1" quotePrefix="1" applyFont="1" applyBorder="1" applyAlignment="1">
      <alignment horizontal="center" vertical="center"/>
    </xf>
    <xf numFmtId="0" fontId="34" fillId="0" borderId="26" xfId="1" applyFont="1" applyBorder="1" applyAlignment="1">
      <alignment horizontal="left" vertical="center"/>
    </xf>
    <xf numFmtId="0" fontId="28" fillId="0" borderId="73" xfId="1" applyFont="1" applyBorder="1" applyAlignment="1">
      <alignment horizontal="center" vertical="center"/>
    </xf>
    <xf numFmtId="0" fontId="28" fillId="0" borderId="76" xfId="1" applyFont="1" applyBorder="1" applyAlignment="1">
      <alignment horizontal="center" vertical="center"/>
    </xf>
    <xf numFmtId="0" fontId="28" fillId="0" borderId="156" xfId="1" applyFont="1" applyBorder="1" applyAlignment="1">
      <alignment horizontal="center" vertical="center"/>
    </xf>
    <xf numFmtId="1" fontId="28" fillId="0" borderId="70" xfId="1" applyNumberFormat="1" applyFont="1" applyBorder="1" applyAlignment="1">
      <alignment horizontal="center" vertical="center"/>
    </xf>
    <xf numFmtId="1" fontId="28" fillId="0" borderId="151" xfId="1" applyNumberFormat="1" applyFont="1" applyBorder="1" applyAlignment="1">
      <alignment horizontal="center" vertical="center"/>
    </xf>
    <xf numFmtId="0" fontId="28" fillId="0" borderId="12" xfId="1" applyFont="1" applyBorder="1" applyAlignment="1">
      <alignment horizontal="center" vertical="center"/>
    </xf>
    <xf numFmtId="0" fontId="28" fillId="0" borderId="80" xfId="1" applyFont="1" applyBorder="1" applyAlignment="1">
      <alignment horizontal="center" vertical="center"/>
    </xf>
    <xf numFmtId="0" fontId="28" fillId="0" borderId="26" xfId="1" applyFont="1" applyBorder="1" applyAlignment="1">
      <alignment horizontal="left"/>
    </xf>
    <xf numFmtId="0" fontId="28" fillId="0" borderId="26" xfId="1" applyFont="1" applyBorder="1" applyAlignment="1">
      <alignment horizontal="left" vertical="center"/>
    </xf>
    <xf numFmtId="1" fontId="36" fillId="35" borderId="45" xfId="1" applyNumberFormat="1" applyFont="1" applyFill="1" applyBorder="1" applyAlignment="1">
      <alignment horizontal="center" vertical="center"/>
    </xf>
    <xf numFmtId="1" fontId="36" fillId="35" borderId="44" xfId="1" applyNumberFormat="1" applyFont="1" applyFill="1" applyBorder="1" applyAlignment="1">
      <alignment horizontal="center" vertical="center"/>
    </xf>
    <xf numFmtId="1" fontId="36" fillId="35" borderId="15" xfId="1" applyNumberFormat="1" applyFont="1" applyFill="1" applyBorder="1" applyAlignment="1">
      <alignment horizontal="center" vertical="center"/>
    </xf>
    <xf numFmtId="1" fontId="36" fillId="35" borderId="12" xfId="1" applyNumberFormat="1" applyFont="1" applyFill="1" applyBorder="1" applyAlignment="1">
      <alignment horizontal="center" vertical="center"/>
    </xf>
    <xf numFmtId="0" fontId="28" fillId="0" borderId="74" xfId="1" applyFont="1" applyBorder="1" applyAlignment="1">
      <alignment horizontal="center" vertical="center"/>
    </xf>
    <xf numFmtId="0" fontId="28" fillId="0" borderId="16" xfId="1" applyFont="1" applyBorder="1" applyAlignment="1">
      <alignment horizontal="center" vertical="center"/>
    </xf>
    <xf numFmtId="0" fontId="28" fillId="0" borderId="10" xfId="1" applyFont="1" applyBorder="1" applyAlignment="1">
      <alignment horizontal="center" vertical="center"/>
    </xf>
    <xf numFmtId="0" fontId="28" fillId="0" borderId="33" xfId="1" applyFont="1" applyBorder="1" applyAlignment="1">
      <alignment horizontal="center" vertical="center"/>
    </xf>
    <xf numFmtId="0" fontId="28" fillId="0" borderId="35" xfId="1" applyFont="1" applyBorder="1" applyAlignment="1">
      <alignment horizontal="center" vertical="center"/>
    </xf>
    <xf numFmtId="0" fontId="28" fillId="0" borderId="97" xfId="1" quotePrefix="1" applyFont="1" applyBorder="1" applyAlignment="1">
      <alignment horizontal="center" vertical="center"/>
    </xf>
    <xf numFmtId="0" fontId="28" fillId="0" borderId="98" xfId="1" quotePrefix="1" applyFont="1" applyBorder="1" applyAlignment="1">
      <alignment horizontal="center" vertical="center"/>
    </xf>
    <xf numFmtId="0" fontId="28" fillId="0" borderId="3" xfId="1" applyFont="1" applyBorder="1" applyAlignment="1">
      <alignment horizontal="left" vertical="center"/>
    </xf>
    <xf numFmtId="1" fontId="28" fillId="25" borderId="32" xfId="1" applyNumberFormat="1" applyFont="1" applyFill="1" applyBorder="1" applyAlignment="1">
      <alignment horizontal="center" vertical="center"/>
    </xf>
    <xf numFmtId="1" fontId="28" fillId="25" borderId="34" xfId="1" applyNumberFormat="1" applyFont="1" applyFill="1" applyBorder="1" applyAlignment="1">
      <alignment horizontal="center" vertical="center"/>
    </xf>
    <xf numFmtId="1" fontId="28" fillId="25" borderId="16" xfId="1" applyNumberFormat="1" applyFont="1" applyFill="1" applyBorder="1" applyAlignment="1">
      <alignment horizontal="center" vertical="center"/>
    </xf>
    <xf numFmtId="1" fontId="28" fillId="25" borderId="10" xfId="1" applyNumberFormat="1" applyFont="1" applyFill="1" applyBorder="1" applyAlignment="1">
      <alignment horizontal="center" vertical="center"/>
    </xf>
    <xf numFmtId="0" fontId="28" fillId="25" borderId="16" xfId="1" applyFont="1" applyFill="1" applyBorder="1" applyAlignment="1">
      <alignment horizontal="center" vertical="center"/>
    </xf>
    <xf numFmtId="0" fontId="28" fillId="25" borderId="10" xfId="1" applyFont="1" applyFill="1" applyBorder="1" applyAlignment="1">
      <alignment horizontal="center" vertical="center"/>
    </xf>
    <xf numFmtId="0" fontId="36" fillId="35" borderId="15" xfId="1" applyFont="1" applyFill="1" applyBorder="1" applyAlignment="1">
      <alignment horizontal="left" vertical="center"/>
    </xf>
    <xf numFmtId="0" fontId="36" fillId="35" borderId="12" xfId="1" applyFont="1" applyFill="1" applyBorder="1" applyAlignment="1">
      <alignment horizontal="left" vertical="center"/>
    </xf>
    <xf numFmtId="0" fontId="28" fillId="0" borderId="15" xfId="1" applyFont="1" applyBorder="1" applyAlignment="1">
      <alignment horizontal="center" vertical="center"/>
    </xf>
    <xf numFmtId="0" fontId="28" fillId="0" borderId="46" xfId="1" applyFont="1" applyBorder="1" applyAlignment="1">
      <alignment horizontal="center" vertical="center"/>
    </xf>
    <xf numFmtId="0" fontId="34" fillId="0" borderId="29" xfId="1" applyFont="1" applyBorder="1" applyAlignment="1">
      <alignment horizontal="center" vertical="center"/>
    </xf>
    <xf numFmtId="0" fontId="34" fillId="0" borderId="30" xfId="1" applyFont="1" applyBorder="1" applyAlignment="1">
      <alignment horizontal="center" vertical="center"/>
    </xf>
    <xf numFmtId="0" fontId="34" fillId="0" borderId="31" xfId="1" applyFont="1" applyBorder="1" applyAlignment="1">
      <alignment horizontal="center" vertical="center"/>
    </xf>
    <xf numFmtId="1" fontId="28" fillId="25" borderId="70" xfId="1" applyNumberFormat="1" applyFont="1" applyFill="1" applyBorder="1" applyAlignment="1">
      <alignment horizontal="center" vertical="center"/>
    </xf>
    <xf numFmtId="1" fontId="28" fillId="25" borderId="13" xfId="1" applyNumberFormat="1" applyFont="1" applyFill="1" applyBorder="1" applyAlignment="1">
      <alignment horizontal="center" vertical="center"/>
    </xf>
    <xf numFmtId="0" fontId="28" fillId="25" borderId="13" xfId="1" applyFont="1" applyFill="1" applyBorder="1" applyAlignment="1">
      <alignment horizontal="center" vertical="center"/>
    </xf>
    <xf numFmtId="1" fontId="28" fillId="23" borderId="45" xfId="1" applyNumberFormat="1" applyFont="1" applyFill="1" applyBorder="1" applyAlignment="1">
      <alignment horizontal="center" vertical="center"/>
    </xf>
    <xf numFmtId="1" fontId="28" fillId="23" borderId="70" xfId="1" applyNumberFormat="1" applyFont="1" applyFill="1" applyBorder="1" applyAlignment="1">
      <alignment horizontal="center" vertical="center"/>
    </xf>
    <xf numFmtId="1" fontId="28" fillId="23" borderId="15" xfId="1" applyNumberFormat="1" applyFont="1" applyFill="1" applyBorder="1" applyAlignment="1">
      <alignment horizontal="center" vertical="center"/>
    </xf>
    <xf numFmtId="1" fontId="28" fillId="23" borderId="13" xfId="1" applyNumberFormat="1" applyFont="1" applyFill="1" applyBorder="1" applyAlignment="1">
      <alignment horizontal="center" vertical="center"/>
    </xf>
    <xf numFmtId="0" fontId="28" fillId="23" borderId="15" xfId="1" applyFont="1" applyFill="1" applyBorder="1" applyAlignment="1">
      <alignment horizontal="left" vertical="center"/>
    </xf>
    <xf numFmtId="0" fontId="28" fillId="23" borderId="13" xfId="1" applyFont="1" applyFill="1" applyBorder="1" applyAlignment="1">
      <alignment horizontal="left" vertical="center"/>
    </xf>
    <xf numFmtId="1" fontId="28" fillId="0" borderId="67" xfId="1" applyNumberFormat="1" applyFont="1" applyBorder="1" applyAlignment="1">
      <alignment horizontal="center" vertical="center"/>
    </xf>
    <xf numFmtId="1" fontId="28" fillId="0" borderId="18" xfId="1" applyNumberFormat="1" applyFont="1" applyBorder="1" applyAlignment="1">
      <alignment horizontal="center" vertical="center"/>
    </xf>
    <xf numFmtId="0" fontId="28" fillId="0" borderId="18" xfId="1" applyFont="1" applyBorder="1" applyAlignment="1">
      <alignment horizontal="left" vertical="center"/>
    </xf>
    <xf numFmtId="0" fontId="28" fillId="23" borderId="15" xfId="1" applyFont="1" applyFill="1" applyBorder="1" applyAlignment="1">
      <alignment horizontal="center" vertical="center"/>
    </xf>
    <xf numFmtId="0" fontId="28" fillId="23" borderId="13" xfId="1" applyFont="1" applyFill="1" applyBorder="1" applyAlignment="1">
      <alignment horizontal="center" vertical="center"/>
    </xf>
    <xf numFmtId="1" fontId="36" fillId="10" borderId="45" xfId="1" applyNumberFormat="1" applyFont="1" applyFill="1" applyBorder="1" applyAlignment="1">
      <alignment horizontal="center" vertical="center"/>
    </xf>
    <xf numFmtId="1" fontId="36" fillId="10" borderId="44" xfId="1" applyNumberFormat="1" applyFont="1" applyFill="1" applyBorder="1" applyAlignment="1">
      <alignment horizontal="center" vertical="center"/>
    </xf>
    <xf numFmtId="1" fontId="36" fillId="0" borderId="15" xfId="1" applyNumberFormat="1" applyFont="1" applyBorder="1" applyAlignment="1">
      <alignment horizontal="center" vertical="center"/>
    </xf>
    <xf numFmtId="1" fontId="36" fillId="0" borderId="12" xfId="1" applyNumberFormat="1" applyFont="1" applyBorder="1" applyAlignment="1">
      <alignment horizontal="center" vertical="center"/>
    </xf>
    <xf numFmtId="0" fontId="36" fillId="0" borderId="15" xfId="1" applyFont="1" applyBorder="1" applyAlignment="1">
      <alignment horizontal="left" vertical="center"/>
    </xf>
    <xf numFmtId="0" fontId="36" fillId="0" borderId="12" xfId="1" applyFont="1" applyBorder="1" applyAlignment="1">
      <alignment horizontal="left" vertical="center"/>
    </xf>
    <xf numFmtId="0" fontId="36" fillId="0" borderId="15" xfId="1" applyFont="1" applyBorder="1" applyAlignment="1">
      <alignment horizontal="center" vertical="center"/>
    </xf>
    <xf numFmtId="0" fontId="36" fillId="0" borderId="12" xfId="1" applyFont="1" applyBorder="1" applyAlignment="1">
      <alignment horizontal="center" vertical="center"/>
    </xf>
    <xf numFmtId="0" fontId="34" fillId="35" borderId="29" xfId="1" applyFont="1" applyFill="1" applyBorder="1" applyAlignment="1">
      <alignment horizontal="center" vertical="center"/>
    </xf>
    <xf numFmtId="0" fontId="34" fillId="35" borderId="30" xfId="1" applyFont="1" applyFill="1" applyBorder="1" applyAlignment="1">
      <alignment horizontal="center" vertical="center"/>
    </xf>
    <xf numFmtId="0" fontId="34" fillId="35" borderId="31" xfId="1" applyFont="1" applyFill="1" applyBorder="1" applyAlignment="1">
      <alignment horizontal="center" vertical="center"/>
    </xf>
    <xf numFmtId="1" fontId="28" fillId="17" borderId="78" xfId="1" applyNumberFormat="1" applyFont="1" applyFill="1" applyBorder="1" applyAlignment="1">
      <alignment horizontal="center" vertical="center"/>
    </xf>
    <xf numFmtId="1" fontId="28" fillId="17" borderId="79" xfId="1" applyNumberFormat="1" applyFont="1" applyFill="1" applyBorder="1" applyAlignment="1">
      <alignment horizontal="center" vertical="center"/>
    </xf>
    <xf numFmtId="1" fontId="36" fillId="17" borderId="15" xfId="1" applyNumberFormat="1" applyFont="1" applyFill="1" applyBorder="1" applyAlignment="1">
      <alignment horizontal="center" vertical="center"/>
    </xf>
    <xf numFmtId="1" fontId="36" fillId="17" borderId="12" xfId="1" applyNumberFormat="1" applyFont="1" applyFill="1" applyBorder="1" applyAlignment="1">
      <alignment horizontal="center" vertical="center"/>
    </xf>
    <xf numFmtId="0" fontId="36" fillId="17" borderId="15" xfId="1" applyFont="1" applyFill="1" applyBorder="1" applyAlignment="1">
      <alignment horizontal="center" vertical="center"/>
    </xf>
    <xf numFmtId="0" fontId="36" fillId="17" borderId="12" xfId="1" applyFont="1" applyFill="1" applyBorder="1" applyAlignment="1">
      <alignment horizontal="center" vertical="center"/>
    </xf>
    <xf numFmtId="0" fontId="28" fillId="3" borderId="29" xfId="1" quotePrefix="1" applyFont="1" applyFill="1" applyBorder="1" applyAlignment="1">
      <alignment horizontal="center" vertical="center"/>
    </xf>
    <xf numFmtId="0" fontId="28" fillId="3" borderId="31" xfId="1" applyFont="1" applyFill="1" applyBorder="1" applyAlignment="1">
      <alignment horizontal="center" vertical="center"/>
    </xf>
    <xf numFmtId="0" fontId="28" fillId="3" borderId="30" xfId="1" quotePrefix="1" applyFont="1" applyFill="1" applyBorder="1" applyAlignment="1">
      <alignment horizontal="center" vertical="center"/>
    </xf>
    <xf numFmtId="0" fontId="28" fillId="3" borderId="31" xfId="1" quotePrefix="1" applyFont="1" applyFill="1" applyBorder="1" applyAlignment="1">
      <alignment horizontal="center" vertical="center"/>
    </xf>
    <xf numFmtId="0" fontId="28" fillId="3" borderId="15" xfId="1" applyFont="1" applyFill="1" applyBorder="1" applyAlignment="1">
      <alignment horizontal="center" vertical="center"/>
    </xf>
    <xf numFmtId="0" fontId="28" fillId="3" borderId="3" xfId="1" applyFont="1" applyFill="1" applyBorder="1" applyAlignment="1">
      <alignment horizontal="center" vertical="center"/>
    </xf>
    <xf numFmtId="1" fontId="36" fillId="3" borderId="75" xfId="1" applyNumberFormat="1" applyFont="1" applyFill="1" applyBorder="1" applyAlignment="1">
      <alignment horizontal="center" vertical="center"/>
    </xf>
    <xf numFmtId="1" fontId="36" fillId="3" borderId="84" xfId="1" applyNumberFormat="1" applyFont="1" applyFill="1" applyBorder="1" applyAlignment="1">
      <alignment horizontal="center" vertical="center"/>
    </xf>
    <xf numFmtId="1" fontId="36" fillId="3" borderId="79" xfId="1" applyNumberFormat="1" applyFont="1" applyFill="1" applyBorder="1" applyAlignment="1">
      <alignment horizontal="center" vertical="center"/>
    </xf>
    <xf numFmtId="1" fontId="36" fillId="3" borderId="18" xfId="1" applyNumberFormat="1" applyFont="1" applyFill="1" applyBorder="1" applyAlignment="1">
      <alignment horizontal="center" vertical="center"/>
    </xf>
    <xf numFmtId="1" fontId="36" fillId="3" borderId="3" xfId="1" applyNumberFormat="1" applyFont="1" applyFill="1" applyBorder="1" applyAlignment="1">
      <alignment horizontal="center" vertical="center"/>
    </xf>
    <xf numFmtId="1" fontId="36" fillId="3" borderId="12" xfId="1" applyNumberFormat="1" applyFont="1" applyFill="1" applyBorder="1" applyAlignment="1">
      <alignment horizontal="center" vertical="center"/>
    </xf>
    <xf numFmtId="0" fontId="36" fillId="3" borderId="18" xfId="1" applyFont="1" applyFill="1" applyBorder="1" applyAlignment="1">
      <alignment horizontal="center" vertical="center"/>
    </xf>
    <xf numFmtId="0" fontId="36" fillId="3" borderId="3" xfId="1" applyFont="1" applyFill="1" applyBorder="1" applyAlignment="1">
      <alignment horizontal="center" vertical="center"/>
    </xf>
    <xf numFmtId="0" fontId="36" fillId="3" borderId="12" xfId="1" applyFont="1" applyFill="1" applyBorder="1" applyAlignment="1">
      <alignment horizontal="center" vertical="center"/>
    </xf>
    <xf numFmtId="0" fontId="36" fillId="3" borderId="29" xfId="1" quotePrefix="1" applyFont="1" applyFill="1" applyBorder="1" applyAlignment="1">
      <alignment horizontal="center" vertical="center"/>
    </xf>
    <xf numFmtId="0" fontId="36" fillId="3" borderId="110" xfId="1" quotePrefix="1" applyFont="1" applyFill="1" applyBorder="1" applyAlignment="1">
      <alignment horizontal="center" vertical="center"/>
    </xf>
    <xf numFmtId="1" fontId="28" fillId="3" borderId="75" xfId="1" applyNumberFormat="1" applyFont="1" applyFill="1" applyBorder="1" applyAlignment="1">
      <alignment horizontal="center" vertical="center"/>
    </xf>
    <xf numFmtId="1" fontId="28" fillId="3" borderId="84" xfId="1" applyNumberFormat="1" applyFont="1" applyFill="1" applyBorder="1" applyAlignment="1">
      <alignment horizontal="center" vertical="center"/>
    </xf>
    <xf numFmtId="1" fontId="28" fillId="3" borderId="18" xfId="1" applyNumberFormat="1" applyFont="1" applyFill="1" applyBorder="1" applyAlignment="1">
      <alignment horizontal="center" vertical="center"/>
    </xf>
    <xf numFmtId="1" fontId="28" fillId="3" borderId="3" xfId="1" applyNumberFormat="1" applyFont="1" applyFill="1" applyBorder="1" applyAlignment="1">
      <alignment horizontal="center" vertical="center"/>
    </xf>
    <xf numFmtId="0" fontId="28" fillId="3" borderId="18" xfId="1" applyFont="1" applyFill="1" applyBorder="1" applyAlignment="1">
      <alignment horizontal="center" vertical="center"/>
    </xf>
    <xf numFmtId="0" fontId="28" fillId="3" borderId="12" xfId="1" applyFont="1" applyFill="1" applyBorder="1" applyAlignment="1">
      <alignment horizontal="center" vertical="center"/>
    </xf>
    <xf numFmtId="1" fontId="28" fillId="34" borderId="78" xfId="1" applyNumberFormat="1" applyFont="1" applyFill="1" applyBorder="1" applyAlignment="1">
      <alignment horizontal="center" vertical="center"/>
    </xf>
    <xf numFmtId="1" fontId="28" fillId="34" borderId="84" xfId="1" applyNumberFormat="1" applyFont="1" applyFill="1" applyBorder="1" applyAlignment="1">
      <alignment horizontal="center" vertical="center"/>
    </xf>
    <xf numFmtId="1" fontId="28" fillId="34" borderId="79" xfId="1" applyNumberFormat="1" applyFont="1" applyFill="1" applyBorder="1" applyAlignment="1">
      <alignment horizontal="center" vertical="center"/>
    </xf>
    <xf numFmtId="1" fontId="36" fillId="34" borderId="15" xfId="1" applyNumberFormat="1" applyFont="1" applyFill="1" applyBorder="1" applyAlignment="1">
      <alignment horizontal="center" vertical="center"/>
    </xf>
    <xf numFmtId="1" fontId="36" fillId="34" borderId="3" xfId="1" applyNumberFormat="1" applyFont="1" applyFill="1" applyBorder="1" applyAlignment="1">
      <alignment horizontal="center" vertical="center"/>
    </xf>
    <xf numFmtId="1" fontId="36" fillId="34" borderId="12" xfId="1" applyNumberFormat="1" applyFont="1" applyFill="1" applyBorder="1" applyAlignment="1">
      <alignment horizontal="center" vertical="center"/>
    </xf>
    <xf numFmtId="0" fontId="36" fillId="34" borderId="15" xfId="1" applyFont="1" applyFill="1" applyBorder="1" applyAlignment="1">
      <alignment horizontal="center" vertical="center"/>
    </xf>
    <xf numFmtId="0" fontId="36" fillId="34" borderId="3" xfId="1" applyFont="1" applyFill="1" applyBorder="1" applyAlignment="1">
      <alignment horizontal="center" vertical="center"/>
    </xf>
    <xf numFmtId="0" fontId="36" fillId="34" borderId="12" xfId="1" applyFont="1" applyFill="1" applyBorder="1" applyAlignment="1">
      <alignment horizontal="center" vertical="center"/>
    </xf>
    <xf numFmtId="1" fontId="28" fillId="35" borderId="78" xfId="1" applyNumberFormat="1" applyFont="1" applyFill="1" applyBorder="1" applyAlignment="1">
      <alignment horizontal="center" vertical="center"/>
    </xf>
    <xf numFmtId="1" fontId="28" fillId="35" borderId="79" xfId="1" applyNumberFormat="1" applyFont="1" applyFill="1" applyBorder="1" applyAlignment="1">
      <alignment horizontal="center" vertical="center"/>
    </xf>
    <xf numFmtId="0" fontId="36" fillId="35" borderId="15" xfId="1" applyFont="1" applyFill="1" applyBorder="1" applyAlignment="1">
      <alignment horizontal="center" vertical="center"/>
    </xf>
    <xf numFmtId="0" fontId="36" fillId="35" borderId="12" xfId="1" applyFont="1" applyFill="1" applyBorder="1" applyAlignment="1">
      <alignment horizontal="center" vertical="center"/>
    </xf>
    <xf numFmtId="0" fontId="28" fillId="3" borderId="30" xfId="1" applyFont="1" applyFill="1" applyBorder="1" applyAlignment="1">
      <alignment horizontal="center" vertical="center"/>
    </xf>
    <xf numFmtId="0" fontId="44" fillId="0" borderId="15" xfId="1" applyFont="1" applyBorder="1" applyAlignment="1">
      <alignment horizontal="center" vertical="center"/>
    </xf>
    <xf numFmtId="0" fontId="44" fillId="0" borderId="13" xfId="1" applyFont="1" applyBorder="1" applyAlignment="1">
      <alignment horizontal="center" vertical="center"/>
    </xf>
    <xf numFmtId="1" fontId="28" fillId="0" borderId="78" xfId="1" applyNumberFormat="1" applyFont="1" applyBorder="1" applyAlignment="1">
      <alignment horizontal="center" vertical="center"/>
    </xf>
    <xf numFmtId="1" fontId="28" fillId="0" borderId="15" xfId="1" applyNumberFormat="1" applyFont="1" applyBorder="1" applyAlignment="1">
      <alignment horizontal="center" vertical="center"/>
    </xf>
    <xf numFmtId="1" fontId="36" fillId="34" borderId="69" xfId="1" applyNumberFormat="1" applyFont="1" applyFill="1" applyBorder="1" applyAlignment="1">
      <alignment horizontal="center" vertical="center"/>
    </xf>
    <xf numFmtId="1" fontId="36" fillId="34" borderId="44" xfId="1" applyNumberFormat="1" applyFont="1" applyFill="1" applyBorder="1" applyAlignment="1">
      <alignment horizontal="center" vertical="center"/>
    </xf>
    <xf numFmtId="1" fontId="36" fillId="34" borderId="18" xfId="1" applyNumberFormat="1" applyFont="1" applyFill="1" applyBorder="1" applyAlignment="1">
      <alignment horizontal="center" vertical="center"/>
    </xf>
    <xf numFmtId="0" fontId="36" fillId="34" borderId="15" xfId="1" applyFont="1" applyFill="1" applyBorder="1" applyAlignment="1">
      <alignment horizontal="left" vertical="center"/>
    </xf>
    <xf numFmtId="0" fontId="36" fillId="34" borderId="3" xfId="1" applyFont="1" applyFill="1" applyBorder="1" applyAlignment="1">
      <alignment horizontal="left" vertical="center"/>
    </xf>
    <xf numFmtId="0" fontId="36" fillId="34" borderId="12" xfId="1" applyFont="1" applyFill="1" applyBorder="1" applyAlignment="1">
      <alignment horizontal="left" vertical="center"/>
    </xf>
    <xf numFmtId="0" fontId="28" fillId="0" borderId="18" xfId="1" applyFont="1" applyBorder="1" applyAlignment="1">
      <alignment horizontal="left" vertical="center" wrapText="1"/>
    </xf>
    <xf numFmtId="0" fontId="28" fillId="0" borderId="13" xfId="1" applyFont="1" applyBorder="1" applyAlignment="1">
      <alignment horizontal="left" vertical="center" wrapText="1"/>
    </xf>
    <xf numFmtId="0" fontId="28" fillId="0" borderId="31" xfId="1" applyFont="1" applyBorder="1" applyAlignment="1">
      <alignment horizontal="center" vertical="center"/>
    </xf>
    <xf numFmtId="1" fontId="36" fillId="23" borderId="45" xfId="1" applyNumberFormat="1" applyFont="1" applyFill="1" applyBorder="1" applyAlignment="1">
      <alignment horizontal="center" vertical="center"/>
    </xf>
    <xf numFmtId="1" fontId="36" fillId="23" borderId="44" xfId="1" applyNumberFormat="1" applyFont="1" applyFill="1" applyBorder="1" applyAlignment="1">
      <alignment horizontal="center" vertical="center"/>
    </xf>
    <xf numFmtId="1" fontId="36" fillId="23" borderId="15" xfId="1" applyNumberFormat="1" applyFont="1" applyFill="1" applyBorder="1" applyAlignment="1">
      <alignment horizontal="center" vertical="center"/>
    </xf>
    <xf numFmtId="1" fontId="36" fillId="23" borderId="12" xfId="1" applyNumberFormat="1" applyFont="1" applyFill="1" applyBorder="1" applyAlignment="1">
      <alignment horizontal="center" vertical="center"/>
    </xf>
    <xf numFmtId="0" fontId="36" fillId="23" borderId="15" xfId="1" applyFont="1" applyFill="1" applyBorder="1" applyAlignment="1">
      <alignment horizontal="left" vertical="center"/>
    </xf>
    <xf numFmtId="0" fontId="36" fillId="23" borderId="12" xfId="1" applyFont="1" applyFill="1" applyBorder="1" applyAlignment="1">
      <alignment horizontal="left" vertical="center"/>
    </xf>
    <xf numFmtId="0" fontId="28" fillId="0" borderId="30" xfId="1" applyFont="1" applyBorder="1" applyAlignment="1">
      <alignment horizontal="center" vertical="center"/>
    </xf>
    <xf numFmtId="1" fontId="28" fillId="0" borderId="45" xfId="1" applyNumberFormat="1" applyFont="1" applyBorder="1" applyAlignment="1">
      <alignment horizontal="center" vertical="center"/>
    </xf>
    <xf numFmtId="0" fontId="44" fillId="0" borderId="15" xfId="1" applyFont="1" applyBorder="1" applyAlignment="1">
      <alignment horizontal="left" vertical="center"/>
    </xf>
    <xf numFmtId="0" fontId="44" fillId="0" borderId="13" xfId="1" applyFont="1" applyBorder="1" applyAlignment="1">
      <alignment horizontal="left" vertical="center"/>
    </xf>
    <xf numFmtId="0" fontId="34" fillId="3" borderId="29" xfId="1" applyFont="1" applyFill="1" applyBorder="1" applyAlignment="1">
      <alignment horizontal="center" vertical="center"/>
    </xf>
    <xf numFmtId="0" fontId="34" fillId="3" borderId="30" xfId="1" applyFont="1" applyFill="1" applyBorder="1" applyAlignment="1">
      <alignment horizontal="center" vertical="center"/>
    </xf>
    <xf numFmtId="0" fontId="34" fillId="3" borderId="31" xfId="1" applyFont="1" applyFill="1" applyBorder="1" applyAlignment="1">
      <alignment horizontal="center" vertical="center"/>
    </xf>
    <xf numFmtId="1" fontId="28" fillId="0" borderId="44" xfId="1" applyNumberFormat="1" applyFont="1" applyBorder="1" applyAlignment="1">
      <alignment horizontal="center" vertical="center"/>
    </xf>
    <xf numFmtId="1" fontId="28" fillId="0" borderId="12" xfId="1" applyNumberFormat="1" applyFont="1" applyBorder="1" applyAlignment="1">
      <alignment horizontal="center" vertical="center"/>
    </xf>
    <xf numFmtId="0" fontId="28" fillId="0" borderId="15" xfId="1" applyFont="1" applyBorder="1" applyAlignment="1">
      <alignment horizontal="left" vertical="center"/>
    </xf>
    <xf numFmtId="0" fontId="28" fillId="0" borderId="12" xfId="1" applyFont="1" applyBorder="1" applyAlignment="1">
      <alignment horizontal="left" vertical="center"/>
    </xf>
    <xf numFmtId="0" fontId="28" fillId="0" borderId="13" xfId="1" applyFont="1" applyBorder="1" applyAlignment="1">
      <alignment horizontal="left" vertical="center"/>
    </xf>
    <xf numFmtId="0" fontId="28" fillId="0" borderId="2" xfId="1" applyFont="1" applyBorder="1" applyAlignment="1">
      <alignment horizontal="center" vertical="center"/>
    </xf>
    <xf numFmtId="0" fontId="28" fillId="0" borderId="5" xfId="1" applyFont="1" applyBorder="1" applyAlignment="1">
      <alignment horizontal="center" vertical="center"/>
    </xf>
    <xf numFmtId="0" fontId="28" fillId="0" borderId="87" xfId="1" applyFont="1" applyBorder="1" applyAlignment="1">
      <alignment horizontal="center" vertical="center"/>
    </xf>
    <xf numFmtId="0" fontId="28" fillId="0" borderId="165" xfId="1" applyFont="1" applyBorder="1" applyAlignment="1">
      <alignment horizontal="center" vertical="center"/>
    </xf>
    <xf numFmtId="0" fontId="34" fillId="2" borderId="94" xfId="1" applyFont="1" applyFill="1" applyBorder="1" applyAlignment="1">
      <alignment horizontal="left" vertical="center"/>
    </xf>
    <xf numFmtId="0" fontId="34" fillId="2" borderId="30" xfId="1" applyFont="1" applyFill="1" applyBorder="1" applyAlignment="1">
      <alignment horizontal="left" vertical="center"/>
    </xf>
    <xf numFmtId="0" fontId="34" fillId="2" borderId="92" xfId="1" applyFont="1" applyFill="1" applyBorder="1" applyAlignment="1">
      <alignment horizontal="left" vertical="center"/>
    </xf>
    <xf numFmtId="1" fontId="28" fillId="4" borderId="85" xfId="1" applyNumberFormat="1" applyFont="1" applyFill="1" applyBorder="1" applyAlignment="1">
      <alignment horizontal="center" vertical="center"/>
    </xf>
    <xf numFmtId="1" fontId="28" fillId="4" borderId="69" xfId="1" applyNumberFormat="1" applyFont="1" applyFill="1" applyBorder="1" applyAlignment="1">
      <alignment horizontal="center" vertical="center"/>
    </xf>
    <xf numFmtId="1" fontId="28" fillId="4" borderId="125" xfId="1" applyNumberFormat="1" applyFont="1" applyFill="1" applyBorder="1" applyAlignment="1">
      <alignment horizontal="center" vertical="center"/>
    </xf>
    <xf numFmtId="1" fontId="28" fillId="0" borderId="2" xfId="1" applyNumberFormat="1" applyFont="1" applyBorder="1" applyAlignment="1">
      <alignment horizontal="center" vertical="center"/>
    </xf>
    <xf numFmtId="1" fontId="28" fillId="0" borderId="5" xfId="1" applyNumberFormat="1" applyFont="1" applyBorder="1" applyAlignment="1">
      <alignment horizontal="center" vertical="center"/>
    </xf>
    <xf numFmtId="0" fontId="28" fillId="0" borderId="2" xfId="1" applyFont="1" applyBorder="1" applyAlignment="1">
      <alignment horizontal="left" vertical="center"/>
    </xf>
    <xf numFmtId="0" fontId="28" fillId="0" borderId="5" xfId="1" applyFont="1" applyBorder="1" applyAlignment="1">
      <alignment horizontal="left" vertical="center"/>
    </xf>
    <xf numFmtId="0" fontId="34" fillId="0" borderId="92" xfId="1" applyFont="1" applyBorder="1" applyAlignment="1">
      <alignment horizontal="left" vertical="center"/>
    </xf>
    <xf numFmtId="1" fontId="28" fillId="4" borderId="67" xfId="1" applyNumberFormat="1" applyFont="1" applyFill="1" applyBorder="1" applyAlignment="1">
      <alignment horizontal="center" vertical="center"/>
    </xf>
    <xf numFmtId="1" fontId="28" fillId="0" borderId="85" xfId="1" applyNumberFormat="1" applyFont="1" applyBorder="1" applyAlignment="1">
      <alignment horizontal="center" vertical="center"/>
    </xf>
    <xf numFmtId="1" fontId="28" fillId="0" borderId="125" xfId="1" applyNumberFormat="1" applyFont="1" applyBorder="1" applyAlignment="1">
      <alignment horizontal="center" vertical="center"/>
    </xf>
    <xf numFmtId="0" fontId="34" fillId="2" borderId="29" xfId="1" applyFont="1" applyFill="1" applyBorder="1" applyAlignment="1">
      <alignment horizontal="left" vertical="center"/>
    </xf>
    <xf numFmtId="0" fontId="34" fillId="2" borderId="31" xfId="1" applyFont="1" applyFill="1" applyBorder="1" applyAlignment="1">
      <alignment horizontal="left" vertical="center"/>
    </xf>
    <xf numFmtId="1" fontId="28" fillId="4" borderId="70" xfId="1" applyNumberFormat="1" applyFont="1" applyFill="1" applyBorder="1" applyAlignment="1">
      <alignment horizontal="center" vertical="center"/>
    </xf>
    <xf numFmtId="0" fontId="47" fillId="32" borderId="15" xfId="1" applyFont="1" applyFill="1" applyBorder="1" applyAlignment="1">
      <alignment horizontal="left" vertical="center"/>
    </xf>
    <xf numFmtId="0" fontId="47" fillId="32" borderId="5" xfId="1" applyFont="1" applyFill="1" applyBorder="1" applyAlignment="1">
      <alignment horizontal="left" vertical="center"/>
    </xf>
    <xf numFmtId="0" fontId="47" fillId="32" borderId="15" xfId="1" applyFont="1" applyFill="1" applyBorder="1" applyAlignment="1">
      <alignment horizontal="center" vertical="center"/>
    </xf>
    <xf numFmtId="0" fontId="47" fillId="32" borderId="5" xfId="1" applyFont="1" applyFill="1" applyBorder="1" applyAlignment="1">
      <alignment horizontal="center" vertical="center"/>
    </xf>
    <xf numFmtId="1" fontId="47" fillId="23" borderId="69" xfId="1" applyNumberFormat="1" applyFont="1" applyFill="1" applyBorder="1" applyAlignment="1">
      <alignment horizontal="center" vertical="center"/>
    </xf>
    <xf numFmtId="1" fontId="47" fillId="23" borderId="125" xfId="1" applyNumberFormat="1" applyFont="1" applyFill="1" applyBorder="1" applyAlignment="1">
      <alignment horizontal="center" vertical="center"/>
    </xf>
    <xf numFmtId="0" fontId="47" fillId="31" borderId="113" xfId="1" applyFont="1" applyFill="1" applyBorder="1" applyAlignment="1">
      <alignment horizontal="center" vertical="center"/>
    </xf>
    <xf numFmtId="0" fontId="47" fillId="31" borderId="77" xfId="1" applyFont="1" applyFill="1" applyBorder="1" applyAlignment="1">
      <alignment horizontal="center" vertical="center"/>
    </xf>
    <xf numFmtId="0" fontId="47" fillId="31" borderId="5" xfId="1" applyFont="1" applyFill="1" applyBorder="1" applyAlignment="1">
      <alignment horizontal="center" vertical="center"/>
    </xf>
    <xf numFmtId="0" fontId="47" fillId="31" borderId="1" xfId="1" applyFont="1" applyFill="1" applyBorder="1" applyAlignment="1">
      <alignment horizontal="center" vertical="center"/>
    </xf>
    <xf numFmtId="0" fontId="47" fillId="31" borderId="12" xfId="1" applyFont="1" applyFill="1" applyBorder="1" applyAlignment="1">
      <alignment horizontal="left" vertical="center"/>
    </xf>
    <xf numFmtId="0" fontId="47" fillId="31" borderId="10" xfId="1" applyFont="1" applyFill="1" applyBorder="1" applyAlignment="1">
      <alignment horizontal="left" vertical="center"/>
    </xf>
    <xf numFmtId="1" fontId="47" fillId="23" borderId="45" xfId="1" applyNumberFormat="1" applyFont="1" applyFill="1" applyBorder="1" applyAlignment="1">
      <alignment horizontal="center" vertical="center"/>
    </xf>
    <xf numFmtId="0" fontId="44" fillId="0" borderId="2" xfId="1" applyFont="1" applyBorder="1" applyAlignment="1">
      <alignment horizontal="center"/>
    </xf>
    <xf numFmtId="0" fontId="44" fillId="0" borderId="3" xfId="1" applyFont="1" applyBorder="1" applyAlignment="1">
      <alignment horizontal="center"/>
    </xf>
    <xf numFmtId="0" fontId="44" fillId="0" borderId="5" xfId="1" applyFont="1" applyBorder="1" applyAlignment="1">
      <alignment horizontal="center"/>
    </xf>
    <xf numFmtId="0" fontId="44" fillId="0" borderId="87" xfId="1" applyFont="1" applyBorder="1" applyAlignment="1">
      <alignment horizontal="center" vertical="center"/>
    </xf>
    <xf numFmtId="0" fontId="44" fillId="0" borderId="76" xfId="1" applyFont="1" applyBorder="1" applyAlignment="1">
      <alignment horizontal="center" vertical="center"/>
    </xf>
    <xf numFmtId="0" fontId="44" fillId="0" borderId="165" xfId="1" applyFont="1" applyBorder="1" applyAlignment="1">
      <alignment horizontal="center" vertical="center"/>
    </xf>
    <xf numFmtId="0" fontId="44" fillId="31" borderId="10" xfId="1" applyFont="1" applyFill="1" applyBorder="1" applyAlignment="1">
      <alignment horizontal="left" vertical="center"/>
    </xf>
    <xf numFmtId="0" fontId="44" fillId="31" borderId="11" xfId="1" applyFont="1" applyFill="1" applyBorder="1" applyAlignment="1">
      <alignment horizontal="left" vertical="center"/>
    </xf>
    <xf numFmtId="1" fontId="44" fillId="31" borderId="69" xfId="1" applyNumberFormat="1" applyFont="1" applyFill="1" applyBorder="1" applyAlignment="1">
      <alignment horizontal="center" vertical="center"/>
    </xf>
    <xf numFmtId="1" fontId="44" fillId="31" borderId="125" xfId="1" applyNumberFormat="1" applyFont="1" applyFill="1" applyBorder="1" applyAlignment="1">
      <alignment horizontal="center" vertical="center"/>
    </xf>
    <xf numFmtId="0" fontId="44" fillId="31" borderId="5" xfId="1" applyFont="1" applyFill="1" applyBorder="1" applyAlignment="1">
      <alignment horizontal="center" vertical="center"/>
    </xf>
    <xf numFmtId="0" fontId="44" fillId="31" borderId="1" xfId="1" applyFont="1" applyFill="1" applyBorder="1" applyAlignment="1">
      <alignment horizontal="center" vertical="center"/>
    </xf>
    <xf numFmtId="0" fontId="44" fillId="31" borderId="2" xfId="1" applyFont="1" applyFill="1" applyBorder="1" applyAlignment="1">
      <alignment horizontal="center" vertical="center"/>
    </xf>
    <xf numFmtId="0" fontId="44" fillId="31" borderId="3" xfId="1" applyFont="1" applyFill="1" applyBorder="1" applyAlignment="1">
      <alignment horizontal="center" vertical="center"/>
    </xf>
    <xf numFmtId="0" fontId="44" fillId="0" borderId="27" xfId="1" applyFont="1" applyBorder="1" applyAlignment="1">
      <alignment horizontal="center" vertical="center"/>
    </xf>
    <xf numFmtId="0" fontId="44" fillId="0" borderId="163" xfId="1" applyFont="1" applyBorder="1" applyAlignment="1">
      <alignment horizontal="center" vertical="center"/>
    </xf>
    <xf numFmtId="1" fontId="44" fillId="31" borderId="85" xfId="1" applyNumberFormat="1" applyFont="1" applyFill="1" applyBorder="1" applyAlignment="1">
      <alignment horizontal="center" vertical="center" wrapText="1"/>
    </xf>
    <xf numFmtId="1" fontId="44" fillId="31" borderId="69" xfId="1" applyNumberFormat="1" applyFont="1" applyFill="1" applyBorder="1" applyAlignment="1">
      <alignment horizontal="center" vertical="center" wrapText="1"/>
    </xf>
    <xf numFmtId="1" fontId="44" fillId="31" borderId="125" xfId="1" applyNumberFormat="1" applyFont="1" applyFill="1" applyBorder="1" applyAlignment="1">
      <alignment horizontal="center" vertical="center" wrapText="1"/>
    </xf>
    <xf numFmtId="0" fontId="47" fillId="31" borderId="2" xfId="1" applyFont="1" applyFill="1" applyBorder="1" applyAlignment="1">
      <alignment horizontal="center" vertical="center"/>
    </xf>
    <xf numFmtId="0" fontId="47" fillId="31" borderId="3" xfId="1" applyFont="1" applyFill="1" applyBorder="1" applyAlignment="1">
      <alignment horizontal="center" vertical="center"/>
    </xf>
    <xf numFmtId="0" fontId="44" fillId="31" borderId="9" xfId="1" applyFont="1" applyFill="1" applyBorder="1" applyAlignment="1">
      <alignment horizontal="left" vertical="center"/>
    </xf>
    <xf numFmtId="0" fontId="28" fillId="0" borderId="1" xfId="1" applyFont="1" applyBorder="1" applyAlignment="1">
      <alignment horizontal="center" vertical="center"/>
    </xf>
    <xf numFmtId="1" fontId="47" fillId="27" borderId="85" xfId="1" applyNumberFormat="1" applyFont="1" applyFill="1" applyBorder="1" applyAlignment="1">
      <alignment horizontal="center" vertical="center"/>
    </xf>
    <xf numFmtId="1" fontId="47" fillId="27" borderId="125" xfId="1" applyNumberFormat="1" applyFont="1" applyFill="1" applyBorder="1" applyAlignment="1">
      <alignment horizontal="center" vertical="center"/>
    </xf>
    <xf numFmtId="0" fontId="47" fillId="27" borderId="77" xfId="1" applyFont="1" applyFill="1" applyBorder="1" applyAlignment="1">
      <alignment horizontal="center" vertical="center"/>
    </xf>
    <xf numFmtId="0" fontId="47" fillId="27" borderId="1" xfId="1" applyFont="1" applyFill="1" applyBorder="1" applyAlignment="1">
      <alignment horizontal="center" vertical="center"/>
    </xf>
    <xf numFmtId="1" fontId="47" fillId="27" borderId="69" xfId="1" applyNumberFormat="1" applyFont="1" applyFill="1" applyBorder="1" applyAlignment="1">
      <alignment horizontal="center" vertical="center"/>
    </xf>
    <xf numFmtId="0" fontId="47" fillId="27" borderId="113" xfId="1" applyFont="1" applyFill="1" applyBorder="1" applyAlignment="1">
      <alignment horizontal="center" vertical="center"/>
    </xf>
    <xf numFmtId="0" fontId="47" fillId="27" borderId="5" xfId="1" applyFont="1" applyFill="1" applyBorder="1" applyAlignment="1">
      <alignment horizontal="center" vertical="center"/>
    </xf>
    <xf numFmtId="0" fontId="47" fillId="27" borderId="5" xfId="1" applyFont="1" applyFill="1" applyBorder="1" applyAlignment="1">
      <alignment horizontal="left" vertical="center"/>
    </xf>
    <xf numFmtId="0" fontId="47" fillId="27" borderId="1" xfId="1" applyFont="1" applyFill="1" applyBorder="1" applyAlignment="1">
      <alignment horizontal="left" vertical="center"/>
    </xf>
    <xf numFmtId="0" fontId="47" fillId="27" borderId="2" xfId="1" applyFont="1" applyFill="1" applyBorder="1" applyAlignment="1">
      <alignment horizontal="center" vertical="center"/>
    </xf>
    <xf numFmtId="0" fontId="47" fillId="0" borderId="2" xfId="1" applyFont="1" applyBorder="1" applyAlignment="1">
      <alignment horizontal="center" vertical="center"/>
    </xf>
    <xf numFmtId="0" fontId="47" fillId="0" borderId="5" xfId="1" applyFont="1" applyBorder="1" applyAlignment="1">
      <alignment horizontal="center" vertical="center"/>
    </xf>
    <xf numFmtId="0" fontId="47" fillId="26" borderId="1" xfId="1" applyFont="1" applyFill="1" applyBorder="1" applyAlignment="1">
      <alignment horizontal="left" vertical="center"/>
    </xf>
    <xf numFmtId="0" fontId="47" fillId="26" borderId="1" xfId="1" applyFont="1" applyFill="1" applyBorder="1" applyAlignment="1">
      <alignment horizontal="center" vertical="center"/>
    </xf>
    <xf numFmtId="1" fontId="47" fillId="32" borderId="45" xfId="1" applyNumberFormat="1" applyFont="1" applyFill="1" applyBorder="1" applyAlignment="1">
      <alignment horizontal="center" vertical="center"/>
    </xf>
    <xf numFmtId="1" fontId="47" fillId="32" borderId="125" xfId="1" applyNumberFormat="1" applyFont="1" applyFill="1" applyBorder="1" applyAlignment="1">
      <alignment horizontal="center" vertical="center"/>
    </xf>
    <xf numFmtId="1" fontId="47" fillId="26" borderId="85" xfId="1" applyNumberFormat="1" applyFont="1" applyFill="1" applyBorder="1" applyAlignment="1">
      <alignment horizontal="center" vertical="center"/>
    </xf>
    <xf numFmtId="1" fontId="47" fillId="26" borderId="125" xfId="1" applyNumberFormat="1" applyFont="1" applyFill="1" applyBorder="1" applyAlignment="1">
      <alignment horizontal="center" vertical="center"/>
    </xf>
    <xf numFmtId="0" fontId="47" fillId="26" borderId="2" xfId="1" applyFont="1" applyFill="1" applyBorder="1" applyAlignment="1">
      <alignment horizontal="center" vertical="center"/>
    </xf>
    <xf numFmtId="0" fontId="47" fillId="26" borderId="5" xfId="1" applyFont="1" applyFill="1" applyBorder="1" applyAlignment="1">
      <alignment horizontal="center" vertical="center"/>
    </xf>
    <xf numFmtId="1" fontId="47" fillId="31" borderId="69" xfId="1" applyNumberFormat="1" applyFont="1" applyFill="1" applyBorder="1" applyAlignment="1">
      <alignment horizontal="center" vertical="center"/>
    </xf>
    <xf numFmtId="1" fontId="47" fillId="31" borderId="125" xfId="1" applyNumberFormat="1" applyFont="1" applyFill="1" applyBorder="1" applyAlignment="1">
      <alignment horizontal="center" vertical="center"/>
    </xf>
    <xf numFmtId="0" fontId="28" fillId="0" borderId="10" xfId="1" applyFont="1" applyBorder="1" applyAlignment="1">
      <alignment horizontal="left" vertical="center"/>
    </xf>
    <xf numFmtId="0" fontId="28" fillId="0" borderId="110" xfId="1" quotePrefix="1" applyFont="1" applyBorder="1" applyAlignment="1">
      <alignment horizontal="center" vertical="center"/>
    </xf>
    <xf numFmtId="0" fontId="44" fillId="0" borderId="5" xfId="1" applyFont="1" applyBorder="1" applyAlignment="1">
      <alignment horizontal="left" vertical="center"/>
    </xf>
    <xf numFmtId="0" fontId="44" fillId="0" borderId="1" xfId="1" applyFont="1" applyBorder="1" applyAlignment="1">
      <alignment horizontal="left" vertical="center"/>
    </xf>
    <xf numFmtId="0" fontId="44" fillId="0" borderId="5" xfId="1" applyFont="1" applyBorder="1" applyAlignment="1">
      <alignment horizontal="center" vertical="center"/>
    </xf>
    <xf numFmtId="0" fontId="44" fillId="0" borderId="1" xfId="1" applyFont="1" applyBorder="1" applyAlignment="1">
      <alignment horizontal="center" vertical="center"/>
    </xf>
    <xf numFmtId="0" fontId="47" fillId="24" borderId="86" xfId="1" applyFont="1" applyFill="1" applyBorder="1" applyAlignment="1">
      <alignment horizontal="center" vertical="center"/>
    </xf>
    <xf numFmtId="0" fontId="47" fillId="24" borderId="113" xfId="1" applyFont="1" applyFill="1" applyBorder="1" applyAlignment="1">
      <alignment horizontal="center" vertical="center"/>
    </xf>
    <xf numFmtId="0" fontId="47" fillId="24" borderId="2" xfId="1" applyFont="1" applyFill="1" applyBorder="1" applyAlignment="1">
      <alignment horizontal="center" vertical="center"/>
    </xf>
    <xf numFmtId="0" fontId="47" fillId="24" borderId="5" xfId="1" applyFont="1" applyFill="1" applyBorder="1" applyAlignment="1">
      <alignment horizontal="center" vertical="center"/>
    </xf>
    <xf numFmtId="0" fontId="47" fillId="24" borderId="84" xfId="1" applyFont="1" applyFill="1" applyBorder="1" applyAlignment="1">
      <alignment horizontal="center" vertical="center"/>
    </xf>
    <xf numFmtId="0" fontId="47" fillId="24" borderId="79" xfId="1" applyFont="1" applyFill="1" applyBorder="1" applyAlignment="1">
      <alignment horizontal="center" vertical="center"/>
    </xf>
    <xf numFmtId="1" fontId="44" fillId="0" borderId="86" xfId="1" applyNumberFormat="1" applyFont="1" applyBorder="1" applyAlignment="1">
      <alignment horizontal="center" vertical="center"/>
    </xf>
    <xf numFmtId="1" fontId="44" fillId="0" borderId="125" xfId="1" applyNumberFormat="1" applyFont="1" applyBorder="1" applyAlignment="1">
      <alignment horizontal="center" vertical="center"/>
    </xf>
    <xf numFmtId="0" fontId="44" fillId="0" borderId="77" xfId="1" applyFont="1" applyBorder="1" applyAlignment="1">
      <alignment horizontal="center" vertical="center"/>
    </xf>
    <xf numFmtId="0" fontId="44" fillId="0" borderId="2" xfId="1" applyFont="1" applyBorder="1" applyAlignment="1">
      <alignment horizontal="center" vertical="center"/>
    </xf>
    <xf numFmtId="1" fontId="44" fillId="0" borderId="69" xfId="1" applyNumberFormat="1" applyFont="1" applyBorder="1" applyAlignment="1">
      <alignment horizontal="center" vertical="center"/>
    </xf>
    <xf numFmtId="0" fontId="44" fillId="0" borderId="113" xfId="1" applyFont="1" applyBorder="1" applyAlignment="1">
      <alignment horizontal="center" vertical="center"/>
    </xf>
    <xf numFmtId="0" fontId="47" fillId="24" borderId="3" xfId="1" applyFont="1" applyFill="1" applyBorder="1" applyAlignment="1">
      <alignment horizontal="center" vertical="center"/>
    </xf>
    <xf numFmtId="0" fontId="47" fillId="24" borderId="15" xfId="1" applyFont="1" applyFill="1" applyBorder="1" applyAlignment="1">
      <alignment horizontal="center" vertical="center"/>
    </xf>
    <xf numFmtId="1" fontId="44" fillId="0" borderId="84" xfId="1" applyNumberFormat="1" applyFont="1" applyBorder="1" applyAlignment="1">
      <alignment horizontal="center" vertical="center"/>
    </xf>
    <xf numFmtId="1" fontId="44" fillId="0" borderId="113" xfId="1" applyNumberFormat="1" applyFont="1" applyBorder="1" applyAlignment="1">
      <alignment horizontal="center" vertical="center"/>
    </xf>
    <xf numFmtId="0" fontId="44" fillId="0" borderId="12" xfId="1" applyFont="1" applyBorder="1" applyAlignment="1">
      <alignment horizontal="left" vertical="center"/>
    </xf>
    <xf numFmtId="0" fontId="44" fillId="0" borderId="10" xfId="1" applyFont="1" applyBorder="1" applyAlignment="1">
      <alignment horizontal="left" vertical="center"/>
    </xf>
    <xf numFmtId="0" fontId="47" fillId="24" borderId="12" xfId="1" applyFont="1" applyFill="1" applyBorder="1" applyAlignment="1">
      <alignment horizontal="center" vertical="center"/>
    </xf>
    <xf numFmtId="0" fontId="47" fillId="24" borderId="2" xfId="1" applyFont="1" applyFill="1" applyBorder="1" applyAlignment="1">
      <alignment horizontal="left" vertical="center"/>
    </xf>
    <xf numFmtId="0" fontId="47" fillId="24" borderId="3" xfId="1" applyFont="1" applyFill="1" applyBorder="1" applyAlignment="1">
      <alignment horizontal="left" vertical="center"/>
    </xf>
    <xf numFmtId="0" fontId="47" fillId="24" borderId="12" xfId="1" applyFont="1" applyFill="1" applyBorder="1" applyAlignment="1">
      <alignment horizontal="left" vertical="center"/>
    </xf>
    <xf numFmtId="0" fontId="36" fillId="24" borderId="2" xfId="1" applyFont="1" applyFill="1" applyBorder="1" applyAlignment="1">
      <alignment horizontal="center" vertical="center"/>
    </xf>
    <xf numFmtId="0" fontId="36" fillId="24" borderId="3" xfId="1" applyFont="1" applyFill="1" applyBorder="1" applyAlignment="1">
      <alignment horizontal="center" vertical="center"/>
    </xf>
    <xf numFmtId="0" fontId="36" fillId="24" borderId="12" xfId="1" applyFont="1" applyFill="1" applyBorder="1" applyAlignment="1">
      <alignment horizontal="center" vertical="center"/>
    </xf>
    <xf numFmtId="0" fontId="47" fillId="24" borderId="15" xfId="1" applyFont="1" applyFill="1" applyBorder="1" applyAlignment="1">
      <alignment horizontal="left" vertical="center"/>
    </xf>
    <xf numFmtId="0" fontId="47" fillId="24" borderId="5" xfId="1" applyFont="1" applyFill="1" applyBorder="1" applyAlignment="1">
      <alignment horizontal="left" vertical="center"/>
    </xf>
    <xf numFmtId="0" fontId="36" fillId="24" borderId="15" xfId="1" applyFont="1" applyFill="1" applyBorder="1" applyAlignment="1">
      <alignment horizontal="center" vertical="center"/>
    </xf>
    <xf numFmtId="0" fontId="36" fillId="24" borderId="5" xfId="1" applyFont="1" applyFill="1" applyBorder="1" applyAlignment="1">
      <alignment horizontal="center" vertical="center"/>
    </xf>
    <xf numFmtId="1" fontId="47" fillId="24" borderId="78" xfId="1" applyNumberFormat="1" applyFont="1" applyFill="1" applyBorder="1" applyAlignment="1">
      <alignment horizontal="center" vertical="center"/>
    </xf>
    <xf numFmtId="1" fontId="47" fillId="24" borderId="113" xfId="1" applyNumberFormat="1" applyFont="1" applyFill="1" applyBorder="1" applyAlignment="1">
      <alignment horizontal="center" vertical="center"/>
    </xf>
    <xf numFmtId="1" fontId="44" fillId="0" borderId="85" xfId="1" applyNumberFormat="1" applyFont="1" applyBorder="1" applyAlignment="1">
      <alignment horizontal="center" vertical="center"/>
    </xf>
    <xf numFmtId="0" fontId="47" fillId="24" borderId="85" xfId="1" applyFont="1" applyFill="1" applyBorder="1" applyAlignment="1">
      <alignment horizontal="center" vertical="center"/>
    </xf>
    <xf numFmtId="0" fontId="47" fillId="24" borderId="125" xfId="1" applyFont="1" applyFill="1" applyBorder="1" applyAlignment="1">
      <alignment horizontal="center" vertical="center"/>
    </xf>
    <xf numFmtId="1" fontId="47" fillId="24" borderId="69" xfId="1" applyNumberFormat="1" applyFont="1" applyFill="1" applyBorder="1" applyAlignment="1">
      <alignment horizontal="center" vertical="center"/>
    </xf>
    <xf numFmtId="1" fontId="47" fillId="24" borderId="125" xfId="1" applyNumberFormat="1" applyFont="1" applyFill="1" applyBorder="1" applyAlignment="1">
      <alignment horizontal="center" vertical="center"/>
    </xf>
    <xf numFmtId="0" fontId="47" fillId="24" borderId="77" xfId="1" applyFont="1" applyFill="1" applyBorder="1" applyAlignment="1">
      <alignment horizontal="center" vertical="center"/>
    </xf>
    <xf numFmtId="1" fontId="36" fillId="35" borderId="69" xfId="1" applyNumberFormat="1" applyFont="1" applyFill="1" applyBorder="1" applyAlignment="1">
      <alignment horizontal="center" vertical="center"/>
    </xf>
    <xf numFmtId="0" fontId="28" fillId="23" borderId="3" xfId="1" applyFont="1" applyFill="1" applyBorder="1" applyAlignment="1">
      <alignment horizontal="left" vertical="center"/>
    </xf>
    <xf numFmtId="1" fontId="47" fillId="24" borderId="45" xfId="1" applyNumberFormat="1" applyFont="1" applyFill="1" applyBorder="1" applyAlignment="1">
      <alignment horizontal="center" vertical="center"/>
    </xf>
    <xf numFmtId="1" fontId="36" fillId="34" borderId="85" xfId="1" applyNumberFormat="1" applyFont="1" applyFill="1" applyBorder="1" applyAlignment="1">
      <alignment horizontal="center" vertical="center"/>
    </xf>
    <xf numFmtId="0" fontId="28" fillId="23" borderId="3" xfId="1" applyFont="1" applyFill="1" applyBorder="1" applyAlignment="1">
      <alignment horizontal="center" vertical="center"/>
    </xf>
    <xf numFmtId="0" fontId="28" fillId="0" borderId="92" xfId="1" quotePrefix="1" applyFont="1" applyBorder="1" applyAlignment="1">
      <alignment horizontal="center" vertical="center"/>
    </xf>
    <xf numFmtId="0" fontId="28" fillId="23" borderId="12" xfId="1" applyFont="1" applyFill="1" applyBorder="1" applyAlignment="1">
      <alignment horizontal="center" vertical="center"/>
    </xf>
    <xf numFmtId="1" fontId="28" fillId="23" borderId="3" xfId="1" applyNumberFormat="1" applyFont="1" applyFill="1" applyBorder="1" applyAlignment="1">
      <alignment horizontal="center" vertical="center"/>
    </xf>
    <xf numFmtId="1" fontId="28" fillId="23" borderId="69" xfId="1" applyNumberFormat="1" applyFont="1" applyFill="1" applyBorder="1" applyAlignment="1">
      <alignment horizontal="center" vertical="center"/>
    </xf>
    <xf numFmtId="0" fontId="28" fillId="23" borderId="12" xfId="1" applyFont="1" applyFill="1" applyBorder="1" applyAlignment="1">
      <alignment horizontal="left" vertical="center"/>
    </xf>
    <xf numFmtId="1" fontId="36" fillId="35" borderId="3" xfId="1" applyNumberFormat="1" applyFont="1" applyFill="1" applyBorder="1" applyAlignment="1">
      <alignment horizontal="center" vertical="center"/>
    </xf>
    <xf numFmtId="0" fontId="36" fillId="35" borderId="3" xfId="1" applyFont="1" applyFill="1" applyBorder="1" applyAlignment="1">
      <alignment horizontal="left" vertical="center"/>
    </xf>
    <xf numFmtId="1" fontId="36" fillId="34" borderId="78" xfId="1" applyNumberFormat="1" applyFont="1" applyFill="1" applyBorder="1" applyAlignment="1">
      <alignment horizontal="center" vertical="center"/>
    </xf>
    <xf numFmtId="1" fontId="36" fillId="34" borderId="84" xfId="1" applyNumberFormat="1" applyFont="1" applyFill="1" applyBorder="1" applyAlignment="1">
      <alignment horizontal="center" vertical="center"/>
    </xf>
    <xf numFmtId="1" fontId="36" fillId="34" borderId="79" xfId="1" applyNumberFormat="1" applyFont="1" applyFill="1" applyBorder="1" applyAlignment="1">
      <alignment horizontal="center" vertical="center"/>
    </xf>
    <xf numFmtId="1" fontId="36" fillId="35" borderId="78" xfId="1" applyNumberFormat="1" applyFont="1" applyFill="1" applyBorder="1" applyAlignment="1">
      <alignment horizontal="center" vertical="center"/>
    </xf>
    <xf numFmtId="1" fontId="36" fillId="35" borderId="79" xfId="1" applyNumberFormat="1" applyFont="1" applyFill="1" applyBorder="1" applyAlignment="1">
      <alignment horizontal="center" vertical="center"/>
    </xf>
    <xf numFmtId="1" fontId="36" fillId="17" borderId="78" xfId="1" applyNumberFormat="1" applyFont="1" applyFill="1" applyBorder="1" applyAlignment="1">
      <alignment horizontal="center" vertical="center"/>
    </xf>
    <xf numFmtId="1" fontId="36" fillId="17" borderId="79" xfId="1" applyNumberFormat="1" applyFont="1" applyFill="1" applyBorder="1" applyAlignment="1">
      <alignment horizontal="center" vertical="center"/>
    </xf>
    <xf numFmtId="0" fontId="36" fillId="17" borderId="15" xfId="1" applyFont="1" applyFill="1" applyBorder="1" applyAlignment="1">
      <alignment horizontal="left" vertical="center"/>
    </xf>
    <xf numFmtId="0" fontId="36" fillId="17" borderId="12" xfId="1" applyFont="1" applyFill="1" applyBorder="1" applyAlignment="1">
      <alignment horizontal="left" vertical="center"/>
    </xf>
    <xf numFmtId="0" fontId="36" fillId="34" borderId="2" xfId="1" applyFont="1" applyFill="1" applyBorder="1" applyAlignment="1">
      <alignment horizontal="center" vertical="center"/>
    </xf>
    <xf numFmtId="1" fontId="47" fillId="24" borderId="84" xfId="1" applyNumberFormat="1" applyFont="1" applyFill="1" applyBorder="1" applyAlignment="1">
      <alignment horizontal="center" vertical="center"/>
    </xf>
    <xf numFmtId="1" fontId="44" fillId="0" borderId="45" xfId="1" applyNumberFormat="1" applyFont="1" applyBorder="1" applyAlignment="1">
      <alignment horizontal="center" vertical="center"/>
    </xf>
    <xf numFmtId="0" fontId="44" fillId="0" borderId="10" xfId="1" applyFont="1" applyBorder="1" applyAlignment="1">
      <alignment horizontal="center" vertical="center"/>
    </xf>
    <xf numFmtId="0" fontId="44" fillId="0" borderId="35" xfId="1" applyFont="1" applyBorder="1" applyAlignment="1">
      <alignment horizontal="center" vertical="center"/>
    </xf>
    <xf numFmtId="0" fontId="43" fillId="0" borderId="98" xfId="1" quotePrefix="1" applyFont="1" applyBorder="1" applyAlignment="1">
      <alignment horizontal="center" vertical="center"/>
    </xf>
    <xf numFmtId="1" fontId="47" fillId="0" borderId="45" xfId="1" applyNumberFormat="1" applyFont="1" applyBorder="1" applyAlignment="1">
      <alignment horizontal="center" vertical="center"/>
    </xf>
    <xf numFmtId="1" fontId="47" fillId="0" borderId="69" xfId="1" applyNumberFormat="1" applyFont="1" applyBorder="1" applyAlignment="1">
      <alignment horizontal="center" vertical="center"/>
    </xf>
    <xf numFmtId="1" fontId="47" fillId="0" borderId="44" xfId="1" applyNumberFormat="1" applyFont="1" applyBorder="1" applyAlignment="1">
      <alignment horizontal="center" vertical="center"/>
    </xf>
    <xf numFmtId="1" fontId="47" fillId="0" borderId="15" xfId="1" applyNumberFormat="1" applyFont="1" applyBorder="1" applyAlignment="1">
      <alignment horizontal="center" vertical="center"/>
    </xf>
    <xf numFmtId="1" fontId="47" fillId="0" borderId="3" xfId="1" applyNumberFormat="1" applyFont="1" applyBorder="1" applyAlignment="1">
      <alignment horizontal="center" vertical="center"/>
    </xf>
    <xf numFmtId="1" fontId="47" fillId="0" borderId="12" xfId="1" applyNumberFormat="1" applyFont="1" applyBorder="1" applyAlignment="1">
      <alignment horizontal="center" vertical="center"/>
    </xf>
    <xf numFmtId="0" fontId="47" fillId="0" borderId="15" xfId="1" applyFont="1" applyBorder="1" applyAlignment="1">
      <alignment horizontal="left" vertical="center"/>
    </xf>
    <xf numFmtId="0" fontId="47" fillId="0" borderId="3" xfId="1" applyFont="1" applyBorder="1" applyAlignment="1">
      <alignment horizontal="left" vertical="center"/>
    </xf>
    <xf numFmtId="0" fontId="47" fillId="0" borderId="12" xfId="1" applyFont="1" applyBorder="1" applyAlignment="1">
      <alignment horizontal="left" vertical="center"/>
    </xf>
    <xf numFmtId="0" fontId="44" fillId="0" borderId="16" xfId="1" applyFont="1" applyBorder="1" applyAlignment="1">
      <alignment horizontal="center" vertical="center"/>
    </xf>
    <xf numFmtId="0" fontId="44" fillId="0" borderId="33" xfId="1" applyFont="1" applyBorder="1" applyAlignment="1">
      <alignment horizontal="center" vertical="center"/>
    </xf>
    <xf numFmtId="0" fontId="43" fillId="0" borderId="97" xfId="1" quotePrefix="1" applyFont="1" applyBorder="1" applyAlignment="1">
      <alignment horizontal="center" vertical="center"/>
    </xf>
    <xf numFmtId="1" fontId="47" fillId="0" borderId="67" xfId="1" applyNumberFormat="1" applyFont="1" applyBorder="1" applyAlignment="1">
      <alignment horizontal="center" vertical="center"/>
    </xf>
    <xf numFmtId="1" fontId="47" fillId="0" borderId="18" xfId="1" applyNumberFormat="1" applyFont="1" applyBorder="1" applyAlignment="1">
      <alignment horizontal="center" vertical="center"/>
    </xf>
    <xf numFmtId="0" fontId="47" fillId="0" borderId="18" xfId="1" applyFont="1" applyBorder="1" applyAlignment="1">
      <alignment horizontal="left" vertical="center"/>
    </xf>
    <xf numFmtId="0" fontId="44" fillId="0" borderId="18" xfId="1" applyFont="1" applyBorder="1" applyAlignment="1">
      <alignment horizontal="center" vertical="center"/>
    </xf>
    <xf numFmtId="0" fontId="44" fillId="0" borderId="3" xfId="1" applyFont="1" applyBorder="1" applyAlignment="1">
      <alignment horizontal="center" vertical="center"/>
    </xf>
    <xf numFmtId="0" fontId="44" fillId="0" borderId="12" xfId="1" applyFont="1" applyBorder="1" applyAlignment="1">
      <alignment horizontal="center" vertical="center"/>
    </xf>
    <xf numFmtId="0" fontId="44" fillId="0" borderId="73" xfId="1" applyFont="1" applyBorder="1" applyAlignment="1">
      <alignment horizontal="center" vertical="center"/>
    </xf>
    <xf numFmtId="0" fontId="44" fillId="0" borderId="80" xfId="1" applyFont="1" applyBorder="1" applyAlignment="1">
      <alignment horizontal="center" vertical="center"/>
    </xf>
    <xf numFmtId="0" fontId="43" fillId="0" borderId="29" xfId="1" quotePrefix="1" applyFont="1" applyBorder="1" applyAlignment="1">
      <alignment horizontal="center" vertical="center"/>
    </xf>
    <xf numFmtId="0" fontId="43" fillId="0" borderId="30" xfId="1" quotePrefix="1" applyFont="1" applyBorder="1" applyAlignment="1">
      <alignment horizontal="center" vertical="center"/>
    </xf>
    <xf numFmtId="0" fontId="62" fillId="8" borderId="6" xfId="1" applyFont="1" applyFill="1" applyBorder="1" applyAlignment="1">
      <alignment horizontal="center" vertical="center"/>
    </xf>
    <xf numFmtId="0" fontId="62" fillId="8" borderId="7" xfId="1" applyFont="1" applyFill="1" applyBorder="1" applyAlignment="1">
      <alignment horizontal="center" vertical="center"/>
    </xf>
    <xf numFmtId="0" fontId="62" fillId="8" borderId="8" xfId="1" applyFont="1" applyFill="1" applyBorder="1" applyAlignment="1">
      <alignment horizontal="center" vertical="center"/>
    </xf>
    <xf numFmtId="0" fontId="44" fillId="0" borderId="18" xfId="1" applyFont="1" applyBorder="1" applyAlignment="1">
      <alignment horizontal="left" vertical="center"/>
    </xf>
    <xf numFmtId="0" fontId="44" fillId="0" borderId="3" xfId="1" applyFont="1" applyBorder="1" applyAlignment="1">
      <alignment horizontal="left" vertical="center"/>
    </xf>
    <xf numFmtId="0" fontId="44" fillId="0" borderId="18" xfId="1" applyFont="1" applyBorder="1" applyAlignment="1">
      <alignment horizontal="center"/>
    </xf>
    <xf numFmtId="0" fontId="44" fillId="0" borderId="12" xfId="1" applyFont="1" applyBorder="1" applyAlignment="1">
      <alignment horizontal="center"/>
    </xf>
    <xf numFmtId="1" fontId="44" fillId="27" borderId="67" xfId="1" applyNumberFormat="1" applyFont="1" applyFill="1" applyBorder="1" applyAlignment="1">
      <alignment horizontal="center" vertical="center"/>
    </xf>
    <xf numFmtId="1" fontId="44" fillId="27" borderId="69" xfId="1" applyNumberFormat="1" applyFont="1" applyFill="1" applyBorder="1" applyAlignment="1">
      <alignment horizontal="center" vertical="center"/>
    </xf>
    <xf numFmtId="1" fontId="44" fillId="27" borderId="44" xfId="1" applyNumberFormat="1" applyFont="1" applyFill="1" applyBorder="1" applyAlignment="1">
      <alignment horizontal="center" vertical="center"/>
    </xf>
    <xf numFmtId="1" fontId="44" fillId="0" borderId="18" xfId="1" applyNumberFormat="1" applyFont="1" applyBorder="1" applyAlignment="1">
      <alignment horizontal="center" vertical="center"/>
    </xf>
    <xf numFmtId="1" fontId="44" fillId="0" borderId="3" xfId="1" applyNumberFormat="1" applyFont="1" applyBorder="1" applyAlignment="1">
      <alignment horizontal="center" vertical="center"/>
    </xf>
    <xf numFmtId="1" fontId="44" fillId="0" borderId="12" xfId="1" applyNumberFormat="1" applyFont="1" applyBorder="1" applyAlignment="1">
      <alignment horizontal="center" vertical="center"/>
    </xf>
    <xf numFmtId="1" fontId="47" fillId="0" borderId="70" xfId="1" applyNumberFormat="1" applyFont="1" applyBorder="1" applyAlignment="1">
      <alignment horizontal="center" vertical="center"/>
    </xf>
    <xf numFmtId="1" fontId="47" fillId="0" borderId="13" xfId="1" applyNumberFormat="1" applyFont="1" applyBorder="1" applyAlignment="1">
      <alignment horizontal="center" vertical="center"/>
    </xf>
    <xf numFmtId="0" fontId="47" fillId="0" borderId="13" xfId="1" applyFont="1" applyBorder="1" applyAlignment="1">
      <alignment horizontal="left" vertical="center"/>
    </xf>
    <xf numFmtId="0" fontId="43" fillId="0" borderId="110" xfId="1" quotePrefix="1" applyFont="1" applyBorder="1" applyAlignment="1">
      <alignment horizontal="center" vertical="center"/>
    </xf>
    <xf numFmtId="0" fontId="44" fillId="0" borderId="14" xfId="1" applyFont="1" applyBorder="1" applyAlignment="1">
      <alignment horizontal="center" vertical="center"/>
    </xf>
    <xf numFmtId="0" fontId="44" fillId="0" borderId="46" xfId="1" applyFont="1" applyBorder="1" applyAlignment="1">
      <alignment horizontal="center" vertical="center"/>
    </xf>
    <xf numFmtId="0" fontId="44" fillId="0" borderId="43" xfId="1" applyFont="1" applyBorder="1" applyAlignment="1">
      <alignment horizontal="center" vertical="center"/>
    </xf>
    <xf numFmtId="0" fontId="43" fillId="0" borderId="111" xfId="1" quotePrefix="1" applyFont="1" applyBorder="1" applyAlignment="1">
      <alignment horizontal="center" vertical="center"/>
    </xf>
    <xf numFmtId="0" fontId="43" fillId="0" borderId="99" xfId="1" quotePrefix="1" applyFont="1" applyBorder="1" applyAlignment="1">
      <alignment horizontal="center" vertical="center"/>
    </xf>
    <xf numFmtId="1" fontId="28" fillId="3" borderId="45" xfId="1" applyNumberFormat="1" applyFont="1" applyFill="1" applyBorder="1" applyAlignment="1">
      <alignment horizontal="center" vertical="center"/>
    </xf>
    <xf numFmtId="1" fontId="28" fillId="3" borderId="69" xfId="1" applyNumberFormat="1" applyFont="1" applyFill="1" applyBorder="1" applyAlignment="1">
      <alignment horizontal="center" vertical="center"/>
    </xf>
    <xf numFmtId="1" fontId="28" fillId="3" borderId="44" xfId="1" applyNumberFormat="1" applyFont="1" applyFill="1" applyBorder="1" applyAlignment="1">
      <alignment horizontal="center" vertical="center"/>
    </xf>
    <xf numFmtId="1" fontId="28" fillId="3" borderId="15" xfId="1" applyNumberFormat="1" applyFont="1" applyFill="1" applyBorder="1" applyAlignment="1">
      <alignment horizontal="center" vertical="center"/>
    </xf>
    <xf numFmtId="1" fontId="28" fillId="3" borderId="12" xfId="1" applyNumberFormat="1" applyFont="1" applyFill="1" applyBorder="1" applyAlignment="1">
      <alignment horizontal="center" vertical="center"/>
    </xf>
    <xf numFmtId="0" fontId="28" fillId="3" borderId="15" xfId="1" applyFont="1" applyFill="1" applyBorder="1" applyAlignment="1">
      <alignment horizontal="left" vertical="center"/>
    </xf>
    <xf numFmtId="0" fontId="28" fillId="3" borderId="3" xfId="1" applyFont="1" applyFill="1" applyBorder="1" applyAlignment="1">
      <alignment horizontal="left" vertical="center"/>
    </xf>
    <xf numFmtId="0" fontId="28" fillId="3" borderId="12" xfId="1" applyFont="1" applyFill="1" applyBorder="1" applyAlignment="1">
      <alignment horizontal="left" vertical="center"/>
    </xf>
    <xf numFmtId="0" fontId="28" fillId="3" borderId="46" xfId="1" applyFont="1" applyFill="1" applyBorder="1" applyAlignment="1">
      <alignment horizontal="center" vertical="center"/>
    </xf>
    <xf numFmtId="0" fontId="28" fillId="3" borderId="76" xfId="1" applyFont="1" applyFill="1" applyBorder="1" applyAlignment="1">
      <alignment horizontal="center" vertical="center"/>
    </xf>
    <xf numFmtId="0" fontId="28" fillId="3" borderId="80" xfId="1" applyFont="1" applyFill="1" applyBorder="1" applyAlignment="1">
      <alignment horizontal="center" vertical="center"/>
    </xf>
    <xf numFmtId="0" fontId="28" fillId="3" borderId="5" xfId="1" applyFont="1" applyFill="1" applyBorder="1" applyAlignment="1">
      <alignment horizontal="center" vertical="center"/>
    </xf>
    <xf numFmtId="0" fontId="28" fillId="3" borderId="165" xfId="1" applyFont="1" applyFill="1" applyBorder="1" applyAlignment="1">
      <alignment horizontal="center" vertical="center"/>
    </xf>
    <xf numFmtId="1" fontId="28" fillId="3" borderId="125" xfId="1" applyNumberFormat="1" applyFont="1" applyFill="1" applyBorder="1" applyAlignment="1">
      <alignment horizontal="center" vertical="center"/>
    </xf>
    <xf numFmtId="1" fontId="28" fillId="3" borderId="5" xfId="1" applyNumberFormat="1" applyFont="1" applyFill="1" applyBorder="1" applyAlignment="1">
      <alignment horizontal="center" vertical="center"/>
    </xf>
    <xf numFmtId="0" fontId="28" fillId="3" borderId="5" xfId="1" applyFont="1" applyFill="1" applyBorder="1" applyAlignment="1">
      <alignment horizontal="left" vertical="center"/>
    </xf>
    <xf numFmtId="0" fontId="43" fillId="0" borderId="73" xfId="1" quotePrefix="1" applyFont="1" applyBorder="1" applyAlignment="1">
      <alignment horizontal="center" vertical="center"/>
    </xf>
    <xf numFmtId="0" fontId="43" fillId="0" borderId="76" xfId="1" quotePrefix="1" applyFont="1" applyBorder="1" applyAlignment="1">
      <alignment horizontal="center" vertical="center"/>
    </xf>
    <xf numFmtId="0" fontId="43" fillId="0" borderId="74" xfId="1" quotePrefix="1" applyFont="1" applyBorder="1" applyAlignment="1">
      <alignment horizontal="center" vertical="center"/>
    </xf>
    <xf numFmtId="0" fontId="44" fillId="3" borderId="29" xfId="1" applyFont="1" applyFill="1" applyBorder="1" applyAlignment="1">
      <alignment horizontal="left" vertical="center"/>
    </xf>
    <xf numFmtId="0" fontId="44" fillId="3" borderId="30" xfId="1" applyFont="1" applyFill="1" applyBorder="1" applyAlignment="1">
      <alignment horizontal="left" vertical="center"/>
    </xf>
    <xf numFmtId="0" fontId="44" fillId="3" borderId="31" xfId="1" applyFont="1" applyFill="1" applyBorder="1" applyAlignment="1">
      <alignment horizontal="left" vertical="center"/>
    </xf>
    <xf numFmtId="1" fontId="44" fillId="0" borderId="67" xfId="1" applyNumberFormat="1" applyFont="1" applyBorder="1" applyAlignment="1">
      <alignment horizontal="center" vertical="center"/>
    </xf>
    <xf numFmtId="1" fontId="44" fillId="0" borderId="70" xfId="1" applyNumberFormat="1" applyFont="1" applyBorder="1" applyAlignment="1">
      <alignment horizontal="center" vertical="center"/>
    </xf>
    <xf numFmtId="1" fontId="44" fillId="0" borderId="13" xfId="1" applyNumberFormat="1" applyFont="1" applyBorder="1" applyAlignment="1">
      <alignment horizontal="center" vertical="center"/>
    </xf>
    <xf numFmtId="0" fontId="44" fillId="0" borderId="16" xfId="1" applyFont="1" applyBorder="1" applyAlignment="1">
      <alignment horizontal="left" vertical="center" wrapText="1"/>
    </xf>
    <xf numFmtId="0" fontId="44" fillId="0" borderId="10" xfId="1" applyFont="1" applyBorder="1" applyAlignment="1">
      <alignment horizontal="left" vertical="center" wrapText="1"/>
    </xf>
    <xf numFmtId="0" fontId="44" fillId="0" borderId="14" xfId="1" applyFont="1" applyBorder="1" applyAlignment="1">
      <alignment horizontal="left" vertical="center" wrapText="1"/>
    </xf>
    <xf numFmtId="0" fontId="44" fillId="0" borderId="75" xfId="1" applyFont="1" applyBorder="1" applyAlignment="1">
      <alignment horizontal="center"/>
    </xf>
    <xf numFmtId="0" fontId="44" fillId="0" borderId="84" xfId="1" applyFont="1" applyBorder="1" applyAlignment="1">
      <alignment horizontal="center"/>
    </xf>
    <xf numFmtId="0" fontId="44" fillId="0" borderId="19" xfId="1" applyFont="1" applyBorder="1" applyAlignment="1">
      <alignment horizontal="center"/>
    </xf>
    <xf numFmtId="0" fontId="44" fillId="0" borderId="68" xfId="1" applyFont="1" applyBorder="1" applyAlignment="1">
      <alignment horizontal="center" vertical="center"/>
    </xf>
    <xf numFmtId="0" fontId="44" fillId="0" borderId="4" xfId="1" applyFont="1" applyBorder="1" applyAlignment="1">
      <alignment horizontal="center" vertical="center"/>
    </xf>
    <xf numFmtId="0" fontId="44" fillId="0" borderId="22" xfId="1" applyFont="1" applyBorder="1" applyAlignment="1">
      <alignment horizontal="center" vertical="center"/>
    </xf>
    <xf numFmtId="0" fontId="48" fillId="8" borderId="6" xfId="1" applyFont="1" applyFill="1" applyBorder="1" applyAlignment="1">
      <alignment horizontal="center" vertical="center"/>
    </xf>
    <xf numFmtId="0" fontId="48" fillId="8" borderId="7" xfId="1" applyFont="1" applyFill="1" applyBorder="1" applyAlignment="1">
      <alignment horizontal="center" vertical="center"/>
    </xf>
    <xf numFmtId="0" fontId="48" fillId="8" borderId="8" xfId="1" applyFont="1" applyFill="1" applyBorder="1" applyAlignment="1">
      <alignment horizontal="center" vertical="center"/>
    </xf>
    <xf numFmtId="0" fontId="44" fillId="0" borderId="13" xfId="1" applyFont="1" applyBorder="1" applyAlignment="1">
      <alignment horizontal="center"/>
    </xf>
    <xf numFmtId="0" fontId="28" fillId="0" borderId="18" xfId="0" applyFont="1" applyBorder="1" applyAlignment="1">
      <alignment horizontal="center" vertical="center"/>
    </xf>
    <xf numFmtId="0" fontId="28" fillId="0" borderId="3" xfId="0" applyFont="1" applyBorder="1" applyAlignment="1">
      <alignment horizontal="center" vertical="center"/>
    </xf>
    <xf numFmtId="0" fontId="28" fillId="0" borderId="13" xfId="0" applyFont="1" applyBorder="1" applyAlignment="1">
      <alignment horizontal="center" vertical="center"/>
    </xf>
    <xf numFmtId="0" fontId="58" fillId="8" borderId="6" xfId="1" applyFont="1" applyFill="1" applyBorder="1" applyAlignment="1">
      <alignment horizontal="center" vertical="center"/>
    </xf>
    <xf numFmtId="0" fontId="58" fillId="8" borderId="7" xfId="1" applyFont="1" applyFill="1" applyBorder="1" applyAlignment="1">
      <alignment horizontal="center" vertical="center"/>
    </xf>
    <xf numFmtId="0" fontId="58" fillId="8" borderId="8" xfId="1" applyFont="1" applyFill="1" applyBorder="1" applyAlignment="1">
      <alignment horizontal="center" vertical="center"/>
    </xf>
    <xf numFmtId="1" fontId="57" fillId="0" borderId="67" xfId="1" applyNumberFormat="1" applyFont="1" applyBorder="1" applyAlignment="1">
      <alignment horizontal="center" vertical="center"/>
    </xf>
    <xf numFmtId="1" fontId="57" fillId="0" borderId="69" xfId="1" applyNumberFormat="1" applyFont="1" applyBorder="1" applyAlignment="1">
      <alignment horizontal="center" vertical="center"/>
    </xf>
    <xf numFmtId="1" fontId="57" fillId="0" borderId="70" xfId="1" applyNumberFormat="1" applyFont="1" applyBorder="1" applyAlignment="1">
      <alignment horizontal="center" vertical="center"/>
    </xf>
    <xf numFmtId="1" fontId="57" fillId="0" borderId="18" xfId="1" applyNumberFormat="1" applyFont="1" applyBorder="1" applyAlignment="1">
      <alignment horizontal="center" vertical="center"/>
    </xf>
    <xf numFmtId="1" fontId="57" fillId="0" borderId="3" xfId="1" applyNumberFormat="1" applyFont="1" applyBorder="1" applyAlignment="1">
      <alignment horizontal="center" vertical="center"/>
    </xf>
    <xf numFmtId="1" fontId="57" fillId="0" borderId="13" xfId="1" applyNumberFormat="1" applyFont="1" applyBorder="1" applyAlignment="1">
      <alignment horizontal="center" vertical="center"/>
    </xf>
    <xf numFmtId="0" fontId="65" fillId="0" borderId="18" xfId="1" applyFont="1" applyBorder="1" applyAlignment="1">
      <alignment horizontal="center" vertical="center"/>
    </xf>
    <xf numFmtId="0" fontId="65" fillId="0" borderId="3" xfId="1" applyFont="1" applyBorder="1" applyAlignment="1">
      <alignment horizontal="center" vertical="center"/>
    </xf>
    <xf numFmtId="0" fontId="65" fillId="0" borderId="13" xfId="1" applyFont="1" applyBorder="1" applyAlignment="1">
      <alignment horizontal="center" vertical="center"/>
    </xf>
    <xf numFmtId="0" fontId="75" fillId="0" borderId="73" xfId="1" quotePrefix="1" applyFont="1" applyBorder="1" applyAlignment="1">
      <alignment horizontal="center" vertical="center"/>
    </xf>
    <xf numFmtId="0" fontId="75" fillId="0" borderId="76" xfId="1" quotePrefix="1" applyFont="1" applyBorder="1" applyAlignment="1">
      <alignment horizontal="center" vertical="center"/>
    </xf>
    <xf numFmtId="0" fontId="75" fillId="0" borderId="74" xfId="1" quotePrefix="1" applyFont="1" applyBorder="1" applyAlignment="1">
      <alignment horizontal="center" vertical="center"/>
    </xf>
    <xf numFmtId="0" fontId="65" fillId="3" borderId="29" xfId="1" applyFont="1" applyFill="1" applyBorder="1" applyAlignment="1">
      <alignment horizontal="left" vertical="center"/>
    </xf>
    <xf numFmtId="0" fontId="65" fillId="3" borderId="30" xfId="1" applyFont="1" applyFill="1" applyBorder="1" applyAlignment="1">
      <alignment horizontal="left" vertical="center"/>
    </xf>
    <xf numFmtId="0" fontId="65" fillId="3" borderId="31" xfId="1" applyFont="1" applyFill="1" applyBorder="1" applyAlignment="1">
      <alignment horizontal="left" vertical="center"/>
    </xf>
    <xf numFmtId="1" fontId="65" fillId="0" borderId="67" xfId="1" applyNumberFormat="1" applyFont="1" applyBorder="1" applyAlignment="1">
      <alignment horizontal="center" vertical="center"/>
    </xf>
    <xf numFmtId="1" fontId="65" fillId="0" borderId="69" xfId="1" applyNumberFormat="1" applyFont="1" applyBorder="1" applyAlignment="1">
      <alignment horizontal="center" vertical="center"/>
    </xf>
    <xf numFmtId="1" fontId="65" fillId="0" borderId="70" xfId="1" applyNumberFormat="1" applyFont="1" applyBorder="1" applyAlignment="1">
      <alignment horizontal="center" vertical="center"/>
    </xf>
    <xf numFmtId="1" fontId="65" fillId="0" borderId="18" xfId="1" applyNumberFormat="1" applyFont="1" applyBorder="1" applyAlignment="1">
      <alignment horizontal="center" vertical="center"/>
    </xf>
    <xf numFmtId="1" fontId="65" fillId="0" borderId="3" xfId="1" applyNumberFormat="1" applyFont="1" applyBorder="1" applyAlignment="1">
      <alignment horizontal="center" vertical="center"/>
    </xf>
    <xf numFmtId="1" fontId="65" fillId="0" borderId="13" xfId="1" applyNumberFormat="1" applyFont="1" applyBorder="1" applyAlignment="1">
      <alignment horizontal="center" vertical="center"/>
    </xf>
    <xf numFmtId="0" fontId="65" fillId="0" borderId="16" xfId="1" applyFont="1" applyBorder="1" applyAlignment="1">
      <alignment horizontal="left" vertical="center" wrapText="1"/>
    </xf>
    <xf numFmtId="0" fontId="65" fillId="0" borderId="10" xfId="1" applyFont="1" applyBorder="1" applyAlignment="1">
      <alignment horizontal="left" vertical="center" wrapText="1"/>
    </xf>
    <xf numFmtId="0" fontId="65" fillId="0" borderId="14" xfId="1" applyFont="1" applyBorder="1" applyAlignment="1">
      <alignment horizontal="left" vertical="center" wrapText="1"/>
    </xf>
    <xf numFmtId="0" fontId="65" fillId="0" borderId="75" xfId="1" applyFont="1" applyBorder="1" applyAlignment="1">
      <alignment horizontal="center"/>
    </xf>
    <xf numFmtId="0" fontId="65" fillId="0" borderId="84" xfId="1" applyFont="1" applyBorder="1" applyAlignment="1">
      <alignment horizontal="center"/>
    </xf>
    <xf numFmtId="0" fontId="65" fillId="0" borderId="19" xfId="1" applyFont="1" applyBorder="1" applyAlignment="1">
      <alignment horizontal="center"/>
    </xf>
    <xf numFmtId="0" fontId="44" fillId="0" borderId="15" xfId="1" applyFont="1" applyBorder="1" applyAlignment="1">
      <alignment horizontal="left" vertical="center" wrapText="1"/>
    </xf>
    <xf numFmtId="1" fontId="47" fillId="0" borderId="125" xfId="1" applyNumberFormat="1" applyFont="1" applyBorder="1" applyAlignment="1">
      <alignment horizontal="center" vertical="center"/>
    </xf>
    <xf numFmtId="1" fontId="47" fillId="18" borderId="85" xfId="1" applyNumberFormat="1" applyFont="1" applyFill="1" applyBorder="1" applyAlignment="1">
      <alignment horizontal="center" vertical="center"/>
    </xf>
    <xf numFmtId="1" fontId="47" fillId="18" borderId="44" xfId="1" applyNumberFormat="1" applyFont="1" applyFill="1" applyBorder="1" applyAlignment="1">
      <alignment horizontal="center" vertical="center"/>
    </xf>
    <xf numFmtId="0" fontId="47" fillId="0" borderId="2" xfId="1" applyFont="1" applyBorder="1" applyAlignment="1">
      <alignment horizontal="left" vertical="center"/>
    </xf>
    <xf numFmtId="0" fontId="47" fillId="0" borderId="5" xfId="1" applyFont="1" applyBorder="1" applyAlignment="1">
      <alignment horizontal="left" vertical="center"/>
    </xf>
    <xf numFmtId="1" fontId="47" fillId="0" borderId="5" xfId="1" applyNumberFormat="1" applyFont="1" applyBorder="1" applyAlignment="1">
      <alignment horizontal="center" vertical="center"/>
    </xf>
    <xf numFmtId="1" fontId="47" fillId="18" borderId="2" xfId="1" applyNumberFormat="1" applyFont="1" applyFill="1" applyBorder="1" applyAlignment="1">
      <alignment horizontal="center" vertical="center"/>
    </xf>
    <xf numFmtId="1" fontId="47" fillId="18" borderId="12" xfId="1" applyNumberFormat="1" applyFont="1" applyFill="1" applyBorder="1" applyAlignment="1">
      <alignment horizontal="center" vertical="center"/>
    </xf>
    <xf numFmtId="1" fontId="47" fillId="18" borderId="5" xfId="1" applyNumberFormat="1" applyFont="1" applyFill="1" applyBorder="1" applyAlignment="1">
      <alignment horizontal="center" vertical="center"/>
    </xf>
    <xf numFmtId="1" fontId="47" fillId="18" borderId="125" xfId="1" applyNumberFormat="1" applyFont="1" applyFill="1" applyBorder="1" applyAlignment="1">
      <alignment horizontal="center" vertical="center"/>
    </xf>
    <xf numFmtId="1" fontId="47" fillId="0" borderId="10" xfId="1" applyNumberFormat="1" applyFont="1" applyBorder="1" applyAlignment="1">
      <alignment horizontal="center" vertical="center"/>
    </xf>
    <xf numFmtId="1" fontId="47" fillId="0" borderId="11" xfId="1" applyNumberFormat="1" applyFont="1" applyBorder="1" applyAlignment="1">
      <alignment horizontal="center" vertical="center"/>
    </xf>
    <xf numFmtId="0" fontId="47" fillId="0" borderId="2" xfId="1" applyFont="1" applyBorder="1" applyAlignment="1">
      <alignment horizontal="left" vertical="center" wrapText="1"/>
    </xf>
    <xf numFmtId="0" fontId="47" fillId="0" borderId="3" xfId="1" applyFont="1" applyBorder="1" applyAlignment="1">
      <alignment horizontal="left" vertical="center" wrapText="1"/>
    </xf>
    <xf numFmtId="0" fontId="47" fillId="0" borderId="5" xfId="1" applyFont="1" applyBorder="1" applyAlignment="1">
      <alignment horizontal="left" vertical="center" wrapText="1"/>
    </xf>
    <xf numFmtId="1" fontId="47" fillId="18" borderId="40" xfId="1" applyNumberFormat="1" applyFont="1" applyFill="1" applyBorder="1" applyAlignment="1">
      <alignment horizontal="center" vertical="center"/>
    </xf>
    <xf numFmtId="1" fontId="47" fillId="18" borderId="34" xfId="1" applyNumberFormat="1" applyFont="1" applyFill="1" applyBorder="1" applyAlignment="1">
      <alignment horizontal="center" vertical="center"/>
    </xf>
    <xf numFmtId="1" fontId="47" fillId="18" borderId="9" xfId="1" applyNumberFormat="1" applyFont="1" applyFill="1" applyBorder="1" applyAlignment="1">
      <alignment horizontal="center" vertical="center"/>
    </xf>
    <xf numFmtId="1" fontId="47" fillId="18" borderId="10" xfId="1" applyNumberFormat="1" applyFont="1" applyFill="1" applyBorder="1" applyAlignment="1">
      <alignment horizontal="center" vertical="center"/>
    </xf>
    <xf numFmtId="1" fontId="47" fillId="18" borderId="45" xfId="1" applyNumberFormat="1" applyFont="1" applyFill="1" applyBorder="1" applyAlignment="1">
      <alignment horizontal="center" vertical="center"/>
    </xf>
    <xf numFmtId="1" fontId="47" fillId="18" borderId="15" xfId="1" applyNumberFormat="1" applyFont="1" applyFill="1" applyBorder="1" applyAlignment="1">
      <alignment horizontal="center" vertical="center"/>
    </xf>
    <xf numFmtId="1" fontId="47" fillId="18" borderId="3" xfId="1" applyNumberFormat="1" applyFont="1" applyFill="1" applyBorder="1" applyAlignment="1">
      <alignment horizontal="center" vertical="center"/>
    </xf>
    <xf numFmtId="1" fontId="47" fillId="18" borderId="69" xfId="1" applyNumberFormat="1" applyFont="1" applyFill="1" applyBorder="1" applyAlignment="1">
      <alignment horizontal="center" vertical="center"/>
    </xf>
    <xf numFmtId="0" fontId="47" fillId="0" borderId="10" xfId="1" applyFont="1" applyBorder="1" applyAlignment="1">
      <alignment horizontal="center" vertical="center"/>
    </xf>
    <xf numFmtId="0" fontId="47" fillId="0" borderId="11" xfId="1" applyFont="1" applyBorder="1" applyAlignment="1">
      <alignment horizontal="center" vertical="center"/>
    </xf>
    <xf numFmtId="0" fontId="44" fillId="0" borderId="11" xfId="1" applyFont="1" applyBorder="1" applyAlignment="1">
      <alignment horizontal="center" vertical="center"/>
    </xf>
    <xf numFmtId="0" fontId="44" fillId="0" borderId="37" xfId="1" applyFont="1" applyBorder="1" applyAlignment="1">
      <alignment horizontal="center" vertical="center"/>
    </xf>
    <xf numFmtId="0" fontId="47" fillId="0" borderId="12" xfId="1" applyFont="1" applyBorder="1" applyAlignment="1">
      <alignment horizontal="center" vertical="center"/>
    </xf>
    <xf numFmtId="0" fontId="44" fillId="0" borderId="41" xfId="1" applyFont="1" applyBorder="1" applyAlignment="1">
      <alignment horizontal="center" vertical="center"/>
    </xf>
    <xf numFmtId="0" fontId="47" fillId="0" borderId="3" xfId="1" applyFont="1" applyBorder="1" applyAlignment="1">
      <alignment horizontal="center" vertical="center"/>
    </xf>
    <xf numFmtId="0" fontId="47" fillId="0" borderId="16" xfId="1" applyFont="1" applyBorder="1" applyAlignment="1">
      <alignment horizontal="center" vertical="center"/>
    </xf>
    <xf numFmtId="1" fontId="47" fillId="18" borderId="16" xfId="1" applyNumberFormat="1" applyFont="1" applyFill="1" applyBorder="1" applyAlignment="1">
      <alignment horizontal="center" vertical="center"/>
    </xf>
    <xf numFmtId="1" fontId="47" fillId="18" borderId="32" xfId="1" applyNumberFormat="1" applyFont="1" applyFill="1" applyBorder="1" applyAlignment="1">
      <alignment horizontal="center" vertical="center"/>
    </xf>
    <xf numFmtId="0" fontId="47" fillId="0" borderId="9" xfId="1" applyFont="1" applyBorder="1" applyAlignment="1">
      <alignment horizontal="center" vertical="center"/>
    </xf>
    <xf numFmtId="0" fontId="44" fillId="0" borderId="9" xfId="1" applyFont="1" applyBorder="1" applyAlignment="1">
      <alignment horizontal="center" vertical="center"/>
    </xf>
    <xf numFmtId="0" fontId="44" fillId="3" borderId="29" xfId="1" applyFont="1" applyFill="1" applyBorder="1" applyAlignment="1">
      <alignment horizontal="center" vertical="center"/>
    </xf>
    <xf numFmtId="0" fontId="44" fillId="3" borderId="30" xfId="1" applyFont="1" applyFill="1" applyBorder="1" applyAlignment="1">
      <alignment horizontal="center" vertical="center"/>
    </xf>
    <xf numFmtId="0" fontId="44" fillId="3" borderId="31" xfId="1" applyFont="1" applyFill="1" applyBorder="1" applyAlignment="1">
      <alignment horizontal="center" vertical="center"/>
    </xf>
    <xf numFmtId="0" fontId="44" fillId="0" borderId="29" xfId="1" applyFont="1" applyBorder="1" applyAlignment="1">
      <alignment horizontal="center" vertical="center"/>
    </xf>
    <xf numFmtId="0" fontId="44" fillId="0" borderId="30" xfId="1" applyFont="1" applyBorder="1" applyAlignment="1">
      <alignment horizontal="center" vertical="center"/>
    </xf>
    <xf numFmtId="0" fontId="44" fillId="0" borderId="31" xfId="1" applyFont="1" applyBorder="1" applyAlignment="1">
      <alignment horizontal="center" vertical="center"/>
    </xf>
    <xf numFmtId="1" fontId="44" fillId="0" borderId="2" xfId="1" applyNumberFormat="1" applyFont="1" applyBorder="1" applyAlignment="1">
      <alignment horizontal="center" vertical="center"/>
    </xf>
    <xf numFmtId="1" fontId="44" fillId="0" borderId="5" xfId="1" applyNumberFormat="1" applyFont="1" applyBorder="1" applyAlignment="1">
      <alignment horizontal="center" vertical="center"/>
    </xf>
    <xf numFmtId="0" fontId="44" fillId="0" borderId="29" xfId="1" quotePrefix="1" applyFont="1" applyBorder="1" applyAlignment="1">
      <alignment horizontal="center" vertical="center"/>
    </xf>
    <xf numFmtId="0" fontId="44" fillId="0" borderId="31" xfId="1" quotePrefix="1" applyFont="1" applyBorder="1" applyAlignment="1">
      <alignment horizontal="center" vertical="center"/>
    </xf>
    <xf numFmtId="1" fontId="44" fillId="0" borderId="26" xfId="1" applyNumberFormat="1" applyFont="1" applyBorder="1" applyAlignment="1">
      <alignment horizontal="center" vertical="center"/>
    </xf>
    <xf numFmtId="1" fontId="44" fillId="0" borderId="28" xfId="1" applyNumberFormat="1" applyFont="1" applyBorder="1" applyAlignment="1">
      <alignment horizontal="center" vertical="center"/>
    </xf>
    <xf numFmtId="0" fontId="44" fillId="0" borderId="74" xfId="1" applyFont="1" applyBorder="1" applyAlignment="1">
      <alignment horizontal="center" vertical="center"/>
    </xf>
    <xf numFmtId="0" fontId="44" fillId="0" borderId="30" xfId="1" quotePrefix="1" applyFont="1" applyBorder="1" applyAlignment="1">
      <alignment horizontal="center" vertical="center"/>
    </xf>
    <xf numFmtId="0" fontId="36" fillId="4" borderId="3" xfId="1" applyFont="1" applyFill="1" applyBorder="1" applyAlignment="1">
      <alignment horizontal="center" vertical="center"/>
    </xf>
    <xf numFmtId="0" fontId="36" fillId="4" borderId="12" xfId="1" applyFont="1" applyFill="1" applyBorder="1" applyAlignment="1">
      <alignment horizontal="center" vertical="center"/>
    </xf>
    <xf numFmtId="0" fontId="47" fillId="0" borderId="29" xfId="1" quotePrefix="1" applyFont="1" applyBorder="1" applyAlignment="1">
      <alignment horizontal="center" vertical="center"/>
    </xf>
    <xf numFmtId="0" fontId="47" fillId="0" borderId="30" xfId="1" quotePrefix="1" applyFont="1" applyBorder="1" applyAlignment="1">
      <alignment horizontal="center" vertical="center"/>
    </xf>
    <xf numFmtId="0" fontId="47" fillId="0" borderId="31" xfId="1" quotePrefix="1" applyFont="1" applyBorder="1" applyAlignment="1">
      <alignment horizontal="center" vertical="center"/>
    </xf>
    <xf numFmtId="0" fontId="44" fillId="0" borderId="2" xfId="1" applyFont="1" applyBorder="1" applyAlignment="1">
      <alignment horizontal="left" vertical="center"/>
    </xf>
    <xf numFmtId="0" fontId="28" fillId="29" borderId="86" xfId="1" applyFont="1" applyFill="1" applyBorder="1" applyAlignment="1">
      <alignment horizontal="center" vertical="center"/>
    </xf>
    <xf numFmtId="0" fontId="28" fillId="29" borderId="84" xfId="1" applyFont="1" applyFill="1" applyBorder="1" applyAlignment="1">
      <alignment horizontal="center" vertical="center"/>
    </xf>
    <xf numFmtId="0" fontId="28" fillId="29" borderId="113" xfId="1" applyFont="1" applyFill="1" applyBorder="1" applyAlignment="1">
      <alignment horizontal="center" vertical="center"/>
    </xf>
    <xf numFmtId="0" fontId="28" fillId="29" borderId="2" xfId="1" applyFont="1" applyFill="1" applyBorder="1" applyAlignment="1">
      <alignment horizontal="center" vertical="center"/>
    </xf>
    <xf numFmtId="0" fontId="28" fillId="29" borderId="3" xfId="1" applyFont="1" applyFill="1" applyBorder="1" applyAlignment="1">
      <alignment horizontal="center" vertical="center"/>
    </xf>
    <xf numFmtId="0" fontId="28" fillId="29" borderId="5" xfId="1" applyFont="1" applyFill="1" applyBorder="1" applyAlignment="1">
      <alignment horizontal="center" vertical="center"/>
    </xf>
    <xf numFmtId="0" fontId="28" fillId="26" borderId="2" xfId="1" applyFont="1" applyFill="1" applyBorder="1" applyAlignment="1">
      <alignment horizontal="center" vertical="center"/>
    </xf>
    <xf numFmtId="0" fontId="28" fillId="26" borderId="5" xfId="1" applyFont="1" applyFill="1" applyBorder="1" applyAlignment="1">
      <alignment horizontal="center" vertical="center"/>
    </xf>
    <xf numFmtId="0" fontId="36" fillId="20" borderId="3" xfId="1" applyFont="1" applyFill="1" applyBorder="1" applyAlignment="1">
      <alignment horizontal="center" vertical="center"/>
    </xf>
    <xf numFmtId="0" fontId="36" fillId="20" borderId="12" xfId="1" applyFont="1" applyFill="1" applyBorder="1" applyAlignment="1">
      <alignment horizontal="center" vertical="center"/>
    </xf>
    <xf numFmtId="0" fontId="28" fillId="29" borderId="18" xfId="1" applyFont="1" applyFill="1" applyBorder="1" applyAlignment="1">
      <alignment horizontal="center" vertical="center"/>
    </xf>
    <xf numFmtId="0" fontId="36" fillId="4" borderId="2" xfId="1" applyFont="1" applyFill="1" applyBorder="1" applyAlignment="1">
      <alignment horizontal="center" vertical="center"/>
    </xf>
    <xf numFmtId="0" fontId="36" fillId="4" borderId="15" xfId="1" applyFont="1" applyFill="1" applyBorder="1" applyAlignment="1">
      <alignment horizontal="center" vertical="center"/>
    </xf>
    <xf numFmtId="0" fontId="36" fillId="4" borderId="13" xfId="1" applyFont="1" applyFill="1" applyBorder="1" applyAlignment="1">
      <alignment horizontal="center" vertical="center"/>
    </xf>
    <xf numFmtId="0" fontId="28" fillId="29" borderId="15" xfId="1" applyFont="1" applyFill="1" applyBorder="1" applyAlignment="1">
      <alignment horizontal="center" vertical="center"/>
    </xf>
    <xf numFmtId="0" fontId="28" fillId="29" borderId="12" xfId="1" applyFont="1" applyFill="1" applyBorder="1" applyAlignment="1">
      <alignment horizontal="center" vertical="center"/>
    </xf>
    <xf numFmtId="0" fontId="36" fillId="20" borderId="15" xfId="1" applyFont="1" applyFill="1" applyBorder="1" applyAlignment="1">
      <alignment horizontal="center" vertical="center"/>
    </xf>
    <xf numFmtId="0" fontId="36" fillId="20" borderId="13" xfId="1" applyFont="1" applyFill="1" applyBorder="1" applyAlignment="1">
      <alignment horizontal="center" vertical="center"/>
    </xf>
    <xf numFmtId="0" fontId="28" fillId="26" borderId="85" xfId="1" applyFont="1" applyFill="1" applyBorder="1" applyAlignment="1">
      <alignment horizontal="center" vertical="center"/>
    </xf>
    <xf numFmtId="0" fontId="28" fillId="26" borderId="125" xfId="1" applyFont="1" applyFill="1" applyBorder="1" applyAlignment="1">
      <alignment horizontal="center" vertical="center"/>
    </xf>
    <xf numFmtId="0" fontId="36" fillId="4" borderId="78" xfId="1" applyFont="1" applyFill="1" applyBorder="1" applyAlignment="1">
      <alignment horizontal="center" vertical="center"/>
    </xf>
    <xf numFmtId="0" fontId="36" fillId="4" borderId="79" xfId="1" applyFont="1" applyFill="1" applyBorder="1" applyAlignment="1">
      <alignment horizontal="center" vertical="center"/>
    </xf>
    <xf numFmtId="0" fontId="28" fillId="29" borderId="85" xfId="1" applyFont="1" applyFill="1" applyBorder="1" applyAlignment="1">
      <alignment horizontal="center" vertical="center"/>
    </xf>
    <xf numFmtId="0" fontId="28" fillId="29" borderId="69" xfId="1" applyFont="1" applyFill="1" applyBorder="1" applyAlignment="1">
      <alignment horizontal="center" vertical="center"/>
    </xf>
    <xf numFmtId="0" fontId="28" fillId="29" borderId="125" xfId="1" applyFont="1" applyFill="1" applyBorder="1" applyAlignment="1">
      <alignment horizontal="center" vertical="center"/>
    </xf>
    <xf numFmtId="0" fontId="36" fillId="4" borderId="85" xfId="1" applyFont="1" applyFill="1" applyBorder="1" applyAlignment="1">
      <alignment horizontal="center" vertical="center"/>
    </xf>
    <xf numFmtId="0" fontId="36" fillId="4" borderId="69" xfId="1" applyFont="1" applyFill="1" applyBorder="1" applyAlignment="1">
      <alignment horizontal="center" vertical="center"/>
    </xf>
    <xf numFmtId="0" fontId="36" fillId="4" borderId="44" xfId="1" applyFont="1" applyFill="1" applyBorder="1" applyAlignment="1">
      <alignment horizontal="center" vertical="center"/>
    </xf>
    <xf numFmtId="0" fontId="28" fillId="0" borderId="75" xfId="1" applyFont="1" applyBorder="1" applyAlignment="1">
      <alignment horizontal="center" vertical="center"/>
    </xf>
    <xf numFmtId="0" fontId="28" fillId="0" borderId="19" xfId="1" applyFont="1" applyBorder="1" applyAlignment="1">
      <alignment horizontal="center" vertical="center"/>
    </xf>
    <xf numFmtId="0" fontId="28" fillId="29" borderId="75" xfId="1" applyFont="1" applyFill="1" applyBorder="1" applyAlignment="1">
      <alignment horizontal="center" vertical="center"/>
    </xf>
    <xf numFmtId="0" fontId="36" fillId="20" borderId="78" xfId="1" applyFont="1" applyFill="1" applyBorder="1" applyAlignment="1">
      <alignment horizontal="center" vertical="center"/>
    </xf>
    <xf numFmtId="0" fontId="36" fillId="20" borderId="79" xfId="1" applyFont="1" applyFill="1" applyBorder="1" applyAlignment="1">
      <alignment horizontal="center" vertical="center"/>
    </xf>
    <xf numFmtId="0" fontId="36" fillId="20" borderId="2" xfId="1" applyFont="1" applyFill="1" applyBorder="1" applyAlignment="1">
      <alignment horizontal="center" vertical="center"/>
    </xf>
    <xf numFmtId="0" fontId="74" fillId="29" borderId="86" xfId="1" applyFont="1" applyFill="1" applyBorder="1" applyAlignment="1">
      <alignment horizontal="center" vertical="center"/>
    </xf>
    <xf numFmtId="0" fontId="74" fillId="29" borderId="19" xfId="1" applyFont="1" applyFill="1" applyBorder="1" applyAlignment="1">
      <alignment horizontal="center" vertical="center"/>
    </xf>
    <xf numFmtId="0" fontId="74" fillId="29" borderId="1" xfId="1" applyFont="1" applyFill="1" applyBorder="1" applyAlignment="1">
      <alignment horizontal="center" vertical="center"/>
    </xf>
    <xf numFmtId="0" fontId="74" fillId="29" borderId="85" xfId="1" applyFont="1" applyFill="1" applyBorder="1" applyAlignment="1">
      <alignment horizontal="center" vertical="center"/>
    </xf>
    <xf numFmtId="0" fontId="74" fillId="29" borderId="70" xfId="1" applyFont="1" applyFill="1" applyBorder="1" applyAlignment="1">
      <alignment horizontal="center" vertical="center"/>
    </xf>
    <xf numFmtId="0" fontId="74" fillId="0" borderId="15" xfId="1" applyFont="1" applyBorder="1" applyAlignment="1">
      <alignment horizontal="center" vertical="center"/>
    </xf>
    <xf numFmtId="0" fontId="74" fillId="0" borderId="13" xfId="1" applyFont="1" applyBorder="1" applyAlignment="1">
      <alignment horizontal="center" vertical="center"/>
    </xf>
    <xf numFmtId="0" fontId="28" fillId="29" borderId="67" xfId="1" applyFont="1" applyFill="1" applyBorder="1" applyAlignment="1">
      <alignment horizontal="center" vertical="center"/>
    </xf>
    <xf numFmtId="0" fontId="28" fillId="29" borderId="38" xfId="1" applyFont="1" applyFill="1" applyBorder="1" applyAlignment="1">
      <alignment horizontal="center" vertical="center"/>
    </xf>
    <xf numFmtId="0" fontId="74" fillId="0" borderId="2" xfId="1" applyFont="1" applyBorder="1" applyAlignment="1">
      <alignment horizontal="center" vertical="center"/>
    </xf>
    <xf numFmtId="0" fontId="28" fillId="29" borderId="1" xfId="1" applyFont="1" applyFill="1" applyBorder="1" applyAlignment="1">
      <alignment horizontal="center" vertical="center"/>
    </xf>
    <xf numFmtId="0" fontId="36" fillId="4" borderId="45" xfId="1" applyFont="1" applyFill="1" applyBorder="1" applyAlignment="1">
      <alignment horizontal="center" vertical="center"/>
    </xf>
    <xf numFmtId="0" fontId="34" fillId="3" borderId="26" xfId="1" applyFont="1" applyFill="1" applyBorder="1" applyAlignment="1">
      <alignment horizontal="left" vertical="center"/>
    </xf>
    <xf numFmtId="0" fontId="34" fillId="3" borderId="28" xfId="1" applyFont="1" applyFill="1" applyBorder="1" applyAlignment="1">
      <alignment horizontal="left" vertical="center"/>
    </xf>
    <xf numFmtId="0" fontId="34" fillId="3" borderId="91" xfId="1" applyFont="1" applyFill="1" applyBorder="1" applyAlignment="1">
      <alignment horizontal="left" vertical="center"/>
    </xf>
    <xf numFmtId="0" fontId="34" fillId="3" borderId="167" xfId="1" applyFont="1" applyFill="1" applyBorder="1" applyAlignment="1">
      <alignment horizontal="left" vertical="center"/>
    </xf>
    <xf numFmtId="1" fontId="28" fillId="0" borderId="86" xfId="1" applyNumberFormat="1" applyFont="1" applyBorder="1" applyAlignment="1">
      <alignment horizontal="center" vertical="center"/>
    </xf>
    <xf numFmtId="1" fontId="28" fillId="0" borderId="113" xfId="1" applyNumberFormat="1" applyFont="1" applyBorder="1" applyAlignment="1">
      <alignment horizontal="center" vertical="center"/>
    </xf>
    <xf numFmtId="0" fontId="34" fillId="3" borderId="24" xfId="1" applyFont="1" applyFill="1" applyBorder="1" applyAlignment="1">
      <alignment horizontal="left" vertical="center"/>
    </xf>
    <xf numFmtId="0" fontId="36" fillId="4" borderId="19" xfId="1" applyFont="1" applyFill="1" applyBorder="1" applyAlignment="1">
      <alignment horizontal="center" vertical="center"/>
    </xf>
    <xf numFmtId="1" fontId="47" fillId="34" borderId="15" xfId="1" applyNumberFormat="1" applyFont="1" applyFill="1" applyBorder="1" applyAlignment="1">
      <alignment horizontal="center" vertical="center"/>
    </xf>
    <xf numFmtId="1" fontId="47" fillId="34" borderId="3" xfId="1" applyNumberFormat="1" applyFont="1" applyFill="1" applyBorder="1" applyAlignment="1">
      <alignment horizontal="center" vertical="center"/>
    </xf>
    <xf numFmtId="1" fontId="47" fillId="34" borderId="12" xfId="1" applyNumberFormat="1" applyFont="1" applyFill="1" applyBorder="1" applyAlignment="1">
      <alignment horizontal="center" vertical="center"/>
    </xf>
    <xf numFmtId="0" fontId="28" fillId="23" borderId="5" xfId="1" applyFont="1" applyFill="1" applyBorder="1" applyAlignment="1">
      <alignment horizontal="center" vertical="center"/>
    </xf>
    <xf numFmtId="0" fontId="47" fillId="35" borderId="15" xfId="1" applyFont="1" applyFill="1" applyBorder="1" applyAlignment="1">
      <alignment horizontal="center" vertical="center"/>
    </xf>
    <xf numFmtId="0" fontId="47" fillId="35" borderId="12" xfId="1" applyFont="1" applyFill="1" applyBorder="1" applyAlignment="1">
      <alignment horizontal="center" vertical="center"/>
    </xf>
    <xf numFmtId="0" fontId="28" fillId="3" borderId="161" xfId="1" quotePrefix="1" applyFont="1" applyFill="1" applyBorder="1" applyAlignment="1">
      <alignment horizontal="center" vertical="center"/>
    </xf>
    <xf numFmtId="0" fontId="28" fillId="3" borderId="139" xfId="1" quotePrefix="1" applyFont="1" applyFill="1" applyBorder="1" applyAlignment="1">
      <alignment horizontal="center" vertical="center"/>
    </xf>
    <xf numFmtId="0" fontId="28" fillId="3" borderId="118" xfId="1" applyFont="1" applyFill="1" applyBorder="1" applyAlignment="1">
      <alignment horizontal="center" vertical="center"/>
    </xf>
    <xf numFmtId="0" fontId="28" fillId="3" borderId="13" xfId="1" applyFont="1" applyFill="1" applyBorder="1" applyAlignment="1">
      <alignment horizontal="center" vertical="center"/>
    </xf>
    <xf numFmtId="0" fontId="28" fillId="3" borderId="118" xfId="1" applyFont="1" applyFill="1" applyBorder="1" applyAlignment="1">
      <alignment horizontal="center"/>
    </xf>
    <xf numFmtId="0" fontId="28" fillId="3" borderId="3" xfId="1" applyFont="1" applyFill="1" applyBorder="1" applyAlignment="1">
      <alignment horizontal="center"/>
    </xf>
    <xf numFmtId="0" fontId="28" fillId="3" borderId="13" xfId="1" applyFont="1" applyFill="1" applyBorder="1" applyAlignment="1">
      <alignment horizontal="center"/>
    </xf>
    <xf numFmtId="1" fontId="28" fillId="3" borderId="79" xfId="1" applyNumberFormat="1" applyFont="1" applyFill="1" applyBorder="1" applyAlignment="1">
      <alignment horizontal="center" vertical="center"/>
    </xf>
    <xf numFmtId="1" fontId="28" fillId="3" borderId="86" xfId="1" applyNumberFormat="1" applyFont="1" applyFill="1" applyBorder="1" applyAlignment="1">
      <alignment horizontal="center" vertical="center"/>
    </xf>
    <xf numFmtId="1" fontId="28" fillId="3" borderId="2" xfId="1" applyNumberFormat="1" applyFont="1" applyFill="1" applyBorder="1" applyAlignment="1">
      <alignment horizontal="center" vertical="center"/>
    </xf>
    <xf numFmtId="1" fontId="28" fillId="3" borderId="135" xfId="1" applyNumberFormat="1" applyFont="1" applyFill="1" applyBorder="1" applyAlignment="1">
      <alignment horizontal="center" vertical="center"/>
    </xf>
    <xf numFmtId="1" fontId="28" fillId="5" borderId="78" xfId="1" applyNumberFormat="1" applyFont="1" applyFill="1" applyBorder="1" applyAlignment="1">
      <alignment horizontal="center" vertical="center"/>
    </xf>
    <xf numFmtId="1" fontId="28" fillId="5" borderId="19" xfId="1" applyNumberFormat="1" applyFont="1" applyFill="1" applyBorder="1" applyAlignment="1">
      <alignment horizontal="center" vertical="center"/>
    </xf>
    <xf numFmtId="1" fontId="28" fillId="3" borderId="119" xfId="1" applyNumberFormat="1" applyFont="1" applyFill="1" applyBorder="1" applyAlignment="1">
      <alignment horizontal="center" vertical="center"/>
    </xf>
    <xf numFmtId="0" fontId="28" fillId="3" borderId="97" xfId="1" quotePrefix="1" applyFont="1" applyFill="1" applyBorder="1" applyAlignment="1">
      <alignment horizontal="center" vertical="center"/>
    </xf>
    <xf numFmtId="0" fontId="28" fillId="3" borderId="98" xfId="1" quotePrefix="1" applyFont="1" applyFill="1" applyBorder="1" applyAlignment="1">
      <alignment horizontal="center" vertical="center"/>
    </xf>
    <xf numFmtId="0" fontId="28" fillId="3" borderId="99" xfId="1" quotePrefix="1" applyFont="1" applyFill="1" applyBorder="1" applyAlignment="1">
      <alignment horizontal="center" vertical="center"/>
    </xf>
    <xf numFmtId="0" fontId="28" fillId="3" borderId="150" xfId="1" applyFont="1" applyFill="1" applyBorder="1" applyAlignment="1">
      <alignment horizontal="center" vertical="center"/>
    </xf>
    <xf numFmtId="0" fontId="28" fillId="3" borderId="4" xfId="1" applyFont="1" applyFill="1" applyBorder="1" applyAlignment="1">
      <alignment horizontal="center" vertical="center"/>
    </xf>
    <xf numFmtId="0" fontId="28" fillId="3" borderId="22" xfId="1" applyFont="1" applyFill="1" applyBorder="1" applyAlignment="1">
      <alignment horizontal="center" vertical="center"/>
    </xf>
    <xf numFmtId="0" fontId="28" fillId="3" borderId="162" xfId="1" quotePrefix="1" applyFont="1" applyFill="1" applyBorder="1" applyAlignment="1">
      <alignment horizontal="center" vertical="center"/>
    </xf>
    <xf numFmtId="0" fontId="47" fillId="34" borderId="15" xfId="1" applyFont="1" applyFill="1" applyBorder="1" applyAlignment="1">
      <alignment horizontal="center" vertical="center"/>
    </xf>
    <xf numFmtId="0" fontId="47" fillId="34" borderId="3" xfId="1" applyFont="1" applyFill="1" applyBorder="1" applyAlignment="1">
      <alignment horizontal="center" vertical="center"/>
    </xf>
    <xf numFmtId="0" fontId="47" fillId="34" borderId="12" xfId="1" applyFont="1" applyFill="1" applyBorder="1" applyAlignment="1">
      <alignment horizontal="center" vertical="center"/>
    </xf>
    <xf numFmtId="1" fontId="36" fillId="4" borderId="15" xfId="1" applyNumberFormat="1" applyFont="1" applyFill="1" applyBorder="1" applyAlignment="1">
      <alignment horizontal="center" vertical="center"/>
    </xf>
    <xf numFmtId="1" fontId="36" fillId="4" borderId="3" xfId="1" applyNumberFormat="1" applyFont="1" applyFill="1" applyBorder="1" applyAlignment="1">
      <alignment horizontal="center" vertical="center"/>
    </xf>
    <xf numFmtId="1" fontId="36" fillId="4" borderId="78" xfId="1" applyNumberFormat="1" applyFont="1" applyFill="1" applyBorder="1" applyAlignment="1">
      <alignment horizontal="center" vertical="center"/>
    </xf>
    <xf numFmtId="1" fontId="36" fillId="4" borderId="84" xfId="1" applyNumberFormat="1" applyFont="1" applyFill="1" applyBorder="1" applyAlignment="1">
      <alignment horizontal="center" vertical="center"/>
    </xf>
    <xf numFmtId="1" fontId="36" fillId="4" borderId="79" xfId="1" applyNumberFormat="1" applyFont="1" applyFill="1" applyBorder="1" applyAlignment="1">
      <alignment horizontal="center" vertical="center"/>
    </xf>
    <xf numFmtId="0" fontId="34" fillId="3" borderId="24" xfId="1" applyFont="1" applyFill="1" applyBorder="1" applyAlignment="1">
      <alignment horizontal="center" vertical="center"/>
    </xf>
    <xf numFmtId="0" fontId="34" fillId="3" borderId="26" xfId="1" applyFont="1" applyFill="1" applyBorder="1" applyAlignment="1">
      <alignment horizontal="center" vertical="center"/>
    </xf>
    <xf numFmtId="0" fontId="34" fillId="3" borderId="28" xfId="1" applyFont="1" applyFill="1" applyBorder="1" applyAlignment="1">
      <alignment horizontal="center" vertical="center"/>
    </xf>
    <xf numFmtId="1" fontId="47" fillId="35" borderId="15" xfId="1" applyNumberFormat="1" applyFont="1" applyFill="1" applyBorder="1" applyAlignment="1">
      <alignment horizontal="center" vertical="center"/>
    </xf>
    <xf numFmtId="1" fontId="47" fillId="35" borderId="12" xfId="1" applyNumberFormat="1" applyFont="1" applyFill="1" applyBorder="1" applyAlignment="1">
      <alignment horizontal="center" vertical="center"/>
    </xf>
    <xf numFmtId="1" fontId="28" fillId="4" borderId="78" xfId="1" applyNumberFormat="1" applyFont="1" applyFill="1" applyBorder="1" applyAlignment="1">
      <alignment horizontal="center" vertical="center"/>
    </xf>
    <xf numFmtId="1" fontId="28" fillId="4" borderId="84" xfId="1" applyNumberFormat="1" applyFont="1" applyFill="1" applyBorder="1" applyAlignment="1">
      <alignment horizontal="center" vertical="center"/>
    </xf>
    <xf numFmtId="1" fontId="28" fillId="4" borderId="79" xfId="1" applyNumberFormat="1" applyFont="1" applyFill="1" applyBorder="1" applyAlignment="1">
      <alignment horizontal="center" vertical="center"/>
    </xf>
    <xf numFmtId="1" fontId="47" fillId="34" borderId="78" xfId="1" applyNumberFormat="1" applyFont="1" applyFill="1" applyBorder="1" applyAlignment="1">
      <alignment horizontal="center" vertical="center"/>
    </xf>
    <xf numFmtId="1" fontId="47" fillId="34" borderId="84" xfId="1" applyNumberFormat="1" applyFont="1" applyFill="1" applyBorder="1" applyAlignment="1">
      <alignment horizontal="center" vertical="center"/>
    </xf>
    <xf numFmtId="1" fontId="47" fillId="34" borderId="79" xfId="1" applyNumberFormat="1" applyFont="1" applyFill="1" applyBorder="1" applyAlignment="1">
      <alignment horizontal="center" vertical="center"/>
    </xf>
    <xf numFmtId="1" fontId="36" fillId="4" borderId="12" xfId="1" applyNumberFormat="1" applyFont="1" applyFill="1" applyBorder="1" applyAlignment="1">
      <alignment horizontal="center" vertical="center"/>
    </xf>
    <xf numFmtId="1" fontId="47" fillId="35" borderId="78" xfId="1" applyNumberFormat="1" applyFont="1" applyFill="1" applyBorder="1" applyAlignment="1">
      <alignment horizontal="center" vertical="center"/>
    </xf>
    <xf numFmtId="1" fontId="47" fillId="35" borderId="79" xfId="1" applyNumberFormat="1" applyFont="1" applyFill="1" applyBorder="1" applyAlignment="1">
      <alignment horizontal="center" vertical="center"/>
    </xf>
    <xf numFmtId="1" fontId="47" fillId="4" borderId="78" xfId="1" applyNumberFormat="1" applyFont="1" applyFill="1" applyBorder="1" applyAlignment="1">
      <alignment horizontal="center" vertical="center"/>
    </xf>
    <xf numFmtId="1" fontId="47" fillId="4" borderId="84" xfId="1" applyNumberFormat="1" applyFont="1" applyFill="1" applyBorder="1" applyAlignment="1">
      <alignment horizontal="center" vertical="center"/>
    </xf>
    <xf numFmtId="1" fontId="47" fillId="4" borderId="79" xfId="1" applyNumberFormat="1" applyFont="1" applyFill="1" applyBorder="1" applyAlignment="1">
      <alignment horizontal="center" vertical="center"/>
    </xf>
    <xf numFmtId="1" fontId="47" fillId="4" borderId="15" xfId="1" applyNumberFormat="1" applyFont="1" applyFill="1" applyBorder="1" applyAlignment="1">
      <alignment horizontal="center" vertical="center"/>
    </xf>
    <xf numFmtId="1" fontId="47" fillId="4" borderId="3" xfId="1" applyNumberFormat="1" applyFont="1" applyFill="1" applyBorder="1" applyAlignment="1">
      <alignment horizontal="center" vertical="center"/>
    </xf>
    <xf numFmtId="1" fontId="47" fillId="4" borderId="12" xfId="1" applyNumberFormat="1" applyFont="1" applyFill="1" applyBorder="1" applyAlignment="1">
      <alignment horizontal="center" vertical="center"/>
    </xf>
    <xf numFmtId="1" fontId="28" fillId="0" borderId="75" xfId="1" applyNumberFormat="1" applyFont="1" applyBorder="1" applyAlignment="1">
      <alignment horizontal="center" vertical="center"/>
    </xf>
    <xf numFmtId="0" fontId="28" fillId="5" borderId="1" xfId="1" applyFont="1" applyFill="1" applyBorder="1" applyAlignment="1">
      <alignment horizontal="center" vertical="center"/>
    </xf>
    <xf numFmtId="0" fontId="28" fillId="5" borderId="3" xfId="1" applyFont="1" applyFill="1" applyBorder="1" applyAlignment="1">
      <alignment horizontal="center" vertical="center"/>
    </xf>
    <xf numFmtId="0" fontId="28" fillId="5" borderId="12" xfId="1" applyFont="1" applyFill="1" applyBorder="1" applyAlignment="1">
      <alignment horizontal="center" vertical="center"/>
    </xf>
    <xf numFmtId="0" fontId="28" fillId="5" borderId="15" xfId="1" applyFont="1" applyFill="1" applyBorder="1" applyAlignment="1">
      <alignment horizontal="center" vertical="center"/>
    </xf>
    <xf numFmtId="0" fontId="74" fillId="29" borderId="38" xfId="1" applyFont="1" applyFill="1" applyBorder="1" applyAlignment="1">
      <alignment horizontal="center" vertical="center"/>
    </xf>
    <xf numFmtId="0" fontId="36" fillId="4" borderId="5" xfId="1" applyFont="1" applyFill="1" applyBorder="1" applyAlignment="1">
      <alignment horizontal="center" vertical="center"/>
    </xf>
    <xf numFmtId="0" fontId="36" fillId="0" borderId="5" xfId="1" applyFont="1" applyBorder="1" applyAlignment="1">
      <alignment horizontal="center" vertical="center"/>
    </xf>
    <xf numFmtId="0" fontId="28" fillId="10" borderId="1" xfId="1" applyFont="1" applyFill="1" applyBorder="1" applyAlignment="1">
      <alignment horizontal="center" vertical="center"/>
    </xf>
    <xf numFmtId="0" fontId="74" fillId="0" borderId="1" xfId="1" applyFont="1" applyBorder="1" applyAlignment="1">
      <alignment horizontal="center" vertical="center"/>
    </xf>
    <xf numFmtId="0" fontId="36" fillId="0" borderId="45" xfId="1" applyFont="1" applyBorder="1" applyAlignment="1">
      <alignment horizontal="center" vertical="center"/>
    </xf>
    <xf numFmtId="0" fontId="36" fillId="0" borderId="44" xfId="1" applyFont="1" applyBorder="1" applyAlignment="1">
      <alignment horizontal="center" vertical="center"/>
    </xf>
    <xf numFmtId="0" fontId="36" fillId="20" borderId="85" xfId="1" applyFont="1" applyFill="1" applyBorder="1" applyAlignment="1">
      <alignment horizontal="center" vertical="center"/>
    </xf>
    <xf numFmtId="0" fontId="36" fillId="20" borderId="69" xfId="1" applyFont="1" applyFill="1" applyBorder="1" applyAlignment="1">
      <alignment horizontal="center" vertical="center"/>
    </xf>
    <xf numFmtId="0" fontId="36" fillId="20" borderId="44" xfId="1" applyFont="1" applyFill="1" applyBorder="1" applyAlignment="1">
      <alignment horizontal="center" vertical="center"/>
    </xf>
    <xf numFmtId="0" fontId="28" fillId="0" borderId="39" xfId="1" applyFont="1" applyBorder="1" applyAlignment="1">
      <alignment horizontal="center" vertical="center"/>
    </xf>
    <xf numFmtId="0" fontId="36" fillId="0" borderId="2" xfId="1" applyFont="1" applyBorder="1" applyAlignment="1">
      <alignment horizontal="center" vertical="center"/>
    </xf>
    <xf numFmtId="0" fontId="36" fillId="0" borderId="3" xfId="1" applyFont="1" applyBorder="1" applyAlignment="1">
      <alignment horizontal="center" vertical="center"/>
    </xf>
    <xf numFmtId="0" fontId="36" fillId="20" borderId="45" xfId="1" applyFont="1" applyFill="1" applyBorder="1" applyAlignment="1">
      <alignment horizontal="center" vertical="center"/>
    </xf>
    <xf numFmtId="0" fontId="28" fillId="5" borderId="5" xfId="1" applyFont="1" applyFill="1" applyBorder="1" applyAlignment="1">
      <alignment horizontal="center" vertical="center"/>
    </xf>
    <xf numFmtId="0" fontId="36" fillId="0" borderId="85" xfId="1" applyFont="1" applyBorder="1" applyAlignment="1">
      <alignment horizontal="center" vertical="center"/>
    </xf>
    <xf numFmtId="0" fontId="36" fillId="0" borderId="69" xfId="1" applyFont="1" applyBorder="1" applyAlignment="1">
      <alignment horizontal="center" vertical="center"/>
    </xf>
    <xf numFmtId="0" fontId="74" fillId="10" borderId="1" xfId="1" applyFont="1" applyFill="1" applyBorder="1" applyAlignment="1">
      <alignment horizontal="center" vertical="center"/>
    </xf>
    <xf numFmtId="0" fontId="74" fillId="0" borderId="3" xfId="1" applyFont="1" applyBorder="1" applyAlignment="1">
      <alignment horizontal="center" vertical="center"/>
    </xf>
    <xf numFmtId="0" fontId="74" fillId="29" borderId="2" xfId="1" applyFont="1" applyFill="1" applyBorder="1" applyAlignment="1">
      <alignment horizontal="center" vertical="center"/>
    </xf>
    <xf numFmtId="0" fontId="74" fillId="29" borderId="13" xfId="1" applyFont="1" applyFill="1" applyBorder="1" applyAlignment="1">
      <alignment horizontal="center" vertical="center"/>
    </xf>
    <xf numFmtId="0" fontId="74" fillId="29" borderId="15" xfId="1" applyFont="1" applyFill="1" applyBorder="1" applyAlignment="1">
      <alignment horizontal="center" vertical="center"/>
    </xf>
    <xf numFmtId="0" fontId="28" fillId="23" borderId="45" xfId="1" applyFont="1" applyFill="1" applyBorder="1" applyAlignment="1">
      <alignment horizontal="center" vertical="center"/>
    </xf>
    <xf numFmtId="0" fontId="28" fillId="23" borderId="44" xfId="1" applyFont="1" applyFill="1" applyBorder="1" applyAlignment="1">
      <alignment horizontal="center" vertical="center"/>
    </xf>
    <xf numFmtId="0" fontId="28" fillId="23" borderId="125" xfId="1" applyFont="1" applyFill="1" applyBorder="1" applyAlignment="1">
      <alignment horizontal="center" vertical="center"/>
    </xf>
    <xf numFmtId="0" fontId="36" fillId="4" borderId="125" xfId="1" applyFont="1" applyFill="1" applyBorder="1" applyAlignment="1">
      <alignment horizontal="center" vertical="center"/>
    </xf>
    <xf numFmtId="1" fontId="44" fillId="0" borderId="44" xfId="1" applyNumberFormat="1" applyFont="1" applyBorder="1" applyAlignment="1">
      <alignment horizontal="center" vertical="center"/>
    </xf>
    <xf numFmtId="1" fontId="55" fillId="0" borderId="18" xfId="1" applyNumberFormat="1" applyFont="1" applyBorder="1" applyAlignment="1">
      <alignment horizontal="center" vertical="center"/>
    </xf>
    <xf numFmtId="1" fontId="55" fillId="0" borderId="3" xfId="1" applyNumberFormat="1" applyFont="1" applyBorder="1" applyAlignment="1">
      <alignment horizontal="center" vertical="center"/>
    </xf>
    <xf numFmtId="1" fontId="55" fillId="0" borderId="13" xfId="1" applyNumberFormat="1" applyFont="1" applyBorder="1" applyAlignment="1">
      <alignment horizontal="center" vertical="center"/>
    </xf>
    <xf numFmtId="1" fontId="55" fillId="0" borderId="67" xfId="1" applyNumberFormat="1" applyFont="1" applyBorder="1" applyAlignment="1">
      <alignment horizontal="center" vertical="center"/>
    </xf>
    <xf numFmtId="1" fontId="55" fillId="0" borderId="69" xfId="1" applyNumberFormat="1" applyFont="1" applyBorder="1" applyAlignment="1">
      <alignment horizontal="center" vertical="center"/>
    </xf>
    <xf numFmtId="1" fontId="55" fillId="0" borderId="70" xfId="1" applyNumberFormat="1" applyFont="1" applyBorder="1" applyAlignment="1">
      <alignment horizontal="center" vertical="center"/>
    </xf>
    <xf numFmtId="1" fontId="55" fillId="4" borderId="18" xfId="1" applyNumberFormat="1" applyFont="1" applyFill="1" applyBorder="1" applyAlignment="1">
      <alignment horizontal="center" vertical="center"/>
    </xf>
    <xf numFmtId="1" fontId="55" fillId="4" borderId="3" xfId="1" applyNumberFormat="1" applyFont="1" applyFill="1" applyBorder="1" applyAlignment="1">
      <alignment horizontal="center" vertical="center"/>
    </xf>
    <xf numFmtId="1" fontId="55" fillId="4" borderId="67" xfId="1" applyNumberFormat="1" applyFont="1" applyFill="1" applyBorder="1" applyAlignment="1">
      <alignment horizontal="center" vertical="center"/>
    </xf>
    <xf numFmtId="1" fontId="55" fillId="4" borderId="69" xfId="1" applyNumberFormat="1" applyFont="1" applyFill="1" applyBorder="1" applyAlignment="1">
      <alignment horizontal="center" vertical="center"/>
    </xf>
    <xf numFmtId="0" fontId="55" fillId="0" borderId="18" xfId="0" applyFont="1" applyBorder="1" applyAlignment="1">
      <alignment horizontal="center" vertical="center"/>
    </xf>
    <xf numFmtId="0" fontId="55" fillId="0" borderId="3" xfId="0" applyFont="1" applyBorder="1" applyAlignment="1">
      <alignment horizontal="center" vertical="center"/>
    </xf>
    <xf numFmtId="0" fontId="55" fillId="0" borderId="13" xfId="0" applyFont="1" applyBorder="1" applyAlignment="1">
      <alignment horizontal="center" vertical="center"/>
    </xf>
    <xf numFmtId="1" fontId="55" fillId="4" borderId="70" xfId="1" applyNumberFormat="1" applyFont="1" applyFill="1" applyBorder="1" applyAlignment="1">
      <alignment horizontal="center" vertical="center"/>
    </xf>
    <xf numFmtId="1" fontId="55" fillId="4" borderId="13" xfId="1" applyNumberFormat="1" applyFont="1" applyFill="1" applyBorder="1" applyAlignment="1">
      <alignment horizontal="center" vertical="center"/>
    </xf>
    <xf numFmtId="1" fontId="13" fillId="0" borderId="18" xfId="1" applyNumberFormat="1" applyFont="1" applyBorder="1" applyAlignment="1">
      <alignment horizontal="center" vertical="center"/>
    </xf>
    <xf numFmtId="1" fontId="13" fillId="0" borderId="3" xfId="1" applyNumberFormat="1" applyFont="1" applyBorder="1" applyAlignment="1">
      <alignment horizontal="center" vertical="center"/>
    </xf>
    <xf numFmtId="1" fontId="13" fillId="0" borderId="13" xfId="1" applyNumberFormat="1" applyFont="1" applyBorder="1" applyAlignment="1">
      <alignment horizontal="center" vertical="center"/>
    </xf>
    <xf numFmtId="1" fontId="13" fillId="0" borderId="67" xfId="1" applyNumberFormat="1" applyFont="1" applyBorder="1" applyAlignment="1">
      <alignment horizontal="center" vertical="center"/>
    </xf>
    <xf numFmtId="1" fontId="13" fillId="0" borderId="69" xfId="1" applyNumberFormat="1" applyFont="1" applyBorder="1" applyAlignment="1">
      <alignment horizontal="center" vertical="center"/>
    </xf>
    <xf numFmtId="1" fontId="13" fillId="0" borderId="70" xfId="1" applyNumberFormat="1" applyFont="1" applyBorder="1" applyAlignment="1">
      <alignment horizontal="center" vertical="center"/>
    </xf>
    <xf numFmtId="0" fontId="13" fillId="0" borderId="18" xfId="0" applyFont="1" applyBorder="1" applyAlignment="1">
      <alignment horizontal="center" vertical="center"/>
    </xf>
    <xf numFmtId="0" fontId="13" fillId="0" borderId="3" xfId="0" applyFont="1" applyBorder="1" applyAlignment="1">
      <alignment horizontal="center" vertical="center"/>
    </xf>
    <xf numFmtId="0" fontId="13" fillId="0" borderId="13" xfId="0" applyFont="1" applyBorder="1" applyAlignment="1">
      <alignment horizontal="center" vertical="center"/>
    </xf>
    <xf numFmtId="0" fontId="13" fillId="0" borderId="18" xfId="1" applyFont="1" applyBorder="1" applyAlignment="1">
      <alignment horizontal="center" vertical="center"/>
    </xf>
    <xf numFmtId="0" fontId="13" fillId="0" borderId="3" xfId="1" applyFont="1" applyBorder="1" applyAlignment="1">
      <alignment horizontal="center" vertical="center"/>
    </xf>
    <xf numFmtId="0" fontId="13" fillId="0" borderId="13" xfId="1" applyFont="1" applyBorder="1" applyAlignment="1">
      <alignment horizontal="center" vertical="center"/>
    </xf>
    <xf numFmtId="0" fontId="55" fillId="4" borderId="18" xfId="1" applyFont="1" applyFill="1" applyBorder="1" applyAlignment="1">
      <alignment horizontal="center" vertical="center"/>
    </xf>
    <xf numFmtId="0" fontId="55" fillId="4" borderId="3" xfId="1" applyFont="1" applyFill="1" applyBorder="1" applyAlignment="1">
      <alignment horizontal="center" vertical="center"/>
    </xf>
    <xf numFmtId="0" fontId="55" fillId="4" borderId="13" xfId="1" applyFont="1" applyFill="1" applyBorder="1" applyAlignment="1">
      <alignment horizontal="center" vertical="center"/>
    </xf>
    <xf numFmtId="0" fontId="15" fillId="8" borderId="6" xfId="1" applyFont="1" applyFill="1" applyBorder="1" applyAlignment="1">
      <alignment horizontal="center" vertical="center"/>
    </xf>
    <xf numFmtId="0" fontId="15" fillId="8" borderId="7" xfId="1" applyFont="1" applyFill="1" applyBorder="1" applyAlignment="1">
      <alignment horizontal="center" vertical="center"/>
    </xf>
    <xf numFmtId="0" fontId="15" fillId="8" borderId="8" xfId="1" applyFont="1" applyFill="1" applyBorder="1" applyAlignment="1">
      <alignment horizontal="center" vertical="center"/>
    </xf>
    <xf numFmtId="0" fontId="55" fillId="0" borderId="18" xfId="1" applyFont="1" applyBorder="1" applyAlignment="1">
      <alignment horizontal="center" vertical="center"/>
    </xf>
    <xf numFmtId="0" fontId="55" fillId="0" borderId="3" xfId="1" applyFont="1" applyBorder="1" applyAlignment="1">
      <alignment horizontal="center" vertical="center"/>
    </xf>
    <xf numFmtId="0" fontId="55" fillId="0" borderId="13" xfId="1" applyFont="1" applyBorder="1" applyAlignment="1">
      <alignment horizontal="center" vertical="center"/>
    </xf>
    <xf numFmtId="0" fontId="47" fillId="13" borderId="18" xfId="1" applyFont="1" applyFill="1" applyBorder="1" applyAlignment="1">
      <alignment horizontal="left" vertical="center"/>
    </xf>
    <xf numFmtId="0" fontId="47" fillId="13" borderId="3" xfId="1" applyFont="1" applyFill="1" applyBorder="1" applyAlignment="1">
      <alignment horizontal="left" vertical="center"/>
    </xf>
    <xf numFmtId="0" fontId="47" fillId="13" borderId="12" xfId="1" applyFont="1" applyFill="1" applyBorder="1" applyAlignment="1">
      <alignment horizontal="left" vertical="center"/>
    </xf>
    <xf numFmtId="0" fontId="44" fillId="0" borderId="119" xfId="1" applyFont="1" applyBorder="1" applyAlignment="1">
      <alignment horizontal="left" vertical="center"/>
    </xf>
    <xf numFmtId="1" fontId="44" fillId="3" borderId="18" xfId="1" applyNumberFormat="1" applyFont="1" applyFill="1" applyBorder="1" applyAlignment="1">
      <alignment horizontal="center" vertical="center"/>
    </xf>
    <xf numFmtId="1" fontId="44" fillId="3" borderId="3" xfId="1" applyNumberFormat="1" applyFont="1" applyFill="1" applyBorder="1" applyAlignment="1">
      <alignment horizontal="center" vertical="center"/>
    </xf>
    <xf numFmtId="1" fontId="44" fillId="3" borderId="13" xfId="1" applyNumberFormat="1" applyFont="1" applyFill="1" applyBorder="1" applyAlignment="1">
      <alignment horizontal="center" vertical="center"/>
    </xf>
    <xf numFmtId="1" fontId="47" fillId="13" borderId="18" xfId="1" applyNumberFormat="1" applyFont="1" applyFill="1" applyBorder="1" applyAlignment="1">
      <alignment horizontal="center" vertical="center"/>
    </xf>
    <xf numFmtId="1" fontId="47" fillId="13" borderId="3" xfId="1" applyNumberFormat="1" applyFont="1" applyFill="1" applyBorder="1" applyAlignment="1">
      <alignment horizontal="center" vertical="center"/>
    </xf>
    <xf numFmtId="1" fontId="47" fillId="13" borderId="12" xfId="1" applyNumberFormat="1" applyFont="1" applyFill="1" applyBorder="1" applyAlignment="1">
      <alignment horizontal="center" vertical="center"/>
    </xf>
    <xf numFmtId="1" fontId="47" fillId="13" borderId="67" xfId="1" applyNumberFormat="1" applyFont="1" applyFill="1" applyBorder="1" applyAlignment="1">
      <alignment horizontal="center" vertical="center"/>
    </xf>
    <xf numFmtId="1" fontId="47" fillId="13" borderId="69" xfId="1" applyNumberFormat="1" applyFont="1" applyFill="1" applyBorder="1" applyAlignment="1">
      <alignment horizontal="center" vertical="center"/>
    </xf>
    <xf numFmtId="1" fontId="47" fillId="13" borderId="44" xfId="1" applyNumberFormat="1" applyFont="1" applyFill="1" applyBorder="1" applyAlignment="1">
      <alignment horizontal="center" vertical="center"/>
    </xf>
    <xf numFmtId="1" fontId="47" fillId="34" borderId="45" xfId="1" applyNumberFormat="1" applyFont="1" applyFill="1" applyBorder="1" applyAlignment="1">
      <alignment horizontal="center" vertical="center"/>
    </xf>
    <xf numFmtId="1" fontId="47" fillId="34" borderId="69" xfId="1" applyNumberFormat="1" applyFont="1" applyFill="1" applyBorder="1" applyAlignment="1">
      <alignment horizontal="center" vertical="center"/>
    </xf>
    <xf numFmtId="1" fontId="47" fillId="34" borderId="44" xfId="1" applyNumberFormat="1" applyFont="1" applyFill="1" applyBorder="1" applyAlignment="1">
      <alignment horizontal="center" vertical="center"/>
    </xf>
    <xf numFmtId="1" fontId="47" fillId="35" borderId="45" xfId="1" applyNumberFormat="1" applyFont="1" applyFill="1" applyBorder="1" applyAlignment="1">
      <alignment horizontal="center" vertical="center"/>
    </xf>
    <xf numFmtId="1" fontId="47" fillId="35" borderId="44" xfId="1" applyNumberFormat="1" applyFont="1" applyFill="1" applyBorder="1" applyAlignment="1">
      <alignment horizontal="center" vertical="center"/>
    </xf>
    <xf numFmtId="0" fontId="47" fillId="0" borderId="110" xfId="1" quotePrefix="1" applyFont="1" applyBorder="1" applyAlignment="1">
      <alignment horizontal="center" vertical="center"/>
    </xf>
    <xf numFmtId="0" fontId="47" fillId="13" borderId="29" xfId="1" quotePrefix="1" applyFont="1" applyFill="1" applyBorder="1" applyAlignment="1">
      <alignment horizontal="center" vertical="center"/>
    </xf>
    <xf numFmtId="0" fontId="47" fillId="13" borderId="110" xfId="1" quotePrefix="1" applyFont="1" applyFill="1" applyBorder="1" applyAlignment="1">
      <alignment horizontal="center" vertical="center"/>
    </xf>
    <xf numFmtId="0" fontId="43" fillId="2" borderId="29" xfId="1" applyFont="1" applyFill="1" applyBorder="1" applyAlignment="1">
      <alignment horizontal="left" vertical="center"/>
    </xf>
    <xf numFmtId="0" fontId="43" fillId="2" borderId="30" xfId="1" applyFont="1" applyFill="1" applyBorder="1" applyAlignment="1">
      <alignment horizontal="left" vertical="center"/>
    </xf>
    <xf numFmtId="0" fontId="43" fillId="2" borderId="92" xfId="1" applyFont="1" applyFill="1" applyBorder="1" applyAlignment="1">
      <alignment horizontal="left" vertical="center"/>
    </xf>
    <xf numFmtId="0" fontId="43" fillId="2" borderId="94" xfId="1" applyFont="1" applyFill="1" applyBorder="1" applyAlignment="1">
      <alignment horizontal="left" vertical="center"/>
    </xf>
    <xf numFmtId="0" fontId="43" fillId="2" borderId="31" xfId="1" applyFont="1" applyFill="1" applyBorder="1" applyAlignment="1">
      <alignment horizontal="left" vertical="center"/>
    </xf>
    <xf numFmtId="1" fontId="47" fillId="4" borderId="45" xfId="1" applyNumberFormat="1" applyFont="1" applyFill="1" applyBorder="1" applyAlignment="1">
      <alignment horizontal="center" vertical="center"/>
    </xf>
    <xf numFmtId="1" fontId="47" fillId="4" borderId="69" xfId="1" applyNumberFormat="1" applyFont="1" applyFill="1" applyBorder="1" applyAlignment="1">
      <alignment horizontal="center" vertical="center"/>
    </xf>
    <xf numFmtId="1" fontId="47" fillId="4" borderId="44" xfId="1" applyNumberFormat="1" applyFont="1" applyFill="1" applyBorder="1" applyAlignment="1">
      <alignment horizontal="center" vertical="center"/>
    </xf>
    <xf numFmtId="1" fontId="44" fillId="0" borderId="119" xfId="1" applyNumberFormat="1" applyFont="1" applyBorder="1" applyAlignment="1">
      <alignment horizontal="center" vertical="center"/>
    </xf>
    <xf numFmtId="1" fontId="44" fillId="0" borderId="123" xfId="1" applyNumberFormat="1" applyFont="1" applyBorder="1" applyAlignment="1">
      <alignment horizontal="center" vertical="center"/>
    </xf>
    <xf numFmtId="1" fontId="44" fillId="0" borderId="15" xfId="1" applyNumberFormat="1" applyFont="1" applyBorder="1" applyAlignment="1">
      <alignment horizontal="center" vertical="center"/>
    </xf>
    <xf numFmtId="0" fontId="43" fillId="0" borderId="31" xfId="1" quotePrefix="1" applyFont="1" applyBorder="1" applyAlignment="1">
      <alignment horizontal="center" vertical="center"/>
    </xf>
    <xf numFmtId="0" fontId="44" fillId="0" borderId="15" xfId="1" applyFont="1" applyBorder="1" applyAlignment="1">
      <alignment horizontal="center"/>
    </xf>
    <xf numFmtId="1" fontId="9" fillId="0" borderId="18" xfId="1" applyNumberFormat="1" applyFont="1" applyBorder="1" applyAlignment="1">
      <alignment horizontal="center" vertical="center"/>
    </xf>
    <xf numFmtId="1" fontId="9" fillId="0" borderId="3" xfId="1" applyNumberFormat="1" applyFont="1" applyBorder="1" applyAlignment="1">
      <alignment horizontal="center" vertical="center"/>
    </xf>
    <xf numFmtId="1" fontId="9" fillId="0" borderId="13" xfId="1" applyNumberFormat="1" applyFont="1" applyBorder="1" applyAlignment="1">
      <alignment horizontal="center" vertical="center"/>
    </xf>
    <xf numFmtId="1" fontId="9" fillId="0" borderId="67" xfId="1" applyNumberFormat="1" applyFont="1" applyBorder="1" applyAlignment="1">
      <alignment horizontal="center" vertical="center"/>
    </xf>
    <xf numFmtId="1" fontId="9" fillId="0" borderId="69" xfId="1" applyNumberFormat="1" applyFont="1" applyBorder="1" applyAlignment="1">
      <alignment horizontal="center" vertical="center"/>
    </xf>
    <xf numFmtId="1" fontId="9" fillId="0" borderId="70" xfId="1" applyNumberFormat="1" applyFont="1" applyBorder="1" applyAlignment="1">
      <alignment horizontal="center" vertical="center"/>
    </xf>
    <xf numFmtId="1" fontId="17" fillId="0" borderId="18" xfId="1" applyNumberFormat="1" applyFont="1" applyBorder="1" applyAlignment="1">
      <alignment horizontal="center" vertical="center"/>
    </xf>
    <xf numFmtId="1" fontId="17" fillId="0" borderId="3" xfId="1" applyNumberFormat="1" applyFont="1" applyBorder="1" applyAlignment="1">
      <alignment horizontal="center" vertical="center"/>
    </xf>
    <xf numFmtId="1" fontId="17" fillId="0" borderId="13" xfId="1" applyNumberFormat="1" applyFont="1" applyBorder="1" applyAlignment="1">
      <alignment horizontal="center" vertical="center"/>
    </xf>
    <xf numFmtId="1" fontId="17" fillId="0" borderId="67" xfId="1" applyNumberFormat="1" applyFont="1" applyBorder="1" applyAlignment="1">
      <alignment horizontal="center" vertical="center"/>
    </xf>
    <xf numFmtId="1" fontId="17" fillId="0" borderId="69" xfId="1" applyNumberFormat="1" applyFont="1" applyBorder="1" applyAlignment="1">
      <alignment horizontal="center" vertical="center"/>
    </xf>
    <xf numFmtId="1" fontId="17" fillId="0" borderId="70" xfId="1" applyNumberFormat="1" applyFont="1" applyBorder="1" applyAlignment="1">
      <alignment horizontal="center" vertical="center"/>
    </xf>
    <xf numFmtId="1" fontId="70" fillId="0" borderId="67" xfId="1" applyNumberFormat="1" applyFont="1" applyBorder="1" applyAlignment="1">
      <alignment horizontal="center" vertical="center"/>
    </xf>
    <xf numFmtId="1" fontId="70" fillId="0" borderId="69" xfId="1" applyNumberFormat="1" applyFont="1" applyBorder="1" applyAlignment="1">
      <alignment horizontal="center" vertical="center"/>
    </xf>
    <xf numFmtId="1" fontId="70" fillId="0" borderId="70" xfId="1" applyNumberFormat="1" applyFont="1" applyBorder="1" applyAlignment="1">
      <alignment horizontal="center" vertical="center"/>
    </xf>
    <xf numFmtId="1" fontId="70" fillId="0" borderId="18" xfId="1" applyNumberFormat="1" applyFont="1" applyBorder="1" applyAlignment="1">
      <alignment horizontal="center" vertical="center"/>
    </xf>
    <xf numFmtId="1" fontId="70" fillId="0" borderId="3" xfId="1" applyNumberFormat="1" applyFont="1" applyBorder="1" applyAlignment="1">
      <alignment horizontal="center" vertical="center"/>
    </xf>
    <xf numFmtId="1" fontId="70" fillId="0" borderId="13" xfId="1" applyNumberFormat="1" applyFont="1" applyBorder="1" applyAlignment="1">
      <alignment horizontal="center" vertical="center"/>
    </xf>
    <xf numFmtId="0" fontId="9" fillId="0" borderId="18" xfId="0" applyFont="1" applyBorder="1" applyAlignment="1">
      <alignment horizontal="center" vertical="center"/>
    </xf>
    <xf numFmtId="0" fontId="9" fillId="0" borderId="3" xfId="0" applyFont="1" applyBorder="1" applyAlignment="1">
      <alignment horizontal="center" vertical="center"/>
    </xf>
    <xf numFmtId="0" fontId="9" fillId="0" borderId="13" xfId="0" applyFont="1" applyBorder="1" applyAlignment="1">
      <alignment horizontal="center" vertical="center"/>
    </xf>
    <xf numFmtId="0" fontId="23" fillId="8" borderId="6" xfId="1" applyFont="1" applyFill="1" applyBorder="1" applyAlignment="1">
      <alignment horizontal="center" vertical="center"/>
    </xf>
    <xf numFmtId="0" fontId="23" fillId="8" borderId="7" xfId="1" applyFont="1" applyFill="1" applyBorder="1" applyAlignment="1">
      <alignment horizontal="center" vertical="center"/>
    </xf>
    <xf numFmtId="0" fontId="23" fillId="8" borderId="8" xfId="1" applyFont="1" applyFill="1" applyBorder="1" applyAlignment="1">
      <alignment horizontal="center" vertical="center"/>
    </xf>
    <xf numFmtId="0" fontId="44" fillId="21" borderId="9" xfId="1" applyFont="1" applyFill="1" applyBorder="1" applyAlignment="1">
      <alignment horizontal="center" vertical="center"/>
    </xf>
    <xf numFmtId="0" fontId="44" fillId="21" borderId="11" xfId="1" applyFont="1" applyFill="1" applyBorder="1" applyAlignment="1">
      <alignment horizontal="center" vertical="center"/>
    </xf>
    <xf numFmtId="1" fontId="47" fillId="5" borderId="85" xfId="1" applyNumberFormat="1" applyFont="1" applyFill="1" applyBorder="1" applyAlignment="1">
      <alignment horizontal="center" vertical="center"/>
    </xf>
    <xf numFmtId="1" fontId="47" fillId="5" borderId="125" xfId="1" applyNumberFormat="1" applyFont="1" applyFill="1" applyBorder="1" applyAlignment="1">
      <alignment horizontal="center" vertical="center"/>
    </xf>
    <xf numFmtId="1" fontId="47" fillId="21" borderId="2" xfId="1" applyNumberFormat="1" applyFont="1" applyFill="1" applyBorder="1" applyAlignment="1">
      <alignment horizontal="center" vertical="center"/>
    </xf>
    <xf numFmtId="1" fontId="47" fillId="21" borderId="5" xfId="1" applyNumberFormat="1" applyFont="1" applyFill="1" applyBorder="1" applyAlignment="1">
      <alignment horizontal="center" vertical="center"/>
    </xf>
    <xf numFmtId="1" fontId="47" fillId="21" borderId="9" xfId="1" applyNumberFormat="1" applyFont="1" applyFill="1" applyBorder="1" applyAlignment="1">
      <alignment horizontal="center" vertical="center"/>
    </xf>
    <xf numFmtId="1" fontId="47" fillId="21" borderId="11" xfId="1" applyNumberFormat="1" applyFont="1" applyFill="1" applyBorder="1" applyAlignment="1">
      <alignment horizontal="center" vertical="center"/>
    </xf>
    <xf numFmtId="0" fontId="47" fillId="21" borderId="9" xfId="1" applyFont="1" applyFill="1" applyBorder="1" applyAlignment="1">
      <alignment horizontal="center" vertical="center"/>
    </xf>
    <xf numFmtId="0" fontId="47" fillId="21" borderId="11" xfId="1" applyFont="1" applyFill="1" applyBorder="1" applyAlignment="1">
      <alignment horizontal="center" vertical="center"/>
    </xf>
    <xf numFmtId="0" fontId="44" fillId="21" borderId="41" xfId="1" applyFont="1" applyFill="1" applyBorder="1" applyAlignment="1">
      <alignment horizontal="center" vertical="center"/>
    </xf>
    <xf numFmtId="0" fontId="44" fillId="21" borderId="37" xfId="1" applyFont="1" applyFill="1" applyBorder="1" applyAlignment="1">
      <alignment horizontal="center" vertical="center"/>
    </xf>
    <xf numFmtId="1" fontId="47" fillId="17" borderId="85" xfId="1" applyNumberFormat="1" applyFont="1" applyFill="1" applyBorder="1" applyAlignment="1">
      <alignment horizontal="center" vertical="center"/>
    </xf>
    <xf numFmtId="1" fontId="47" fillId="17" borderId="125" xfId="1" applyNumberFormat="1" applyFont="1" applyFill="1" applyBorder="1" applyAlignment="1">
      <alignment horizontal="center" vertical="center"/>
    </xf>
    <xf numFmtId="1" fontId="47" fillId="17" borderId="2" xfId="1" applyNumberFormat="1" applyFont="1" applyFill="1" applyBorder="1" applyAlignment="1">
      <alignment horizontal="center" vertical="center"/>
    </xf>
    <xf numFmtId="1" fontId="47" fillId="17" borderId="5" xfId="1" applyNumberFormat="1" applyFont="1" applyFill="1" applyBorder="1" applyAlignment="1">
      <alignment horizontal="center" vertical="center"/>
    </xf>
    <xf numFmtId="1" fontId="47" fillId="17" borderId="9" xfId="1" applyNumberFormat="1" applyFont="1" applyFill="1" applyBorder="1" applyAlignment="1">
      <alignment horizontal="center" vertical="center"/>
    </xf>
    <xf numFmtId="1" fontId="47" fillId="17" borderId="11" xfId="1" applyNumberFormat="1" applyFont="1" applyFill="1" applyBorder="1" applyAlignment="1">
      <alignment horizontal="center" vertical="center"/>
    </xf>
    <xf numFmtId="0" fontId="47" fillId="17" borderId="9" xfId="1" applyFont="1" applyFill="1" applyBorder="1" applyAlignment="1">
      <alignment horizontal="center" vertical="center"/>
    </xf>
    <xf numFmtId="0" fontId="47" fillId="17" borderId="11" xfId="1" applyFont="1" applyFill="1" applyBorder="1" applyAlignment="1">
      <alignment horizontal="center" vertical="center"/>
    </xf>
    <xf numFmtId="0" fontId="44" fillId="17" borderId="9" xfId="1" applyFont="1" applyFill="1" applyBorder="1" applyAlignment="1">
      <alignment horizontal="center" vertical="center"/>
    </xf>
    <xf numFmtId="0" fontId="44" fillId="17" borderId="11" xfId="1" applyFont="1" applyFill="1" applyBorder="1" applyAlignment="1">
      <alignment horizontal="center" vertical="center"/>
    </xf>
    <xf numFmtId="0" fontId="44" fillId="17" borderId="41" xfId="1" applyFont="1" applyFill="1" applyBorder="1" applyAlignment="1">
      <alignment horizontal="center" vertical="center"/>
    </xf>
    <xf numFmtId="0" fontId="44" fillId="17" borderId="37" xfId="1" applyFont="1" applyFill="1" applyBorder="1" applyAlignment="1">
      <alignment horizontal="center" vertical="center"/>
    </xf>
    <xf numFmtId="1" fontId="47" fillId="17" borderId="3" xfId="1" applyNumberFormat="1" applyFont="1" applyFill="1" applyBorder="1" applyAlignment="1">
      <alignment horizontal="center" vertical="center"/>
    </xf>
    <xf numFmtId="1" fontId="47" fillId="17" borderId="12" xfId="1" applyNumberFormat="1" applyFont="1" applyFill="1" applyBorder="1" applyAlignment="1">
      <alignment horizontal="center" vertical="center"/>
    </xf>
    <xf numFmtId="1" fontId="47" fillId="21" borderId="85" xfId="1" applyNumberFormat="1" applyFont="1" applyFill="1" applyBorder="1" applyAlignment="1">
      <alignment horizontal="center" vertical="center"/>
    </xf>
    <xf numFmtId="1" fontId="47" fillId="21" borderId="125" xfId="1" applyNumberFormat="1" applyFont="1" applyFill="1" applyBorder="1" applyAlignment="1">
      <alignment horizontal="center" vertical="center"/>
    </xf>
    <xf numFmtId="0" fontId="44" fillId="35" borderId="9" xfId="1" applyFont="1" applyFill="1" applyBorder="1" applyAlignment="1">
      <alignment horizontal="center" vertical="center"/>
    </xf>
    <xf numFmtId="0" fontId="44" fillId="35" borderId="11" xfId="1" applyFont="1" applyFill="1" applyBorder="1" applyAlignment="1">
      <alignment horizontal="center" vertical="center"/>
    </xf>
    <xf numFmtId="0" fontId="44" fillId="35" borderId="41" xfId="1" applyFont="1" applyFill="1" applyBorder="1" applyAlignment="1">
      <alignment horizontal="center" vertical="center"/>
    </xf>
    <xf numFmtId="0" fontId="44" fillId="35" borderId="37" xfId="1" applyFont="1" applyFill="1" applyBorder="1" applyAlignment="1">
      <alignment horizontal="center" vertical="center"/>
    </xf>
    <xf numFmtId="0" fontId="44" fillId="39" borderId="87" xfId="1" applyFont="1" applyFill="1" applyBorder="1" applyAlignment="1">
      <alignment horizontal="center" vertical="center"/>
    </xf>
    <xf numFmtId="0" fontId="44" fillId="39" borderId="76" xfId="1" applyFont="1" applyFill="1" applyBorder="1" applyAlignment="1">
      <alignment horizontal="center" vertical="center"/>
    </xf>
    <xf numFmtId="0" fontId="44" fillId="39" borderId="165" xfId="1" applyFont="1" applyFill="1" applyBorder="1" applyAlignment="1">
      <alignment horizontal="center" vertical="center"/>
    </xf>
    <xf numFmtId="0" fontId="44" fillId="39" borderId="2" xfId="1" applyFont="1" applyFill="1" applyBorder="1" applyAlignment="1">
      <alignment horizontal="center" vertical="center"/>
    </xf>
    <xf numFmtId="0" fontId="44" fillId="39" borderId="3" xfId="1" applyFont="1" applyFill="1" applyBorder="1" applyAlignment="1">
      <alignment horizontal="center" vertical="center"/>
    </xf>
    <xf numFmtId="0" fontId="44" fillId="39" borderId="5" xfId="1" applyFont="1" applyFill="1" applyBorder="1" applyAlignment="1">
      <alignment horizontal="center" vertical="center"/>
    </xf>
    <xf numFmtId="0" fontId="44" fillId="31" borderId="9" xfId="1" applyFont="1" applyFill="1" applyBorder="1" applyAlignment="1">
      <alignment horizontal="center" vertical="center"/>
    </xf>
    <xf numFmtId="0" fontId="44" fillId="31" borderId="11" xfId="1" applyFont="1" applyFill="1" applyBorder="1" applyAlignment="1">
      <alignment horizontal="center" vertical="center"/>
    </xf>
    <xf numFmtId="0" fontId="44" fillId="31" borderId="41" xfId="1" applyFont="1" applyFill="1" applyBorder="1" applyAlignment="1">
      <alignment horizontal="center" vertical="center"/>
    </xf>
    <xf numFmtId="0" fontId="44" fillId="31" borderId="37" xfId="1" applyFont="1" applyFill="1" applyBorder="1" applyAlignment="1">
      <alignment horizontal="center" vertical="center"/>
    </xf>
    <xf numFmtId="1" fontId="47" fillId="31" borderId="40" xfId="1" applyNumberFormat="1" applyFont="1" applyFill="1" applyBorder="1" applyAlignment="1">
      <alignment horizontal="center" vertical="center"/>
    </xf>
    <xf numFmtId="1" fontId="47" fillId="31" borderId="36" xfId="1" applyNumberFormat="1" applyFont="1" applyFill="1" applyBorder="1" applyAlignment="1">
      <alignment horizontal="center" vertical="center"/>
    </xf>
    <xf numFmtId="1" fontId="47" fillId="31" borderId="9" xfId="1" applyNumberFormat="1" applyFont="1" applyFill="1" applyBorder="1" applyAlignment="1">
      <alignment horizontal="center" vertical="center"/>
    </xf>
    <xf numFmtId="1" fontId="47" fillId="31" borderId="11" xfId="1" applyNumberFormat="1" applyFont="1" applyFill="1" applyBorder="1" applyAlignment="1">
      <alignment horizontal="center" vertical="center"/>
    </xf>
    <xf numFmtId="0" fontId="47" fillId="31" borderId="2" xfId="1" applyFont="1" applyFill="1" applyBorder="1" applyAlignment="1">
      <alignment horizontal="center" vertical="center" wrapText="1"/>
    </xf>
    <xf numFmtId="0" fontId="47" fillId="31" borderId="5" xfId="1" applyFont="1" applyFill="1" applyBorder="1" applyAlignment="1">
      <alignment horizontal="center" vertical="center" wrapText="1"/>
    </xf>
    <xf numFmtId="1" fontId="47" fillId="13" borderId="5" xfId="1" applyNumberFormat="1" applyFont="1" applyFill="1" applyBorder="1" applyAlignment="1">
      <alignment horizontal="center" vertical="center"/>
    </xf>
    <xf numFmtId="1" fontId="47" fillId="13" borderId="125" xfId="1" applyNumberFormat="1" applyFont="1" applyFill="1" applyBorder="1" applyAlignment="1">
      <alignment horizontal="center" vertical="center"/>
    </xf>
    <xf numFmtId="1" fontId="47" fillId="35" borderId="40" xfId="1" quotePrefix="1" applyNumberFormat="1" applyFont="1" applyFill="1" applyBorder="1" applyAlignment="1">
      <alignment horizontal="center" vertical="center"/>
    </xf>
    <xf numFmtId="1" fontId="47" fillId="35" borderId="36" xfId="1" applyNumberFormat="1" applyFont="1" applyFill="1" applyBorder="1" applyAlignment="1">
      <alignment horizontal="center" vertical="center"/>
    </xf>
    <xf numFmtId="1" fontId="47" fillId="35" borderId="9" xfId="1" applyNumberFormat="1" applyFont="1" applyFill="1" applyBorder="1" applyAlignment="1">
      <alignment horizontal="center" vertical="center"/>
    </xf>
    <xf numFmtId="1" fontId="47" fillId="35" borderId="11" xfId="1" applyNumberFormat="1" applyFont="1" applyFill="1" applyBorder="1" applyAlignment="1">
      <alignment horizontal="center" vertical="center"/>
    </xf>
    <xf numFmtId="0" fontId="47" fillId="35" borderId="2" xfId="1" applyFont="1" applyFill="1" applyBorder="1" applyAlignment="1">
      <alignment horizontal="center" vertical="center"/>
    </xf>
    <xf numFmtId="0" fontId="47" fillId="35" borderId="5" xfId="1" applyFont="1" applyFill="1" applyBorder="1" applyAlignment="1">
      <alignment horizontal="center" vertical="center"/>
    </xf>
    <xf numFmtId="1" fontId="47" fillId="33" borderId="2" xfId="1" applyNumberFormat="1" applyFont="1" applyFill="1" applyBorder="1" applyAlignment="1">
      <alignment horizontal="center" vertical="center"/>
    </xf>
    <xf numFmtId="1" fontId="47" fillId="33" borderId="5" xfId="1" applyNumberFormat="1" applyFont="1" applyFill="1" applyBorder="1" applyAlignment="1">
      <alignment horizontal="center" vertical="center"/>
    </xf>
    <xf numFmtId="0" fontId="13" fillId="0" borderId="35" xfId="1" quotePrefix="1" applyFont="1" applyBorder="1" applyAlignment="1">
      <alignment horizontal="center" vertical="center"/>
    </xf>
    <xf numFmtId="0" fontId="13" fillId="0" borderId="43" xfId="1" quotePrefix="1" applyFont="1" applyBorder="1" applyAlignment="1">
      <alignment horizontal="center" vertical="center"/>
    </xf>
    <xf numFmtId="0" fontId="13" fillId="0" borderId="10" xfId="1" applyFont="1" applyBorder="1" applyAlignment="1">
      <alignment horizontal="center" vertical="center"/>
    </xf>
    <xf numFmtId="0" fontId="13" fillId="0" borderId="14" xfId="1" applyFont="1" applyBorder="1" applyAlignment="1">
      <alignment horizontal="center" vertical="center"/>
    </xf>
    <xf numFmtId="0" fontId="27" fillId="0" borderId="12" xfId="1" applyFont="1" applyBorder="1" applyAlignment="1">
      <alignment horizontal="center" vertical="center"/>
    </xf>
    <xf numFmtId="0" fontId="27" fillId="0" borderId="10" xfId="1" applyFont="1" applyBorder="1" applyAlignment="1">
      <alignment horizontal="center" vertical="center"/>
    </xf>
    <xf numFmtId="1" fontId="13" fillId="0" borderId="10" xfId="1" applyNumberFormat="1" applyFont="1" applyBorder="1" applyAlignment="1">
      <alignment horizontal="center" vertical="center"/>
    </xf>
    <xf numFmtId="1" fontId="13" fillId="0" borderId="14" xfId="1" applyNumberFormat="1" applyFont="1" applyBorder="1" applyAlignment="1">
      <alignment horizontal="center" vertical="center"/>
    </xf>
    <xf numFmtId="0" fontId="13" fillId="0" borderId="10" xfId="1" applyFont="1" applyBorder="1" applyAlignment="1">
      <alignment horizontal="left" vertical="center"/>
    </xf>
    <xf numFmtId="0" fontId="13" fillId="0" borderId="14" xfId="1" applyFont="1" applyBorder="1" applyAlignment="1">
      <alignment horizontal="left" vertical="center"/>
    </xf>
    <xf numFmtId="0" fontId="27" fillId="0" borderId="80" xfId="1" quotePrefix="1" applyFont="1" applyBorder="1" applyAlignment="1">
      <alignment horizontal="center" vertical="center"/>
    </xf>
    <xf numFmtId="0" fontId="27" fillId="0" borderId="35" xfId="1" quotePrefix="1" applyFont="1" applyBorder="1" applyAlignment="1">
      <alignment horizontal="center" vertical="center"/>
    </xf>
    <xf numFmtId="0" fontId="54" fillId="2" borderId="29" xfId="1" applyFont="1" applyFill="1" applyBorder="1" applyAlignment="1">
      <alignment horizontal="left" vertical="center"/>
    </xf>
    <xf numFmtId="0" fontId="54" fillId="2" borderId="30" xfId="1" applyFont="1" applyFill="1" applyBorder="1" applyAlignment="1">
      <alignment horizontal="left" vertical="center"/>
    </xf>
    <xf numFmtId="0" fontId="54" fillId="2" borderId="31" xfId="1" applyFont="1" applyFill="1" applyBorder="1" applyAlignment="1">
      <alignment horizontal="left" vertical="center"/>
    </xf>
    <xf numFmtId="0" fontId="69" fillId="0" borderId="3" xfId="1" applyFont="1" applyBorder="1" applyAlignment="1">
      <alignment horizontal="center" vertical="center"/>
    </xf>
    <xf numFmtId="0" fontId="69" fillId="0" borderId="5" xfId="1" applyFont="1" applyBorder="1" applyAlignment="1">
      <alignment horizontal="center" vertical="center"/>
    </xf>
    <xf numFmtId="0" fontId="69" fillId="0" borderId="2" xfId="1" applyFont="1" applyBorder="1" applyAlignment="1">
      <alignment horizontal="left" vertical="center"/>
    </xf>
    <xf numFmtId="0" fontId="69" fillId="0" borderId="3" xfId="1" applyFont="1" applyBorder="1" applyAlignment="1">
      <alignment horizontal="left" vertical="center"/>
    </xf>
    <xf numFmtId="0" fontId="69" fillId="0" borderId="5" xfId="1" applyFont="1" applyBorder="1" applyAlignment="1">
      <alignment horizontal="left" vertical="center"/>
    </xf>
    <xf numFmtId="0" fontId="69" fillId="0" borderId="13" xfId="1" applyFont="1" applyBorder="1" applyAlignment="1">
      <alignment horizontal="center" vertical="center"/>
    </xf>
    <xf numFmtId="0" fontId="69" fillId="0" borderId="18" xfId="1" applyFont="1" applyBorder="1" applyAlignment="1">
      <alignment horizontal="center" vertical="center"/>
    </xf>
    <xf numFmtId="1" fontId="69" fillId="0" borderId="18" xfId="1" applyNumberFormat="1" applyFont="1" applyBorder="1" applyAlignment="1">
      <alignment horizontal="center" vertical="center"/>
    </xf>
    <xf numFmtId="1" fontId="69" fillId="0" borderId="3" xfId="1" applyNumberFormat="1" applyFont="1" applyBorder="1" applyAlignment="1">
      <alignment horizontal="center" vertical="center"/>
    </xf>
    <xf numFmtId="1" fontId="69" fillId="0" borderId="5" xfId="1" applyNumberFormat="1" applyFont="1" applyBorder="1" applyAlignment="1">
      <alignment horizontal="center" vertical="center"/>
    </xf>
    <xf numFmtId="1" fontId="69" fillId="0" borderId="67" xfId="1" applyNumberFormat="1" applyFont="1" applyBorder="1" applyAlignment="1">
      <alignment horizontal="center" vertical="center"/>
    </xf>
    <xf numFmtId="1" fontId="69" fillId="0" borderId="69" xfId="1" applyNumberFormat="1" applyFont="1" applyBorder="1" applyAlignment="1">
      <alignment horizontal="center" vertical="center"/>
    </xf>
    <xf numFmtId="1" fontId="69" fillId="0" borderId="125" xfId="1" applyNumberFormat="1" applyFont="1" applyBorder="1" applyAlignment="1">
      <alignment horizontal="center" vertical="center"/>
    </xf>
    <xf numFmtId="1" fontId="69" fillId="0" borderId="2" xfId="1" applyNumberFormat="1" applyFont="1" applyBorder="1" applyAlignment="1">
      <alignment horizontal="center" vertical="center"/>
    </xf>
    <xf numFmtId="1" fontId="69" fillId="0" borderId="85" xfId="1" applyNumberFormat="1" applyFont="1" applyBorder="1" applyAlignment="1">
      <alignment horizontal="center" vertical="center"/>
    </xf>
    <xf numFmtId="0" fontId="13" fillId="0" borderId="87" xfId="1" quotePrefix="1" applyFont="1" applyBorder="1" applyAlignment="1">
      <alignment horizontal="center" vertical="center"/>
    </xf>
    <xf numFmtId="0" fontId="13" fillId="0" borderId="76" xfId="1" quotePrefix="1" applyFont="1" applyBorder="1" applyAlignment="1">
      <alignment horizontal="center" vertical="center"/>
    </xf>
    <xf numFmtId="0" fontId="13" fillId="0" borderId="165" xfId="1" quotePrefix="1" applyFont="1" applyBorder="1" applyAlignment="1">
      <alignment horizontal="center" vertical="center"/>
    </xf>
    <xf numFmtId="0" fontId="13" fillId="0" borderId="2" xfId="1" applyFont="1" applyBorder="1" applyAlignment="1">
      <alignment horizontal="center" vertical="center"/>
    </xf>
    <xf numFmtId="0" fontId="13" fillId="0" borderId="5" xfId="1" applyFont="1" applyBorder="1" applyAlignment="1">
      <alignment horizontal="center" vertical="center"/>
    </xf>
    <xf numFmtId="0" fontId="13" fillId="0" borderId="73" xfId="1" quotePrefix="1" applyFont="1" applyBorder="1" applyAlignment="1">
      <alignment horizontal="center" vertical="center"/>
    </xf>
    <xf numFmtId="0" fontId="13" fillId="0" borderId="18" xfId="1" applyFont="1" applyBorder="1" applyAlignment="1">
      <alignment horizontal="left" vertical="center"/>
    </xf>
    <xf numFmtId="0" fontId="13" fillId="0" borderId="3" xfId="1" applyFont="1" applyBorder="1" applyAlignment="1">
      <alignment horizontal="left" vertical="center"/>
    </xf>
    <xf numFmtId="0" fontId="13" fillId="0" borderId="13" xfId="1" applyFont="1" applyBorder="1" applyAlignment="1">
      <alignment horizontal="left" vertical="center"/>
    </xf>
    <xf numFmtId="1" fontId="27" fillId="0" borderId="12" xfId="1" applyNumberFormat="1" applyFont="1" applyBorder="1" applyAlignment="1">
      <alignment horizontal="center" vertical="center"/>
    </xf>
    <xf numFmtId="1" fontId="27" fillId="0" borderId="10" xfId="1" applyNumberFormat="1" applyFont="1" applyBorder="1" applyAlignment="1">
      <alignment horizontal="center" vertical="center"/>
    </xf>
    <xf numFmtId="1" fontId="27" fillId="0" borderId="44" xfId="1" applyNumberFormat="1" applyFont="1" applyBorder="1" applyAlignment="1">
      <alignment horizontal="center" vertical="center"/>
    </xf>
    <xf numFmtId="1" fontId="27" fillId="0" borderId="34" xfId="1" applyNumberFormat="1" applyFont="1" applyBorder="1" applyAlignment="1">
      <alignment horizontal="center" vertical="center"/>
    </xf>
    <xf numFmtId="0" fontId="27" fillId="0" borderId="12" xfId="1" applyFont="1" applyBorder="1" applyAlignment="1">
      <alignment horizontal="left" vertical="center"/>
    </xf>
    <xf numFmtId="0" fontId="27" fillId="0" borderId="10" xfId="1" applyFont="1" applyBorder="1" applyAlignment="1">
      <alignment horizontal="left" vertical="center"/>
    </xf>
    <xf numFmtId="0" fontId="69" fillId="0" borderId="2" xfId="1" applyFont="1" applyBorder="1" applyAlignment="1">
      <alignment horizontal="center" vertical="center"/>
    </xf>
    <xf numFmtId="1" fontId="13" fillId="0" borderId="34" xfId="1" applyNumberFormat="1" applyFont="1" applyBorder="1" applyAlignment="1">
      <alignment horizontal="center" vertical="center"/>
    </xf>
    <xf numFmtId="1" fontId="13" fillId="0" borderId="42" xfId="1" applyNumberFormat="1" applyFont="1" applyBorder="1" applyAlignment="1">
      <alignment horizontal="center" vertical="center"/>
    </xf>
    <xf numFmtId="0" fontId="69" fillId="0" borderId="13" xfId="1" applyFont="1" applyBorder="1" applyAlignment="1">
      <alignment horizontal="left" vertical="center"/>
    </xf>
    <xf numFmtId="1" fontId="69" fillId="0" borderId="13" xfId="1" applyNumberFormat="1" applyFont="1" applyBorder="1" applyAlignment="1">
      <alignment horizontal="center" vertical="center"/>
    </xf>
    <xf numFmtId="1" fontId="69" fillId="0" borderId="70" xfId="1" applyNumberFormat="1" applyFont="1" applyBorder="1" applyAlignment="1">
      <alignment horizontal="center" vertical="center"/>
    </xf>
    <xf numFmtId="0" fontId="27" fillId="0" borderId="73" xfId="1" quotePrefix="1" applyFont="1" applyBorder="1" applyAlignment="1">
      <alignment horizontal="center" vertical="center"/>
    </xf>
    <xf numFmtId="0" fontId="27" fillId="0" borderId="76" xfId="1" quotePrefix="1" applyFont="1" applyBorder="1" applyAlignment="1">
      <alignment horizontal="center" vertical="center"/>
    </xf>
    <xf numFmtId="0" fontId="27" fillId="0" borderId="74" xfId="1" quotePrefix="1" applyFont="1" applyBorder="1" applyAlignment="1">
      <alignment horizontal="center" vertical="center"/>
    </xf>
    <xf numFmtId="0" fontId="27" fillId="0" borderId="18" xfId="1" applyFont="1" applyBorder="1" applyAlignment="1">
      <alignment horizontal="center" vertical="center"/>
    </xf>
    <xf numFmtId="0" fontId="27" fillId="0" borderId="3" xfId="1" applyFont="1" applyBorder="1" applyAlignment="1">
      <alignment horizontal="center" vertical="center"/>
    </xf>
    <xf numFmtId="0" fontId="27" fillId="0" borderId="13" xfId="1" applyFont="1" applyBorder="1" applyAlignment="1">
      <alignment horizontal="center" vertical="center"/>
    </xf>
    <xf numFmtId="0" fontId="13" fillId="0" borderId="76" xfId="1" applyFont="1" applyBorder="1" applyAlignment="1">
      <alignment horizontal="center" vertical="center"/>
    </xf>
    <xf numFmtId="0" fontId="13" fillId="0" borderId="165" xfId="1" applyFont="1" applyBorder="1" applyAlignment="1">
      <alignment horizontal="center" vertical="center"/>
    </xf>
    <xf numFmtId="0" fontId="27" fillId="0" borderId="74" xfId="1" applyFont="1" applyBorder="1" applyAlignment="1">
      <alignment horizontal="center" vertical="center"/>
    </xf>
    <xf numFmtId="0" fontId="11" fillId="0" borderId="97" xfId="1" applyFont="1" applyBorder="1" applyAlignment="1">
      <alignment horizontal="left" vertical="center"/>
    </xf>
    <xf numFmtId="0" fontId="11" fillId="0" borderId="98" xfId="1" applyFont="1" applyBorder="1" applyAlignment="1">
      <alignment horizontal="left" vertical="center"/>
    </xf>
    <xf numFmtId="0" fontId="11" fillId="0" borderId="29" xfId="1" applyFont="1" applyBorder="1" applyAlignment="1">
      <alignment horizontal="left" vertical="center"/>
    </xf>
    <xf numFmtId="0" fontId="11" fillId="0" borderId="30" xfId="1" applyFont="1" applyBorder="1" applyAlignment="1">
      <alignment horizontal="left" vertical="center"/>
    </xf>
    <xf numFmtId="0" fontId="11" fillId="0" borderId="31" xfId="1" applyFont="1" applyBorder="1" applyAlignment="1">
      <alignment horizontal="left" vertical="center"/>
    </xf>
    <xf numFmtId="0" fontId="53" fillId="2" borderId="29" xfId="1" applyFont="1" applyFill="1" applyBorder="1" applyAlignment="1">
      <alignment horizontal="center" vertical="center"/>
    </xf>
    <xf numFmtId="0" fontId="53" fillId="2" borderId="30" xfId="1" applyFont="1" applyFill="1" applyBorder="1" applyAlignment="1">
      <alignment horizontal="center" vertical="center"/>
    </xf>
    <xf numFmtId="0" fontId="53" fillId="2" borderId="31" xfId="1" applyFont="1" applyFill="1" applyBorder="1" applyAlignment="1">
      <alignment horizontal="center" vertical="center"/>
    </xf>
    <xf numFmtId="0" fontId="13" fillId="2" borderId="29" xfId="1" applyFont="1" applyFill="1" applyBorder="1" applyAlignment="1">
      <alignment horizontal="center" vertical="center"/>
    </xf>
    <xf numFmtId="0" fontId="13" fillId="2" borderId="30" xfId="1" applyFont="1" applyFill="1" applyBorder="1" applyAlignment="1">
      <alignment horizontal="center" vertical="center"/>
    </xf>
    <xf numFmtId="0" fontId="13" fillId="2" borderId="31" xfId="1" applyFont="1" applyFill="1" applyBorder="1" applyAlignment="1">
      <alignment horizontal="center" vertical="center"/>
    </xf>
    <xf numFmtId="0" fontId="13" fillId="0" borderId="29" xfId="1" applyFont="1" applyBorder="1" applyAlignment="1">
      <alignment horizontal="center" vertical="center"/>
    </xf>
    <xf numFmtId="0" fontId="13" fillId="0" borderId="30" xfId="1" applyFont="1" applyBorder="1" applyAlignment="1">
      <alignment horizontal="center" vertical="center"/>
    </xf>
    <xf numFmtId="0" fontId="13" fillId="0" borderId="31" xfId="1" applyFont="1" applyBorder="1" applyAlignment="1">
      <alignment horizontal="center" vertical="center"/>
    </xf>
    <xf numFmtId="0" fontId="27" fillId="2" borderId="29" xfId="1" applyFont="1" applyFill="1" applyBorder="1" applyAlignment="1">
      <alignment horizontal="center" vertical="center"/>
    </xf>
    <xf numFmtId="0" fontId="27" fillId="2" borderId="30" xfId="1" applyFont="1" applyFill="1" applyBorder="1" applyAlignment="1">
      <alignment horizontal="center" vertical="center"/>
    </xf>
    <xf numFmtId="0" fontId="27" fillId="2" borderId="31" xfId="1" applyFont="1" applyFill="1" applyBorder="1" applyAlignment="1">
      <alignment horizontal="center" vertical="center"/>
    </xf>
    <xf numFmtId="1" fontId="27" fillId="0" borderId="14" xfId="1" applyNumberFormat="1" applyFont="1" applyBorder="1" applyAlignment="1">
      <alignment horizontal="center" vertical="center"/>
    </xf>
    <xf numFmtId="0" fontId="27" fillId="0" borderId="14" xfId="1" applyFont="1" applyBorder="1" applyAlignment="1">
      <alignment horizontal="center" vertical="center"/>
    </xf>
    <xf numFmtId="0" fontId="79" fillId="2" borderId="29" xfId="1" applyFont="1" applyFill="1" applyBorder="1" applyAlignment="1">
      <alignment horizontal="left" vertical="center"/>
    </xf>
    <xf numFmtId="0" fontId="79" fillId="2" borderId="30" xfId="1" applyFont="1" applyFill="1" applyBorder="1" applyAlignment="1">
      <alignment horizontal="left" vertical="center"/>
    </xf>
    <xf numFmtId="0" fontId="79" fillId="2" borderId="31" xfId="1" applyFont="1" applyFill="1" applyBorder="1" applyAlignment="1">
      <alignment horizontal="left" vertical="center"/>
    </xf>
    <xf numFmtId="1" fontId="27" fillId="0" borderId="67" xfId="1" applyNumberFormat="1" applyFont="1" applyBorder="1" applyAlignment="1">
      <alignment horizontal="center" vertical="center"/>
    </xf>
    <xf numFmtId="1" fontId="27" fillId="0" borderId="69" xfId="1" applyNumberFormat="1" applyFont="1" applyBorder="1" applyAlignment="1">
      <alignment horizontal="center" vertical="center"/>
    </xf>
    <xf numFmtId="1" fontId="27" fillId="0" borderId="125" xfId="1" applyNumberFormat="1" applyFont="1" applyBorder="1" applyAlignment="1">
      <alignment horizontal="center" vertical="center"/>
    </xf>
    <xf numFmtId="1" fontId="27" fillId="0" borderId="18" xfId="1" applyNumberFormat="1" applyFont="1" applyBorder="1" applyAlignment="1">
      <alignment horizontal="center" vertical="center"/>
    </xf>
    <xf numFmtId="1" fontId="27" fillId="0" borderId="3" xfId="1" applyNumberFormat="1" applyFont="1" applyBorder="1" applyAlignment="1">
      <alignment horizontal="center" vertical="center"/>
    </xf>
    <xf numFmtId="1" fontId="27" fillId="0" borderId="5" xfId="1" applyNumberFormat="1" applyFont="1" applyBorder="1" applyAlignment="1">
      <alignment horizontal="center" vertical="center"/>
    </xf>
    <xf numFmtId="0" fontId="11" fillId="2" borderId="110" xfId="1" applyFont="1" applyFill="1" applyBorder="1" applyAlignment="1">
      <alignment horizontal="left" vertical="center"/>
    </xf>
    <xf numFmtId="0" fontId="11" fillId="2" borderId="98" xfId="1" applyFont="1" applyFill="1" applyBorder="1" applyAlignment="1">
      <alignment horizontal="left" vertical="center"/>
    </xf>
    <xf numFmtId="0" fontId="13" fillId="2" borderId="110" xfId="1" applyFont="1" applyFill="1" applyBorder="1" applyAlignment="1">
      <alignment horizontal="center" vertical="center"/>
    </xf>
    <xf numFmtId="0" fontId="13" fillId="2" borderId="98" xfId="1" applyFont="1" applyFill="1" applyBorder="1" applyAlignment="1">
      <alignment horizontal="center" vertical="center"/>
    </xf>
    <xf numFmtId="0" fontId="27" fillId="0" borderId="16" xfId="1" applyFont="1" applyBorder="1" applyAlignment="1">
      <alignment horizontal="center" vertical="center"/>
    </xf>
    <xf numFmtId="1" fontId="27" fillId="0" borderId="45" xfId="1" applyNumberFormat="1" applyFont="1" applyBorder="1" applyAlignment="1">
      <alignment horizontal="center" vertical="center"/>
    </xf>
    <xf numFmtId="1" fontId="27" fillId="0" borderId="70" xfId="1" applyNumberFormat="1" applyFont="1" applyBorder="1" applyAlignment="1">
      <alignment horizontal="center" vertical="center"/>
    </xf>
    <xf numFmtId="1" fontId="27" fillId="0" borderId="15" xfId="1" applyNumberFormat="1" applyFont="1" applyBorder="1" applyAlignment="1">
      <alignment horizontal="center" vertical="center"/>
    </xf>
    <xf numFmtId="1" fontId="27" fillId="0" borderId="13" xfId="1" applyNumberFormat="1" applyFont="1" applyBorder="1" applyAlignment="1">
      <alignment horizontal="center" vertical="center"/>
    </xf>
    <xf numFmtId="1" fontId="27" fillId="0" borderId="32" xfId="1" applyNumberFormat="1" applyFont="1" applyBorder="1" applyAlignment="1">
      <alignment horizontal="center" vertical="center"/>
    </xf>
    <xf numFmtId="1" fontId="27" fillId="0" borderId="16" xfId="1" applyNumberFormat="1" applyFont="1" applyBorder="1" applyAlignment="1">
      <alignment horizontal="center" vertical="center"/>
    </xf>
    <xf numFmtId="0" fontId="27" fillId="0" borderId="16" xfId="1" applyFont="1" applyBorder="1" applyAlignment="1">
      <alignment horizontal="left" vertical="center"/>
    </xf>
    <xf numFmtId="1" fontId="27" fillId="0" borderId="42" xfId="1" applyNumberFormat="1" applyFont="1" applyBorder="1" applyAlignment="1">
      <alignment horizontal="center" vertical="center"/>
    </xf>
    <xf numFmtId="0" fontId="27" fillId="0" borderId="5" xfId="1" applyFont="1" applyBorder="1" applyAlignment="1">
      <alignment horizontal="center" vertical="center"/>
    </xf>
    <xf numFmtId="1" fontId="27" fillId="0" borderId="85" xfId="1" applyNumberFormat="1" applyFont="1" applyBorder="1" applyAlignment="1">
      <alignment horizontal="center" vertical="center"/>
    </xf>
    <xf numFmtId="1" fontId="27" fillId="0" borderId="2" xfId="1" applyNumberFormat="1" applyFont="1" applyBorder="1" applyAlignment="1">
      <alignment horizontal="center" vertical="center"/>
    </xf>
    <xf numFmtId="0" fontId="27" fillId="0" borderId="2" xfId="1" applyFont="1" applyBorder="1" applyAlignment="1">
      <alignment horizontal="center" vertical="center"/>
    </xf>
    <xf numFmtId="0" fontId="27" fillId="0" borderId="2" xfId="1" applyFont="1" applyBorder="1" applyAlignment="1">
      <alignment horizontal="left" vertical="center"/>
    </xf>
    <xf numFmtId="0" fontId="27" fillId="0" borderId="3" xfId="1" applyFont="1" applyBorder="1" applyAlignment="1">
      <alignment horizontal="left" vertical="center"/>
    </xf>
    <xf numFmtId="0" fontId="27" fillId="0" borderId="5" xfId="1" applyFont="1" applyBorder="1" applyAlignment="1">
      <alignment horizontal="left" vertical="center"/>
    </xf>
    <xf numFmtId="0" fontId="13" fillId="0" borderId="74" xfId="1" applyFont="1" applyBorder="1" applyAlignment="1">
      <alignment horizontal="center" vertical="center"/>
    </xf>
    <xf numFmtId="0" fontId="27" fillId="0" borderId="15" xfId="1" applyFont="1" applyBorder="1" applyAlignment="1">
      <alignment horizontal="center" vertical="center"/>
    </xf>
    <xf numFmtId="0" fontId="27" fillId="0" borderId="15" xfId="1" applyFont="1" applyBorder="1" applyAlignment="1">
      <alignment horizontal="left" vertical="center"/>
    </xf>
    <xf numFmtId="0" fontId="27" fillId="0" borderId="13" xfId="1" applyFont="1" applyBorder="1" applyAlignment="1">
      <alignment horizontal="left" vertical="center"/>
    </xf>
    <xf numFmtId="0" fontId="27" fillId="0" borderId="14" xfId="1" applyFont="1" applyBorder="1" applyAlignment="1">
      <alignment horizontal="left" vertical="center"/>
    </xf>
    <xf numFmtId="0" fontId="44" fillId="13" borderId="18" xfId="1" applyFont="1" applyFill="1" applyBorder="1" applyAlignment="1">
      <alignment horizontal="center" vertical="center"/>
    </xf>
    <xf numFmtId="0" fontId="44" fillId="13" borderId="3" xfId="1" applyFont="1" applyFill="1" applyBorder="1" applyAlignment="1">
      <alignment horizontal="center" vertical="center"/>
    </xf>
    <xf numFmtId="0" fontId="44" fillId="13" borderId="5" xfId="1" applyFont="1" applyFill="1" applyBorder="1" applyAlignment="1">
      <alignment horizontal="center" vertical="center"/>
    </xf>
    <xf numFmtId="0" fontId="44" fillId="13" borderId="18" xfId="1" applyFont="1" applyFill="1" applyBorder="1" applyAlignment="1">
      <alignment horizontal="center"/>
    </xf>
    <xf numFmtId="0" fontId="44" fillId="13" borderId="3" xfId="1" applyFont="1" applyFill="1" applyBorder="1" applyAlignment="1">
      <alignment horizontal="center"/>
    </xf>
    <xf numFmtId="0" fontId="44" fillId="13" borderId="5" xfId="1" applyFont="1" applyFill="1" applyBorder="1" applyAlignment="1">
      <alignment horizontal="center"/>
    </xf>
    <xf numFmtId="0" fontId="47" fillId="13" borderId="18" xfId="1" applyFont="1" applyFill="1" applyBorder="1" applyAlignment="1">
      <alignment horizontal="center" vertical="center"/>
    </xf>
    <xf numFmtId="0" fontId="47" fillId="13" borderId="3" xfId="1" applyFont="1" applyFill="1" applyBorder="1" applyAlignment="1">
      <alignment horizontal="center" vertical="center"/>
    </xf>
    <xf numFmtId="0" fontId="47" fillId="13" borderId="5" xfId="1" applyFont="1" applyFill="1" applyBorder="1" applyAlignment="1">
      <alignment horizontal="center" vertical="center"/>
    </xf>
    <xf numFmtId="0" fontId="47" fillId="13" borderId="2" xfId="1" applyFont="1" applyFill="1" applyBorder="1" applyAlignment="1">
      <alignment horizontal="center" vertical="center"/>
    </xf>
    <xf numFmtId="0" fontId="44" fillId="13" borderId="87" xfId="1" applyFont="1" applyFill="1" applyBorder="1" applyAlignment="1">
      <alignment horizontal="center" vertical="center"/>
    </xf>
    <xf numFmtId="0" fontId="44" fillId="13" borderId="165" xfId="1" applyFont="1" applyFill="1" applyBorder="1" applyAlignment="1">
      <alignment horizontal="center" vertical="center"/>
    </xf>
    <xf numFmtId="0" fontId="44" fillId="13" borderId="2" xfId="1" applyFont="1" applyFill="1" applyBorder="1" applyAlignment="1">
      <alignment horizontal="center" vertical="center"/>
    </xf>
    <xf numFmtId="0" fontId="44" fillId="13" borderId="73" xfId="1" applyFont="1" applyFill="1" applyBorder="1" applyAlignment="1">
      <alignment horizontal="center" vertical="center"/>
    </xf>
    <xf numFmtId="0" fontId="44" fillId="13" borderId="76" xfId="1" applyFont="1" applyFill="1" applyBorder="1" applyAlignment="1">
      <alignment horizontal="center" vertical="center"/>
    </xf>
    <xf numFmtId="1" fontId="47" fillId="13" borderId="2" xfId="1" applyNumberFormat="1" applyFont="1" applyFill="1" applyBorder="1" applyAlignment="1">
      <alignment horizontal="center" vertical="center"/>
    </xf>
    <xf numFmtId="1" fontId="47" fillId="13" borderId="85" xfId="1" applyNumberFormat="1" applyFont="1" applyFill="1" applyBorder="1" applyAlignment="1">
      <alignment horizontal="center" vertical="center"/>
    </xf>
    <xf numFmtId="1" fontId="47" fillId="39" borderId="2" xfId="1" applyNumberFormat="1" applyFont="1" applyFill="1" applyBorder="1" applyAlignment="1">
      <alignment horizontal="center" vertical="center"/>
    </xf>
    <xf numFmtId="1" fontId="47" fillId="39" borderId="3" xfId="1" applyNumberFormat="1" applyFont="1" applyFill="1" applyBorder="1" applyAlignment="1">
      <alignment horizontal="center" vertical="center"/>
    </xf>
    <xf numFmtId="1" fontId="47" fillId="39" borderId="5" xfId="1" applyNumberFormat="1" applyFont="1" applyFill="1" applyBorder="1" applyAlignment="1">
      <alignment horizontal="center" vertical="center"/>
    </xf>
    <xf numFmtId="1" fontId="47" fillId="39" borderId="85" xfId="1" applyNumberFormat="1" applyFont="1" applyFill="1" applyBorder="1" applyAlignment="1">
      <alignment horizontal="center" vertical="center"/>
    </xf>
    <xf numFmtId="1" fontId="47" fillId="39" borderId="69" xfId="1" applyNumberFormat="1" applyFont="1" applyFill="1" applyBorder="1" applyAlignment="1">
      <alignment horizontal="center" vertical="center"/>
    </xf>
    <xf numFmtId="1" fontId="47" fillId="39" borderId="125" xfId="1" applyNumberFormat="1" applyFont="1" applyFill="1" applyBorder="1" applyAlignment="1">
      <alignment horizontal="center" vertical="center"/>
    </xf>
    <xf numFmtId="0" fontId="47" fillId="39" borderId="2" xfId="1" applyFont="1" applyFill="1" applyBorder="1" applyAlignment="1">
      <alignment horizontal="center" vertical="center"/>
    </xf>
    <xf numFmtId="0" fontId="47" fillId="39" borderId="3" xfId="1" applyFont="1" applyFill="1" applyBorder="1" applyAlignment="1">
      <alignment horizontal="center" vertical="center"/>
    </xf>
    <xf numFmtId="0" fontId="47" fillId="39" borderId="5" xfId="1" applyFont="1" applyFill="1" applyBorder="1" applyAlignment="1">
      <alignment horizontal="center" vertical="center"/>
    </xf>
    <xf numFmtId="0" fontId="47" fillId="35" borderId="9" xfId="1" applyFont="1" applyFill="1" applyBorder="1" applyAlignment="1">
      <alignment horizontal="center" vertical="center"/>
    </xf>
    <xf numFmtId="0" fontId="47" fillId="35" borderId="11" xfId="1" applyFont="1" applyFill="1" applyBorder="1" applyAlignment="1">
      <alignment horizontal="center" vertical="center"/>
    </xf>
    <xf numFmtId="0" fontId="44" fillId="33" borderId="2" xfId="1" applyFont="1" applyFill="1" applyBorder="1" applyAlignment="1">
      <alignment horizontal="center" vertical="center"/>
    </xf>
    <xf numFmtId="0" fontId="44" fillId="33" borderId="5" xfId="1" applyFont="1" applyFill="1" applyBorder="1" applyAlignment="1">
      <alignment horizontal="center" vertical="center"/>
    </xf>
    <xf numFmtId="0" fontId="47" fillId="17" borderId="2" xfId="1" applyFont="1" applyFill="1" applyBorder="1" applyAlignment="1">
      <alignment horizontal="center" vertical="center" wrapText="1"/>
    </xf>
    <xf numFmtId="0" fontId="47" fillId="17" borderId="5" xfId="1" applyFont="1" applyFill="1" applyBorder="1" applyAlignment="1">
      <alignment horizontal="center" vertical="center" wrapText="1"/>
    </xf>
    <xf numFmtId="0" fontId="47" fillId="21" borderId="2" xfId="1" applyFont="1" applyFill="1" applyBorder="1" applyAlignment="1">
      <alignment horizontal="center" vertical="center"/>
    </xf>
    <xf numFmtId="0" fontId="47" fillId="21" borderId="5" xfId="1" applyFont="1" applyFill="1" applyBorder="1" applyAlignment="1">
      <alignment horizontal="center" vertical="center"/>
    </xf>
    <xf numFmtId="0" fontId="47" fillId="31" borderId="9" xfId="1" applyFont="1" applyFill="1" applyBorder="1" applyAlignment="1">
      <alignment horizontal="center" vertical="center"/>
    </xf>
    <xf numFmtId="0" fontId="47" fillId="31" borderId="11" xfId="1" applyFont="1" applyFill="1" applyBorder="1" applyAlignment="1">
      <alignment horizontal="center" vertical="center"/>
    </xf>
    <xf numFmtId="0" fontId="44" fillId="33" borderId="87" xfId="1" applyFont="1" applyFill="1" applyBorder="1" applyAlignment="1">
      <alignment horizontal="center" vertical="center"/>
    </xf>
    <xf numFmtId="0" fontId="44" fillId="33" borderId="165" xfId="1" applyFont="1" applyFill="1" applyBorder="1" applyAlignment="1">
      <alignment horizontal="center" vertical="center"/>
    </xf>
    <xf numFmtId="0" fontId="44" fillId="21" borderId="87" xfId="1" applyFont="1" applyFill="1" applyBorder="1" applyAlignment="1">
      <alignment horizontal="center" vertical="center"/>
    </xf>
    <xf numFmtId="0" fontId="44" fillId="21" borderId="165" xfId="1" applyFont="1" applyFill="1" applyBorder="1" applyAlignment="1">
      <alignment horizontal="center" vertical="center"/>
    </xf>
    <xf numFmtId="0" fontId="44" fillId="21" borderId="2" xfId="1" applyFont="1" applyFill="1" applyBorder="1" applyAlignment="1">
      <alignment horizontal="center" vertical="center"/>
    </xf>
    <xf numFmtId="0" fontId="44" fillId="21" borderId="5" xfId="1" applyFont="1" applyFill="1" applyBorder="1" applyAlignment="1">
      <alignment horizontal="center" vertical="center"/>
    </xf>
    <xf numFmtId="1" fontId="47" fillId="33" borderId="85" xfId="1" applyNumberFormat="1" applyFont="1" applyFill="1" applyBorder="1" applyAlignment="1">
      <alignment horizontal="center" vertical="center"/>
    </xf>
    <xf numFmtId="1" fontId="47" fillId="33" borderId="125" xfId="1" applyNumberFormat="1" applyFont="1" applyFill="1" applyBorder="1" applyAlignment="1">
      <alignment horizontal="center" vertical="center"/>
    </xf>
    <xf numFmtId="0" fontId="47" fillId="33" borderId="2" xfId="1" applyFont="1" applyFill="1" applyBorder="1" applyAlignment="1">
      <alignment horizontal="center" vertical="center"/>
    </xf>
    <xf numFmtId="0" fontId="47" fillId="33" borderId="5" xfId="1" applyFont="1" applyFill="1" applyBorder="1" applyAlignment="1">
      <alignment horizontal="center" vertical="center"/>
    </xf>
    <xf numFmtId="1" fontId="44" fillId="5" borderId="67" xfId="1" applyNumberFormat="1" applyFont="1" applyFill="1" applyBorder="1" applyAlignment="1">
      <alignment horizontal="center" vertical="center"/>
    </xf>
    <xf numFmtId="1" fontId="44" fillId="5" borderId="69" xfId="1" applyNumberFormat="1" applyFont="1" applyFill="1" applyBorder="1" applyAlignment="1">
      <alignment horizontal="center" vertical="center"/>
    </xf>
    <xf numFmtId="1" fontId="44" fillId="5" borderId="44" xfId="1" applyNumberFormat="1" applyFont="1" applyFill="1" applyBorder="1" applyAlignment="1">
      <alignment horizontal="center" vertical="center"/>
    </xf>
    <xf numFmtId="0" fontId="28" fillId="3" borderId="74" xfId="1" applyFont="1" applyFill="1" applyBorder="1" applyAlignment="1">
      <alignment horizontal="center" vertical="center"/>
    </xf>
    <xf numFmtId="0" fontId="28" fillId="0" borderId="73" xfId="1" quotePrefix="1" applyFont="1" applyBorder="1" applyAlignment="1">
      <alignment horizontal="center" vertical="center"/>
    </xf>
    <xf numFmtId="0" fontId="28" fillId="0" borderId="76" xfId="1" quotePrefix="1" applyFont="1" applyBorder="1" applyAlignment="1">
      <alignment horizontal="center" vertical="center"/>
    </xf>
    <xf numFmtId="0" fontId="28" fillId="0" borderId="74" xfId="1" quotePrefix="1" applyFont="1" applyBorder="1" applyAlignment="1">
      <alignment horizontal="center" vertical="center"/>
    </xf>
    <xf numFmtId="0" fontId="28" fillId="0" borderId="18" xfId="1" applyFont="1" applyBorder="1" applyAlignment="1">
      <alignment vertical="center"/>
    </xf>
    <xf numFmtId="0" fontId="28" fillId="0" borderId="3" xfId="1" applyFont="1" applyBorder="1" applyAlignment="1">
      <alignment vertical="center"/>
    </xf>
    <xf numFmtId="0" fontId="28" fillId="0" borderId="13" xfId="1" applyFont="1" applyBorder="1" applyAlignment="1">
      <alignment vertical="center"/>
    </xf>
    <xf numFmtId="0" fontId="44" fillId="0" borderId="18" xfId="1" applyFont="1" applyBorder="1" applyAlignment="1">
      <alignment horizontal="left" vertical="center" wrapText="1"/>
    </xf>
    <xf numFmtId="0" fontId="44" fillId="0" borderId="3" xfId="1" applyFont="1" applyBorder="1" applyAlignment="1">
      <alignment horizontal="left" vertical="center" wrapText="1"/>
    </xf>
    <xf numFmtId="0" fontId="44" fillId="0" borderId="13" xfId="1" applyFont="1" applyBorder="1" applyAlignment="1">
      <alignment horizontal="left" vertical="center" wrapText="1"/>
    </xf>
    <xf numFmtId="1" fontId="44" fillId="26" borderId="85" xfId="1" applyNumberFormat="1" applyFont="1" applyFill="1" applyBorder="1" applyAlignment="1">
      <alignment horizontal="center" vertical="center"/>
    </xf>
    <xf numFmtId="1" fontId="44" fillId="26" borderId="125" xfId="1" applyNumberFormat="1" applyFont="1" applyFill="1" applyBorder="1" applyAlignment="1">
      <alignment horizontal="center" vertical="center"/>
    </xf>
    <xf numFmtId="0" fontId="44" fillId="26" borderId="1" xfId="1" applyFont="1" applyFill="1" applyBorder="1" applyAlignment="1">
      <alignment horizontal="center" vertical="center"/>
    </xf>
    <xf numFmtId="0" fontId="44" fillId="26" borderId="1" xfId="1" applyFont="1" applyFill="1" applyBorder="1" applyAlignment="1">
      <alignment horizontal="left" vertical="center"/>
    </xf>
    <xf numFmtId="0" fontId="44" fillId="31" borderId="2" xfId="1" applyFont="1" applyFill="1" applyBorder="1" applyAlignment="1">
      <alignment horizontal="left" vertical="center"/>
    </xf>
    <xf numFmtId="0" fontId="44" fillId="31" borderId="3" xfId="1" applyFont="1" applyFill="1" applyBorder="1" applyAlignment="1">
      <alignment horizontal="left" vertical="center"/>
    </xf>
    <xf numFmtId="0" fontId="44" fillId="31" borderId="5" xfId="1" applyFont="1" applyFill="1" applyBorder="1" applyAlignment="1">
      <alignment horizontal="left" vertical="center"/>
    </xf>
    <xf numFmtId="0" fontId="47" fillId="0" borderId="18" xfId="1" applyFont="1" applyBorder="1" applyAlignment="1">
      <alignment horizontal="center" vertical="center"/>
    </xf>
    <xf numFmtId="0" fontId="47" fillId="0" borderId="13" xfId="1" applyFont="1" applyBorder="1" applyAlignment="1">
      <alignment horizontal="center" vertical="center"/>
    </xf>
    <xf numFmtId="1" fontId="44" fillId="32" borderId="45" xfId="1" applyNumberFormat="1" applyFont="1" applyFill="1" applyBorder="1" applyAlignment="1">
      <alignment horizontal="center" vertical="center"/>
    </xf>
    <xf numFmtId="1" fontId="44" fillId="32" borderId="125" xfId="1" applyNumberFormat="1" applyFont="1" applyFill="1" applyBorder="1" applyAlignment="1">
      <alignment horizontal="center" vertical="center"/>
    </xf>
    <xf numFmtId="0" fontId="44" fillId="32" borderId="15" xfId="1" applyFont="1" applyFill="1" applyBorder="1" applyAlignment="1">
      <alignment horizontal="center" vertical="center"/>
    </xf>
    <xf numFmtId="0" fontId="44" fillId="32" borderId="5" xfId="1" applyFont="1" applyFill="1" applyBorder="1" applyAlignment="1">
      <alignment horizontal="center" vertical="center"/>
    </xf>
    <xf numFmtId="0" fontId="44" fillId="32" borderId="15" xfId="1" applyFont="1" applyFill="1" applyBorder="1" applyAlignment="1">
      <alignment horizontal="left" vertical="center"/>
    </xf>
    <xf numFmtId="0" fontId="44" fillId="32" borderId="5" xfId="1" applyFont="1" applyFill="1" applyBorder="1" applyAlignment="1">
      <alignment horizontal="left" vertical="center"/>
    </xf>
    <xf numFmtId="0" fontId="44" fillId="31" borderId="12" xfId="1" applyFont="1" applyFill="1" applyBorder="1" applyAlignment="1">
      <alignment horizontal="left" vertical="center"/>
    </xf>
    <xf numFmtId="1" fontId="47" fillId="10" borderId="45" xfId="1" applyNumberFormat="1" applyFont="1" applyFill="1" applyBorder="1" applyAlignment="1">
      <alignment horizontal="center" vertical="center"/>
    </xf>
    <xf numFmtId="1" fontId="47" fillId="10" borderId="70" xfId="1" applyNumberFormat="1" applyFont="1" applyFill="1" applyBorder="1" applyAlignment="1">
      <alignment horizontal="center" vertical="center"/>
    </xf>
    <xf numFmtId="0" fontId="47" fillId="34" borderId="15" xfId="1" applyFont="1" applyFill="1" applyBorder="1" applyAlignment="1">
      <alignment horizontal="left" vertical="center"/>
    </xf>
    <xf numFmtId="0" fontId="47" fillId="34" borderId="3" xfId="1" applyFont="1" applyFill="1" applyBorder="1" applyAlignment="1">
      <alignment horizontal="left" vertical="center"/>
    </xf>
    <xf numFmtId="0" fontId="47" fillId="34" borderId="12" xfId="1" applyFont="1" applyFill="1" applyBorder="1" applyAlignment="1">
      <alignment horizontal="left" vertical="center"/>
    </xf>
    <xf numFmtId="0" fontId="44" fillId="0" borderId="92" xfId="1" quotePrefix="1" applyFont="1" applyBorder="1" applyAlignment="1">
      <alignment horizontal="center" vertical="center"/>
    </xf>
    <xf numFmtId="1" fontId="44" fillId="24" borderId="15" xfId="1" applyNumberFormat="1" applyFont="1" applyFill="1" applyBorder="1" applyAlignment="1">
      <alignment horizontal="center" vertical="center"/>
    </xf>
    <xf numFmtId="1" fontId="44" fillId="24" borderId="3" xfId="1" applyNumberFormat="1" applyFont="1" applyFill="1" applyBorder="1" applyAlignment="1">
      <alignment horizontal="center" vertical="center"/>
    </xf>
    <xf numFmtId="1" fontId="44" fillId="24" borderId="13" xfId="1" applyNumberFormat="1" applyFont="1" applyFill="1" applyBorder="1" applyAlignment="1">
      <alignment horizontal="center" vertical="center"/>
    </xf>
    <xf numFmtId="1" fontId="47" fillId="26" borderId="15" xfId="1" applyNumberFormat="1" applyFont="1" applyFill="1" applyBorder="1" applyAlignment="1">
      <alignment horizontal="center" vertical="center"/>
    </xf>
    <xf numFmtId="1" fontId="47" fillId="26" borderId="12" xfId="1" applyNumberFormat="1" applyFont="1" applyFill="1" applyBorder="1" applyAlignment="1">
      <alignment horizontal="center" vertical="center"/>
    </xf>
    <xf numFmtId="1" fontId="47" fillId="26" borderId="45" xfId="1" applyNumberFormat="1" applyFont="1" applyFill="1" applyBorder="1" applyAlignment="1">
      <alignment horizontal="center" vertical="center"/>
    </xf>
    <xf numFmtId="1" fontId="47" fillId="26" borderId="44" xfId="1" applyNumberFormat="1" applyFont="1" applyFill="1" applyBorder="1" applyAlignment="1">
      <alignment horizontal="center" vertical="center"/>
    </xf>
    <xf numFmtId="0" fontId="44" fillId="24" borderId="15" xfId="1" applyFont="1" applyFill="1" applyBorder="1" applyAlignment="1">
      <alignment horizontal="left" vertical="center" wrapText="1"/>
    </xf>
    <xf numFmtId="0" fontId="44" fillId="24" borderId="13" xfId="1" applyFont="1" applyFill="1" applyBorder="1" applyAlignment="1">
      <alignment horizontal="left" vertical="center" wrapText="1"/>
    </xf>
    <xf numFmtId="0" fontId="43" fillId="0" borderId="29" xfId="1" applyFont="1" applyBorder="1" applyAlignment="1">
      <alignment horizontal="center" vertical="center"/>
    </xf>
    <xf numFmtId="0" fontId="43" fillId="0" borderId="30" xfId="1" applyFont="1" applyBorder="1" applyAlignment="1">
      <alignment horizontal="center" vertical="center"/>
    </xf>
    <xf numFmtId="0" fontId="43" fillId="0" borderId="31" xfId="1" applyFont="1" applyBorder="1" applyAlignment="1">
      <alignment horizontal="center" vertical="center"/>
    </xf>
    <xf numFmtId="0" fontId="43" fillId="3" borderId="29" xfId="1" applyFont="1" applyFill="1" applyBorder="1" applyAlignment="1">
      <alignment horizontal="center" vertical="center"/>
    </xf>
    <xf numFmtId="0" fontId="43" fillId="3" borderId="30" xfId="1" applyFont="1" applyFill="1" applyBorder="1" applyAlignment="1">
      <alignment horizontal="center" vertical="center"/>
    </xf>
    <xf numFmtId="0" fontId="43" fillId="3" borderId="31" xfId="1" applyFont="1" applyFill="1" applyBorder="1" applyAlignment="1">
      <alignment horizontal="center" vertical="center"/>
    </xf>
    <xf numFmtId="1" fontId="44" fillId="26" borderId="18" xfId="1" applyNumberFormat="1" applyFont="1" applyFill="1" applyBorder="1" applyAlignment="1">
      <alignment horizontal="center" vertical="center"/>
    </xf>
    <xf numFmtId="1" fontId="44" fillId="26" borderId="3" xfId="1" applyNumberFormat="1" applyFont="1" applyFill="1" applyBorder="1" applyAlignment="1">
      <alignment horizontal="center" vertical="center"/>
    </xf>
    <xf numFmtId="1" fontId="44" fillId="26" borderId="12" xfId="1" applyNumberFormat="1" applyFont="1" applyFill="1" applyBorder="1" applyAlignment="1">
      <alignment horizontal="center" vertical="center"/>
    </xf>
    <xf numFmtId="1" fontId="44" fillId="24" borderId="45" xfId="1" applyNumberFormat="1" applyFont="1" applyFill="1" applyBorder="1" applyAlignment="1">
      <alignment horizontal="center" vertical="center"/>
    </xf>
    <xf numFmtId="1" fontId="44" fillId="24" borderId="69" xfId="1" applyNumberFormat="1" applyFont="1" applyFill="1" applyBorder="1" applyAlignment="1">
      <alignment horizontal="center" vertical="center"/>
    </xf>
    <xf numFmtId="1" fontId="44" fillId="24" borderId="70" xfId="1" applyNumberFormat="1" applyFont="1" applyFill="1" applyBorder="1" applyAlignment="1">
      <alignment horizontal="center" vertical="center"/>
    </xf>
    <xf numFmtId="0" fontId="44" fillId="24" borderId="15" xfId="1" applyFont="1" applyFill="1" applyBorder="1" applyAlignment="1">
      <alignment horizontal="left" vertical="center"/>
    </xf>
    <xf numFmtId="0" fontId="44" fillId="24" borderId="3" xfId="1" applyFont="1" applyFill="1" applyBorder="1" applyAlignment="1">
      <alignment horizontal="left" vertical="center"/>
    </xf>
    <xf numFmtId="0" fontId="44" fillId="24" borderId="13" xfId="1" applyFont="1" applyFill="1" applyBorder="1" applyAlignment="1">
      <alignment horizontal="left" vertical="center"/>
    </xf>
    <xf numFmtId="1" fontId="47" fillId="24" borderId="15" xfId="1" applyNumberFormat="1" applyFont="1" applyFill="1" applyBorder="1" applyAlignment="1">
      <alignment horizontal="center" vertical="center"/>
    </xf>
    <xf numFmtId="1" fontId="47" fillId="24" borderId="3" xfId="1" applyNumberFormat="1" applyFont="1" applyFill="1" applyBorder="1" applyAlignment="1">
      <alignment horizontal="center" vertical="center"/>
    </xf>
    <xf numFmtId="1" fontId="47" fillId="24" borderId="13" xfId="1" applyNumberFormat="1" applyFont="1" applyFill="1" applyBorder="1" applyAlignment="1">
      <alignment horizontal="center" vertical="center"/>
    </xf>
    <xf numFmtId="0" fontId="47" fillId="26" borderId="15" xfId="1" applyFont="1" applyFill="1" applyBorder="1" applyAlignment="1">
      <alignment horizontal="left" vertical="center"/>
    </xf>
    <xf numFmtId="0" fontId="47" fillId="26" borderId="12" xfId="1" applyFont="1" applyFill="1" applyBorder="1" applyAlignment="1">
      <alignment horizontal="left" vertical="center"/>
    </xf>
    <xf numFmtId="0" fontId="47" fillId="10" borderId="15" xfId="1" applyFont="1" applyFill="1" applyBorder="1" applyAlignment="1">
      <alignment horizontal="left" vertical="center"/>
    </xf>
    <xf numFmtId="0" fontId="47" fillId="10" borderId="13" xfId="1" applyFont="1" applyFill="1" applyBorder="1" applyAlignment="1">
      <alignment horizontal="left" vertical="center"/>
    </xf>
    <xf numFmtId="1" fontId="44" fillId="26" borderId="67" xfId="1" applyNumberFormat="1" applyFont="1" applyFill="1" applyBorder="1" applyAlignment="1">
      <alignment horizontal="center" vertical="center"/>
    </xf>
    <xf numFmtId="1" fontId="44" fillId="26" borderId="69" xfId="1" applyNumberFormat="1" applyFont="1" applyFill="1" applyBorder="1" applyAlignment="1">
      <alignment horizontal="center" vertical="center"/>
    </xf>
    <xf numFmtId="1" fontId="44" fillId="26" borderId="44" xfId="1" applyNumberFormat="1" applyFont="1" applyFill="1" applyBorder="1" applyAlignment="1">
      <alignment horizontal="center" vertical="center"/>
    </xf>
    <xf numFmtId="1" fontId="47" fillId="10" borderId="15" xfId="1" applyNumberFormat="1" applyFont="1" applyFill="1" applyBorder="1" applyAlignment="1">
      <alignment horizontal="center" vertical="center"/>
    </xf>
    <xf numFmtId="1" fontId="47" fillId="10" borderId="13" xfId="1" applyNumberFormat="1" applyFont="1" applyFill="1" applyBorder="1" applyAlignment="1">
      <alignment horizontal="center" vertical="center"/>
    </xf>
    <xf numFmtId="1" fontId="47" fillId="0" borderId="18" xfId="1" applyNumberFormat="1" applyFont="1" applyBorder="1" applyAlignment="1">
      <alignment horizontal="left" vertical="center"/>
    </xf>
    <xf numFmtId="1" fontId="47" fillId="0" borderId="3" xfId="1" applyNumberFormat="1" applyFont="1" applyBorder="1" applyAlignment="1">
      <alignment horizontal="left" vertical="center"/>
    </xf>
    <xf numFmtId="1" fontId="47" fillId="0" borderId="13" xfId="1" applyNumberFormat="1" applyFont="1" applyBorder="1" applyAlignment="1">
      <alignment horizontal="left" vertical="center"/>
    </xf>
    <xf numFmtId="0" fontId="47" fillId="4" borderId="15" xfId="1" applyFont="1" applyFill="1" applyBorder="1" applyAlignment="1">
      <alignment horizontal="center" vertical="center"/>
    </xf>
    <xf numFmtId="0" fontId="47" fillId="4" borderId="3" xfId="1" applyFont="1" applyFill="1" applyBorder="1" applyAlignment="1">
      <alignment horizontal="center" vertical="center"/>
    </xf>
    <xf numFmtId="0" fontId="47" fillId="4" borderId="12" xfId="1" applyFont="1" applyFill="1" applyBorder="1" applyAlignment="1">
      <alignment horizontal="center" vertical="center"/>
    </xf>
    <xf numFmtId="0" fontId="47" fillId="35" borderId="15" xfId="1" applyFont="1" applyFill="1" applyBorder="1" applyAlignment="1">
      <alignment horizontal="left" vertical="center"/>
    </xf>
    <xf numFmtId="0" fontId="47" fillId="35" borderId="12" xfId="1" applyFont="1" applyFill="1" applyBorder="1" applyAlignment="1">
      <alignment horizontal="left" vertical="center"/>
    </xf>
    <xf numFmtId="0" fontId="47" fillId="23" borderId="15" xfId="1" applyFont="1" applyFill="1" applyBorder="1" applyAlignment="1">
      <alignment horizontal="left" vertical="center"/>
    </xf>
    <xf numFmtId="0" fontId="47" fillId="23" borderId="12" xfId="1" applyFont="1" applyFill="1" applyBorder="1" applyAlignment="1">
      <alignment horizontal="left" vertical="center"/>
    </xf>
    <xf numFmtId="0" fontId="44" fillId="26" borderId="18" xfId="1" applyFont="1" applyFill="1" applyBorder="1" applyAlignment="1">
      <alignment horizontal="left" vertical="center"/>
    </xf>
    <xf numFmtId="0" fontId="44" fillId="26" borderId="3" xfId="1" applyFont="1" applyFill="1" applyBorder="1" applyAlignment="1">
      <alignment horizontal="left" vertical="center"/>
    </xf>
    <xf numFmtId="0" fontId="44" fillId="26" borderId="12" xfId="1" applyFont="1" applyFill="1" applyBorder="1" applyAlignment="1">
      <alignment horizontal="left" vertical="center"/>
    </xf>
    <xf numFmtId="0" fontId="47" fillId="4" borderId="15" xfId="1" applyFont="1" applyFill="1" applyBorder="1" applyAlignment="1">
      <alignment horizontal="left" vertical="center"/>
    </xf>
    <xf numFmtId="0" fontId="47" fillId="4" borderId="3" xfId="1" applyFont="1" applyFill="1" applyBorder="1" applyAlignment="1">
      <alignment horizontal="left" vertical="center"/>
    </xf>
    <xf numFmtId="0" fontId="47" fillId="4" borderId="12" xfId="1" applyFont="1" applyFill="1" applyBorder="1" applyAlignment="1">
      <alignment horizontal="left" vertical="center"/>
    </xf>
    <xf numFmtId="0" fontId="47" fillId="24" borderId="13" xfId="1" applyFont="1" applyFill="1" applyBorder="1" applyAlignment="1">
      <alignment horizontal="left" vertical="center"/>
    </xf>
    <xf numFmtId="0" fontId="47" fillId="24" borderId="15" xfId="1" applyFont="1" applyFill="1" applyBorder="1" applyAlignment="1">
      <alignment horizontal="left" vertical="center" wrapText="1"/>
    </xf>
    <xf numFmtId="0" fontId="47" fillId="24" borderId="13" xfId="1" applyFont="1" applyFill="1" applyBorder="1" applyAlignment="1">
      <alignment horizontal="left" vertical="center" wrapText="1"/>
    </xf>
    <xf numFmtId="0" fontId="47" fillId="34" borderId="15" xfId="1" applyFont="1" applyFill="1" applyBorder="1" applyAlignment="1">
      <alignment vertical="center"/>
    </xf>
    <xf numFmtId="0" fontId="47" fillId="34" borderId="3" xfId="1" applyFont="1" applyFill="1" applyBorder="1" applyAlignment="1">
      <alignment vertical="center"/>
    </xf>
    <xf numFmtId="0" fontId="47" fillId="34" borderId="12" xfId="1" applyFont="1" applyFill="1" applyBorder="1" applyAlignment="1">
      <alignment vertical="center"/>
    </xf>
    <xf numFmtId="1" fontId="47" fillId="23" borderId="44" xfId="1" applyNumberFormat="1" applyFont="1" applyFill="1" applyBorder="1" applyAlignment="1">
      <alignment horizontal="center" vertical="center"/>
    </xf>
    <xf numFmtId="1" fontId="47" fillId="20" borderId="45" xfId="1" applyNumberFormat="1" applyFont="1" applyFill="1" applyBorder="1" applyAlignment="1">
      <alignment horizontal="center" vertical="center"/>
    </xf>
    <xf numFmtId="1" fontId="47" fillId="20" borderId="69" xfId="1" applyNumberFormat="1" applyFont="1" applyFill="1" applyBorder="1" applyAlignment="1">
      <alignment horizontal="center" vertical="center"/>
    </xf>
    <xf numFmtId="1" fontId="47" fillId="20" borderId="44" xfId="1" applyNumberFormat="1" applyFont="1" applyFill="1" applyBorder="1" applyAlignment="1">
      <alignment horizontal="center" vertical="center"/>
    </xf>
    <xf numFmtId="0" fontId="44" fillId="0" borderId="18" xfId="1" applyFont="1" applyBorder="1" applyAlignment="1">
      <alignment vertical="center"/>
    </xf>
    <xf numFmtId="0" fontId="44" fillId="0" borderId="3" xfId="1" applyFont="1" applyBorder="1" applyAlignment="1">
      <alignment vertical="center"/>
    </xf>
    <xf numFmtId="0" fontId="44" fillId="0" borderId="12" xfId="1" applyFont="1" applyBorder="1" applyAlignment="1">
      <alignment vertical="center"/>
    </xf>
    <xf numFmtId="1" fontId="47" fillId="23" borderId="15" xfId="1" applyNumberFormat="1" applyFont="1" applyFill="1" applyBorder="1" applyAlignment="1">
      <alignment horizontal="center" vertical="center"/>
    </xf>
    <xf numFmtId="1" fontId="47" fillId="23" borderId="12" xfId="1" applyNumberFormat="1" applyFont="1" applyFill="1" applyBorder="1" applyAlignment="1">
      <alignment horizontal="center" vertical="center"/>
    </xf>
    <xf numFmtId="0" fontId="47" fillId="0" borderId="15" xfId="1" applyFont="1" applyBorder="1" applyAlignment="1">
      <alignment horizontal="center" vertical="center"/>
    </xf>
    <xf numFmtId="1" fontId="44" fillId="3" borderId="67" xfId="1" applyNumberFormat="1" applyFont="1" applyFill="1" applyBorder="1" applyAlignment="1">
      <alignment horizontal="center" vertical="center"/>
    </xf>
    <xf numFmtId="1" fontId="44" fillId="3" borderId="69" xfId="1" applyNumberFormat="1" applyFont="1" applyFill="1" applyBorder="1" applyAlignment="1">
      <alignment horizontal="center" vertical="center"/>
    </xf>
    <xf numFmtId="1" fontId="44" fillId="3" borderId="70" xfId="1" applyNumberFormat="1" applyFont="1" applyFill="1" applyBorder="1" applyAlignment="1">
      <alignment horizontal="center" vertical="center"/>
    </xf>
    <xf numFmtId="0" fontId="44" fillId="3" borderId="18" xfId="1" applyFont="1" applyFill="1" applyBorder="1" applyAlignment="1">
      <alignment horizontal="left" vertical="center"/>
    </xf>
    <xf numFmtId="0" fontId="44" fillId="3" borderId="12" xfId="1" applyFont="1" applyFill="1" applyBorder="1" applyAlignment="1">
      <alignment horizontal="left" vertical="center"/>
    </xf>
    <xf numFmtId="0" fontId="44" fillId="3" borderId="15" xfId="1" applyFont="1" applyFill="1" applyBorder="1" applyAlignment="1">
      <alignment horizontal="left" vertical="center"/>
    </xf>
    <xf numFmtId="0" fontId="44" fillId="3" borderId="13" xfId="1" applyFont="1" applyFill="1" applyBorder="1" applyAlignment="1">
      <alignment horizontal="left" vertical="center"/>
    </xf>
    <xf numFmtId="0" fontId="47" fillId="10" borderId="15" xfId="1" applyFont="1" applyFill="1" applyBorder="1" applyAlignment="1">
      <alignment horizontal="center" vertical="center"/>
    </xf>
    <xf numFmtId="0" fontId="47" fillId="10" borderId="13" xfId="1" applyFont="1" applyFill="1" applyBorder="1" applyAlignment="1">
      <alignment horizontal="center" vertical="center"/>
    </xf>
    <xf numFmtId="0" fontId="44" fillId="0" borderId="118" xfId="1" applyFont="1" applyBorder="1" applyAlignment="1">
      <alignment horizontal="center" vertical="center"/>
    </xf>
    <xf numFmtId="0" fontId="44" fillId="0" borderId="118" xfId="1" applyFont="1" applyBorder="1" applyAlignment="1">
      <alignment horizontal="center"/>
    </xf>
    <xf numFmtId="0" fontId="44" fillId="0" borderId="147" xfId="1" quotePrefix="1" applyFont="1" applyBorder="1" applyAlignment="1">
      <alignment horizontal="center" vertical="center"/>
    </xf>
    <xf numFmtId="0" fontId="44" fillId="0" borderId="119" xfId="1" applyFont="1" applyBorder="1" applyAlignment="1">
      <alignment horizontal="center" vertical="center"/>
    </xf>
    <xf numFmtId="0" fontId="44" fillId="0" borderId="119" xfId="1" applyFont="1" applyBorder="1" applyAlignment="1">
      <alignment horizontal="center"/>
    </xf>
    <xf numFmtId="0" fontId="44" fillId="0" borderId="150" xfId="1" applyFont="1" applyBorder="1" applyAlignment="1">
      <alignment horizontal="center" vertical="center"/>
    </xf>
    <xf numFmtId="0" fontId="44" fillId="0" borderId="152" xfId="1" applyFont="1" applyBorder="1" applyAlignment="1">
      <alignment horizontal="center" vertical="center"/>
    </xf>
    <xf numFmtId="0" fontId="44" fillId="0" borderId="138" xfId="1" quotePrefix="1" applyFont="1" applyBorder="1" applyAlignment="1">
      <alignment horizontal="center" vertical="center"/>
    </xf>
    <xf numFmtId="0" fontId="47" fillId="0" borderId="26" xfId="1" applyFont="1" applyBorder="1" applyAlignment="1">
      <alignment horizontal="left" vertical="center"/>
    </xf>
    <xf numFmtId="0" fontId="47" fillId="3" borderId="76" xfId="1" quotePrefix="1" applyFont="1" applyFill="1" applyBorder="1" applyAlignment="1">
      <alignment horizontal="center" vertical="center"/>
    </xf>
    <xf numFmtId="0" fontId="47" fillId="3" borderId="74" xfId="1" applyFont="1" applyFill="1" applyBorder="1" applyAlignment="1">
      <alignment horizontal="center" vertical="center"/>
    </xf>
    <xf numFmtId="0" fontId="47" fillId="3" borderId="73" xfId="1" quotePrefix="1" applyFont="1" applyFill="1" applyBorder="1" applyAlignment="1">
      <alignment horizontal="center" vertical="center"/>
    </xf>
    <xf numFmtId="0" fontId="47" fillId="3" borderId="76" xfId="1" applyFont="1" applyFill="1" applyBorder="1" applyAlignment="1">
      <alignment horizontal="center" vertical="center"/>
    </xf>
    <xf numFmtId="0" fontId="47" fillId="3" borderId="80" xfId="1" applyFont="1" applyFill="1" applyBorder="1" applyAlignment="1">
      <alignment horizontal="center" vertical="center"/>
    </xf>
    <xf numFmtId="0" fontId="47" fillId="0" borderId="76" xfId="1" quotePrefix="1" applyFont="1" applyBorder="1" applyAlignment="1">
      <alignment horizontal="center" vertical="center"/>
    </xf>
    <xf numFmtId="0" fontId="47" fillId="0" borderId="74" xfId="1" applyFont="1" applyBorder="1" applyAlignment="1">
      <alignment horizontal="center" vertical="center"/>
    </xf>
    <xf numFmtId="0" fontId="47" fillId="3" borderId="46" xfId="1" quotePrefix="1" applyFont="1" applyFill="1" applyBorder="1" applyAlignment="1">
      <alignment horizontal="center" vertical="center"/>
    </xf>
    <xf numFmtId="0" fontId="47" fillId="3" borderId="80" xfId="1" quotePrefix="1" applyFont="1" applyFill="1" applyBorder="1" applyAlignment="1">
      <alignment horizontal="center" vertical="center"/>
    </xf>
    <xf numFmtId="0" fontId="47" fillId="3" borderId="165" xfId="1" applyFont="1" applyFill="1" applyBorder="1" applyAlignment="1">
      <alignment horizontal="center" vertical="center"/>
    </xf>
    <xf numFmtId="0" fontId="47" fillId="3" borderId="87" xfId="1" quotePrefix="1" applyFont="1" applyFill="1" applyBorder="1" applyAlignment="1">
      <alignment horizontal="center" vertical="center"/>
    </xf>
    <xf numFmtId="0" fontId="47" fillId="3" borderId="165" xfId="1" quotePrefix="1" applyFont="1" applyFill="1" applyBorder="1" applyAlignment="1">
      <alignment horizontal="center" vertical="center"/>
    </xf>
    <xf numFmtId="0" fontId="47" fillId="0" borderId="73" xfId="1" quotePrefix="1" applyFont="1" applyBorder="1" applyAlignment="1">
      <alignment horizontal="center" vertical="center"/>
    </xf>
    <xf numFmtId="0" fontId="47" fillId="0" borderId="76" xfId="1" applyFont="1" applyBorder="1" applyAlignment="1">
      <alignment horizontal="center" vertical="center"/>
    </xf>
    <xf numFmtId="0" fontId="47" fillId="0" borderId="80" xfId="1" applyFont="1" applyBorder="1" applyAlignment="1">
      <alignment horizontal="center" vertical="center"/>
    </xf>
    <xf numFmtId="0" fontId="47" fillId="20" borderId="15" xfId="1" applyFont="1" applyFill="1" applyBorder="1" applyAlignment="1">
      <alignment horizontal="center" vertical="center"/>
    </xf>
    <xf numFmtId="0" fontId="47" fillId="20" borderId="3" xfId="1" applyFont="1" applyFill="1" applyBorder="1" applyAlignment="1">
      <alignment horizontal="center" vertical="center"/>
    </xf>
    <xf numFmtId="0" fontId="47" fillId="20" borderId="12" xfId="1" applyFont="1" applyFill="1" applyBorder="1" applyAlignment="1">
      <alignment horizontal="center" vertical="center"/>
    </xf>
    <xf numFmtId="0" fontId="47" fillId="23" borderId="15" xfId="1" applyFont="1" applyFill="1" applyBorder="1" applyAlignment="1">
      <alignment horizontal="center" vertical="center"/>
    </xf>
    <xf numFmtId="0" fontId="47" fillId="23" borderId="12" xfId="1" applyFont="1" applyFill="1" applyBorder="1" applyAlignment="1">
      <alignment horizontal="center" vertical="center"/>
    </xf>
    <xf numFmtId="0" fontId="44" fillId="3" borderId="25" xfId="1" quotePrefix="1" applyFont="1" applyFill="1" applyBorder="1" applyAlignment="1">
      <alignment horizontal="center" vertical="center"/>
    </xf>
    <xf numFmtId="0" fontId="44" fillId="3" borderId="27" xfId="1" applyFont="1" applyFill="1" applyBorder="1" applyAlignment="1">
      <alignment horizontal="center" vertical="center"/>
    </xf>
    <xf numFmtId="0" fontId="44" fillId="3" borderId="83" xfId="1" applyFont="1" applyFill="1" applyBorder="1" applyAlignment="1">
      <alignment horizontal="center" vertical="center"/>
    </xf>
    <xf numFmtId="0" fontId="44" fillId="3" borderId="73" xfId="1" quotePrefix="1" applyFont="1" applyFill="1" applyBorder="1" applyAlignment="1">
      <alignment horizontal="center" vertical="center"/>
    </xf>
    <xf numFmtId="0" fontId="44" fillId="3" borderId="76" xfId="1" applyFont="1" applyFill="1" applyBorder="1" applyAlignment="1">
      <alignment horizontal="center" vertical="center"/>
    </xf>
    <xf numFmtId="0" fontId="44" fillId="3" borderId="74" xfId="1" applyFont="1" applyFill="1" applyBorder="1" applyAlignment="1">
      <alignment horizontal="center" vertical="center"/>
    </xf>
    <xf numFmtId="0" fontId="47" fillId="0" borderId="165" xfId="1" applyFont="1" applyBorder="1" applyAlignment="1">
      <alignment horizontal="center" vertical="center"/>
    </xf>
    <xf numFmtId="0" fontId="47" fillId="0" borderId="78" xfId="1" applyFont="1" applyBorder="1" applyAlignment="1">
      <alignment horizontal="center" vertical="center"/>
    </xf>
    <xf numFmtId="0" fontId="47" fillId="0" borderId="79" xfId="1" applyFont="1" applyBorder="1" applyAlignment="1">
      <alignment horizontal="center" vertical="center"/>
    </xf>
    <xf numFmtId="0" fontId="47" fillId="0" borderId="75" xfId="1" applyFont="1" applyBorder="1" applyAlignment="1">
      <alignment horizontal="center" vertical="center"/>
    </xf>
    <xf numFmtId="0" fontId="47" fillId="0" borderId="84" xfId="1" applyFont="1" applyBorder="1" applyAlignment="1">
      <alignment horizontal="center" vertical="center"/>
    </xf>
    <xf numFmtId="0" fontId="47" fillId="0" borderId="19" xfId="1" applyFont="1" applyBorder="1" applyAlignment="1">
      <alignment horizontal="center" vertical="center"/>
    </xf>
    <xf numFmtId="0" fontId="44" fillId="0" borderId="25" xfId="1" quotePrefix="1" applyFont="1" applyBorder="1" applyAlignment="1">
      <alignment horizontal="center" vertical="center"/>
    </xf>
    <xf numFmtId="0" fontId="44" fillId="0" borderId="27" xfId="1" quotePrefix="1" applyFont="1" applyBorder="1" applyAlignment="1">
      <alignment horizontal="center" vertical="center"/>
    </xf>
    <xf numFmtId="0" fontId="44" fillId="0" borderId="83" xfId="1" quotePrefix="1" applyFont="1" applyBorder="1" applyAlignment="1">
      <alignment horizontal="center" vertical="center"/>
    </xf>
    <xf numFmtId="0" fontId="47" fillId="0" borderId="87" xfId="1" quotePrefix="1" applyFont="1" applyBorder="1" applyAlignment="1">
      <alignment horizontal="center" vertical="center"/>
    </xf>
    <xf numFmtId="0" fontId="47" fillId="0" borderId="165" xfId="1" quotePrefix="1" applyFont="1" applyBorder="1" applyAlignment="1">
      <alignment horizontal="center" vertical="center"/>
    </xf>
    <xf numFmtId="0" fontId="47" fillId="3" borderId="74" xfId="1" quotePrefix="1" applyFont="1" applyFill="1" applyBorder="1" applyAlignment="1">
      <alignment horizontal="center" vertical="center"/>
    </xf>
    <xf numFmtId="0" fontId="47" fillId="0" borderId="46" xfId="1" quotePrefix="1" applyFont="1" applyBorder="1" applyAlignment="1">
      <alignment horizontal="center" vertical="center"/>
    </xf>
    <xf numFmtId="0" fontId="47" fillId="0" borderId="80" xfId="1" quotePrefix="1" applyFont="1" applyBorder="1" applyAlignment="1">
      <alignment horizontal="center" vertical="center"/>
    </xf>
    <xf numFmtId="0" fontId="47" fillId="0" borderId="74" xfId="1" quotePrefix="1" applyFont="1" applyBorder="1" applyAlignment="1">
      <alignment horizontal="center" vertical="center"/>
    </xf>
    <xf numFmtId="0" fontId="47" fillId="0" borderId="15" xfId="1" applyFont="1" applyBorder="1" applyAlignment="1">
      <alignment horizontal="center"/>
    </xf>
    <xf numFmtId="0" fontId="47" fillId="0" borderId="12" xfId="1" applyFont="1" applyBorder="1" applyAlignment="1">
      <alignment horizontal="center"/>
    </xf>
    <xf numFmtId="0" fontId="47" fillId="0" borderId="18" xfId="1" applyFont="1" applyBorder="1" applyAlignment="1">
      <alignment horizontal="center"/>
    </xf>
    <xf numFmtId="0" fontId="47" fillId="0" borderId="3" xfId="1" applyFont="1" applyBorder="1" applyAlignment="1">
      <alignment horizontal="center"/>
    </xf>
    <xf numFmtId="0" fontId="47" fillId="0" borderId="13" xfId="1" applyFont="1" applyBorder="1" applyAlignment="1">
      <alignment horizontal="center"/>
    </xf>
    <xf numFmtId="0" fontId="47" fillId="20" borderId="15" xfId="1" applyFont="1" applyFill="1" applyBorder="1" applyAlignment="1">
      <alignment horizontal="left" vertical="center"/>
    </xf>
    <xf numFmtId="0" fontId="47" fillId="20" borderId="3" xfId="1" applyFont="1" applyFill="1" applyBorder="1" applyAlignment="1">
      <alignment horizontal="left" vertical="center"/>
    </xf>
    <xf numFmtId="0" fontId="47" fillId="20" borderId="12" xfId="1" applyFont="1" applyFill="1" applyBorder="1" applyAlignment="1">
      <alignment horizontal="left" vertical="center"/>
    </xf>
    <xf numFmtId="1" fontId="47" fillId="20" borderId="15" xfId="1" applyNumberFormat="1" applyFont="1" applyFill="1" applyBorder="1" applyAlignment="1">
      <alignment horizontal="center" vertical="center"/>
    </xf>
    <xf numFmtId="1" fontId="47" fillId="20" borderId="3" xfId="1" applyNumberFormat="1" applyFont="1" applyFill="1" applyBorder="1" applyAlignment="1">
      <alignment horizontal="center" vertical="center"/>
    </xf>
    <xf numFmtId="1" fontId="47" fillId="20" borderId="12" xfId="1" applyNumberFormat="1" applyFont="1" applyFill="1" applyBorder="1" applyAlignment="1">
      <alignment horizontal="center" vertical="center"/>
    </xf>
    <xf numFmtId="0" fontId="47" fillId="35" borderId="15" xfId="1" applyFont="1" applyFill="1" applyBorder="1" applyAlignment="1">
      <alignment vertical="center"/>
    </xf>
    <xf numFmtId="0" fontId="47" fillId="35" borderId="12" xfId="1" applyFont="1" applyFill="1" applyBorder="1" applyAlignment="1">
      <alignment vertical="center"/>
    </xf>
    <xf numFmtId="0" fontId="36" fillId="4" borderId="15" xfId="1" applyFont="1" applyFill="1" applyBorder="1" applyAlignment="1">
      <alignment horizontal="left" vertical="center"/>
    </xf>
    <xf numFmtId="0" fontId="36" fillId="4" borderId="3" xfId="1" applyFont="1" applyFill="1" applyBorder="1" applyAlignment="1">
      <alignment horizontal="left" vertical="center"/>
    </xf>
    <xf numFmtId="0" fontId="36" fillId="4" borderId="12" xfId="1" applyFont="1" applyFill="1" applyBorder="1" applyAlignment="1">
      <alignment horizontal="left" vertical="center"/>
    </xf>
    <xf numFmtId="1" fontId="44" fillId="31" borderId="85" xfId="1" applyNumberFormat="1" applyFont="1" applyFill="1" applyBorder="1" applyAlignment="1">
      <alignment horizontal="center" vertical="center"/>
    </xf>
    <xf numFmtId="0" fontId="44" fillId="31" borderId="15" xfId="1" applyFont="1" applyFill="1" applyBorder="1" applyAlignment="1">
      <alignment horizontal="left" vertical="center"/>
    </xf>
    <xf numFmtId="0" fontId="47" fillId="0" borderId="10" xfId="1" applyFont="1" applyBorder="1" applyAlignment="1">
      <alignment horizontal="left" vertical="center"/>
    </xf>
    <xf numFmtId="1" fontId="47" fillId="0" borderId="32" xfId="1" applyNumberFormat="1" applyFont="1" applyBorder="1" applyAlignment="1">
      <alignment horizontal="center" vertical="center"/>
    </xf>
    <xf numFmtId="1" fontId="47" fillId="0" borderId="34" xfId="1" applyNumberFormat="1" applyFont="1" applyBorder="1" applyAlignment="1">
      <alignment horizontal="center" vertical="center"/>
    </xf>
    <xf numFmtId="1" fontId="47" fillId="0" borderId="16" xfId="1" applyNumberFormat="1" applyFont="1" applyBorder="1" applyAlignment="1">
      <alignment horizontal="center" vertical="center"/>
    </xf>
    <xf numFmtId="0" fontId="47" fillId="0" borderId="16" xfId="1" applyFont="1" applyBorder="1" applyAlignment="1">
      <alignment horizontal="left" vertical="center"/>
    </xf>
    <xf numFmtId="1" fontId="47" fillId="3" borderId="2" xfId="1" applyNumberFormat="1" applyFont="1" applyFill="1" applyBorder="1" applyAlignment="1">
      <alignment horizontal="center" vertical="center"/>
    </xf>
    <xf numFmtId="1" fontId="47" fillId="3" borderId="5" xfId="1" applyNumberFormat="1" applyFont="1" applyFill="1" applyBorder="1" applyAlignment="1">
      <alignment horizontal="center" vertical="center"/>
    </xf>
    <xf numFmtId="1" fontId="47" fillId="3" borderId="85" xfId="1" applyNumberFormat="1" applyFont="1" applyFill="1" applyBorder="1" applyAlignment="1">
      <alignment horizontal="center" vertical="center"/>
    </xf>
    <xf numFmtId="1" fontId="47" fillId="3" borderId="125" xfId="1" applyNumberFormat="1" applyFont="1" applyFill="1" applyBorder="1" applyAlignment="1">
      <alignment horizontal="center" vertical="center"/>
    </xf>
    <xf numFmtId="1" fontId="47" fillId="3" borderId="13" xfId="1" applyNumberFormat="1" applyFont="1" applyFill="1" applyBorder="1" applyAlignment="1">
      <alignment horizontal="center" vertical="center"/>
    </xf>
    <xf numFmtId="1" fontId="47" fillId="3" borderId="3" xfId="1" applyNumberFormat="1" applyFont="1" applyFill="1" applyBorder="1" applyAlignment="1">
      <alignment horizontal="center" vertical="center"/>
    </xf>
    <xf numFmtId="1" fontId="47" fillId="3" borderId="69" xfId="1" applyNumberFormat="1" applyFont="1" applyFill="1" applyBorder="1" applyAlignment="1">
      <alignment horizontal="center" vertical="center"/>
    </xf>
    <xf numFmtId="1" fontId="47" fillId="3" borderId="18" xfId="1" applyNumberFormat="1" applyFont="1" applyFill="1" applyBorder="1" applyAlignment="1">
      <alignment horizontal="center" vertical="center"/>
    </xf>
    <xf numFmtId="1" fontId="47" fillId="3" borderId="67" xfId="1" applyNumberFormat="1" applyFont="1" applyFill="1" applyBorder="1" applyAlignment="1">
      <alignment horizontal="center" vertical="center"/>
    </xf>
    <xf numFmtId="0" fontId="47" fillId="0" borderId="5" xfId="1" applyFont="1" applyBorder="1" applyAlignment="1">
      <alignment horizontal="center"/>
    </xf>
    <xf numFmtId="0" fontId="47" fillId="0" borderId="113" xfId="1" applyFont="1" applyBorder="1" applyAlignment="1">
      <alignment horizontal="center" vertical="center"/>
    </xf>
    <xf numFmtId="0" fontId="47" fillId="46" borderId="2" xfId="0" applyFont="1" applyFill="1" applyBorder="1" applyAlignment="1">
      <alignment horizontal="center" vertical="center" wrapText="1"/>
    </xf>
    <xf numFmtId="0" fontId="47" fillId="46" borderId="3" xfId="0" applyFont="1" applyFill="1" applyBorder="1" applyAlignment="1">
      <alignment horizontal="center" vertical="center" wrapText="1"/>
    </xf>
    <xf numFmtId="0" fontId="47" fillId="46" borderId="5" xfId="0" applyFont="1" applyFill="1" applyBorder="1" applyAlignment="1">
      <alignment horizontal="center" vertical="center" wrapText="1"/>
    </xf>
    <xf numFmtId="0" fontId="47" fillId="46" borderId="2" xfId="0" applyFont="1" applyFill="1" applyBorder="1" applyAlignment="1">
      <alignment horizontal="center" vertical="center"/>
    </xf>
    <xf numFmtId="0" fontId="47" fillId="46" borderId="3" xfId="0" applyFont="1" applyFill="1" applyBorder="1" applyAlignment="1">
      <alignment horizontal="center" vertical="center"/>
    </xf>
    <xf numFmtId="0" fontId="47" fillId="46" borderId="5" xfId="0" applyFont="1" applyFill="1" applyBorder="1" applyAlignment="1">
      <alignment horizontal="center" vertical="center"/>
    </xf>
    <xf numFmtId="0" fontId="47" fillId="48" borderId="2" xfId="0" applyFont="1" applyFill="1" applyBorder="1" applyAlignment="1">
      <alignment horizontal="center" vertical="center"/>
    </xf>
    <xf numFmtId="0" fontId="47" fillId="48" borderId="3" xfId="0" applyFont="1" applyFill="1" applyBorder="1" applyAlignment="1">
      <alignment horizontal="center" vertical="center"/>
    </xf>
    <xf numFmtId="0" fontId="47" fillId="48" borderId="5" xfId="0" applyFont="1" applyFill="1" applyBorder="1" applyAlignment="1">
      <alignment horizontal="center" vertical="center"/>
    </xf>
    <xf numFmtId="0" fontId="47" fillId="49" borderId="2" xfId="0" applyFont="1" applyFill="1" applyBorder="1" applyAlignment="1">
      <alignment horizontal="center" vertical="center"/>
    </xf>
    <xf numFmtId="0" fontId="47" fillId="49" borderId="3" xfId="0" applyFont="1" applyFill="1" applyBorder="1" applyAlignment="1">
      <alignment horizontal="center" vertical="center"/>
    </xf>
    <xf numFmtId="0" fontId="47" fillId="49" borderId="5" xfId="0" applyFont="1" applyFill="1" applyBorder="1" applyAlignment="1">
      <alignment horizontal="center" vertical="center"/>
    </xf>
    <xf numFmtId="0" fontId="47" fillId="50" borderId="2" xfId="0" applyFont="1" applyFill="1" applyBorder="1" applyAlignment="1">
      <alignment horizontal="center" vertical="center"/>
    </xf>
    <xf numFmtId="0" fontId="47" fillId="50" borderId="5" xfId="0" applyFont="1" applyFill="1" applyBorder="1" applyAlignment="1">
      <alignment horizontal="center" vertical="center"/>
    </xf>
    <xf numFmtId="0" fontId="47" fillId="50" borderId="13" xfId="0" applyFont="1" applyFill="1" applyBorder="1" applyAlignment="1">
      <alignment horizontal="center" vertical="center"/>
    </xf>
    <xf numFmtId="0" fontId="47" fillId="43" borderId="2" xfId="0" applyFont="1" applyFill="1" applyBorder="1" applyAlignment="1">
      <alignment horizontal="center" vertical="center"/>
    </xf>
    <xf numFmtId="0" fontId="47" fillId="43" borderId="5" xfId="0" applyFont="1" applyFill="1" applyBorder="1" applyAlignment="1">
      <alignment horizontal="center" vertical="center"/>
    </xf>
    <xf numFmtId="0" fontId="47" fillId="44" borderId="2" xfId="0" applyFont="1" applyFill="1" applyBorder="1" applyAlignment="1">
      <alignment horizontal="center" vertical="center"/>
    </xf>
    <xf numFmtId="0" fontId="47" fillId="44" borderId="3" xfId="0" applyFont="1" applyFill="1" applyBorder="1" applyAlignment="1">
      <alignment horizontal="center" vertical="center"/>
    </xf>
    <xf numFmtId="0" fontId="47" fillId="44" borderId="5" xfId="0" applyFont="1" applyFill="1" applyBorder="1" applyAlignment="1">
      <alignment horizontal="center" vertical="center"/>
    </xf>
    <xf numFmtId="0" fontId="47" fillId="45" borderId="2" xfId="0" applyFont="1" applyFill="1" applyBorder="1" applyAlignment="1">
      <alignment horizontal="center" vertical="center"/>
    </xf>
    <xf numFmtId="0" fontId="47" fillId="45" borderId="3" xfId="0" applyFont="1" applyFill="1" applyBorder="1" applyAlignment="1">
      <alignment horizontal="center" vertical="center"/>
    </xf>
    <xf numFmtId="0" fontId="47" fillId="45" borderId="5" xfId="0" applyFont="1" applyFill="1" applyBorder="1" applyAlignment="1">
      <alignment horizontal="center" vertical="center"/>
    </xf>
    <xf numFmtId="0" fontId="47" fillId="41" borderId="18" xfId="0" applyFont="1" applyFill="1" applyBorder="1" applyAlignment="1">
      <alignment horizontal="center" vertical="center"/>
    </xf>
    <xf numFmtId="0" fontId="47" fillId="41" borderId="3" xfId="0" applyFont="1" applyFill="1" applyBorder="1" applyAlignment="1">
      <alignment horizontal="center" vertical="center"/>
    </xf>
    <xf numFmtId="0" fontId="47" fillId="41" borderId="5" xfId="0" applyFont="1" applyFill="1" applyBorder="1" applyAlignment="1">
      <alignment horizontal="center" vertical="center"/>
    </xf>
    <xf numFmtId="0" fontId="47" fillId="41" borderId="2" xfId="0" applyFont="1" applyFill="1" applyBorder="1" applyAlignment="1">
      <alignment horizontal="center" vertical="center"/>
    </xf>
    <xf numFmtId="0" fontId="47" fillId="42" borderId="2" xfId="0" applyFont="1" applyFill="1" applyBorder="1" applyAlignment="1">
      <alignment horizontal="center" vertical="center"/>
    </xf>
    <xf numFmtId="0" fontId="47" fillId="42" borderId="5" xfId="0" applyFont="1" applyFill="1" applyBorder="1" applyAlignment="1">
      <alignment horizontal="center" vertical="center"/>
    </xf>
    <xf numFmtId="0" fontId="44" fillId="26" borderId="15" xfId="1" applyFont="1" applyFill="1" applyBorder="1" applyAlignment="1">
      <alignment horizontal="center" vertical="center"/>
    </xf>
    <xf numFmtId="0" fontId="44" fillId="26" borderId="12" xfId="1" applyFont="1" applyFill="1" applyBorder="1" applyAlignment="1">
      <alignment horizontal="center" vertical="center"/>
    </xf>
    <xf numFmtId="0" fontId="44" fillId="26" borderId="18" xfId="1" applyFont="1" applyFill="1" applyBorder="1" applyAlignment="1">
      <alignment horizontal="center" vertical="center"/>
    </xf>
    <xf numFmtId="0" fontId="44" fillId="26" borderId="15" xfId="1" applyFont="1" applyFill="1" applyBorder="1" applyAlignment="1">
      <alignment horizontal="left" vertical="center"/>
    </xf>
    <xf numFmtId="0" fontId="44" fillId="26" borderId="13" xfId="1" applyFont="1" applyFill="1" applyBorder="1" applyAlignment="1">
      <alignment horizontal="left" vertical="center"/>
    </xf>
    <xf numFmtId="1" fontId="44" fillId="26" borderId="15" xfId="1" applyNumberFormat="1" applyFont="1" applyFill="1" applyBorder="1" applyAlignment="1">
      <alignment horizontal="center" vertical="center"/>
    </xf>
    <xf numFmtId="1" fontId="44" fillId="26" borderId="13" xfId="1" applyNumberFormat="1" applyFont="1" applyFill="1" applyBorder="1" applyAlignment="1">
      <alignment horizontal="center" vertical="center"/>
    </xf>
    <xf numFmtId="0" fontId="44" fillId="21" borderId="15" xfId="1" applyFont="1" applyFill="1" applyBorder="1" applyAlignment="1">
      <alignment horizontal="center" vertical="center"/>
    </xf>
    <xf numFmtId="0" fontId="44" fillId="21" borderId="13" xfId="1" applyFont="1" applyFill="1" applyBorder="1" applyAlignment="1">
      <alignment horizontal="center" vertical="center"/>
    </xf>
    <xf numFmtId="1" fontId="44" fillId="21" borderId="45" xfId="1" applyNumberFormat="1" applyFont="1" applyFill="1" applyBorder="1" applyAlignment="1">
      <alignment horizontal="center" vertical="center"/>
    </xf>
    <xf numFmtId="1" fontId="44" fillId="21" borderId="70" xfId="1" applyNumberFormat="1" applyFont="1" applyFill="1" applyBorder="1" applyAlignment="1">
      <alignment horizontal="center" vertical="center"/>
    </xf>
    <xf numFmtId="1" fontId="44" fillId="21" borderId="15" xfId="1" applyNumberFormat="1" applyFont="1" applyFill="1" applyBorder="1" applyAlignment="1">
      <alignment horizontal="center" vertical="center"/>
    </xf>
    <xf numFmtId="1" fontId="44" fillId="21" borderId="13" xfId="1" applyNumberFormat="1" applyFont="1" applyFill="1" applyBorder="1" applyAlignment="1">
      <alignment horizontal="center" vertical="center"/>
    </xf>
    <xf numFmtId="0" fontId="44" fillId="21" borderId="15" xfId="1" applyFont="1" applyFill="1" applyBorder="1" applyAlignment="1">
      <alignment horizontal="left" vertical="center"/>
    </xf>
    <xf numFmtId="0" fontId="44" fillId="21" borderId="13" xfId="1" applyFont="1" applyFill="1" applyBorder="1" applyAlignment="1">
      <alignment horizontal="left" vertical="center"/>
    </xf>
    <xf numFmtId="1" fontId="44" fillId="26" borderId="45" xfId="1" applyNumberFormat="1" applyFont="1" applyFill="1" applyBorder="1" applyAlignment="1">
      <alignment horizontal="center" vertical="center"/>
    </xf>
    <xf numFmtId="1" fontId="44" fillId="26" borderId="70" xfId="1" applyNumberFormat="1" applyFont="1" applyFill="1" applyBorder="1" applyAlignment="1">
      <alignment horizontal="center" vertical="center"/>
    </xf>
    <xf numFmtId="0" fontId="44" fillId="26" borderId="13" xfId="1" applyFont="1" applyFill="1" applyBorder="1" applyAlignment="1">
      <alignment horizontal="center" vertical="center"/>
    </xf>
    <xf numFmtId="0" fontId="44" fillId="22" borderId="15" xfId="1" applyFont="1" applyFill="1" applyBorder="1" applyAlignment="1">
      <alignment horizontal="center" vertical="center"/>
    </xf>
    <xf numFmtId="0" fontId="44" fillId="22" borderId="13" xfId="1" applyFont="1" applyFill="1" applyBorder="1" applyAlignment="1">
      <alignment horizontal="center" vertical="center"/>
    </xf>
    <xf numFmtId="1" fontId="44" fillId="22" borderId="15" xfId="1" applyNumberFormat="1" applyFont="1" applyFill="1" applyBorder="1" applyAlignment="1">
      <alignment horizontal="center" vertical="center"/>
    </xf>
    <xf numFmtId="1" fontId="44" fillId="22" borderId="13" xfId="1" applyNumberFormat="1" applyFont="1" applyFill="1" applyBorder="1" applyAlignment="1">
      <alignment horizontal="center" vertical="center"/>
    </xf>
    <xf numFmtId="1" fontId="44" fillId="22" borderId="45" xfId="1" applyNumberFormat="1" applyFont="1" applyFill="1" applyBorder="1" applyAlignment="1">
      <alignment horizontal="center" vertical="center"/>
    </xf>
    <xf numFmtId="1" fontId="44" fillId="22" borderId="70" xfId="1" applyNumberFormat="1" applyFont="1" applyFill="1" applyBorder="1" applyAlignment="1">
      <alignment horizontal="center" vertical="center"/>
    </xf>
    <xf numFmtId="0" fontId="44" fillId="22" borderId="15" xfId="1" applyFont="1" applyFill="1" applyBorder="1" applyAlignment="1">
      <alignment horizontal="left" vertical="center"/>
    </xf>
    <xf numFmtId="0" fontId="44" fillId="22" borderId="13" xfId="1" applyFont="1" applyFill="1" applyBorder="1" applyAlignment="1">
      <alignment horizontal="left" vertical="center"/>
    </xf>
    <xf numFmtId="1" fontId="67" fillId="0" borderId="15" xfId="1" applyNumberFormat="1" applyFont="1" applyBorder="1" applyAlignment="1">
      <alignment horizontal="center" vertical="center"/>
    </xf>
    <xf numFmtId="1" fontId="67" fillId="0" borderId="3" xfId="1" applyNumberFormat="1" applyFont="1" applyBorder="1" applyAlignment="1">
      <alignment horizontal="center" vertical="center"/>
    </xf>
    <xf numFmtId="1" fontId="67" fillId="0" borderId="13" xfId="1" applyNumberFormat="1" applyFont="1" applyBorder="1" applyAlignment="1">
      <alignment horizontal="center" vertical="center"/>
    </xf>
    <xf numFmtId="1" fontId="44" fillId="0" borderId="34" xfId="1" applyNumberFormat="1" applyFont="1" applyBorder="1" applyAlignment="1">
      <alignment horizontal="center" vertical="center"/>
    </xf>
    <xf numFmtId="1" fontId="44" fillId="0" borderId="42" xfId="1" applyNumberFormat="1" applyFont="1" applyBorder="1" applyAlignment="1">
      <alignment horizontal="center" vertical="center"/>
    </xf>
    <xf numFmtId="1" fontId="44" fillId="22" borderId="18" xfId="1" applyNumberFormat="1" applyFont="1" applyFill="1" applyBorder="1" applyAlignment="1">
      <alignment horizontal="center" vertical="center" wrapText="1"/>
    </xf>
    <xf numFmtId="1" fontId="44" fillId="22" borderId="13" xfId="1" applyNumberFormat="1" applyFont="1" applyFill="1" applyBorder="1" applyAlignment="1">
      <alignment horizontal="center" vertical="center" wrapText="1"/>
    </xf>
    <xf numFmtId="1" fontId="44" fillId="22" borderId="18" xfId="1" applyNumberFormat="1" applyFont="1" applyFill="1" applyBorder="1" applyAlignment="1">
      <alignment horizontal="center" vertical="center"/>
    </xf>
    <xf numFmtId="1" fontId="44" fillId="22" borderId="67" xfId="1" applyNumberFormat="1" applyFont="1" applyFill="1" applyBorder="1" applyAlignment="1">
      <alignment horizontal="center" vertical="center"/>
    </xf>
    <xf numFmtId="0" fontId="44" fillId="22" borderId="18" xfId="1" applyFont="1" applyFill="1" applyBorder="1" applyAlignment="1">
      <alignment horizontal="left" vertical="center"/>
    </xf>
    <xf numFmtId="1" fontId="44" fillId="0" borderId="10" xfId="1" applyNumberFormat="1" applyFont="1" applyBorder="1" applyAlignment="1">
      <alignment horizontal="center" vertical="center"/>
    </xf>
    <xf numFmtId="0" fontId="44" fillId="22" borderId="18" xfId="1" applyFont="1" applyFill="1" applyBorder="1" applyAlignment="1">
      <alignment horizontal="center" vertical="center"/>
    </xf>
    <xf numFmtId="0" fontId="44" fillId="0" borderId="14" xfId="1" applyFont="1" applyBorder="1" applyAlignment="1">
      <alignment horizontal="left" vertical="center"/>
    </xf>
    <xf numFmtId="1" fontId="67" fillId="0" borderId="67" xfId="1" applyNumberFormat="1" applyFont="1" applyBorder="1" applyAlignment="1">
      <alignment horizontal="center" vertical="center"/>
    </xf>
    <xf numFmtId="1" fontId="67" fillId="0" borderId="69" xfId="1" applyNumberFormat="1" applyFont="1" applyBorder="1" applyAlignment="1">
      <alignment horizontal="center" vertical="center"/>
    </xf>
    <xf numFmtId="1" fontId="67" fillId="0" borderId="44" xfId="1" applyNumberFormat="1" applyFont="1" applyBorder="1" applyAlignment="1">
      <alignment horizontal="center" vertical="center"/>
    </xf>
    <xf numFmtId="1" fontId="67" fillId="0" borderId="18" xfId="1" applyNumberFormat="1" applyFont="1" applyBorder="1" applyAlignment="1">
      <alignment horizontal="center" vertical="center"/>
    </xf>
    <xf numFmtId="1" fontId="67" fillId="0" borderId="12" xfId="1" applyNumberFormat="1" applyFont="1" applyBorder="1" applyAlignment="1">
      <alignment horizontal="center" vertical="center"/>
    </xf>
    <xf numFmtId="0" fontId="67" fillId="0" borderId="15" xfId="1" applyFont="1" applyBorder="1" applyAlignment="1">
      <alignment horizontal="left" vertical="center"/>
    </xf>
    <xf numFmtId="0" fontId="67" fillId="0" borderId="12" xfId="1" applyFont="1" applyBorder="1" applyAlignment="1">
      <alignment horizontal="left" vertical="center"/>
    </xf>
    <xf numFmtId="1" fontId="67" fillId="0" borderId="45" xfId="1" applyNumberFormat="1" applyFont="1" applyBorder="1" applyAlignment="1">
      <alignment horizontal="center" vertical="center"/>
    </xf>
    <xf numFmtId="0" fontId="67" fillId="0" borderId="3" xfId="1" applyFont="1" applyBorder="1" applyAlignment="1">
      <alignment horizontal="left" vertical="center"/>
    </xf>
    <xf numFmtId="1" fontId="44" fillId="0" borderId="14" xfId="1" applyNumberFormat="1" applyFont="1" applyBorder="1" applyAlignment="1">
      <alignment horizontal="center" vertical="center"/>
    </xf>
    <xf numFmtId="0" fontId="44" fillId="22" borderId="75" xfId="1" applyFont="1" applyFill="1" applyBorder="1" applyAlignment="1">
      <alignment horizontal="center" vertical="center"/>
    </xf>
    <xf numFmtId="0" fontId="44" fillId="22" borderId="19" xfId="1" applyFont="1" applyFill="1" applyBorder="1" applyAlignment="1">
      <alignment horizontal="center" vertical="center"/>
    </xf>
    <xf numFmtId="0" fontId="44" fillId="22" borderId="46" xfId="1" applyFont="1" applyFill="1" applyBorder="1" applyAlignment="1">
      <alignment horizontal="center" vertical="center"/>
    </xf>
    <xf numFmtId="0" fontId="44" fillId="22" borderId="74" xfId="1" applyFont="1" applyFill="1" applyBorder="1" applyAlignment="1">
      <alignment horizontal="center" vertical="center"/>
    </xf>
    <xf numFmtId="0" fontId="44" fillId="22" borderId="29" xfId="1" quotePrefix="1" applyFont="1" applyFill="1" applyBorder="1" applyAlignment="1">
      <alignment horizontal="center" vertical="center"/>
    </xf>
    <xf numFmtId="0" fontId="44" fillId="22" borderId="31" xfId="1" quotePrefix="1" applyFont="1" applyFill="1" applyBorder="1" applyAlignment="1">
      <alignment horizontal="center" vertical="center"/>
    </xf>
    <xf numFmtId="0" fontId="44" fillId="0" borderId="26" xfId="1" applyFont="1" applyBorder="1" applyAlignment="1">
      <alignment horizontal="left" vertical="center"/>
    </xf>
    <xf numFmtId="0" fontId="44" fillId="0" borderId="97" xfId="1" quotePrefix="1" applyFont="1" applyBorder="1" applyAlignment="1">
      <alignment horizontal="center" vertical="center"/>
    </xf>
    <xf numFmtId="0" fontId="44" fillId="0" borderId="98" xfId="1" quotePrefix="1" applyFont="1" applyBorder="1" applyAlignment="1">
      <alignment horizontal="center" vertical="center"/>
    </xf>
    <xf numFmtId="0" fontId="44" fillId="22" borderId="98" xfId="1" quotePrefix="1" applyFont="1" applyFill="1" applyBorder="1" applyAlignment="1">
      <alignment horizontal="center" vertical="center"/>
    </xf>
    <xf numFmtId="0" fontId="44" fillId="22" borderId="99" xfId="1" quotePrefix="1" applyFont="1" applyFill="1" applyBorder="1" applyAlignment="1">
      <alignment horizontal="center" vertical="center"/>
    </xf>
    <xf numFmtId="0" fontId="44" fillId="22" borderId="35" xfId="1" applyFont="1" applyFill="1" applyBorder="1" applyAlignment="1">
      <alignment horizontal="center" vertical="center"/>
    </xf>
    <xf numFmtId="0" fontId="44" fillId="22" borderId="43" xfId="1" applyFont="1" applyFill="1" applyBorder="1" applyAlignment="1">
      <alignment horizontal="center" vertical="center"/>
    </xf>
    <xf numFmtId="0" fontId="44" fillId="22" borderId="10" xfId="1" applyFont="1" applyFill="1" applyBorder="1" applyAlignment="1">
      <alignment horizontal="center" vertical="center"/>
    </xf>
    <xf numFmtId="0" fontId="44" fillId="22" borderId="14" xfId="1" applyFont="1" applyFill="1" applyBorder="1" applyAlignment="1">
      <alignment horizontal="center" vertical="center"/>
    </xf>
    <xf numFmtId="0" fontId="44" fillId="0" borderId="75" xfId="1" applyFont="1" applyBorder="1" applyAlignment="1">
      <alignment horizontal="center" vertical="center"/>
    </xf>
    <xf numFmtId="0" fontId="44" fillId="0" borderId="84" xfId="1" applyFont="1" applyBorder="1" applyAlignment="1">
      <alignment horizontal="center" vertical="center"/>
    </xf>
    <xf numFmtId="0" fontId="44" fillId="0" borderId="19" xfId="1" applyFont="1" applyBorder="1" applyAlignment="1">
      <alignment horizontal="center" vertical="center"/>
    </xf>
    <xf numFmtId="0" fontId="44" fillId="26" borderId="46" xfId="1" applyFont="1" applyFill="1" applyBorder="1" applyAlignment="1">
      <alignment horizontal="center" vertical="center"/>
    </xf>
    <xf numFmtId="0" fontId="44" fillId="26" borderId="80" xfId="1" applyFont="1" applyFill="1" applyBorder="1" applyAlignment="1">
      <alignment horizontal="center" vertical="center"/>
    </xf>
    <xf numFmtId="0" fontId="44" fillId="26" borderId="78" xfId="1" applyFont="1" applyFill="1" applyBorder="1" applyAlignment="1">
      <alignment horizontal="center" vertical="center"/>
    </xf>
    <xf numFmtId="0" fontId="44" fillId="26" borderId="79" xfId="1" applyFont="1" applyFill="1" applyBorder="1" applyAlignment="1">
      <alignment horizontal="center" vertical="center"/>
    </xf>
    <xf numFmtId="0" fontId="44" fillId="26" borderId="84" xfId="1" applyFont="1" applyFill="1" applyBorder="1" applyAlignment="1">
      <alignment horizontal="center" vertical="center"/>
    </xf>
    <xf numFmtId="0" fontId="44" fillId="26" borderId="3" xfId="1" applyFont="1" applyFill="1" applyBorder="1" applyAlignment="1">
      <alignment horizontal="center" vertical="center"/>
    </xf>
    <xf numFmtId="0" fontId="44" fillId="26" borderId="76" xfId="1" applyFont="1" applyFill="1" applyBorder="1" applyAlignment="1">
      <alignment horizontal="center" vertical="center"/>
    </xf>
    <xf numFmtId="0" fontId="44" fillId="26" borderId="29" xfId="1" quotePrefix="1" applyFont="1" applyFill="1" applyBorder="1" applyAlignment="1">
      <alignment horizontal="center" vertical="center"/>
    </xf>
    <xf numFmtId="0" fontId="44" fillId="26" borderId="31" xfId="1" quotePrefix="1" applyFont="1" applyFill="1" applyBorder="1" applyAlignment="1">
      <alignment horizontal="center" vertical="center"/>
    </xf>
    <xf numFmtId="0" fontId="44" fillId="22" borderId="84" xfId="1" applyFont="1" applyFill="1" applyBorder="1" applyAlignment="1">
      <alignment horizontal="center" vertical="center"/>
    </xf>
    <xf numFmtId="0" fontId="44" fillId="3" borderId="18" xfId="1" applyFont="1" applyFill="1" applyBorder="1" applyAlignment="1">
      <alignment horizontal="center" vertical="center"/>
    </xf>
    <xf numFmtId="0" fontId="44" fillId="3" borderId="3" xfId="1" applyFont="1" applyFill="1" applyBorder="1" applyAlignment="1">
      <alignment horizontal="center" vertical="center"/>
    </xf>
    <xf numFmtId="0" fontId="44" fillId="3" borderId="13" xfId="1" applyFont="1" applyFill="1" applyBorder="1" applyAlignment="1">
      <alignment horizontal="center" vertical="center"/>
    </xf>
    <xf numFmtId="0" fontId="44" fillId="3" borderId="75" xfId="1" applyFont="1" applyFill="1" applyBorder="1" applyAlignment="1">
      <alignment horizontal="center" vertical="center"/>
    </xf>
    <xf numFmtId="0" fontId="44" fillId="3" borderId="84" xfId="1" applyFont="1" applyFill="1" applyBorder="1" applyAlignment="1">
      <alignment horizontal="center" vertical="center"/>
    </xf>
    <xf numFmtId="0" fontId="44" fillId="3" borderId="19" xfId="1" applyFont="1" applyFill="1" applyBorder="1" applyAlignment="1">
      <alignment horizontal="center" vertical="center"/>
    </xf>
    <xf numFmtId="0" fontId="44" fillId="3" borderId="15" xfId="1" applyFont="1" applyFill="1" applyBorder="1" applyAlignment="1">
      <alignment horizontal="center" vertical="center"/>
    </xf>
    <xf numFmtId="0" fontId="44" fillId="3" borderId="12" xfId="1" applyFont="1" applyFill="1" applyBorder="1" applyAlignment="1">
      <alignment horizontal="center" vertical="center"/>
    </xf>
    <xf numFmtId="0" fontId="44" fillId="3" borderId="78" xfId="1" applyFont="1" applyFill="1" applyBorder="1" applyAlignment="1">
      <alignment horizontal="center" vertical="center"/>
    </xf>
    <xf numFmtId="0" fontId="44" fillId="3" borderId="79" xfId="1" applyFont="1" applyFill="1" applyBorder="1" applyAlignment="1">
      <alignment horizontal="center" vertical="center"/>
    </xf>
    <xf numFmtId="0" fontId="47" fillId="18" borderId="73" xfId="1" quotePrefix="1" applyFont="1" applyFill="1" applyBorder="1" applyAlignment="1">
      <alignment horizontal="center" vertical="center"/>
    </xf>
    <xf numFmtId="0" fontId="47" fillId="18" borderId="80" xfId="1" applyFont="1" applyFill="1" applyBorder="1" applyAlignment="1">
      <alignment horizontal="center" vertical="center"/>
    </xf>
    <xf numFmtId="0" fontId="47" fillId="18" borderId="18" xfId="1" applyFont="1" applyFill="1" applyBorder="1" applyAlignment="1">
      <alignment horizontal="center" vertical="center"/>
    </xf>
    <xf numFmtId="0" fontId="47" fillId="18" borderId="12" xfId="1" applyFont="1" applyFill="1" applyBorder="1" applyAlignment="1">
      <alignment horizontal="center" vertical="center"/>
    </xf>
    <xf numFmtId="0" fontId="47" fillId="18" borderId="75" xfId="1" applyFont="1" applyFill="1" applyBorder="1" applyAlignment="1">
      <alignment horizontal="center" vertical="center"/>
    </xf>
    <xf numFmtId="0" fontId="47" fillId="18" borderId="79" xfId="1" applyFont="1" applyFill="1" applyBorder="1" applyAlignment="1">
      <alignment horizontal="center" vertical="center"/>
    </xf>
    <xf numFmtId="0" fontId="47" fillId="18" borderId="84" xfId="1" applyFont="1" applyFill="1" applyBorder="1" applyAlignment="1">
      <alignment horizontal="center" vertical="center"/>
    </xf>
    <xf numFmtId="0" fontId="47" fillId="18" borderId="3" xfId="1" applyFont="1" applyFill="1" applyBorder="1" applyAlignment="1">
      <alignment horizontal="center" vertical="center"/>
    </xf>
    <xf numFmtId="0" fontId="44" fillId="3" borderId="46" xfId="1" quotePrefix="1" applyFont="1" applyFill="1" applyBorder="1" applyAlignment="1">
      <alignment horizontal="center" vertical="center"/>
    </xf>
    <xf numFmtId="0" fontId="44" fillId="3" borderId="80" xfId="1" quotePrefix="1" applyFont="1" applyFill="1" applyBorder="1" applyAlignment="1">
      <alignment horizontal="center" vertical="center"/>
    </xf>
    <xf numFmtId="0" fontId="47" fillId="18" borderId="76" xfId="1" applyFont="1" applyFill="1" applyBorder="1" applyAlignment="1">
      <alignment horizontal="center" vertical="center"/>
    </xf>
    <xf numFmtId="0" fontId="47" fillId="18" borderId="18" xfId="1" applyFont="1" applyFill="1" applyBorder="1" applyAlignment="1">
      <alignment horizontal="center"/>
    </xf>
    <xf numFmtId="0" fontId="47" fillId="18" borderId="3" xfId="1" applyFont="1" applyFill="1" applyBorder="1" applyAlignment="1">
      <alignment horizontal="center"/>
    </xf>
    <xf numFmtId="0" fontId="47" fillId="18" borderId="13" xfId="1" applyFont="1" applyFill="1" applyBorder="1" applyAlignment="1">
      <alignment horizontal="center"/>
    </xf>
    <xf numFmtId="0" fontId="47" fillId="18" borderId="19" xfId="1" applyFont="1" applyFill="1" applyBorder="1" applyAlignment="1">
      <alignment horizontal="center" vertical="center"/>
    </xf>
    <xf numFmtId="0" fontId="44" fillId="3" borderId="76" xfId="1" quotePrefix="1" applyFont="1" applyFill="1" applyBorder="1" applyAlignment="1">
      <alignment horizontal="center" vertical="center"/>
    </xf>
    <xf numFmtId="0" fontId="47" fillId="18" borderId="74" xfId="1" applyFont="1" applyFill="1" applyBorder="1" applyAlignment="1">
      <alignment horizontal="center" vertical="center"/>
    </xf>
    <xf numFmtId="0" fontId="47" fillId="18" borderId="13" xfId="1" applyFont="1" applyFill="1" applyBorder="1" applyAlignment="1">
      <alignment horizontal="center" vertical="center"/>
    </xf>
    <xf numFmtId="0" fontId="44" fillId="3" borderId="74" xfId="1" quotePrefix="1" applyFont="1" applyFill="1" applyBorder="1" applyAlignment="1">
      <alignment horizontal="center" vertical="center"/>
    </xf>
    <xf numFmtId="0" fontId="44" fillId="26" borderId="19" xfId="1" applyFont="1" applyFill="1" applyBorder="1" applyAlignment="1">
      <alignment horizontal="center" vertical="center"/>
    </xf>
    <xf numFmtId="0" fontId="44" fillId="26" borderId="73" xfId="1" applyFont="1" applyFill="1" applyBorder="1" applyAlignment="1">
      <alignment horizontal="center" vertical="center"/>
    </xf>
    <xf numFmtId="0" fontId="44" fillId="21" borderId="23" xfId="1" applyFont="1" applyFill="1" applyBorder="1" applyAlignment="1">
      <alignment horizontal="center" vertical="center"/>
    </xf>
    <xf numFmtId="0" fontId="44" fillId="21" borderId="72" xfId="1" applyFont="1" applyFill="1" applyBorder="1" applyAlignment="1">
      <alignment horizontal="center" vertical="center"/>
    </xf>
    <xf numFmtId="0" fontId="44" fillId="0" borderId="79" xfId="1" applyFont="1" applyBorder="1" applyAlignment="1">
      <alignment horizontal="center" vertical="center"/>
    </xf>
    <xf numFmtId="0" fontId="44" fillId="0" borderId="71" xfId="1" applyFont="1" applyBorder="1" applyAlignment="1">
      <alignment horizontal="center" vertical="center"/>
    </xf>
    <xf numFmtId="0" fontId="44" fillId="0" borderId="23" xfId="1" applyFont="1" applyBorder="1" applyAlignment="1">
      <alignment horizontal="center" vertical="center"/>
    </xf>
    <xf numFmtId="0" fontId="44" fillId="21" borderId="78" xfId="1" applyFont="1" applyFill="1" applyBorder="1" applyAlignment="1">
      <alignment horizontal="center" vertical="center"/>
    </xf>
    <xf numFmtId="0" fontId="44" fillId="21" borderId="19" xfId="1" applyFont="1" applyFill="1" applyBorder="1" applyAlignment="1">
      <alignment horizontal="center" vertical="center"/>
    </xf>
    <xf numFmtId="0" fontId="44" fillId="26" borderId="75" xfId="1" applyFont="1" applyFill="1" applyBorder="1" applyAlignment="1">
      <alignment horizontal="center" vertical="center"/>
    </xf>
    <xf numFmtId="0" fontId="44" fillId="26" borderId="74" xfId="1" applyFont="1" applyFill="1" applyBorder="1" applyAlignment="1">
      <alignment horizontal="center" vertical="center"/>
    </xf>
    <xf numFmtId="0" fontId="44" fillId="21" borderId="10" xfId="1" applyFont="1" applyFill="1" applyBorder="1" applyAlignment="1">
      <alignment horizontal="center" vertical="center"/>
    </xf>
    <xf numFmtId="0" fontId="44" fillId="21" borderId="14" xfId="1" applyFont="1" applyFill="1" applyBorder="1" applyAlignment="1">
      <alignment horizontal="center" vertical="center"/>
    </xf>
    <xf numFmtId="0" fontId="44" fillId="21" borderId="35" xfId="1" applyFont="1" applyFill="1" applyBorder="1" applyAlignment="1">
      <alignment horizontal="center" vertical="center"/>
    </xf>
    <xf numFmtId="0" fontId="44" fillId="21" borderId="43" xfId="1" applyFont="1" applyFill="1" applyBorder="1" applyAlignment="1">
      <alignment horizontal="center" vertical="center"/>
    </xf>
    <xf numFmtId="0" fontId="44" fillId="21" borderId="98" xfId="1" quotePrefix="1" applyFont="1" applyFill="1" applyBorder="1" applyAlignment="1">
      <alignment horizontal="center" vertical="center"/>
    </xf>
    <xf numFmtId="0" fontId="44" fillId="21" borderId="99" xfId="1" quotePrefix="1" applyFont="1" applyFill="1" applyBorder="1" applyAlignment="1">
      <alignment horizontal="center" vertical="center"/>
    </xf>
    <xf numFmtId="0" fontId="44" fillId="3" borderId="30" xfId="1" quotePrefix="1" applyFont="1" applyFill="1" applyBorder="1" applyAlignment="1">
      <alignment horizontal="center" vertical="center"/>
    </xf>
    <xf numFmtId="0" fontId="44" fillId="3" borderId="31" xfId="1" quotePrefix="1" applyFont="1" applyFill="1" applyBorder="1" applyAlignment="1">
      <alignment horizontal="center" vertical="center"/>
    </xf>
    <xf numFmtId="0" fontId="44" fillId="3" borderId="73" xfId="1" applyFont="1" applyFill="1" applyBorder="1" applyAlignment="1">
      <alignment horizontal="center" vertical="center"/>
    </xf>
    <xf numFmtId="0" fontId="44" fillId="22" borderId="23" xfId="1" applyFont="1" applyFill="1" applyBorder="1" applyAlignment="1">
      <alignment horizontal="center" vertical="center"/>
    </xf>
    <xf numFmtId="0" fontId="44" fillId="22" borderId="72" xfId="1" applyFont="1" applyFill="1" applyBorder="1" applyAlignment="1">
      <alignment horizontal="center" vertical="center"/>
    </xf>
    <xf numFmtId="0" fontId="44" fillId="22" borderId="78" xfId="1" applyFont="1" applyFill="1" applyBorder="1" applyAlignment="1">
      <alignment horizontal="center" vertical="center"/>
    </xf>
    <xf numFmtId="0" fontId="44" fillId="21" borderId="29" xfId="1" quotePrefix="1" applyFont="1" applyFill="1" applyBorder="1" applyAlignment="1">
      <alignment horizontal="center" vertical="center"/>
    </xf>
    <xf numFmtId="0" fontId="44" fillId="21" borderId="31" xfId="1" quotePrefix="1" applyFont="1" applyFill="1" applyBorder="1" applyAlignment="1">
      <alignment horizontal="center" vertical="center"/>
    </xf>
    <xf numFmtId="0" fontId="44" fillId="0" borderId="83" xfId="1" applyFont="1" applyBorder="1" applyAlignment="1">
      <alignment horizontal="center" vertical="center"/>
    </xf>
    <xf numFmtId="0" fontId="44" fillId="22" borderId="76" xfId="1" applyFont="1" applyFill="1" applyBorder="1" applyAlignment="1">
      <alignment horizontal="center" vertical="center"/>
    </xf>
    <xf numFmtId="0" fontId="44" fillId="22" borderId="3" xfId="1" applyFont="1" applyFill="1" applyBorder="1" applyAlignment="1">
      <alignment horizontal="center" vertical="center"/>
    </xf>
    <xf numFmtId="0" fontId="44" fillId="21" borderId="46" xfId="1" applyFont="1" applyFill="1" applyBorder="1" applyAlignment="1">
      <alignment horizontal="center" vertical="center"/>
    </xf>
    <xf numFmtId="0" fontId="44" fillId="21" borderId="74" xfId="1" applyFont="1" applyFill="1" applyBorder="1" applyAlignment="1">
      <alignment horizontal="center" vertical="center"/>
    </xf>
    <xf numFmtId="0" fontId="44" fillId="22" borderId="30" xfId="1" quotePrefix="1" applyFont="1" applyFill="1" applyBorder="1" applyAlignment="1">
      <alignment horizontal="center" vertical="center"/>
    </xf>
    <xf numFmtId="1" fontId="67" fillId="0" borderId="70" xfId="1" applyNumberFormat="1" applyFont="1" applyBorder="1" applyAlignment="1">
      <alignment horizontal="center" vertical="center"/>
    </xf>
    <xf numFmtId="0" fontId="44" fillId="0" borderId="110" xfId="1" quotePrefix="1" applyFont="1" applyBorder="1" applyAlignment="1">
      <alignment horizontal="center" vertical="center"/>
    </xf>
    <xf numFmtId="1" fontId="82" fillId="0" borderId="18" xfId="1" applyNumberFormat="1" applyFont="1" applyBorder="1" applyAlignment="1">
      <alignment horizontal="center" vertical="center"/>
    </xf>
    <xf numFmtId="1" fontId="82" fillId="0" borderId="3" xfId="1" applyNumberFormat="1" applyFont="1" applyBorder="1" applyAlignment="1">
      <alignment horizontal="center" vertical="center"/>
    </xf>
    <xf numFmtId="1" fontId="82" fillId="0" borderId="67" xfId="1" applyNumberFormat="1" applyFont="1" applyBorder="1" applyAlignment="1">
      <alignment horizontal="center" vertical="center"/>
    </xf>
    <xf numFmtId="1" fontId="82" fillId="0" borderId="69" xfId="1" applyNumberFormat="1" applyFont="1" applyBorder="1" applyAlignment="1">
      <alignment horizontal="center" vertical="center"/>
    </xf>
    <xf numFmtId="0" fontId="82" fillId="0" borderId="18" xfId="1" applyFont="1" applyBorder="1" applyAlignment="1">
      <alignment horizontal="left" vertical="center"/>
    </xf>
    <xf numFmtId="0" fontId="82" fillId="0" borderId="3" xfId="1" applyFont="1" applyBorder="1" applyAlignment="1">
      <alignment horizontal="left" vertical="center"/>
    </xf>
    <xf numFmtId="0" fontId="28" fillId="0" borderId="3" xfId="1" applyFont="1" applyBorder="1" applyAlignment="1">
      <alignment horizontal="left" vertical="center" wrapText="1"/>
    </xf>
    <xf numFmtId="1" fontId="28" fillId="24" borderId="67" xfId="1" applyNumberFormat="1" applyFont="1" applyFill="1" applyBorder="1" applyAlignment="1">
      <alignment horizontal="center" vertical="center"/>
    </xf>
    <xf numFmtId="1" fontId="28" fillId="24" borderId="69" xfId="1" applyNumberFormat="1" applyFont="1" applyFill="1" applyBorder="1" applyAlignment="1">
      <alignment horizontal="center" vertical="center"/>
    </xf>
    <xf numFmtId="1" fontId="28" fillId="24" borderId="70" xfId="1" applyNumberFormat="1" applyFont="1" applyFill="1" applyBorder="1" applyAlignment="1">
      <alignment horizontal="center" vertical="center"/>
    </xf>
    <xf numFmtId="1" fontId="28" fillId="24" borderId="18" xfId="1" applyNumberFormat="1" applyFont="1" applyFill="1" applyBorder="1" applyAlignment="1">
      <alignment horizontal="center" vertical="center"/>
    </xf>
    <xf numFmtId="1" fontId="28" fillId="24" borderId="3" xfId="1" applyNumberFormat="1" applyFont="1" applyFill="1" applyBorder="1" applyAlignment="1">
      <alignment horizontal="center" vertical="center"/>
    </xf>
    <xf numFmtId="1" fontId="28" fillId="24" borderId="13" xfId="1" applyNumberFormat="1" applyFont="1" applyFill="1" applyBorder="1" applyAlignment="1">
      <alignment horizontal="center" vertical="center"/>
    </xf>
    <xf numFmtId="0" fontId="28" fillId="24" borderId="18" xfId="1" applyFont="1" applyFill="1" applyBorder="1" applyAlignment="1">
      <alignment horizontal="left" vertical="center"/>
    </xf>
    <xf numFmtId="0" fontId="28" fillId="24" borderId="3" xfId="1" applyFont="1" applyFill="1" applyBorder="1" applyAlignment="1">
      <alignment horizontal="left" vertical="center"/>
    </xf>
    <xf numFmtId="0" fontId="28" fillId="24" borderId="13" xfId="1" applyFont="1" applyFill="1" applyBorder="1" applyAlignment="1">
      <alignment horizontal="left" vertical="center"/>
    </xf>
    <xf numFmtId="0" fontId="28" fillId="24" borderId="18" xfId="1" applyFont="1" applyFill="1" applyBorder="1" applyAlignment="1">
      <alignment horizontal="center" vertical="center"/>
    </xf>
    <xf numFmtId="0" fontId="28" fillId="24" borderId="3" xfId="1" applyFont="1" applyFill="1" applyBorder="1" applyAlignment="1">
      <alignment horizontal="center" vertical="center"/>
    </xf>
    <xf numFmtId="0" fontId="28" fillId="24" borderId="13" xfId="1" applyFont="1" applyFill="1" applyBorder="1" applyAlignment="1">
      <alignment horizontal="center" vertical="center"/>
    </xf>
    <xf numFmtId="0" fontId="28" fillId="0" borderId="3" xfId="1" quotePrefix="1" applyFont="1" applyBorder="1" applyAlignment="1">
      <alignment horizontal="center" vertical="center"/>
    </xf>
    <xf numFmtId="0" fontId="28" fillId="0" borderId="87" xfId="1" quotePrefix="1" applyFont="1" applyBorder="1" applyAlignment="1">
      <alignment horizontal="center" vertical="center"/>
    </xf>
    <xf numFmtId="0" fontId="28" fillId="0" borderId="2" xfId="0" applyFont="1" applyBorder="1" applyAlignment="1">
      <alignment horizontal="center" vertical="center"/>
    </xf>
    <xf numFmtId="0" fontId="28" fillId="0" borderId="5" xfId="0" applyFont="1" applyBorder="1" applyAlignment="1">
      <alignment horizontal="center" vertical="center"/>
    </xf>
    <xf numFmtId="0" fontId="28" fillId="0" borderId="2" xfId="1" quotePrefix="1" applyFont="1" applyBorder="1" applyAlignment="1">
      <alignment horizontal="center" vertical="center"/>
    </xf>
    <xf numFmtId="0" fontId="28" fillId="19" borderId="18" xfId="1" applyFont="1" applyFill="1" applyBorder="1" applyAlignment="1">
      <alignment horizontal="left" vertical="center"/>
    </xf>
    <xf numFmtId="0" fontId="28" fillId="19" borderId="3" xfId="1" applyFont="1" applyFill="1" applyBorder="1" applyAlignment="1">
      <alignment horizontal="left" vertical="center"/>
    </xf>
    <xf numFmtId="0" fontId="28" fillId="19" borderId="13" xfId="1" applyFont="1" applyFill="1" applyBorder="1" applyAlignment="1">
      <alignment horizontal="left" vertical="center"/>
    </xf>
    <xf numFmtId="0" fontId="28" fillId="19" borderId="18" xfId="1" applyFont="1" applyFill="1" applyBorder="1" applyAlignment="1">
      <alignment horizontal="center" vertical="center"/>
    </xf>
    <xf numFmtId="0" fontId="28" fillId="19" borderId="3" xfId="1" applyFont="1" applyFill="1" applyBorder="1" applyAlignment="1">
      <alignment horizontal="center" vertical="center"/>
    </xf>
    <xf numFmtId="0" fontId="28" fillId="19" borderId="13" xfId="1" applyFont="1" applyFill="1" applyBorder="1" applyAlignment="1">
      <alignment horizontal="center" vertical="center"/>
    </xf>
    <xf numFmtId="1" fontId="28" fillId="26" borderId="18" xfId="1" applyNumberFormat="1" applyFont="1" applyFill="1" applyBorder="1" applyAlignment="1">
      <alignment horizontal="center" vertical="center"/>
    </xf>
    <xf numFmtId="1" fontId="28" fillId="26" borderId="3" xfId="1" applyNumberFormat="1" applyFont="1" applyFill="1" applyBorder="1" applyAlignment="1">
      <alignment horizontal="center" vertical="center"/>
    </xf>
    <xf numFmtId="1" fontId="28" fillId="26" borderId="13" xfId="1" applyNumberFormat="1" applyFont="1" applyFill="1" applyBorder="1" applyAlignment="1">
      <alignment horizontal="center" vertical="center"/>
    </xf>
    <xf numFmtId="1" fontId="28" fillId="26" borderId="67" xfId="1" applyNumberFormat="1" applyFont="1" applyFill="1" applyBorder="1" applyAlignment="1">
      <alignment horizontal="center" vertical="center"/>
    </xf>
    <xf numFmtId="1" fontId="28" fillId="26" borderId="69" xfId="1" applyNumberFormat="1" applyFont="1" applyFill="1" applyBorder="1" applyAlignment="1">
      <alignment horizontal="center" vertical="center"/>
    </xf>
    <xf numFmtId="1" fontId="28" fillId="26" borderId="70" xfId="1" applyNumberFormat="1" applyFont="1" applyFill="1" applyBorder="1" applyAlignment="1">
      <alignment horizontal="center" vertical="center"/>
    </xf>
    <xf numFmtId="0" fontId="28" fillId="26" borderId="18" xfId="1" applyFont="1" applyFill="1" applyBorder="1" applyAlignment="1">
      <alignment horizontal="left" vertical="center"/>
    </xf>
    <xf numFmtId="0" fontId="28" fillId="26" borderId="3" xfId="1" applyFont="1" applyFill="1" applyBorder="1" applyAlignment="1">
      <alignment horizontal="left" vertical="center"/>
    </xf>
    <xf numFmtId="0" fontId="28" fillId="26" borderId="13" xfId="1" applyFont="1" applyFill="1" applyBorder="1" applyAlignment="1">
      <alignment horizontal="left" vertical="center"/>
    </xf>
    <xf numFmtId="0" fontId="28" fillId="26" borderId="18" xfId="1" applyFont="1" applyFill="1" applyBorder="1" applyAlignment="1">
      <alignment horizontal="center" vertical="center"/>
    </xf>
    <xf numFmtId="0" fontId="28" fillId="26" borderId="3" xfId="1" applyFont="1" applyFill="1" applyBorder="1" applyAlignment="1">
      <alignment horizontal="center" vertical="center"/>
    </xf>
    <xf numFmtId="0" fontId="28" fillId="26" borderId="13" xfId="1" applyFont="1" applyFill="1" applyBorder="1" applyAlignment="1">
      <alignment horizontal="center" vertical="center"/>
    </xf>
    <xf numFmtId="0" fontId="28" fillId="22" borderId="18" xfId="1" applyFont="1" applyFill="1" applyBorder="1" applyAlignment="1">
      <alignment horizontal="left" vertical="center"/>
    </xf>
    <xf numFmtId="0" fontId="28" fillId="22" borderId="3" xfId="1" applyFont="1" applyFill="1" applyBorder="1" applyAlignment="1">
      <alignment horizontal="left" vertical="center"/>
    </xf>
    <xf numFmtId="0" fontId="28" fillId="22" borderId="13" xfId="1" applyFont="1" applyFill="1" applyBorder="1" applyAlignment="1">
      <alignment horizontal="left" vertical="center"/>
    </xf>
    <xf numFmtId="0" fontId="28" fillId="22" borderId="18" xfId="1" applyFont="1" applyFill="1" applyBorder="1" applyAlignment="1">
      <alignment horizontal="center" vertical="center"/>
    </xf>
    <xf numFmtId="0" fontId="28" fillId="22" borderId="3" xfId="1" applyFont="1" applyFill="1" applyBorder="1" applyAlignment="1">
      <alignment horizontal="center" vertical="center"/>
    </xf>
    <xf numFmtId="0" fontId="28" fillId="22" borderId="13" xfId="1" applyFont="1" applyFill="1" applyBorder="1" applyAlignment="1">
      <alignment horizontal="center" vertical="center"/>
    </xf>
    <xf numFmtId="1" fontId="28" fillId="22" borderId="67" xfId="1" applyNumberFormat="1" applyFont="1" applyFill="1" applyBorder="1" applyAlignment="1">
      <alignment horizontal="center" vertical="center"/>
    </xf>
    <xf numFmtId="1" fontId="28" fillId="22" borderId="69" xfId="1" applyNumberFormat="1" applyFont="1" applyFill="1" applyBorder="1" applyAlignment="1">
      <alignment horizontal="center" vertical="center"/>
    </xf>
    <xf numFmtId="1" fontId="28" fillId="22" borderId="70" xfId="1" applyNumberFormat="1" applyFont="1" applyFill="1" applyBorder="1" applyAlignment="1">
      <alignment horizontal="center" vertical="center"/>
    </xf>
    <xf numFmtId="1" fontId="28" fillId="22" borderId="18" xfId="1" applyNumberFormat="1" applyFont="1" applyFill="1" applyBorder="1" applyAlignment="1">
      <alignment horizontal="center" vertical="center"/>
    </xf>
    <xf numFmtId="1" fontId="28" fillId="22" borderId="3" xfId="1" applyNumberFormat="1" applyFont="1" applyFill="1" applyBorder="1" applyAlignment="1">
      <alignment horizontal="center" vertical="center"/>
    </xf>
    <xf numFmtId="1" fontId="28" fillId="22" borderId="13" xfId="1" applyNumberFormat="1" applyFont="1" applyFill="1" applyBorder="1" applyAlignment="1">
      <alignment horizontal="center" vertical="center"/>
    </xf>
    <xf numFmtId="1" fontId="28" fillId="18" borderId="67" xfId="1" applyNumberFormat="1" applyFont="1" applyFill="1" applyBorder="1" applyAlignment="1">
      <alignment horizontal="center" vertical="center"/>
    </xf>
    <xf numFmtId="1" fontId="28" fillId="18" borderId="69" xfId="1" applyNumberFormat="1" applyFont="1" applyFill="1" applyBorder="1" applyAlignment="1">
      <alignment horizontal="center" vertical="center"/>
    </xf>
    <xf numFmtId="1" fontId="28" fillId="18" borderId="70" xfId="1" applyNumberFormat="1" applyFont="1" applyFill="1" applyBorder="1" applyAlignment="1">
      <alignment horizontal="center" vertical="center"/>
    </xf>
    <xf numFmtId="0" fontId="28" fillId="18" borderId="18" xfId="1" applyFont="1" applyFill="1" applyBorder="1" applyAlignment="1">
      <alignment horizontal="center" vertical="center"/>
    </xf>
    <xf numFmtId="0" fontId="28" fillId="18" borderId="3" xfId="1" applyFont="1" applyFill="1" applyBorder="1" applyAlignment="1">
      <alignment horizontal="center" vertical="center"/>
    </xf>
    <xf numFmtId="0" fontId="28" fillId="18" borderId="13" xfId="1" applyFont="1" applyFill="1" applyBorder="1" applyAlignment="1">
      <alignment horizontal="center" vertical="center"/>
    </xf>
    <xf numFmtId="1" fontId="28" fillId="18" borderId="18" xfId="1" applyNumberFormat="1" applyFont="1" applyFill="1" applyBorder="1" applyAlignment="1">
      <alignment horizontal="center" vertical="center"/>
    </xf>
    <xf numFmtId="1" fontId="28" fillId="18" borderId="3" xfId="1" applyNumberFormat="1" applyFont="1" applyFill="1" applyBorder="1" applyAlignment="1">
      <alignment horizontal="center" vertical="center"/>
    </xf>
    <xf numFmtId="1" fontId="28" fillId="18" borderId="13" xfId="1" applyNumberFormat="1" applyFont="1" applyFill="1" applyBorder="1" applyAlignment="1">
      <alignment horizontal="center" vertical="center"/>
    </xf>
    <xf numFmtId="0" fontId="28" fillId="18" borderId="18" xfId="1" applyFont="1" applyFill="1" applyBorder="1" applyAlignment="1">
      <alignment horizontal="left" vertical="center"/>
    </xf>
    <xf numFmtId="0" fontId="28" fillId="18" borderId="3" xfId="1" applyFont="1" applyFill="1" applyBorder="1" applyAlignment="1">
      <alignment horizontal="left" vertical="center"/>
    </xf>
    <xf numFmtId="0" fontId="28" fillId="18" borderId="13" xfId="1" applyFont="1" applyFill="1" applyBorder="1" applyAlignment="1">
      <alignment horizontal="left" vertical="center"/>
    </xf>
    <xf numFmtId="1" fontId="28" fillId="19" borderId="18" xfId="1" applyNumberFormat="1" applyFont="1" applyFill="1" applyBorder="1" applyAlignment="1">
      <alignment horizontal="center" vertical="center"/>
    </xf>
    <xf numFmtId="1" fontId="28" fillId="19" borderId="3" xfId="1" applyNumberFormat="1" applyFont="1" applyFill="1" applyBorder="1" applyAlignment="1">
      <alignment horizontal="center" vertical="center"/>
    </xf>
    <xf numFmtId="1" fontId="28" fillId="19" borderId="13" xfId="1" applyNumberFormat="1" applyFont="1" applyFill="1" applyBorder="1" applyAlignment="1">
      <alignment horizontal="center" vertical="center"/>
    </xf>
    <xf numFmtId="1" fontId="28" fillId="19" borderId="67" xfId="1" applyNumberFormat="1" applyFont="1" applyFill="1" applyBorder="1" applyAlignment="1">
      <alignment horizontal="center" vertical="center"/>
    </xf>
    <xf numFmtId="1" fontId="28" fillId="19" borderId="69" xfId="1" applyNumberFormat="1" applyFont="1" applyFill="1" applyBorder="1" applyAlignment="1">
      <alignment horizontal="center" vertical="center"/>
    </xf>
    <xf numFmtId="1" fontId="28" fillId="19" borderId="70" xfId="1" applyNumberFormat="1" applyFont="1" applyFill="1" applyBorder="1" applyAlignment="1">
      <alignment horizontal="center" vertical="center"/>
    </xf>
    <xf numFmtId="0" fontId="28" fillId="18" borderId="29" xfId="1" applyFont="1" applyFill="1" applyBorder="1" applyAlignment="1">
      <alignment horizontal="center" vertical="center"/>
    </xf>
    <xf numFmtId="0" fontId="28" fillId="18" borderId="30" xfId="1" applyFont="1" applyFill="1" applyBorder="1" applyAlignment="1">
      <alignment horizontal="center" vertical="center"/>
    </xf>
    <xf numFmtId="0" fontId="28" fillId="18" borderId="31" xfId="1" applyFont="1" applyFill="1" applyBorder="1" applyAlignment="1">
      <alignment horizontal="center" vertical="center"/>
    </xf>
    <xf numFmtId="0" fontId="9" fillId="0" borderId="2" xfId="1" applyFont="1" applyBorder="1" applyAlignment="1">
      <alignment horizontal="center" vertical="center"/>
    </xf>
    <xf numFmtId="0" fontId="9" fillId="0" borderId="5" xfId="1" applyFont="1" applyBorder="1" applyAlignment="1">
      <alignment horizontal="center" vertical="center"/>
    </xf>
    <xf numFmtId="0" fontId="9" fillId="0" borderId="87" xfId="1" quotePrefix="1" applyFont="1" applyBorder="1" applyAlignment="1">
      <alignment horizontal="center" vertical="center"/>
    </xf>
    <xf numFmtId="0" fontId="9" fillId="0" borderId="165" xfId="1" quotePrefix="1" applyFont="1" applyBorder="1" applyAlignment="1">
      <alignment horizontal="center" vertical="center"/>
    </xf>
    <xf numFmtId="1" fontId="9" fillId="0" borderId="85" xfId="1" applyNumberFormat="1" applyFont="1" applyBorder="1" applyAlignment="1">
      <alignment horizontal="center" vertical="center"/>
    </xf>
    <xf numFmtId="1" fontId="9" fillId="0" borderId="125" xfId="1" applyNumberFormat="1" applyFont="1" applyBorder="1" applyAlignment="1">
      <alignment horizontal="center" vertical="center"/>
    </xf>
    <xf numFmtId="1" fontId="9" fillId="0" borderId="2" xfId="1" applyNumberFormat="1" applyFont="1" applyBorder="1" applyAlignment="1">
      <alignment horizontal="center" vertical="center"/>
    </xf>
    <xf numFmtId="1" fontId="9" fillId="0" borderId="5" xfId="1" applyNumberFormat="1" applyFont="1" applyBorder="1" applyAlignment="1">
      <alignment horizontal="center" vertical="center"/>
    </xf>
    <xf numFmtId="1" fontId="13" fillId="0" borderId="2" xfId="1" applyNumberFormat="1" applyFont="1" applyBorder="1" applyAlignment="1">
      <alignment horizontal="center" vertical="center"/>
    </xf>
    <xf numFmtId="1" fontId="13" fillId="0" borderId="5" xfId="1" applyNumberFormat="1" applyFont="1" applyBorder="1" applyAlignment="1">
      <alignment horizontal="center" vertical="center"/>
    </xf>
    <xf numFmtId="0" fontId="9" fillId="0" borderId="86" xfId="1" applyFont="1" applyBorder="1" applyAlignment="1">
      <alignment horizontal="center" vertical="center"/>
    </xf>
    <xf numFmtId="0" fontId="9" fillId="0" borderId="113" xfId="1" applyFont="1" applyBorder="1" applyAlignment="1">
      <alignment horizontal="center" vertical="center"/>
    </xf>
    <xf numFmtId="1" fontId="9" fillId="0" borderId="12" xfId="1" applyNumberFormat="1" applyFont="1" applyBorder="1" applyAlignment="1">
      <alignment horizontal="center" vertical="center"/>
    </xf>
    <xf numFmtId="1" fontId="9" fillId="0" borderId="44" xfId="1" applyNumberFormat="1" applyFont="1" applyBorder="1" applyAlignment="1">
      <alignment horizontal="center" vertical="center"/>
    </xf>
    <xf numFmtId="0" fontId="13" fillId="0" borderId="15" xfId="1" applyFont="1" applyBorder="1" applyAlignment="1">
      <alignment horizontal="left" vertical="center"/>
    </xf>
    <xf numFmtId="0" fontId="13" fillId="0" borderId="12" xfId="1" applyFont="1" applyBorder="1" applyAlignment="1">
      <alignment horizontal="left" vertical="center"/>
    </xf>
    <xf numFmtId="0" fontId="13" fillId="0" borderId="15" xfId="1" applyFont="1" applyBorder="1" applyAlignment="1">
      <alignment vertical="center"/>
    </xf>
    <xf numFmtId="0" fontId="13" fillId="0" borderId="3" xfId="1" applyFont="1" applyBorder="1" applyAlignment="1">
      <alignment vertical="center"/>
    </xf>
    <xf numFmtId="0" fontId="13" fillId="0" borderId="13" xfId="1" applyFont="1" applyBorder="1" applyAlignment="1">
      <alignment vertical="center"/>
    </xf>
    <xf numFmtId="0" fontId="13" fillId="0" borderId="73" xfId="1" applyFont="1" applyBorder="1" applyAlignment="1">
      <alignment horizontal="center" vertical="center"/>
    </xf>
    <xf numFmtId="0" fontId="13" fillId="3" borderId="18" xfId="1" applyFont="1" applyFill="1" applyBorder="1" applyAlignment="1">
      <alignment horizontal="left" vertical="center"/>
    </xf>
    <xf numFmtId="0" fontId="13" fillId="3" borderId="3" xfId="1" applyFont="1" applyFill="1" applyBorder="1" applyAlignment="1">
      <alignment horizontal="left" vertical="center"/>
    </xf>
    <xf numFmtId="0" fontId="13" fillId="3" borderId="12" xfId="1" applyFont="1" applyFill="1" applyBorder="1" applyAlignment="1">
      <alignment horizontal="left" vertical="center"/>
    </xf>
    <xf numFmtId="0" fontId="11" fillId="3" borderId="30" xfId="1" applyFont="1" applyFill="1" applyBorder="1" applyAlignment="1">
      <alignment horizontal="center"/>
    </xf>
    <xf numFmtId="0" fontId="11" fillId="3" borderId="31" xfId="1" applyFont="1" applyFill="1" applyBorder="1" applyAlignment="1">
      <alignment horizontal="center"/>
    </xf>
    <xf numFmtId="0" fontId="13" fillId="3" borderId="15" xfId="1" applyFont="1" applyFill="1" applyBorder="1" applyAlignment="1">
      <alignment horizontal="left" vertical="center"/>
    </xf>
    <xf numFmtId="1" fontId="13" fillId="0" borderId="67" xfId="1" applyNumberFormat="1" applyFont="1" applyBorder="1" applyAlignment="1">
      <alignment horizontal="center"/>
    </xf>
    <xf numFmtId="1" fontId="13" fillId="0" borderId="70" xfId="1" applyNumberFormat="1" applyFont="1" applyBorder="1" applyAlignment="1">
      <alignment horizontal="center"/>
    </xf>
    <xf numFmtId="1" fontId="13" fillId="0" borderId="75" xfId="1" applyNumberFormat="1" applyFont="1" applyBorder="1" applyAlignment="1">
      <alignment horizontal="center"/>
    </xf>
    <xf numFmtId="1" fontId="13" fillId="0" borderId="19" xfId="1" applyNumberFormat="1" applyFont="1" applyBorder="1" applyAlignment="1">
      <alignment horizontal="center"/>
    </xf>
    <xf numFmtId="0" fontId="13" fillId="0" borderId="16" xfId="1" applyFont="1" applyBorder="1" applyAlignment="1">
      <alignment horizontal="left" vertical="center"/>
    </xf>
    <xf numFmtId="0" fontId="13" fillId="0" borderId="12" xfId="1" applyFont="1" applyBorder="1" applyAlignment="1">
      <alignment vertical="center"/>
    </xf>
    <xf numFmtId="0" fontId="13" fillId="0" borderId="18" xfId="1" applyFont="1" applyBorder="1" applyAlignment="1">
      <alignment horizontal="center"/>
    </xf>
    <xf numFmtId="0" fontId="13" fillId="0" borderId="13" xfId="1" applyFont="1" applyBorder="1" applyAlignment="1">
      <alignment horizontal="center"/>
    </xf>
    <xf numFmtId="0" fontId="14" fillId="8" borderId="6" xfId="1" applyFont="1" applyFill="1" applyBorder="1" applyAlignment="1">
      <alignment horizontal="center" vertical="center"/>
    </xf>
    <xf numFmtId="0" fontId="14" fillId="8" borderId="7" xfId="1" applyFont="1" applyFill="1" applyBorder="1" applyAlignment="1">
      <alignment horizontal="center" vertical="center"/>
    </xf>
    <xf numFmtId="0" fontId="14" fillId="8" borderId="8" xfId="1" applyFont="1" applyFill="1" applyBorder="1" applyAlignment="1">
      <alignment horizontal="center" vertical="center"/>
    </xf>
    <xf numFmtId="0" fontId="13" fillId="3" borderId="2" xfId="1" applyFont="1" applyFill="1" applyBorder="1" applyAlignment="1">
      <alignment horizontal="left" vertical="center"/>
    </xf>
    <xf numFmtId="0" fontId="13" fillId="3" borderId="5" xfId="1" applyFont="1" applyFill="1" applyBorder="1" applyAlignment="1">
      <alignment horizontal="left" vertical="center"/>
    </xf>
    <xf numFmtId="0" fontId="13" fillId="3" borderId="18" xfId="1" applyFont="1" applyFill="1" applyBorder="1" applyAlignment="1">
      <alignment vertical="center"/>
    </xf>
    <xf numFmtId="0" fontId="13" fillId="3" borderId="3" xfId="1" applyFont="1" applyFill="1" applyBorder="1" applyAlignment="1">
      <alignment vertical="center"/>
    </xf>
    <xf numFmtId="0" fontId="13" fillId="3" borderId="5" xfId="1" applyFont="1" applyFill="1" applyBorder="1" applyAlignment="1">
      <alignment vertical="center"/>
    </xf>
    <xf numFmtId="0" fontId="13" fillId="3" borderId="13" xfId="1" applyFont="1" applyFill="1" applyBorder="1" applyAlignment="1">
      <alignment horizontal="left" vertical="center"/>
    </xf>
    <xf numFmtId="1" fontId="53" fillId="0" borderId="18" xfId="1" applyNumberFormat="1" applyFont="1" applyBorder="1" applyAlignment="1">
      <alignment horizontal="center" vertical="center"/>
    </xf>
    <xf numFmtId="1" fontId="53" fillId="0" borderId="3" xfId="1" applyNumberFormat="1" applyFont="1" applyBorder="1" applyAlignment="1">
      <alignment horizontal="center" vertical="center"/>
    </xf>
    <xf numFmtId="1" fontId="53" fillId="0" borderId="13" xfId="1" applyNumberFormat="1" applyFont="1" applyBorder="1" applyAlignment="1">
      <alignment horizontal="center" vertical="center"/>
    </xf>
    <xf numFmtId="1" fontId="53" fillId="0" borderId="15" xfId="1" applyNumberFormat="1" applyFont="1" applyBorder="1" applyAlignment="1">
      <alignment horizontal="center" vertical="center"/>
    </xf>
    <xf numFmtId="1" fontId="53" fillId="0" borderId="12" xfId="1" applyNumberFormat="1" applyFont="1" applyBorder="1" applyAlignment="1">
      <alignment horizontal="center" vertical="center"/>
    </xf>
    <xf numFmtId="1" fontId="53" fillId="0" borderId="18" xfId="1" applyNumberFormat="1" applyFont="1" applyBorder="1" applyAlignment="1">
      <alignment horizontal="center"/>
    </xf>
    <xf numFmtId="1" fontId="53" fillId="0" borderId="3" xfId="1" applyNumberFormat="1" applyFont="1" applyBorder="1" applyAlignment="1">
      <alignment horizontal="center"/>
    </xf>
    <xf numFmtId="1" fontId="53" fillId="0" borderId="13" xfId="1" applyNumberFormat="1" applyFont="1" applyBorder="1" applyAlignment="1">
      <alignment horizontal="center"/>
    </xf>
    <xf numFmtId="1" fontId="53" fillId="0" borderId="2" xfId="1" applyNumberFormat="1" applyFont="1" applyBorder="1" applyAlignment="1">
      <alignment horizontal="center" vertical="center"/>
    </xf>
    <xf numFmtId="1" fontId="53" fillId="0" borderId="5" xfId="1" applyNumberFormat="1" applyFont="1" applyBorder="1" applyAlignment="1">
      <alignment horizontal="center" vertical="center"/>
    </xf>
    <xf numFmtId="1" fontId="53" fillId="0" borderId="67" xfId="1" applyNumberFormat="1" applyFont="1" applyBorder="1" applyAlignment="1">
      <alignment horizontal="center" vertical="center"/>
    </xf>
    <xf numFmtId="1" fontId="53" fillId="0" borderId="69" xfId="1" applyNumberFormat="1" applyFont="1" applyBorder="1" applyAlignment="1">
      <alignment horizontal="center" vertical="center"/>
    </xf>
    <xf numFmtId="1" fontId="53" fillId="0" borderId="70" xfId="1" applyNumberFormat="1" applyFont="1" applyBorder="1" applyAlignment="1">
      <alignment horizontal="center" vertical="center"/>
    </xf>
    <xf numFmtId="1" fontId="53" fillId="0" borderId="44" xfId="1" applyNumberFormat="1" applyFont="1" applyBorder="1" applyAlignment="1">
      <alignment horizontal="center" vertical="center"/>
    </xf>
    <xf numFmtId="1" fontId="53" fillId="0" borderId="45" xfId="1" applyNumberFormat="1" applyFont="1" applyBorder="1" applyAlignment="1">
      <alignment horizontal="center" vertical="center"/>
    </xf>
    <xf numFmtId="1" fontId="53" fillId="0" borderId="125" xfId="1" applyNumberFormat="1" applyFont="1" applyBorder="1" applyAlignment="1">
      <alignment horizontal="center" vertical="center"/>
    </xf>
    <xf numFmtId="1" fontId="53" fillId="0" borderId="85" xfId="1" applyNumberFormat="1" applyFont="1" applyBorder="1" applyAlignment="1">
      <alignment horizontal="center" vertical="center"/>
    </xf>
    <xf numFmtId="0" fontId="9" fillId="0" borderId="30" xfId="1" quotePrefix="1" applyFont="1" applyBorder="1" applyAlignment="1">
      <alignment horizontal="center" vertical="center"/>
    </xf>
    <xf numFmtId="0" fontId="9" fillId="0" borderId="31" xfId="1" quotePrefix="1" applyFont="1" applyBorder="1" applyAlignment="1">
      <alignment horizontal="center" vertical="center"/>
    </xf>
    <xf numFmtId="0" fontId="9" fillId="0" borderId="29" xfId="1" quotePrefix="1" applyFont="1" applyBorder="1" applyAlignment="1">
      <alignment horizontal="center" vertical="center"/>
    </xf>
    <xf numFmtId="0" fontId="9" fillId="0" borderId="30" xfId="1" applyFont="1" applyBorder="1" applyAlignment="1">
      <alignment horizontal="center" vertical="center"/>
    </xf>
    <xf numFmtId="0" fontId="9" fillId="0" borderId="31" xfId="1" applyFont="1" applyBorder="1" applyAlignment="1">
      <alignment horizontal="center" vertical="center"/>
    </xf>
    <xf numFmtId="0" fontId="13" fillId="0" borderId="2" xfId="1" applyFont="1" applyBorder="1" applyAlignment="1">
      <alignment horizontal="left" vertical="center"/>
    </xf>
    <xf numFmtId="0" fontId="13" fillId="0" borderId="5" xfId="1" applyFont="1" applyBorder="1" applyAlignment="1">
      <alignment horizontal="left" vertical="center"/>
    </xf>
    <xf numFmtId="0" fontId="52" fillId="0" borderId="93" xfId="0" applyFont="1" applyBorder="1" applyAlignment="1">
      <alignment horizontal="center" vertical="center"/>
    </xf>
  </cellXfs>
  <cellStyles count="11">
    <cellStyle name="Normal" xfId="0" builtinId="0"/>
    <cellStyle name="Normal 2" xfId="1" xr:uid="{00000000-0005-0000-0000-000001000000}"/>
    <cellStyle name="Normal 2 2" xfId="2" xr:uid="{00000000-0005-0000-0000-000002000000}"/>
    <cellStyle name="Normal 3" xfId="3" xr:uid="{00000000-0005-0000-0000-000003000000}"/>
    <cellStyle name="Normal 4" xfId="4" xr:uid="{00000000-0005-0000-0000-000004000000}"/>
    <cellStyle name="Normal 5" xfId="5" xr:uid="{A56E4269-6C32-40CC-AB74-C2DCC8237140}"/>
    <cellStyle name="Normal 5 2" xfId="6" xr:uid="{34C5EF34-1FDB-4965-848D-7E8B3FA9517C}"/>
    <cellStyle name="Normal 5 2 2" xfId="9" xr:uid="{95DE47C0-7C68-4EB3-B623-47211AD7CA8D}"/>
    <cellStyle name="Normal 5 3" xfId="7" xr:uid="{5BBE4528-E89D-4C5F-9E6F-4C3D8D60B8FB}"/>
    <cellStyle name="Normal 5 3 2" xfId="10" xr:uid="{A1A8BDE5-EE5D-4382-8F7A-DB7530D806D5}"/>
    <cellStyle name="Normal 5 4" xfId="8" xr:uid="{BD2C245F-C394-4384-995C-46A7A0C05838}"/>
  </cellStyles>
  <dxfs count="786">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ont>
        <color rgb="FF9C0006"/>
      </font>
      <fill>
        <patternFill>
          <bgColor rgb="FFFFC7CE"/>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ont>
        <color rgb="FF9C0006"/>
      </font>
      <fill>
        <patternFill>
          <bgColor rgb="FFFFC7CE"/>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s>
  <tableStyles count="0" defaultTableStyle="TableStyleMedium2" defaultPivotStyle="PivotStyleLight16"/>
  <colors>
    <mruColors>
      <color rgb="FF0000FF"/>
      <color rgb="FFFF99CC"/>
      <color rgb="FFFFCCFF"/>
      <color rgb="FFCCFF99"/>
      <color rgb="FFFFFF99"/>
      <color rgb="FFCCFF66"/>
      <color rgb="FF00FFFF"/>
      <color rgb="FF000000"/>
      <color rgb="FF00FF00"/>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5.emf"/></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jpeg"/><Relationship Id="rId5" Type="http://schemas.openxmlformats.org/officeDocument/2006/relationships/image" Target="../media/image3.png"/><Relationship Id="rId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11.jpeg"/><Relationship Id="rId5" Type="http://schemas.openxmlformats.org/officeDocument/2006/relationships/image" Target="../media/image10.png"/><Relationship Id="rId4"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12.jpeg"/><Relationship Id="rId5" Type="http://schemas.openxmlformats.org/officeDocument/2006/relationships/image" Target="../media/image10.png"/><Relationship Id="rId4" Type="http://schemas.openxmlformats.org/officeDocument/2006/relationships/image" Target="../media/image3.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3.emf"/><Relationship Id="rId2" Type="http://schemas.openxmlformats.org/officeDocument/2006/relationships/image" Target="../media/image3.png"/><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3.png"/><Relationship Id="rId1" Type="http://schemas.openxmlformats.org/officeDocument/2006/relationships/image" Target="../media/image1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3.png"/><Relationship Id="rId1" Type="http://schemas.openxmlformats.org/officeDocument/2006/relationships/image" Target="../media/image1.jpeg"/><Relationship Id="rId5" Type="http://schemas.openxmlformats.org/officeDocument/2006/relationships/image" Target="../media/image5.emf"/><Relationship Id="rId4" Type="http://schemas.openxmlformats.org/officeDocument/2006/relationships/image" Target="../media/image15.emf"/></Relationships>
</file>

<file path=xl/drawings/_rels/drawing24.xml.rels><?xml version="1.0" encoding="UTF-8" standalone="yes"?>
<Relationships xmlns="http://schemas.openxmlformats.org/package/2006/relationships"><Relationship Id="rId2" Type="http://schemas.openxmlformats.org/officeDocument/2006/relationships/image" Target="../media/image16.emf"/><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0.png"/><Relationship Id="rId1" Type="http://schemas.openxmlformats.org/officeDocument/2006/relationships/image" Target="../media/image1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0.png"/><Relationship Id="rId1" Type="http://schemas.openxmlformats.org/officeDocument/2006/relationships/image" Target="../media/image12.jpeg"/></Relationships>
</file>

<file path=xl/drawings/_rels/drawing30.x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0.png"/><Relationship Id="rId1" Type="http://schemas.openxmlformats.org/officeDocument/2006/relationships/image" Target="../media/image12.jpeg"/></Relationships>
</file>

<file path=xl/drawings/_rels/drawing31.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3.png"/><Relationship Id="rId1" Type="http://schemas.openxmlformats.org/officeDocument/2006/relationships/image" Target="../media/image12.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8FDA9238-64CE-4FFE-A667-A2CC6A3FCA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333375</xdr:colOff>
      <xdr:row>5</xdr:row>
      <xdr:rowOff>102145</xdr:rowOff>
    </xdr:from>
    <xdr:to>
      <xdr:col>29</xdr:col>
      <xdr:colOff>380406</xdr:colOff>
      <xdr:row>17</xdr:row>
      <xdr:rowOff>14679</xdr:rowOff>
    </xdr:to>
    <xdr:pic>
      <xdr:nvPicPr>
        <xdr:cNvPr id="3" name="Picture 2">
          <a:extLst>
            <a:ext uri="{FF2B5EF4-FFF2-40B4-BE49-F238E27FC236}">
              <a16:creationId xmlns:a16="http://schemas.microsoft.com/office/drawing/2014/main" id="{2FAD230E-FF41-4E08-A0C4-44BA3BA872BA}"/>
            </a:ext>
          </a:extLst>
        </xdr:cNvPr>
        <xdr:cNvPicPr>
          <a:picLocks noChangeAspect="1"/>
        </xdr:cNvPicPr>
      </xdr:nvPicPr>
      <xdr:blipFill>
        <a:blip xmlns:r="http://schemas.openxmlformats.org/officeDocument/2006/relationships" r:embed="rId2"/>
        <a:stretch>
          <a:fillRect/>
        </a:stretch>
      </xdr:blipFill>
      <xdr:spPr>
        <a:xfrm>
          <a:off x="22536150" y="1159420"/>
          <a:ext cx="3704631" cy="1798484"/>
        </a:xfrm>
        <a:prstGeom prst="rect">
          <a:avLst/>
        </a:prstGeom>
      </xdr:spPr>
    </xdr:pic>
    <xdr:clientData/>
  </xdr:twoCellAnchor>
  <xdr:twoCellAnchor editAs="oneCell">
    <xdr:from>
      <xdr:col>23</xdr:col>
      <xdr:colOff>5953</xdr:colOff>
      <xdr:row>284</xdr:row>
      <xdr:rowOff>0</xdr:rowOff>
    </xdr:from>
    <xdr:to>
      <xdr:col>30</xdr:col>
      <xdr:colOff>90720</xdr:colOff>
      <xdr:row>293</xdr:row>
      <xdr:rowOff>139322</xdr:rowOff>
    </xdr:to>
    <xdr:pic>
      <xdr:nvPicPr>
        <xdr:cNvPr id="4" name="Picture 3">
          <a:extLst>
            <a:ext uri="{FF2B5EF4-FFF2-40B4-BE49-F238E27FC236}">
              <a16:creationId xmlns:a16="http://schemas.microsoft.com/office/drawing/2014/main" id="{A7C07B65-B8A8-49EF-A3FA-0135C7D35CE5}"/>
            </a:ext>
          </a:extLst>
        </xdr:cNvPr>
        <xdr:cNvPicPr>
          <a:picLocks noChangeAspect="1"/>
        </xdr:cNvPicPr>
      </xdr:nvPicPr>
      <xdr:blipFill>
        <a:blip xmlns:r="http://schemas.openxmlformats.org/officeDocument/2006/relationships" r:embed="rId3"/>
        <a:stretch>
          <a:fillRect/>
        </a:stretch>
      </xdr:blipFill>
      <xdr:spPr>
        <a:xfrm>
          <a:off x="22208728" y="49872900"/>
          <a:ext cx="4351967" cy="1615697"/>
        </a:xfrm>
        <a:prstGeom prst="rect">
          <a:avLst/>
        </a:prstGeom>
      </xdr:spPr>
    </xdr:pic>
    <xdr:clientData/>
  </xdr:twoCellAnchor>
  <xdr:twoCellAnchor editAs="oneCell">
    <xdr:from>
      <xdr:col>20</xdr:col>
      <xdr:colOff>590550</xdr:colOff>
      <xdr:row>49</xdr:row>
      <xdr:rowOff>57150</xdr:rowOff>
    </xdr:from>
    <xdr:to>
      <xdr:col>24</xdr:col>
      <xdr:colOff>290</xdr:colOff>
      <xdr:row>59</xdr:row>
      <xdr:rowOff>149224</xdr:rowOff>
    </xdr:to>
    <xdr:pic>
      <xdr:nvPicPr>
        <xdr:cNvPr id="5" name="Picture 4">
          <a:extLst>
            <a:ext uri="{FF2B5EF4-FFF2-40B4-BE49-F238E27FC236}">
              <a16:creationId xmlns:a16="http://schemas.microsoft.com/office/drawing/2014/main" id="{B9127899-6985-4377-9B72-A14AE58264A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964525" y="8162925"/>
          <a:ext cx="1848140" cy="19589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252780</xdr:colOff>
      <xdr:row>329</xdr:row>
      <xdr:rowOff>28818</xdr:rowOff>
    </xdr:from>
    <xdr:ext cx="1497928" cy="1570649"/>
    <xdr:pic>
      <xdr:nvPicPr>
        <xdr:cNvPr id="6" name="Picture 5">
          <a:extLst>
            <a:ext uri="{FF2B5EF4-FFF2-40B4-BE49-F238E27FC236}">
              <a16:creationId xmlns:a16="http://schemas.microsoft.com/office/drawing/2014/main" id="{0E95A9C8-568B-4351-A4C1-03789993E6B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05230" y="57283593"/>
          <a:ext cx="1497928" cy="15706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147205</xdr:colOff>
      <xdr:row>341</xdr:row>
      <xdr:rowOff>95250</xdr:rowOff>
    </xdr:from>
    <xdr:ext cx="1497928" cy="1570649"/>
    <xdr:pic>
      <xdr:nvPicPr>
        <xdr:cNvPr id="7" name="Picture 6">
          <a:extLst>
            <a:ext uri="{FF2B5EF4-FFF2-40B4-BE49-F238E27FC236}">
              <a16:creationId xmlns:a16="http://schemas.microsoft.com/office/drawing/2014/main" id="{0F622E36-25A8-441A-98FE-EC94D64D697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434955" y="59293125"/>
          <a:ext cx="1497928" cy="15706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215546</xdr:colOff>
      <xdr:row>352</xdr:row>
      <xdr:rowOff>8660</xdr:rowOff>
    </xdr:from>
    <xdr:ext cx="1497928" cy="1570649"/>
    <xdr:pic>
      <xdr:nvPicPr>
        <xdr:cNvPr id="8" name="Picture 7">
          <a:extLst>
            <a:ext uri="{FF2B5EF4-FFF2-40B4-BE49-F238E27FC236}">
              <a16:creationId xmlns:a16="http://schemas.microsoft.com/office/drawing/2014/main" id="{5836A79D-3FFD-4B18-ADAF-CE9E7ACEB1A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67996" y="60997235"/>
          <a:ext cx="1497928" cy="15706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147205</xdr:colOff>
      <xdr:row>372</xdr:row>
      <xdr:rowOff>95250</xdr:rowOff>
    </xdr:from>
    <xdr:ext cx="1497928" cy="1570649"/>
    <xdr:pic>
      <xdr:nvPicPr>
        <xdr:cNvPr id="9" name="Picture 8">
          <a:extLst>
            <a:ext uri="{FF2B5EF4-FFF2-40B4-BE49-F238E27FC236}">
              <a16:creationId xmlns:a16="http://schemas.microsoft.com/office/drawing/2014/main" id="{00A63ACE-AF72-44BC-A79C-291116D5A52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434955" y="64322325"/>
          <a:ext cx="1497928" cy="15706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180910</xdr:colOff>
      <xdr:row>379</xdr:row>
      <xdr:rowOff>155863</xdr:rowOff>
    </xdr:from>
    <xdr:ext cx="1497928" cy="1570649"/>
    <xdr:pic>
      <xdr:nvPicPr>
        <xdr:cNvPr id="10" name="Picture 9">
          <a:extLst>
            <a:ext uri="{FF2B5EF4-FFF2-40B4-BE49-F238E27FC236}">
              <a16:creationId xmlns:a16="http://schemas.microsoft.com/office/drawing/2014/main" id="{4FD30171-CD93-4F85-B5CC-9ADCBC618F4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33360" y="65525938"/>
          <a:ext cx="1497928" cy="15706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147205</xdr:colOff>
      <xdr:row>403</xdr:row>
      <xdr:rowOff>95250</xdr:rowOff>
    </xdr:from>
    <xdr:ext cx="1497928" cy="1570649"/>
    <xdr:pic>
      <xdr:nvPicPr>
        <xdr:cNvPr id="11" name="Picture 10">
          <a:extLst>
            <a:ext uri="{FF2B5EF4-FFF2-40B4-BE49-F238E27FC236}">
              <a16:creationId xmlns:a16="http://schemas.microsoft.com/office/drawing/2014/main" id="{D674F1B9-7093-461A-A444-6D53E0F3D6E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434955" y="69351525"/>
          <a:ext cx="1497928" cy="15706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232864</xdr:colOff>
      <xdr:row>412</xdr:row>
      <xdr:rowOff>62588</xdr:rowOff>
    </xdr:from>
    <xdr:ext cx="1497928" cy="1570649"/>
    <xdr:pic>
      <xdr:nvPicPr>
        <xdr:cNvPr id="12" name="Picture 11">
          <a:extLst>
            <a:ext uri="{FF2B5EF4-FFF2-40B4-BE49-F238E27FC236}">
              <a16:creationId xmlns:a16="http://schemas.microsoft.com/office/drawing/2014/main" id="{1F13F4F0-BB89-4A59-8F17-110C8C99A9E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85314" y="70785713"/>
          <a:ext cx="1497928" cy="15706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147205</xdr:colOff>
      <xdr:row>434</xdr:row>
      <xdr:rowOff>95250</xdr:rowOff>
    </xdr:from>
    <xdr:ext cx="1497928" cy="1570649"/>
    <xdr:pic>
      <xdr:nvPicPr>
        <xdr:cNvPr id="13" name="Picture 12">
          <a:extLst>
            <a:ext uri="{FF2B5EF4-FFF2-40B4-BE49-F238E27FC236}">
              <a16:creationId xmlns:a16="http://schemas.microsoft.com/office/drawing/2014/main" id="{B07F73E7-C166-4AA4-AA98-E9DF7055843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434955" y="74380725"/>
          <a:ext cx="1497928" cy="15706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50AC34FD-C51A-48DC-BCC9-1937C96FC5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333375</xdr:colOff>
      <xdr:row>5</xdr:row>
      <xdr:rowOff>102145</xdr:rowOff>
    </xdr:from>
    <xdr:to>
      <xdr:col>29</xdr:col>
      <xdr:colOff>380405</xdr:colOff>
      <xdr:row>17</xdr:row>
      <xdr:rowOff>14679</xdr:rowOff>
    </xdr:to>
    <xdr:pic>
      <xdr:nvPicPr>
        <xdr:cNvPr id="4" name="Picture 3">
          <a:extLst>
            <a:ext uri="{FF2B5EF4-FFF2-40B4-BE49-F238E27FC236}">
              <a16:creationId xmlns:a16="http://schemas.microsoft.com/office/drawing/2014/main" id="{488B68AC-D123-44EC-B793-98ECF9A35CC0}"/>
            </a:ext>
          </a:extLst>
        </xdr:cNvPr>
        <xdr:cNvPicPr>
          <a:picLocks noChangeAspect="1"/>
        </xdr:cNvPicPr>
      </xdr:nvPicPr>
      <xdr:blipFill>
        <a:blip xmlns:r="http://schemas.openxmlformats.org/officeDocument/2006/relationships" r:embed="rId2"/>
        <a:stretch>
          <a:fillRect/>
        </a:stretch>
      </xdr:blipFill>
      <xdr:spPr>
        <a:xfrm>
          <a:off x="21678900" y="1159420"/>
          <a:ext cx="3704628" cy="1798484"/>
        </a:xfrm>
        <a:prstGeom prst="rect">
          <a:avLst/>
        </a:prstGeom>
      </xdr:spPr>
    </xdr:pic>
    <xdr:clientData/>
  </xdr:twoCellAnchor>
  <xdr:twoCellAnchor editAs="oneCell">
    <xdr:from>
      <xdr:col>23</xdr:col>
      <xdr:colOff>5953</xdr:colOff>
      <xdr:row>245</xdr:row>
      <xdr:rowOff>0</xdr:rowOff>
    </xdr:from>
    <xdr:to>
      <xdr:col>30</xdr:col>
      <xdr:colOff>90719</xdr:colOff>
      <xdr:row>254</xdr:row>
      <xdr:rowOff>148847</xdr:rowOff>
    </xdr:to>
    <xdr:pic>
      <xdr:nvPicPr>
        <xdr:cNvPr id="5" name="Picture 4">
          <a:extLst>
            <a:ext uri="{FF2B5EF4-FFF2-40B4-BE49-F238E27FC236}">
              <a16:creationId xmlns:a16="http://schemas.microsoft.com/office/drawing/2014/main" id="{E80AE6BE-1506-43F8-9353-306A314BA64B}"/>
            </a:ext>
          </a:extLst>
        </xdr:cNvPr>
        <xdr:cNvPicPr>
          <a:picLocks noChangeAspect="1"/>
        </xdr:cNvPicPr>
      </xdr:nvPicPr>
      <xdr:blipFill>
        <a:blip xmlns:r="http://schemas.openxmlformats.org/officeDocument/2006/relationships" r:embed="rId3"/>
        <a:stretch>
          <a:fillRect/>
        </a:stretch>
      </xdr:blipFill>
      <xdr:spPr>
        <a:xfrm>
          <a:off x="19903678" y="38769132"/>
          <a:ext cx="4348791" cy="1616562"/>
        </a:xfrm>
        <a:prstGeom prst="rect">
          <a:avLst/>
        </a:prstGeom>
      </xdr:spPr>
    </xdr:pic>
    <xdr:clientData/>
  </xdr:twoCellAnchor>
  <xdr:oneCellAnchor>
    <xdr:from>
      <xdr:col>1</xdr:col>
      <xdr:colOff>304735</xdr:colOff>
      <xdr:row>284</xdr:row>
      <xdr:rowOff>20159</xdr:rowOff>
    </xdr:from>
    <xdr:ext cx="1497928" cy="1570649"/>
    <xdr:pic>
      <xdr:nvPicPr>
        <xdr:cNvPr id="6" name="Picture 5">
          <a:extLst>
            <a:ext uri="{FF2B5EF4-FFF2-40B4-BE49-F238E27FC236}">
              <a16:creationId xmlns:a16="http://schemas.microsoft.com/office/drawing/2014/main" id="{D86A4481-18A1-48E0-9B4C-18584B51A99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58917" y="58365114"/>
          <a:ext cx="1497928" cy="15706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206887</xdr:colOff>
      <xdr:row>314</xdr:row>
      <xdr:rowOff>69273</xdr:rowOff>
    </xdr:from>
    <xdr:ext cx="1497928" cy="1570649"/>
    <xdr:pic>
      <xdr:nvPicPr>
        <xdr:cNvPr id="9" name="Picture 8">
          <a:extLst>
            <a:ext uri="{FF2B5EF4-FFF2-40B4-BE49-F238E27FC236}">
              <a16:creationId xmlns:a16="http://schemas.microsoft.com/office/drawing/2014/main" id="{5B5885C4-11D3-4463-890D-0D741CAAFDE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61069" y="63427841"/>
          <a:ext cx="1497928" cy="15706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588818</xdr:colOff>
      <xdr:row>373</xdr:row>
      <xdr:rowOff>25978</xdr:rowOff>
    </xdr:from>
    <xdr:ext cx="1497928" cy="1570649"/>
    <xdr:pic>
      <xdr:nvPicPr>
        <xdr:cNvPr id="14" name="Picture 13">
          <a:extLst>
            <a:ext uri="{FF2B5EF4-FFF2-40B4-BE49-F238E27FC236}">
              <a16:creationId xmlns:a16="http://schemas.microsoft.com/office/drawing/2014/main" id="{E335F9B0-78FA-4F94-A90A-19597626D57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209568" y="73100046"/>
          <a:ext cx="1497928" cy="15706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8BE41C53-8DEC-4D41-9F31-5A6D5A6EA2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AB7B0598-9565-4B09-A4E7-3A678BAC2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37C894C4-7B15-4BA8-8527-192FAA3AF3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609600</xdr:colOff>
      <xdr:row>8</xdr:row>
      <xdr:rowOff>90211</xdr:rowOff>
    </xdr:from>
    <xdr:to>
      <xdr:col>19</xdr:col>
      <xdr:colOff>399330</xdr:colOff>
      <xdr:row>21</xdr:row>
      <xdr:rowOff>123487</xdr:rowOff>
    </xdr:to>
    <xdr:pic>
      <xdr:nvPicPr>
        <xdr:cNvPr id="3" name="Picture 2">
          <a:extLst>
            <a:ext uri="{FF2B5EF4-FFF2-40B4-BE49-F238E27FC236}">
              <a16:creationId xmlns:a16="http://schemas.microsoft.com/office/drawing/2014/main" id="{49DC7C51-2E99-4C51-B70F-385AA417BAFF}"/>
            </a:ext>
          </a:extLst>
        </xdr:cNvPr>
        <xdr:cNvPicPr>
          <a:picLocks noChangeAspect="1"/>
        </xdr:cNvPicPr>
      </xdr:nvPicPr>
      <xdr:blipFill>
        <a:blip xmlns:r="http://schemas.openxmlformats.org/officeDocument/2006/relationships" r:embed="rId2"/>
        <a:stretch>
          <a:fillRect/>
        </a:stretch>
      </xdr:blipFill>
      <xdr:spPr>
        <a:xfrm>
          <a:off x="13754100" y="1699936"/>
          <a:ext cx="4571280" cy="21383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BD5EA3FC-83CA-45D8-AF5A-F51C47070F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209550</xdr:colOff>
      <xdr:row>166</xdr:row>
      <xdr:rowOff>0</xdr:rowOff>
    </xdr:from>
    <xdr:to>
      <xdr:col>38</xdr:col>
      <xdr:colOff>256520</xdr:colOff>
      <xdr:row>166</xdr:row>
      <xdr:rowOff>0</xdr:rowOff>
    </xdr:to>
    <xdr:grpSp>
      <xdr:nvGrpSpPr>
        <xdr:cNvPr id="3" name="Group 2">
          <a:extLst>
            <a:ext uri="{FF2B5EF4-FFF2-40B4-BE49-F238E27FC236}">
              <a16:creationId xmlns:a16="http://schemas.microsoft.com/office/drawing/2014/main" id="{9B533CF5-8B66-491E-8DA5-6E9E1AC0D3D1}"/>
            </a:ext>
          </a:extLst>
        </xdr:cNvPr>
        <xdr:cNvGrpSpPr/>
      </xdr:nvGrpSpPr>
      <xdr:grpSpPr>
        <a:xfrm>
          <a:off x="21147232" y="26531455"/>
          <a:ext cx="7926743" cy="0"/>
          <a:chOff x="9058275" y="24926925"/>
          <a:chExt cx="6257270" cy="7314337"/>
        </a:xfrm>
      </xdr:grpSpPr>
      <xdr:pic>
        <xdr:nvPicPr>
          <xdr:cNvPr id="4" name="Picture 3">
            <a:extLst>
              <a:ext uri="{FF2B5EF4-FFF2-40B4-BE49-F238E27FC236}">
                <a16:creationId xmlns:a16="http://schemas.microsoft.com/office/drawing/2014/main" id="{73C4E08C-F3F3-4785-A41B-8BB6C7831085}"/>
              </a:ext>
            </a:extLst>
          </xdr:cNvPr>
          <xdr:cNvPicPr>
            <a:picLocks noChangeAspect="1"/>
          </xdr:cNvPicPr>
        </xdr:nvPicPr>
        <xdr:blipFill>
          <a:blip xmlns:r="http://schemas.openxmlformats.org/officeDocument/2006/relationships" r:embed="rId2"/>
          <a:stretch>
            <a:fillRect/>
          </a:stretch>
        </xdr:blipFill>
        <xdr:spPr>
          <a:xfrm>
            <a:off x="11691043" y="27470099"/>
            <a:ext cx="3624502" cy="4771163"/>
          </a:xfrm>
          <a:prstGeom prst="rect">
            <a:avLst/>
          </a:prstGeom>
        </xdr:spPr>
      </xdr:pic>
      <xdr:pic>
        <xdr:nvPicPr>
          <xdr:cNvPr id="5" name="Picture 4">
            <a:extLst>
              <a:ext uri="{FF2B5EF4-FFF2-40B4-BE49-F238E27FC236}">
                <a16:creationId xmlns:a16="http://schemas.microsoft.com/office/drawing/2014/main" id="{897ACBE5-CDB0-49E3-8753-70D5E069B210}"/>
              </a:ext>
            </a:extLst>
          </xdr:cNvPr>
          <xdr:cNvPicPr>
            <a:picLocks noChangeAspect="1"/>
          </xdr:cNvPicPr>
        </xdr:nvPicPr>
        <xdr:blipFill>
          <a:blip xmlns:r="http://schemas.openxmlformats.org/officeDocument/2006/relationships" r:embed="rId3"/>
          <a:stretch>
            <a:fillRect/>
          </a:stretch>
        </xdr:blipFill>
        <xdr:spPr>
          <a:xfrm>
            <a:off x="9058275" y="24926925"/>
            <a:ext cx="4961905" cy="2219048"/>
          </a:xfrm>
          <a:prstGeom prst="rect">
            <a:avLst/>
          </a:prstGeom>
        </xdr:spPr>
      </xdr:pic>
    </xdr:grpSp>
    <xdr:clientData/>
  </xdr:twoCellAnchor>
  <xdr:twoCellAnchor editAs="oneCell">
    <xdr:from>
      <xdr:col>24</xdr:col>
      <xdr:colOff>180975</xdr:colOff>
      <xdr:row>199</xdr:row>
      <xdr:rowOff>57150</xdr:rowOff>
    </xdr:from>
    <xdr:to>
      <xdr:col>35</xdr:col>
      <xdr:colOff>435489</xdr:colOff>
      <xdr:row>216</xdr:row>
      <xdr:rowOff>148821</xdr:rowOff>
    </xdr:to>
    <xdr:pic>
      <xdr:nvPicPr>
        <xdr:cNvPr id="6" name="Picture 5">
          <a:extLst>
            <a:ext uri="{FF2B5EF4-FFF2-40B4-BE49-F238E27FC236}">
              <a16:creationId xmlns:a16="http://schemas.microsoft.com/office/drawing/2014/main" id="{A5B7E3E7-DA39-4714-8891-36F678D42596}"/>
            </a:ext>
          </a:extLst>
        </xdr:cNvPr>
        <xdr:cNvPicPr>
          <a:picLocks noChangeAspect="1"/>
        </xdr:cNvPicPr>
      </xdr:nvPicPr>
      <xdr:blipFill>
        <a:blip xmlns:r="http://schemas.openxmlformats.org/officeDocument/2006/relationships" r:embed="rId4"/>
        <a:stretch>
          <a:fillRect/>
        </a:stretch>
      </xdr:blipFill>
      <xdr:spPr>
        <a:xfrm>
          <a:off x="19154775" y="48167925"/>
          <a:ext cx="7395089" cy="2682472"/>
        </a:xfrm>
        <a:prstGeom prst="rect">
          <a:avLst/>
        </a:prstGeom>
      </xdr:spPr>
    </xdr:pic>
    <xdr:clientData/>
  </xdr:twoCellAnchor>
  <xdr:twoCellAnchor editAs="oneCell">
    <xdr:from>
      <xdr:col>18</xdr:col>
      <xdr:colOff>333375</xdr:colOff>
      <xdr:row>17</xdr:row>
      <xdr:rowOff>104775</xdr:rowOff>
    </xdr:from>
    <xdr:to>
      <xdr:col>23</xdr:col>
      <xdr:colOff>514350</xdr:colOff>
      <xdr:row>27</xdr:row>
      <xdr:rowOff>373</xdr:rowOff>
    </xdr:to>
    <xdr:pic>
      <xdr:nvPicPr>
        <xdr:cNvPr id="9" name="Picture 8">
          <a:extLst>
            <a:ext uri="{FF2B5EF4-FFF2-40B4-BE49-F238E27FC236}">
              <a16:creationId xmlns:a16="http://schemas.microsoft.com/office/drawing/2014/main" id="{D8308856-241A-4C4D-936A-0BF38090DF90}"/>
            </a:ext>
          </a:extLst>
        </xdr:cNvPr>
        <xdr:cNvPicPr>
          <a:picLocks noChangeAspect="1"/>
        </xdr:cNvPicPr>
      </xdr:nvPicPr>
      <xdr:blipFill>
        <a:blip xmlns:r="http://schemas.openxmlformats.org/officeDocument/2006/relationships" r:embed="rId5"/>
        <a:stretch>
          <a:fillRect/>
        </a:stretch>
      </xdr:blipFill>
      <xdr:spPr>
        <a:xfrm>
          <a:off x="14782800" y="4295775"/>
          <a:ext cx="4048125" cy="1471008"/>
        </a:xfrm>
        <a:prstGeom prst="rect">
          <a:avLst/>
        </a:prstGeom>
      </xdr:spPr>
    </xdr:pic>
    <xdr:clientData/>
  </xdr:twoCellAnchor>
  <xdr:twoCellAnchor editAs="oneCell">
    <xdr:from>
      <xdr:col>9</xdr:col>
      <xdr:colOff>144575</xdr:colOff>
      <xdr:row>228</xdr:row>
      <xdr:rowOff>152400</xdr:rowOff>
    </xdr:from>
    <xdr:to>
      <xdr:col>14</xdr:col>
      <xdr:colOff>208704</xdr:colOff>
      <xdr:row>238</xdr:row>
      <xdr:rowOff>113993</xdr:rowOff>
    </xdr:to>
    <xdr:pic>
      <xdr:nvPicPr>
        <xdr:cNvPr id="10" name="Picture 9">
          <a:extLst>
            <a:ext uri="{FF2B5EF4-FFF2-40B4-BE49-F238E27FC236}">
              <a16:creationId xmlns:a16="http://schemas.microsoft.com/office/drawing/2014/main" id="{439D50D4-D401-4F36-970F-A31766483A65}"/>
            </a:ext>
          </a:extLst>
        </xdr:cNvPr>
        <xdr:cNvPicPr>
          <a:picLocks noChangeAspect="1"/>
        </xdr:cNvPicPr>
      </xdr:nvPicPr>
      <xdr:blipFill>
        <a:blip xmlns:r="http://schemas.openxmlformats.org/officeDocument/2006/relationships" r:embed="rId5"/>
        <a:stretch>
          <a:fillRect/>
        </a:stretch>
      </xdr:blipFill>
      <xdr:spPr>
        <a:xfrm>
          <a:off x="8107475" y="5124450"/>
          <a:ext cx="4350379" cy="15808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F37BED1B-1244-4960-890E-AF04BE86E3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498475</xdr:colOff>
      <xdr:row>0</xdr:row>
      <xdr:rowOff>75142</xdr:rowOff>
    </xdr:from>
    <xdr:to>
      <xdr:col>1</xdr:col>
      <xdr:colOff>1593850</xdr:colOff>
      <xdr:row>2</xdr:row>
      <xdr:rowOff>122767</xdr:rowOff>
    </xdr:to>
    <xdr:pic>
      <xdr:nvPicPr>
        <xdr:cNvPr id="2" name="Picture 3" descr="PI-logo">
          <a:extLst>
            <a:ext uri="{FF2B5EF4-FFF2-40B4-BE49-F238E27FC236}">
              <a16:creationId xmlns:a16="http://schemas.microsoft.com/office/drawing/2014/main" id="{28890ECD-E207-4F7A-9FC9-DBC75D11F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475" y="75142"/>
          <a:ext cx="1645708" cy="5979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56B21E42-3144-4F30-B6DD-E9BB2087B9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174D22F0-64C4-4C4E-8603-F23167163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928878D9-5C44-4B02-BDD5-7CAC47099A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5335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209550</xdr:colOff>
      <xdr:row>311</xdr:row>
      <xdr:rowOff>0</xdr:rowOff>
    </xdr:from>
    <xdr:to>
      <xdr:col>38</xdr:col>
      <xdr:colOff>256520</xdr:colOff>
      <xdr:row>311</xdr:row>
      <xdr:rowOff>0</xdr:rowOff>
    </xdr:to>
    <xdr:grpSp>
      <xdr:nvGrpSpPr>
        <xdr:cNvPr id="3" name="Group 2">
          <a:extLst>
            <a:ext uri="{FF2B5EF4-FFF2-40B4-BE49-F238E27FC236}">
              <a16:creationId xmlns:a16="http://schemas.microsoft.com/office/drawing/2014/main" id="{D3D6CD1F-09AB-4F1A-9AF4-D966A5A36A3D}"/>
            </a:ext>
          </a:extLst>
        </xdr:cNvPr>
        <xdr:cNvGrpSpPr/>
      </xdr:nvGrpSpPr>
      <xdr:grpSpPr>
        <a:xfrm>
          <a:off x="19983450" y="13354050"/>
          <a:ext cx="8086070" cy="0"/>
          <a:chOff x="9058275" y="24926925"/>
          <a:chExt cx="6257270" cy="7314337"/>
        </a:xfrm>
      </xdr:grpSpPr>
      <xdr:pic>
        <xdr:nvPicPr>
          <xdr:cNvPr id="4" name="Picture 3">
            <a:extLst>
              <a:ext uri="{FF2B5EF4-FFF2-40B4-BE49-F238E27FC236}">
                <a16:creationId xmlns:a16="http://schemas.microsoft.com/office/drawing/2014/main" id="{915D7BA9-D234-4942-B4CB-74B74FB43566}"/>
              </a:ext>
            </a:extLst>
          </xdr:cNvPr>
          <xdr:cNvPicPr>
            <a:picLocks noChangeAspect="1"/>
          </xdr:cNvPicPr>
        </xdr:nvPicPr>
        <xdr:blipFill>
          <a:blip xmlns:r="http://schemas.openxmlformats.org/officeDocument/2006/relationships" r:embed="rId2"/>
          <a:stretch>
            <a:fillRect/>
          </a:stretch>
        </xdr:blipFill>
        <xdr:spPr>
          <a:xfrm>
            <a:off x="11691043" y="27470099"/>
            <a:ext cx="3624502" cy="4771163"/>
          </a:xfrm>
          <a:prstGeom prst="rect">
            <a:avLst/>
          </a:prstGeom>
        </xdr:spPr>
      </xdr:pic>
      <xdr:pic>
        <xdr:nvPicPr>
          <xdr:cNvPr id="5" name="Picture 4">
            <a:extLst>
              <a:ext uri="{FF2B5EF4-FFF2-40B4-BE49-F238E27FC236}">
                <a16:creationId xmlns:a16="http://schemas.microsoft.com/office/drawing/2014/main" id="{764E13E9-3FFB-49B8-92C4-BC410C063D86}"/>
              </a:ext>
            </a:extLst>
          </xdr:cNvPr>
          <xdr:cNvPicPr>
            <a:picLocks noChangeAspect="1"/>
          </xdr:cNvPicPr>
        </xdr:nvPicPr>
        <xdr:blipFill>
          <a:blip xmlns:r="http://schemas.openxmlformats.org/officeDocument/2006/relationships" r:embed="rId3"/>
          <a:stretch>
            <a:fillRect/>
          </a:stretch>
        </xdr:blipFill>
        <xdr:spPr>
          <a:xfrm>
            <a:off x="9058275" y="24926925"/>
            <a:ext cx="4961905" cy="2219048"/>
          </a:xfrm>
          <a:prstGeom prst="rect">
            <a:avLst/>
          </a:prstGeom>
        </xdr:spPr>
      </xdr:pic>
    </xdr:grpSp>
    <xdr:clientData/>
  </xdr:twoCellAnchor>
  <xdr:twoCellAnchor editAs="oneCell">
    <xdr:from>
      <xdr:col>26</xdr:col>
      <xdr:colOff>333375</xdr:colOff>
      <xdr:row>6</xdr:row>
      <xdr:rowOff>76200</xdr:rowOff>
    </xdr:from>
    <xdr:to>
      <xdr:col>37</xdr:col>
      <xdr:colOff>389680</xdr:colOff>
      <xdr:row>33</xdr:row>
      <xdr:rowOff>112261</xdr:rowOff>
    </xdr:to>
    <xdr:pic>
      <xdr:nvPicPr>
        <xdr:cNvPr id="6" name="Picture 5">
          <a:extLst>
            <a:ext uri="{FF2B5EF4-FFF2-40B4-BE49-F238E27FC236}">
              <a16:creationId xmlns:a16="http://schemas.microsoft.com/office/drawing/2014/main" id="{1E7CFF78-1A17-4D39-A4EC-2CB40B0AD4C1}"/>
            </a:ext>
          </a:extLst>
        </xdr:cNvPr>
        <xdr:cNvPicPr>
          <a:picLocks noChangeAspect="1"/>
        </xdr:cNvPicPr>
      </xdr:nvPicPr>
      <xdr:blipFill>
        <a:blip xmlns:r="http://schemas.openxmlformats.org/officeDocument/2006/relationships" r:embed="rId4"/>
        <a:stretch>
          <a:fillRect/>
        </a:stretch>
      </xdr:blipFill>
      <xdr:spPr>
        <a:xfrm>
          <a:off x="21164550" y="1295400"/>
          <a:ext cx="6761905" cy="2457143"/>
        </a:xfrm>
        <a:prstGeom prst="rect">
          <a:avLst/>
        </a:prstGeom>
      </xdr:spPr>
    </xdr:pic>
    <xdr:clientData/>
  </xdr:twoCellAnchor>
  <xdr:twoCellAnchor editAs="oneCell">
    <xdr:from>
      <xdr:col>21</xdr:col>
      <xdr:colOff>123825</xdr:colOff>
      <xdr:row>84</xdr:row>
      <xdr:rowOff>57150</xdr:rowOff>
    </xdr:from>
    <xdr:to>
      <xdr:col>32</xdr:col>
      <xdr:colOff>603764</xdr:colOff>
      <xdr:row>147</xdr:row>
      <xdr:rowOff>115918</xdr:rowOff>
    </xdr:to>
    <xdr:pic>
      <xdr:nvPicPr>
        <xdr:cNvPr id="8" name="Picture 7">
          <a:extLst>
            <a:ext uri="{FF2B5EF4-FFF2-40B4-BE49-F238E27FC236}">
              <a16:creationId xmlns:a16="http://schemas.microsoft.com/office/drawing/2014/main" id="{A413129E-CADB-4035-8B27-C97D74F72BC8}"/>
            </a:ext>
          </a:extLst>
        </xdr:cNvPr>
        <xdr:cNvPicPr>
          <a:picLocks noChangeAspect="1"/>
        </xdr:cNvPicPr>
      </xdr:nvPicPr>
      <xdr:blipFill>
        <a:blip xmlns:r="http://schemas.openxmlformats.org/officeDocument/2006/relationships" r:embed="rId5"/>
        <a:stretch>
          <a:fillRect/>
        </a:stretch>
      </xdr:blipFill>
      <xdr:spPr>
        <a:xfrm>
          <a:off x="16649700" y="12668250"/>
          <a:ext cx="7395089" cy="2672947"/>
        </a:xfrm>
        <a:prstGeom prst="rect">
          <a:avLst/>
        </a:prstGeom>
      </xdr:spPr>
    </xdr:pic>
    <xdr:clientData/>
  </xdr:twoCellAnchor>
  <xdr:twoCellAnchor editAs="oneCell">
    <xdr:from>
      <xdr:col>19</xdr:col>
      <xdr:colOff>0</xdr:colOff>
      <xdr:row>393</xdr:row>
      <xdr:rowOff>0</xdr:rowOff>
    </xdr:from>
    <xdr:to>
      <xdr:col>30</xdr:col>
      <xdr:colOff>603764</xdr:colOff>
      <xdr:row>510</xdr:row>
      <xdr:rowOff>74353</xdr:rowOff>
    </xdr:to>
    <xdr:pic>
      <xdr:nvPicPr>
        <xdr:cNvPr id="10" name="Picture 9">
          <a:extLst>
            <a:ext uri="{FF2B5EF4-FFF2-40B4-BE49-F238E27FC236}">
              <a16:creationId xmlns:a16="http://schemas.microsoft.com/office/drawing/2014/main" id="{C116F597-5E00-4DEF-83E6-A75C0CB1521F}"/>
            </a:ext>
          </a:extLst>
        </xdr:cNvPr>
        <xdr:cNvPicPr>
          <a:picLocks noChangeAspect="1"/>
        </xdr:cNvPicPr>
      </xdr:nvPicPr>
      <xdr:blipFill>
        <a:blip xmlns:r="http://schemas.openxmlformats.org/officeDocument/2006/relationships" r:embed="rId5"/>
        <a:stretch>
          <a:fillRect/>
        </a:stretch>
      </xdr:blipFill>
      <xdr:spPr>
        <a:xfrm>
          <a:off x="14897100" y="74676000"/>
          <a:ext cx="7395089" cy="268247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95F11C3E-80DA-4DB7-A396-E6823C5CE2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735F39D8-8137-4427-B711-6287F60F33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3471CD26-7780-4A39-99F8-384FA4BA71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454F9A7C-EF99-42F9-A1F2-CE08D229C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14CA9346-5F39-49C7-942D-8A0914238F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5335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23</xdr:col>
      <xdr:colOff>209550</xdr:colOff>
      <xdr:row>95</xdr:row>
      <xdr:rowOff>0</xdr:rowOff>
    </xdr:from>
    <xdr:to>
      <xdr:col>36</xdr:col>
      <xdr:colOff>256520</xdr:colOff>
      <xdr:row>95</xdr:row>
      <xdr:rowOff>0</xdr:rowOff>
    </xdr:to>
    <xdr:grpSp>
      <xdr:nvGrpSpPr>
        <xdr:cNvPr id="3" name="Group 2">
          <a:extLst>
            <a:ext uri="{FF2B5EF4-FFF2-40B4-BE49-F238E27FC236}">
              <a16:creationId xmlns:a16="http://schemas.microsoft.com/office/drawing/2014/main" id="{DAEAEE0A-C110-4DD1-BFB8-B8F3DEFB11F9}"/>
            </a:ext>
          </a:extLst>
        </xdr:cNvPr>
        <xdr:cNvGrpSpPr/>
      </xdr:nvGrpSpPr>
      <xdr:grpSpPr>
        <a:xfrm>
          <a:off x="17468850" y="13134975"/>
          <a:ext cx="8086070" cy="0"/>
          <a:chOff x="9058275" y="24926925"/>
          <a:chExt cx="6257270" cy="7314337"/>
        </a:xfrm>
      </xdr:grpSpPr>
      <xdr:pic>
        <xdr:nvPicPr>
          <xdr:cNvPr id="4" name="Picture 3">
            <a:extLst>
              <a:ext uri="{FF2B5EF4-FFF2-40B4-BE49-F238E27FC236}">
                <a16:creationId xmlns:a16="http://schemas.microsoft.com/office/drawing/2014/main" id="{1C7CAD4A-4920-43FA-A225-0F39AAA353FE}"/>
              </a:ext>
            </a:extLst>
          </xdr:cNvPr>
          <xdr:cNvPicPr>
            <a:picLocks noChangeAspect="1"/>
          </xdr:cNvPicPr>
        </xdr:nvPicPr>
        <xdr:blipFill>
          <a:blip xmlns:r="http://schemas.openxmlformats.org/officeDocument/2006/relationships" r:embed="rId2"/>
          <a:stretch>
            <a:fillRect/>
          </a:stretch>
        </xdr:blipFill>
        <xdr:spPr>
          <a:xfrm>
            <a:off x="11691043" y="27470099"/>
            <a:ext cx="3624502" cy="4771163"/>
          </a:xfrm>
          <a:prstGeom prst="rect">
            <a:avLst/>
          </a:prstGeom>
        </xdr:spPr>
      </xdr:pic>
      <xdr:pic>
        <xdr:nvPicPr>
          <xdr:cNvPr id="5" name="Picture 4">
            <a:extLst>
              <a:ext uri="{FF2B5EF4-FFF2-40B4-BE49-F238E27FC236}">
                <a16:creationId xmlns:a16="http://schemas.microsoft.com/office/drawing/2014/main" id="{5389CC08-AE65-4D78-89A4-FBF46AB26318}"/>
              </a:ext>
            </a:extLst>
          </xdr:cNvPr>
          <xdr:cNvPicPr>
            <a:picLocks noChangeAspect="1"/>
          </xdr:cNvPicPr>
        </xdr:nvPicPr>
        <xdr:blipFill>
          <a:blip xmlns:r="http://schemas.openxmlformats.org/officeDocument/2006/relationships" r:embed="rId3"/>
          <a:stretch>
            <a:fillRect/>
          </a:stretch>
        </xdr:blipFill>
        <xdr:spPr>
          <a:xfrm>
            <a:off x="9058275" y="24926925"/>
            <a:ext cx="4961905" cy="2219048"/>
          </a:xfrm>
          <a:prstGeom prst="rect">
            <a:avLst/>
          </a:prstGeom>
        </xdr:spPr>
      </xdr:pic>
    </xdr:grpSp>
    <xdr:clientData/>
  </xdr:twoCellAnchor>
  <xdr:twoCellAnchor editAs="oneCell">
    <xdr:from>
      <xdr:col>23</xdr:col>
      <xdr:colOff>38100</xdr:colOff>
      <xdr:row>7</xdr:row>
      <xdr:rowOff>0</xdr:rowOff>
    </xdr:from>
    <xdr:to>
      <xdr:col>33</xdr:col>
      <xdr:colOff>589705</xdr:colOff>
      <xdr:row>38</xdr:row>
      <xdr:rowOff>9218</xdr:rowOff>
    </xdr:to>
    <xdr:pic>
      <xdr:nvPicPr>
        <xdr:cNvPr id="6" name="Picture 5">
          <a:extLst>
            <a:ext uri="{FF2B5EF4-FFF2-40B4-BE49-F238E27FC236}">
              <a16:creationId xmlns:a16="http://schemas.microsoft.com/office/drawing/2014/main" id="{0E7EF5ED-D2A2-4321-BB7D-0863EE300F74}"/>
            </a:ext>
          </a:extLst>
        </xdr:cNvPr>
        <xdr:cNvPicPr>
          <a:picLocks noChangeAspect="1"/>
        </xdr:cNvPicPr>
      </xdr:nvPicPr>
      <xdr:blipFill>
        <a:blip xmlns:r="http://schemas.openxmlformats.org/officeDocument/2006/relationships" r:embed="rId4"/>
        <a:stretch>
          <a:fillRect/>
        </a:stretch>
      </xdr:blipFill>
      <xdr:spPr>
        <a:xfrm>
          <a:off x="20059650" y="1381125"/>
          <a:ext cx="6761905" cy="2457143"/>
        </a:xfrm>
        <a:prstGeom prst="rect">
          <a:avLst/>
        </a:prstGeom>
      </xdr:spPr>
    </xdr:pic>
    <xdr:clientData/>
  </xdr:twoCellAnchor>
  <xdr:twoCellAnchor editAs="oneCell">
    <xdr:from>
      <xdr:col>23</xdr:col>
      <xdr:colOff>619125</xdr:colOff>
      <xdr:row>137</xdr:row>
      <xdr:rowOff>28575</xdr:rowOff>
    </xdr:from>
    <xdr:to>
      <xdr:col>35</xdr:col>
      <xdr:colOff>584714</xdr:colOff>
      <xdr:row>153</xdr:row>
      <xdr:rowOff>110722</xdr:rowOff>
    </xdr:to>
    <xdr:pic>
      <xdr:nvPicPr>
        <xdr:cNvPr id="7" name="Picture 6">
          <a:extLst>
            <a:ext uri="{FF2B5EF4-FFF2-40B4-BE49-F238E27FC236}">
              <a16:creationId xmlns:a16="http://schemas.microsoft.com/office/drawing/2014/main" id="{287B05F5-9A27-4709-9429-3904F37DF7CB}"/>
            </a:ext>
          </a:extLst>
        </xdr:cNvPr>
        <xdr:cNvPicPr>
          <a:picLocks noChangeAspect="1"/>
        </xdr:cNvPicPr>
      </xdr:nvPicPr>
      <xdr:blipFill>
        <a:blip xmlns:r="http://schemas.openxmlformats.org/officeDocument/2006/relationships" r:embed="rId5"/>
        <a:stretch>
          <a:fillRect/>
        </a:stretch>
      </xdr:blipFill>
      <xdr:spPr>
        <a:xfrm>
          <a:off x="19678650" y="25241250"/>
          <a:ext cx="7395089" cy="268247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618FDB83-2DC3-4556-9450-C0331E9DB0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228600</xdr:colOff>
      <xdr:row>15</xdr:row>
      <xdr:rowOff>95250</xdr:rowOff>
    </xdr:from>
    <xdr:to>
      <xdr:col>25</xdr:col>
      <xdr:colOff>321308</xdr:colOff>
      <xdr:row>25</xdr:row>
      <xdr:rowOff>31443</xdr:rowOff>
    </xdr:to>
    <xdr:pic>
      <xdr:nvPicPr>
        <xdr:cNvPr id="3" name="Picture 2">
          <a:extLst>
            <a:ext uri="{FF2B5EF4-FFF2-40B4-BE49-F238E27FC236}">
              <a16:creationId xmlns:a16="http://schemas.microsoft.com/office/drawing/2014/main" id="{1975645B-D661-44AE-8B36-932F25E785FB}"/>
            </a:ext>
          </a:extLst>
        </xdr:cNvPr>
        <xdr:cNvPicPr>
          <a:picLocks noChangeAspect="1"/>
        </xdr:cNvPicPr>
      </xdr:nvPicPr>
      <xdr:blipFill>
        <a:blip xmlns:r="http://schemas.openxmlformats.org/officeDocument/2006/relationships" r:embed="rId2"/>
        <a:stretch>
          <a:fillRect/>
        </a:stretch>
      </xdr:blipFill>
      <xdr:spPr>
        <a:xfrm>
          <a:off x="16383000" y="2733675"/>
          <a:ext cx="4359906" cy="1580843"/>
        </a:xfrm>
        <a:prstGeom prst="rect">
          <a:avLst/>
        </a:prstGeom>
      </xdr:spPr>
    </xdr:pic>
    <xdr:clientData/>
  </xdr:twoCellAnchor>
  <xdr:twoCellAnchor editAs="oneCell">
    <xdr:from>
      <xdr:col>18</xdr:col>
      <xdr:colOff>259350</xdr:colOff>
      <xdr:row>7</xdr:row>
      <xdr:rowOff>121228</xdr:rowOff>
    </xdr:from>
    <xdr:to>
      <xdr:col>20</xdr:col>
      <xdr:colOff>168534</xdr:colOff>
      <xdr:row>15</xdr:row>
      <xdr:rowOff>0</xdr:rowOff>
    </xdr:to>
    <xdr:pic>
      <xdr:nvPicPr>
        <xdr:cNvPr id="4" name="Picture 3">
          <a:extLst>
            <a:ext uri="{FF2B5EF4-FFF2-40B4-BE49-F238E27FC236}">
              <a16:creationId xmlns:a16="http://schemas.microsoft.com/office/drawing/2014/main" id="{91DAD7BD-E45B-9E3E-6202-EB4543A05B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901873" y="1472046"/>
          <a:ext cx="1118281" cy="12036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18</xdr:col>
      <xdr:colOff>228600</xdr:colOff>
      <xdr:row>37</xdr:row>
      <xdr:rowOff>95250</xdr:rowOff>
    </xdr:from>
    <xdr:ext cx="4335662" cy="1610573"/>
    <xdr:pic>
      <xdr:nvPicPr>
        <xdr:cNvPr id="5" name="Picture 4">
          <a:extLst>
            <a:ext uri="{FF2B5EF4-FFF2-40B4-BE49-F238E27FC236}">
              <a16:creationId xmlns:a16="http://schemas.microsoft.com/office/drawing/2014/main" id="{F3A20516-AA48-4C44-B80E-9251AA36C551}"/>
            </a:ext>
          </a:extLst>
        </xdr:cNvPr>
        <xdr:cNvPicPr>
          <a:picLocks noChangeAspect="1"/>
        </xdr:cNvPicPr>
      </xdr:nvPicPr>
      <xdr:blipFill>
        <a:blip xmlns:r="http://schemas.openxmlformats.org/officeDocument/2006/relationships" r:embed="rId2"/>
        <a:stretch>
          <a:fillRect/>
        </a:stretch>
      </xdr:blipFill>
      <xdr:spPr>
        <a:xfrm>
          <a:off x="15953509" y="2770909"/>
          <a:ext cx="4335662" cy="1610573"/>
        </a:xfrm>
        <a:prstGeom prst="rect">
          <a:avLst/>
        </a:prstGeom>
      </xdr:spPr>
    </xdr:pic>
    <xdr:clientData/>
  </xdr:oneCellAnchor>
  <xdr:oneCellAnchor>
    <xdr:from>
      <xdr:col>18</xdr:col>
      <xdr:colOff>259350</xdr:colOff>
      <xdr:row>29</xdr:row>
      <xdr:rowOff>121228</xdr:rowOff>
    </xdr:from>
    <xdr:ext cx="1121456" cy="1203613"/>
    <xdr:pic>
      <xdr:nvPicPr>
        <xdr:cNvPr id="6" name="Picture 5">
          <a:extLst>
            <a:ext uri="{FF2B5EF4-FFF2-40B4-BE49-F238E27FC236}">
              <a16:creationId xmlns:a16="http://schemas.microsoft.com/office/drawing/2014/main" id="{C30C81FF-B4E6-4972-B7F5-5770AD23E2E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984259" y="1472046"/>
          <a:ext cx="1121456" cy="12036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545BAD42-2747-48FC-AAF8-A7DF04A0D1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5335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38100</xdr:colOff>
      <xdr:row>7</xdr:row>
      <xdr:rowOff>0</xdr:rowOff>
    </xdr:from>
    <xdr:to>
      <xdr:col>33</xdr:col>
      <xdr:colOff>589705</xdr:colOff>
      <xdr:row>22</xdr:row>
      <xdr:rowOff>18743</xdr:rowOff>
    </xdr:to>
    <xdr:pic>
      <xdr:nvPicPr>
        <xdr:cNvPr id="6" name="Picture 5">
          <a:extLst>
            <a:ext uri="{FF2B5EF4-FFF2-40B4-BE49-F238E27FC236}">
              <a16:creationId xmlns:a16="http://schemas.microsoft.com/office/drawing/2014/main" id="{06C5175B-5132-4550-A208-99F0A6E2400E}"/>
            </a:ext>
          </a:extLst>
        </xdr:cNvPr>
        <xdr:cNvPicPr>
          <a:picLocks noChangeAspect="1"/>
        </xdr:cNvPicPr>
      </xdr:nvPicPr>
      <xdr:blipFill>
        <a:blip xmlns:r="http://schemas.openxmlformats.org/officeDocument/2006/relationships" r:embed="rId2"/>
        <a:stretch>
          <a:fillRect/>
        </a:stretch>
      </xdr:blipFill>
      <xdr:spPr>
        <a:xfrm>
          <a:off x="17297400" y="1381125"/>
          <a:ext cx="6761905" cy="2457143"/>
        </a:xfrm>
        <a:prstGeom prst="rect">
          <a:avLst/>
        </a:prstGeom>
      </xdr:spPr>
    </xdr:pic>
    <xdr:clientData/>
  </xdr:twoCellAnchor>
  <xdr:twoCellAnchor editAs="oneCell">
    <xdr:from>
      <xdr:col>23</xdr:col>
      <xdr:colOff>619125</xdr:colOff>
      <xdr:row>33</xdr:row>
      <xdr:rowOff>0</xdr:rowOff>
    </xdr:from>
    <xdr:to>
      <xdr:col>35</xdr:col>
      <xdr:colOff>584713</xdr:colOff>
      <xdr:row>49</xdr:row>
      <xdr:rowOff>91672</xdr:rowOff>
    </xdr:to>
    <xdr:pic>
      <xdr:nvPicPr>
        <xdr:cNvPr id="7" name="Picture 6">
          <a:extLst>
            <a:ext uri="{FF2B5EF4-FFF2-40B4-BE49-F238E27FC236}">
              <a16:creationId xmlns:a16="http://schemas.microsoft.com/office/drawing/2014/main" id="{FE76E060-B1A6-4C35-8DC7-D51D368FE9CB}"/>
            </a:ext>
          </a:extLst>
        </xdr:cNvPr>
        <xdr:cNvPicPr>
          <a:picLocks noChangeAspect="1"/>
        </xdr:cNvPicPr>
      </xdr:nvPicPr>
      <xdr:blipFill>
        <a:blip xmlns:r="http://schemas.openxmlformats.org/officeDocument/2006/relationships" r:embed="rId3"/>
        <a:stretch>
          <a:fillRect/>
        </a:stretch>
      </xdr:blipFill>
      <xdr:spPr>
        <a:xfrm>
          <a:off x="17878425" y="22631400"/>
          <a:ext cx="7395089" cy="268247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2B37E6BC-D87F-44BC-9E1D-7F1E648072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582EBBE4-C55D-40BF-9C7E-B56A467847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53CE1FF2-5982-4553-A459-7E14F51B6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5335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180975</xdr:colOff>
      <xdr:row>131</xdr:row>
      <xdr:rowOff>0</xdr:rowOff>
    </xdr:from>
    <xdr:to>
      <xdr:col>33</xdr:col>
      <xdr:colOff>432314</xdr:colOff>
      <xdr:row>147</xdr:row>
      <xdr:rowOff>72622</xdr:rowOff>
    </xdr:to>
    <xdr:pic>
      <xdr:nvPicPr>
        <xdr:cNvPr id="6" name="Picture 5">
          <a:extLst>
            <a:ext uri="{FF2B5EF4-FFF2-40B4-BE49-F238E27FC236}">
              <a16:creationId xmlns:a16="http://schemas.microsoft.com/office/drawing/2014/main" id="{75F94621-5204-410E-8B78-266E5F16AA56}"/>
            </a:ext>
          </a:extLst>
        </xdr:cNvPr>
        <xdr:cNvPicPr>
          <a:picLocks noChangeAspect="1"/>
        </xdr:cNvPicPr>
      </xdr:nvPicPr>
      <xdr:blipFill>
        <a:blip xmlns:r="http://schemas.openxmlformats.org/officeDocument/2006/relationships" r:embed="rId2"/>
        <a:stretch>
          <a:fillRect/>
        </a:stretch>
      </xdr:blipFill>
      <xdr:spPr>
        <a:xfrm>
          <a:off x="20059650" y="35937825"/>
          <a:ext cx="7395089" cy="2682472"/>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4E5FF5CF-83A4-4B55-887E-C6111C23AF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4A23D19E-9B45-44CC-A865-C33B4B654E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13607</xdr:colOff>
      <xdr:row>647</xdr:row>
      <xdr:rowOff>9720</xdr:rowOff>
    </xdr:from>
    <xdr:to>
      <xdr:col>31</xdr:col>
      <xdr:colOff>371082</xdr:colOff>
      <xdr:row>662</xdr:row>
      <xdr:rowOff>112015</xdr:rowOff>
    </xdr:to>
    <xdr:pic>
      <xdr:nvPicPr>
        <xdr:cNvPr id="3" name="Picture 2">
          <a:extLst>
            <a:ext uri="{FF2B5EF4-FFF2-40B4-BE49-F238E27FC236}">
              <a16:creationId xmlns:a16="http://schemas.microsoft.com/office/drawing/2014/main" id="{3B1D7728-01BA-497F-A1EF-B510DA2F3570}"/>
            </a:ext>
          </a:extLst>
        </xdr:cNvPr>
        <xdr:cNvPicPr>
          <a:picLocks noChangeAspect="1"/>
        </xdr:cNvPicPr>
      </xdr:nvPicPr>
      <xdr:blipFill>
        <a:blip xmlns:r="http://schemas.openxmlformats.org/officeDocument/2006/relationships" r:embed="rId2"/>
        <a:stretch>
          <a:fillRect/>
        </a:stretch>
      </xdr:blipFill>
      <xdr:spPr>
        <a:xfrm>
          <a:off x="14670444" y="98049184"/>
          <a:ext cx="6778621" cy="2498028"/>
        </a:xfrm>
        <a:prstGeom prst="rect">
          <a:avLst/>
        </a:prstGeom>
      </xdr:spPr>
    </xdr:pic>
    <xdr:clientData/>
  </xdr:twoCellAnchor>
  <xdr:twoCellAnchor editAs="oneCell">
    <xdr:from>
      <xdr:col>20</xdr:col>
      <xdr:colOff>1022350</xdr:colOff>
      <xdr:row>20</xdr:row>
      <xdr:rowOff>123825</xdr:rowOff>
    </xdr:from>
    <xdr:to>
      <xdr:col>27</xdr:col>
      <xdr:colOff>352423</xdr:colOff>
      <xdr:row>32</xdr:row>
      <xdr:rowOff>16318</xdr:rowOff>
    </xdr:to>
    <xdr:pic>
      <xdr:nvPicPr>
        <xdr:cNvPr id="8" name="Picture 7">
          <a:extLst>
            <a:ext uri="{FF2B5EF4-FFF2-40B4-BE49-F238E27FC236}">
              <a16:creationId xmlns:a16="http://schemas.microsoft.com/office/drawing/2014/main" id="{8D1B4601-F65F-422C-A1AF-461FAA65F483}"/>
            </a:ext>
          </a:extLst>
        </xdr:cNvPr>
        <xdr:cNvPicPr>
          <a:picLocks noChangeAspect="1"/>
        </xdr:cNvPicPr>
      </xdr:nvPicPr>
      <xdr:blipFill>
        <a:blip xmlns:r="http://schemas.openxmlformats.org/officeDocument/2006/relationships" r:embed="rId2"/>
        <a:stretch>
          <a:fillRect/>
        </a:stretch>
      </xdr:blipFill>
      <xdr:spPr>
        <a:xfrm>
          <a:off x="16129000" y="3448050"/>
          <a:ext cx="4651375" cy="1725621"/>
        </a:xfrm>
        <a:prstGeom prst="rect">
          <a:avLst/>
        </a:prstGeom>
      </xdr:spPr>
    </xdr:pic>
    <xdr:clientData/>
  </xdr:twoCellAnchor>
  <xdr:twoCellAnchor editAs="oneCell">
    <xdr:from>
      <xdr:col>15</xdr:col>
      <xdr:colOff>69273</xdr:colOff>
      <xdr:row>684</xdr:row>
      <xdr:rowOff>43295</xdr:rowOff>
    </xdr:from>
    <xdr:to>
      <xdr:col>18</xdr:col>
      <xdr:colOff>199479</xdr:colOff>
      <xdr:row>697</xdr:row>
      <xdr:rowOff>103351</xdr:rowOff>
    </xdr:to>
    <xdr:pic>
      <xdr:nvPicPr>
        <xdr:cNvPr id="4" name="Picture 3">
          <a:extLst>
            <a:ext uri="{FF2B5EF4-FFF2-40B4-BE49-F238E27FC236}">
              <a16:creationId xmlns:a16="http://schemas.microsoft.com/office/drawing/2014/main" id="{95EFD607-F539-4C48-BB9A-CA03A6FBD69B}"/>
            </a:ext>
          </a:extLst>
        </xdr:cNvPr>
        <xdr:cNvPicPr>
          <a:picLocks noChangeAspect="1"/>
        </xdr:cNvPicPr>
      </xdr:nvPicPr>
      <xdr:blipFill>
        <a:blip xmlns:r="http://schemas.openxmlformats.org/officeDocument/2006/relationships" r:embed="rId3"/>
        <a:stretch>
          <a:fillRect/>
        </a:stretch>
      </xdr:blipFill>
      <xdr:spPr>
        <a:xfrm>
          <a:off x="13430250" y="96981818"/>
          <a:ext cx="2066667" cy="2161905"/>
        </a:xfrm>
        <a:prstGeom prst="rect">
          <a:avLst/>
        </a:prstGeom>
      </xdr:spPr>
    </xdr:pic>
    <xdr:clientData/>
  </xdr:twoCellAnchor>
  <xdr:twoCellAnchor editAs="oneCell">
    <xdr:from>
      <xdr:col>20</xdr:col>
      <xdr:colOff>484909</xdr:colOff>
      <xdr:row>83</xdr:row>
      <xdr:rowOff>77932</xdr:rowOff>
    </xdr:from>
    <xdr:to>
      <xdr:col>22</xdr:col>
      <xdr:colOff>198582</xdr:colOff>
      <xdr:row>95</xdr:row>
      <xdr:rowOff>57151</xdr:rowOff>
    </xdr:to>
    <xdr:pic>
      <xdr:nvPicPr>
        <xdr:cNvPr id="9" name="Picture 8">
          <a:extLst>
            <a:ext uri="{FF2B5EF4-FFF2-40B4-BE49-F238E27FC236}">
              <a16:creationId xmlns:a16="http://schemas.microsoft.com/office/drawing/2014/main" id="{705AF069-2A52-433A-AE36-34F54563089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413432" y="3247159"/>
          <a:ext cx="1838325" cy="1978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15</xdr:col>
      <xdr:colOff>147205</xdr:colOff>
      <xdr:row>788</xdr:row>
      <xdr:rowOff>0</xdr:rowOff>
    </xdr:from>
    <xdr:ext cx="1497928" cy="1570649"/>
    <xdr:pic>
      <xdr:nvPicPr>
        <xdr:cNvPr id="16" name="Picture 15">
          <a:extLst>
            <a:ext uri="{FF2B5EF4-FFF2-40B4-BE49-F238E27FC236}">
              <a16:creationId xmlns:a16="http://schemas.microsoft.com/office/drawing/2014/main" id="{4DEB7074-1A86-4093-A2C0-3D83674E809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300364" y="160704068"/>
          <a:ext cx="1497928" cy="15706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13607</xdr:colOff>
      <xdr:row>829</xdr:row>
      <xdr:rowOff>0</xdr:rowOff>
    </xdr:from>
    <xdr:ext cx="6730566" cy="2526840"/>
    <xdr:pic>
      <xdr:nvPicPr>
        <xdr:cNvPr id="6" name="Picture 5">
          <a:extLst>
            <a:ext uri="{FF2B5EF4-FFF2-40B4-BE49-F238E27FC236}">
              <a16:creationId xmlns:a16="http://schemas.microsoft.com/office/drawing/2014/main" id="{9790EE41-8EC4-4A0C-A7AB-2D482EBAFFCE}"/>
            </a:ext>
          </a:extLst>
        </xdr:cNvPr>
        <xdr:cNvPicPr>
          <a:picLocks noChangeAspect="1"/>
        </xdr:cNvPicPr>
      </xdr:nvPicPr>
      <xdr:blipFill>
        <a:blip xmlns:r="http://schemas.openxmlformats.org/officeDocument/2006/relationships" r:embed="rId2"/>
        <a:stretch>
          <a:fillRect/>
        </a:stretch>
      </xdr:blipFill>
      <xdr:spPr>
        <a:xfrm>
          <a:off x="18717243" y="92003902"/>
          <a:ext cx="6730566" cy="2526840"/>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91937017-36F7-49C4-9AF2-065D207F45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398318</xdr:colOff>
      <xdr:row>632</xdr:row>
      <xdr:rowOff>17317</xdr:rowOff>
    </xdr:from>
    <xdr:to>
      <xdr:col>4</xdr:col>
      <xdr:colOff>381001</xdr:colOff>
      <xdr:row>644</xdr:row>
      <xdr:rowOff>103042</xdr:rowOff>
    </xdr:to>
    <xdr:pic>
      <xdr:nvPicPr>
        <xdr:cNvPr id="3" name="Picture 2">
          <a:extLst>
            <a:ext uri="{FF2B5EF4-FFF2-40B4-BE49-F238E27FC236}">
              <a16:creationId xmlns:a16="http://schemas.microsoft.com/office/drawing/2014/main" id="{830898CF-24FD-4232-B6CE-850C8C8160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40182" y="94401408"/>
          <a:ext cx="1835727" cy="1990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715308BA-B7A6-4F50-B1B9-7039C74609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E66877AC-36F6-4A5F-AF37-8C269012A0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7F7C2C36-8605-477E-B73C-EFD113E7F4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5335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180975</xdr:colOff>
      <xdr:row>323</xdr:row>
      <xdr:rowOff>0</xdr:rowOff>
    </xdr:from>
    <xdr:to>
      <xdr:col>33</xdr:col>
      <xdr:colOff>432314</xdr:colOff>
      <xdr:row>339</xdr:row>
      <xdr:rowOff>72622</xdr:rowOff>
    </xdr:to>
    <xdr:pic>
      <xdr:nvPicPr>
        <xdr:cNvPr id="3" name="Picture 2">
          <a:extLst>
            <a:ext uri="{FF2B5EF4-FFF2-40B4-BE49-F238E27FC236}">
              <a16:creationId xmlns:a16="http://schemas.microsoft.com/office/drawing/2014/main" id="{C6D24B78-B8F2-43D2-AFB9-710BBE6F2687}"/>
            </a:ext>
          </a:extLst>
        </xdr:cNvPr>
        <xdr:cNvPicPr>
          <a:picLocks noChangeAspect="1"/>
        </xdr:cNvPicPr>
      </xdr:nvPicPr>
      <xdr:blipFill>
        <a:blip xmlns:r="http://schemas.openxmlformats.org/officeDocument/2006/relationships" r:embed="rId2"/>
        <a:stretch>
          <a:fillRect/>
        </a:stretch>
      </xdr:blipFill>
      <xdr:spPr>
        <a:xfrm>
          <a:off x="18573750" y="22459950"/>
          <a:ext cx="7395089" cy="2682472"/>
        </a:xfrm>
        <a:prstGeom prst="rect">
          <a:avLst/>
        </a:prstGeom>
      </xdr:spPr>
    </xdr:pic>
    <xdr:clientData/>
  </xdr:twoCellAnchor>
  <xdr:twoCellAnchor editAs="oneCell">
    <xdr:from>
      <xdr:col>19</xdr:col>
      <xdr:colOff>209550</xdr:colOff>
      <xdr:row>18</xdr:row>
      <xdr:rowOff>142875</xdr:rowOff>
    </xdr:from>
    <xdr:to>
      <xdr:col>21</xdr:col>
      <xdr:colOff>952500</xdr:colOff>
      <xdr:row>30</xdr:row>
      <xdr:rowOff>152400</xdr:rowOff>
    </xdr:to>
    <xdr:pic>
      <xdr:nvPicPr>
        <xdr:cNvPr id="4" name="Picture 3">
          <a:extLst>
            <a:ext uri="{FF2B5EF4-FFF2-40B4-BE49-F238E27FC236}">
              <a16:creationId xmlns:a16="http://schemas.microsoft.com/office/drawing/2014/main" id="{25B69B1F-8BB8-4FCD-9BE3-C1693801C4C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78275" y="3343275"/>
          <a:ext cx="1838325" cy="1952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41BB9528-5C79-4EA8-B113-244C5FD0E2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7A8A133C-9862-48EA-A08B-1B1138897F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5335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180975</xdr:colOff>
      <xdr:row>61</xdr:row>
      <xdr:rowOff>0</xdr:rowOff>
    </xdr:from>
    <xdr:to>
      <xdr:col>33</xdr:col>
      <xdr:colOff>432314</xdr:colOff>
      <xdr:row>77</xdr:row>
      <xdr:rowOff>53572</xdr:rowOff>
    </xdr:to>
    <xdr:pic>
      <xdr:nvPicPr>
        <xdr:cNvPr id="3" name="Picture 2">
          <a:extLst>
            <a:ext uri="{FF2B5EF4-FFF2-40B4-BE49-F238E27FC236}">
              <a16:creationId xmlns:a16="http://schemas.microsoft.com/office/drawing/2014/main" id="{3919DC51-1FB4-4EF3-AB71-5ED7934BF0A3}"/>
            </a:ext>
          </a:extLst>
        </xdr:cNvPr>
        <xdr:cNvPicPr>
          <a:picLocks noChangeAspect="1"/>
        </xdr:cNvPicPr>
      </xdr:nvPicPr>
      <xdr:blipFill>
        <a:blip xmlns:r="http://schemas.openxmlformats.org/officeDocument/2006/relationships" r:embed="rId2"/>
        <a:stretch>
          <a:fillRect/>
        </a:stretch>
      </xdr:blipFill>
      <xdr:spPr>
        <a:xfrm>
          <a:off x="19192875" y="52158900"/>
          <a:ext cx="7395089" cy="2682472"/>
        </a:xfrm>
        <a:prstGeom prst="rect">
          <a:avLst/>
        </a:prstGeom>
      </xdr:spPr>
    </xdr:pic>
    <xdr:clientData/>
  </xdr:twoCellAnchor>
  <xdr:twoCellAnchor editAs="oneCell">
    <xdr:from>
      <xdr:col>19</xdr:col>
      <xdr:colOff>228600</xdr:colOff>
      <xdr:row>27</xdr:row>
      <xdr:rowOff>0</xdr:rowOff>
    </xdr:from>
    <xdr:to>
      <xdr:col>21</xdr:col>
      <xdr:colOff>971550</xdr:colOff>
      <xdr:row>39</xdr:row>
      <xdr:rowOff>9525</xdr:rowOff>
    </xdr:to>
    <xdr:pic>
      <xdr:nvPicPr>
        <xdr:cNvPr id="4" name="Picture 3">
          <a:extLst>
            <a:ext uri="{FF2B5EF4-FFF2-40B4-BE49-F238E27FC236}">
              <a16:creationId xmlns:a16="http://schemas.microsoft.com/office/drawing/2014/main" id="{4B74A008-2663-4DFB-B2A7-70002E99DB9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583025" y="2295525"/>
          <a:ext cx="1838325" cy="1952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EC4F67EE-CBE2-4045-AE37-D2AED84FEC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0"/>
          <a:ext cx="1552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61</xdr:row>
      <xdr:rowOff>0</xdr:rowOff>
    </xdr:from>
    <xdr:to>
      <xdr:col>31</xdr:col>
      <xdr:colOff>76715</xdr:colOff>
      <xdr:row>77</xdr:row>
      <xdr:rowOff>54150</xdr:rowOff>
    </xdr:to>
    <xdr:pic>
      <xdr:nvPicPr>
        <xdr:cNvPr id="3" name="Picture 2">
          <a:extLst>
            <a:ext uri="{FF2B5EF4-FFF2-40B4-BE49-F238E27FC236}">
              <a16:creationId xmlns:a16="http://schemas.microsoft.com/office/drawing/2014/main" id="{AB429CD6-5C79-40CE-8EE2-AA85316F7FA8}"/>
            </a:ext>
          </a:extLst>
        </xdr:cNvPr>
        <xdr:cNvPicPr>
          <a:picLocks noChangeAspect="1"/>
        </xdr:cNvPicPr>
      </xdr:nvPicPr>
      <xdr:blipFill>
        <a:blip xmlns:r="http://schemas.openxmlformats.org/officeDocument/2006/relationships" r:embed="rId2"/>
        <a:stretch>
          <a:fillRect/>
        </a:stretch>
      </xdr:blipFill>
      <xdr:spPr>
        <a:xfrm>
          <a:off x="21116925" y="9067800"/>
          <a:ext cx="7763389" cy="2618972"/>
        </a:xfrm>
        <a:prstGeom prst="rect">
          <a:avLst/>
        </a:prstGeom>
      </xdr:spPr>
    </xdr:pic>
    <xdr:clientData/>
  </xdr:twoCellAnchor>
  <xdr:twoCellAnchor editAs="oneCell">
    <xdr:from>
      <xdr:col>19</xdr:col>
      <xdr:colOff>0</xdr:colOff>
      <xdr:row>27</xdr:row>
      <xdr:rowOff>0</xdr:rowOff>
    </xdr:from>
    <xdr:to>
      <xdr:col>22</xdr:col>
      <xdr:colOff>9527</xdr:colOff>
      <xdr:row>39</xdr:row>
      <xdr:rowOff>20493</xdr:rowOff>
    </xdr:to>
    <xdr:pic>
      <xdr:nvPicPr>
        <xdr:cNvPr id="4" name="Picture 3">
          <a:extLst>
            <a:ext uri="{FF2B5EF4-FFF2-40B4-BE49-F238E27FC236}">
              <a16:creationId xmlns:a16="http://schemas.microsoft.com/office/drawing/2014/main" id="{38AEACC2-E8F7-4D8F-B901-A9392755058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376900" y="3670300"/>
          <a:ext cx="1892300" cy="1914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3F8D52C8-1F49-4B17-B562-D733F7672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5335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38100</xdr:colOff>
      <xdr:row>5</xdr:row>
      <xdr:rowOff>0</xdr:rowOff>
    </xdr:from>
    <xdr:to>
      <xdr:col>35</xdr:col>
      <xdr:colOff>589705</xdr:colOff>
      <xdr:row>20</xdr:row>
      <xdr:rowOff>28268</xdr:rowOff>
    </xdr:to>
    <xdr:pic>
      <xdr:nvPicPr>
        <xdr:cNvPr id="6" name="Picture 5">
          <a:extLst>
            <a:ext uri="{FF2B5EF4-FFF2-40B4-BE49-F238E27FC236}">
              <a16:creationId xmlns:a16="http://schemas.microsoft.com/office/drawing/2014/main" id="{258EF0D5-6074-46B9-9173-522E5498736F}"/>
            </a:ext>
          </a:extLst>
        </xdr:cNvPr>
        <xdr:cNvPicPr>
          <a:picLocks noChangeAspect="1"/>
        </xdr:cNvPicPr>
      </xdr:nvPicPr>
      <xdr:blipFill>
        <a:blip xmlns:r="http://schemas.openxmlformats.org/officeDocument/2006/relationships" r:embed="rId2"/>
        <a:stretch>
          <a:fillRect/>
        </a:stretch>
      </xdr:blipFill>
      <xdr:spPr>
        <a:xfrm>
          <a:off x="19097625" y="1381125"/>
          <a:ext cx="6761905" cy="2457143"/>
        </a:xfrm>
        <a:prstGeom prst="rect">
          <a:avLst/>
        </a:prstGeom>
      </xdr:spPr>
    </xdr:pic>
    <xdr:clientData/>
  </xdr:twoCellAnchor>
  <xdr:twoCellAnchor editAs="oneCell">
    <xdr:from>
      <xdr:col>25</xdr:col>
      <xdr:colOff>619125</xdr:colOff>
      <xdr:row>5</xdr:row>
      <xdr:rowOff>0</xdr:rowOff>
    </xdr:from>
    <xdr:to>
      <xdr:col>37</xdr:col>
      <xdr:colOff>584714</xdr:colOff>
      <xdr:row>21</xdr:row>
      <xdr:rowOff>91672</xdr:rowOff>
    </xdr:to>
    <xdr:pic>
      <xdr:nvPicPr>
        <xdr:cNvPr id="7" name="Picture 6">
          <a:extLst>
            <a:ext uri="{FF2B5EF4-FFF2-40B4-BE49-F238E27FC236}">
              <a16:creationId xmlns:a16="http://schemas.microsoft.com/office/drawing/2014/main" id="{E6B7C102-8BBD-4D8D-8772-5C010BD87C9E}"/>
            </a:ext>
          </a:extLst>
        </xdr:cNvPr>
        <xdr:cNvPicPr>
          <a:picLocks noChangeAspect="1"/>
        </xdr:cNvPicPr>
      </xdr:nvPicPr>
      <xdr:blipFill>
        <a:blip xmlns:r="http://schemas.openxmlformats.org/officeDocument/2006/relationships" r:embed="rId3"/>
        <a:stretch>
          <a:fillRect/>
        </a:stretch>
      </xdr:blipFill>
      <xdr:spPr>
        <a:xfrm>
          <a:off x="19678650" y="25241250"/>
          <a:ext cx="7395089" cy="2682472"/>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EE1030FD-F196-404C-9885-8E31B6F07A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85725</xdr:colOff>
      <xdr:row>0</xdr:row>
      <xdr:rowOff>85725</xdr:rowOff>
    </xdr:from>
    <xdr:to>
      <xdr:col>1</xdr:col>
      <xdr:colOff>1181100</xdr:colOff>
      <xdr:row>2</xdr:row>
      <xdr:rowOff>133350</xdr:rowOff>
    </xdr:to>
    <xdr:pic>
      <xdr:nvPicPr>
        <xdr:cNvPr id="2" name="Picture 3" descr="PI-logo">
          <a:extLst>
            <a:ext uri="{FF2B5EF4-FFF2-40B4-BE49-F238E27FC236}">
              <a16:creationId xmlns:a16="http://schemas.microsoft.com/office/drawing/2014/main" id="{30776E9E-B45C-4C79-A003-7C835211C2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85725"/>
          <a:ext cx="1647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76199</xdr:colOff>
      <xdr:row>8</xdr:row>
      <xdr:rowOff>38099</xdr:rowOff>
    </xdr:from>
    <xdr:to>
      <xdr:col>30</xdr:col>
      <xdr:colOff>514955</xdr:colOff>
      <xdr:row>17</xdr:row>
      <xdr:rowOff>142874</xdr:rowOff>
    </xdr:to>
    <xdr:pic>
      <xdr:nvPicPr>
        <xdr:cNvPr id="6" name="Picture 5">
          <a:extLst>
            <a:ext uri="{FF2B5EF4-FFF2-40B4-BE49-F238E27FC236}">
              <a16:creationId xmlns:a16="http://schemas.microsoft.com/office/drawing/2014/main" id="{B84F1801-9A4C-49E4-B1AA-B2A8529518F6}"/>
            </a:ext>
          </a:extLst>
        </xdr:cNvPr>
        <xdr:cNvPicPr>
          <a:picLocks noChangeAspect="1"/>
        </xdr:cNvPicPr>
      </xdr:nvPicPr>
      <xdr:blipFill>
        <a:blip xmlns:r="http://schemas.openxmlformats.org/officeDocument/2006/relationships" r:embed="rId2"/>
        <a:stretch>
          <a:fillRect/>
        </a:stretch>
      </xdr:blipFill>
      <xdr:spPr>
        <a:xfrm>
          <a:off x="20983574" y="1581149"/>
          <a:ext cx="4096356" cy="159067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7</xdr:col>
      <xdr:colOff>6095999</xdr:colOff>
      <xdr:row>34</xdr:row>
      <xdr:rowOff>178594</xdr:rowOff>
    </xdr:from>
    <xdr:to>
      <xdr:col>7</xdr:col>
      <xdr:colOff>9038856</xdr:colOff>
      <xdr:row>59</xdr:row>
      <xdr:rowOff>158951</xdr:rowOff>
    </xdr:to>
    <xdr:pic>
      <xdr:nvPicPr>
        <xdr:cNvPr id="2" name="Picture 1">
          <a:extLst>
            <a:ext uri="{FF2B5EF4-FFF2-40B4-BE49-F238E27FC236}">
              <a16:creationId xmlns:a16="http://schemas.microsoft.com/office/drawing/2014/main" id="{08D7CE6A-F840-43E8-AA5C-65D1A7306240}"/>
            </a:ext>
          </a:extLst>
        </xdr:cNvPr>
        <xdr:cNvPicPr>
          <a:picLocks noChangeAspect="1"/>
        </xdr:cNvPicPr>
      </xdr:nvPicPr>
      <xdr:blipFill>
        <a:blip xmlns:r="http://schemas.openxmlformats.org/officeDocument/2006/relationships" r:embed="rId1"/>
        <a:stretch>
          <a:fillRect/>
        </a:stretch>
      </xdr:blipFill>
      <xdr:spPr>
        <a:xfrm>
          <a:off x="16513968" y="6715125"/>
          <a:ext cx="2942857" cy="4742857"/>
        </a:xfrm>
        <a:prstGeom prst="rect">
          <a:avLst/>
        </a:prstGeom>
      </xdr:spPr>
    </xdr:pic>
    <xdr:clientData/>
  </xdr:twoCellAnchor>
  <xdr:twoCellAnchor editAs="oneCell">
    <xdr:from>
      <xdr:col>7</xdr:col>
      <xdr:colOff>3202781</xdr:colOff>
      <xdr:row>34</xdr:row>
      <xdr:rowOff>166688</xdr:rowOff>
    </xdr:from>
    <xdr:to>
      <xdr:col>7</xdr:col>
      <xdr:colOff>5993257</xdr:colOff>
      <xdr:row>65</xdr:row>
      <xdr:rowOff>51664</xdr:rowOff>
    </xdr:to>
    <xdr:pic>
      <xdr:nvPicPr>
        <xdr:cNvPr id="3" name="Picture 2">
          <a:extLst>
            <a:ext uri="{FF2B5EF4-FFF2-40B4-BE49-F238E27FC236}">
              <a16:creationId xmlns:a16="http://schemas.microsoft.com/office/drawing/2014/main" id="{12E0D1C4-B081-487C-ADA1-7C1FD33C8B7E}"/>
            </a:ext>
          </a:extLst>
        </xdr:cNvPr>
        <xdr:cNvPicPr>
          <a:picLocks noChangeAspect="1"/>
        </xdr:cNvPicPr>
      </xdr:nvPicPr>
      <xdr:blipFill>
        <a:blip xmlns:r="http://schemas.openxmlformats.org/officeDocument/2006/relationships" r:embed="rId2"/>
        <a:stretch>
          <a:fillRect/>
        </a:stretch>
      </xdr:blipFill>
      <xdr:spPr>
        <a:xfrm>
          <a:off x="13620750" y="6703219"/>
          <a:ext cx="2790476" cy="57904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Zipper\Download\yearly_calenda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arlyCalendar"/>
      <sheetName val="Formulas"/>
    </sheetNames>
    <sheetDataSet>
      <sheetData sheetId="0"/>
      <sheetData sheetId="1">
        <row r="4">
          <cell r="B4" t="str">
            <v>January</v>
          </cell>
        </row>
        <row r="5">
          <cell r="B5" t="str">
            <v>February</v>
          </cell>
        </row>
        <row r="6">
          <cell r="B6" t="str">
            <v>March</v>
          </cell>
        </row>
        <row r="7">
          <cell r="B7" t="str">
            <v>April</v>
          </cell>
        </row>
        <row r="8">
          <cell r="B8" t="str">
            <v>May</v>
          </cell>
        </row>
        <row r="9">
          <cell r="B9" t="str">
            <v>June</v>
          </cell>
        </row>
        <row r="10">
          <cell r="B10" t="str">
            <v>July</v>
          </cell>
        </row>
        <row r="11">
          <cell r="B11" t="str">
            <v>August</v>
          </cell>
        </row>
        <row r="12">
          <cell r="B12" t="str">
            <v>September</v>
          </cell>
        </row>
        <row r="13">
          <cell r="B13" t="str">
            <v>October</v>
          </cell>
        </row>
        <row r="14">
          <cell r="B14" t="str">
            <v>November</v>
          </cell>
        </row>
        <row r="15">
          <cell r="B15" t="str">
            <v>December</v>
          </cell>
        </row>
        <row r="30">
          <cell r="B30" t="str">
            <v>January</v>
          </cell>
          <cell r="C30">
            <v>39083</v>
          </cell>
        </row>
        <row r="31">
          <cell r="B31" t="str">
            <v>February</v>
          </cell>
          <cell r="C31">
            <v>39114</v>
          </cell>
        </row>
        <row r="32">
          <cell r="B32" t="str">
            <v>March</v>
          </cell>
          <cell r="C32">
            <v>39142</v>
          </cell>
        </row>
        <row r="33">
          <cell r="B33" t="str">
            <v>April</v>
          </cell>
          <cell r="C33">
            <v>39173</v>
          </cell>
        </row>
        <row r="34">
          <cell r="B34" t="str">
            <v>May</v>
          </cell>
          <cell r="C34">
            <v>39203</v>
          </cell>
        </row>
        <row r="35">
          <cell r="B35" t="str">
            <v>June</v>
          </cell>
          <cell r="C35">
            <v>39234</v>
          </cell>
        </row>
        <row r="36">
          <cell r="B36" t="str">
            <v>July</v>
          </cell>
          <cell r="C36">
            <v>39264</v>
          </cell>
        </row>
        <row r="37">
          <cell r="B37" t="str">
            <v>August</v>
          </cell>
          <cell r="C37">
            <v>39295</v>
          </cell>
        </row>
        <row r="38">
          <cell r="B38" t="str">
            <v>September</v>
          </cell>
          <cell r="C38">
            <v>39326</v>
          </cell>
        </row>
        <row r="39">
          <cell r="B39" t="str">
            <v>October</v>
          </cell>
          <cell r="C39">
            <v>39356</v>
          </cell>
        </row>
        <row r="40">
          <cell r="B40" t="str">
            <v>November</v>
          </cell>
          <cell r="C40">
            <v>39387</v>
          </cell>
        </row>
        <row r="41">
          <cell r="B41" t="str">
            <v>December</v>
          </cell>
          <cell r="C41">
            <v>39417</v>
          </cell>
        </row>
        <row r="42">
          <cell r="B42" t="str">
            <v>January</v>
          </cell>
          <cell r="C42">
            <v>39448</v>
          </cell>
        </row>
        <row r="43">
          <cell r="B43" t="str">
            <v>February</v>
          </cell>
          <cell r="C43">
            <v>39479</v>
          </cell>
        </row>
        <row r="44">
          <cell r="B44" t="str">
            <v>March</v>
          </cell>
          <cell r="C44">
            <v>39508</v>
          </cell>
        </row>
        <row r="45">
          <cell r="B45" t="str">
            <v>April</v>
          </cell>
          <cell r="C45">
            <v>39539</v>
          </cell>
        </row>
        <row r="46">
          <cell r="B46" t="str">
            <v>May</v>
          </cell>
          <cell r="C46">
            <v>39569</v>
          </cell>
        </row>
        <row r="47">
          <cell r="B47" t="str">
            <v>June</v>
          </cell>
          <cell r="C47">
            <v>39600</v>
          </cell>
        </row>
        <row r="48">
          <cell r="B48" t="str">
            <v>July</v>
          </cell>
          <cell r="C48">
            <v>39630</v>
          </cell>
        </row>
        <row r="49">
          <cell r="B49" t="str">
            <v>August</v>
          </cell>
          <cell r="C49">
            <v>39661</v>
          </cell>
        </row>
        <row r="50">
          <cell r="B50" t="str">
            <v>September</v>
          </cell>
          <cell r="C50">
            <v>39692</v>
          </cell>
        </row>
        <row r="51">
          <cell r="B51" t="str">
            <v>October</v>
          </cell>
          <cell r="C51">
            <v>39722</v>
          </cell>
        </row>
        <row r="52">
          <cell r="B52" t="str">
            <v>November</v>
          </cell>
          <cell r="C52">
            <v>39753</v>
          </cell>
        </row>
        <row r="53">
          <cell r="B53" t="str">
            <v>December</v>
          </cell>
          <cell r="C53">
            <v>39783</v>
          </cell>
        </row>
        <row r="54">
          <cell r="B54" t="str">
            <v>January</v>
          </cell>
          <cell r="C54">
            <v>39814</v>
          </cell>
        </row>
        <row r="55">
          <cell r="B55" t="str">
            <v>February</v>
          </cell>
          <cell r="C55">
            <v>39845</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5.bin"/><Relationship Id="rId4"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6.bin"/><Relationship Id="rId4"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7.bin"/><Relationship Id="rId4"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18.bin"/><Relationship Id="rId4"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19.bin"/><Relationship Id="rId4"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0.bin"/><Relationship Id="rId4"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1.bin"/><Relationship Id="rId4"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2.bin"/><Relationship Id="rId4"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3.bin"/><Relationship Id="rId4"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4.bin"/><Relationship Id="rId4"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5.bin"/><Relationship Id="rId4"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6.xml"/><Relationship Id="rId1" Type="http://schemas.openxmlformats.org/officeDocument/2006/relationships/printerSettings" Target="../printerSettings/printerSettings26.bin"/><Relationship Id="rId4"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7.xml"/><Relationship Id="rId1" Type="http://schemas.openxmlformats.org/officeDocument/2006/relationships/printerSettings" Target="../printerSettings/printerSettings27.bin"/><Relationship Id="rId4"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28.xml"/><Relationship Id="rId1" Type="http://schemas.openxmlformats.org/officeDocument/2006/relationships/printerSettings" Target="../printerSettings/printerSettings28.bin"/><Relationship Id="rId4"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29.xml"/><Relationship Id="rId1" Type="http://schemas.openxmlformats.org/officeDocument/2006/relationships/printerSettings" Target="../printerSettings/printerSettings29.bin"/><Relationship Id="rId4"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30.xml"/><Relationship Id="rId1" Type="http://schemas.openxmlformats.org/officeDocument/2006/relationships/printerSettings" Target="../printerSettings/printerSettings30.bin"/><Relationship Id="rId4"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31.xml"/><Relationship Id="rId1" Type="http://schemas.openxmlformats.org/officeDocument/2006/relationships/printerSettings" Target="../printerSettings/printerSettings31.bin"/><Relationship Id="rId4"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8EDE-BA65-4904-94E5-59321A96323E}">
  <sheetPr>
    <tabColor rgb="FF002060"/>
    <pageSetUpPr fitToPage="1"/>
  </sheetPr>
  <dimension ref="A1:V464"/>
  <sheetViews>
    <sheetView zoomScale="110" zoomScaleNormal="110" workbookViewId="0">
      <pane xSplit="2" ySplit="5" topLeftCell="C6" activePane="bottomRight" state="frozen"/>
      <selection activeCell="H7" sqref="H7"/>
      <selection pane="topRight" activeCell="H7" sqref="H7"/>
      <selection pane="bottomLeft" activeCell="H7" sqref="H7"/>
      <selection pane="bottomRight" activeCell="B57" sqref="B57:B67"/>
    </sheetView>
  </sheetViews>
  <sheetFormatPr defaultColWidth="9.140625" defaultRowHeight="12.75" outlineLevelCol="1"/>
  <cols>
    <col min="1" max="1" width="8.28515625" style="572" customWidth="1"/>
    <col min="2" max="2" width="37" style="226" customWidth="1"/>
    <col min="3" max="3" width="15.85546875" style="43" customWidth="1"/>
    <col min="4" max="4" width="12.42578125" style="43" customWidth="1"/>
    <col min="5" max="5" width="10.7109375" style="43" customWidth="1"/>
    <col min="6" max="7" width="9.140625" style="43" customWidth="1"/>
    <col min="8" max="8" width="11.140625" style="43" customWidth="1"/>
    <col min="9" max="9" width="20.5703125" style="4" customWidth="1"/>
    <col min="10" max="10" width="68.140625" style="4" customWidth="1"/>
    <col min="11" max="11" width="10.5703125" style="3" customWidth="1"/>
    <col min="12" max="12" width="30.7109375" style="52" hidden="1" customWidth="1" outlineLevel="1"/>
    <col min="13" max="13" width="10.42578125" style="3" customWidth="1" collapsed="1"/>
    <col min="14" max="14" width="10.42578125" style="3" customWidth="1"/>
    <col min="15" max="15" width="10.42578125" style="3" customWidth="1" collapsed="1"/>
    <col min="16" max="17" width="10.42578125" style="3" customWidth="1"/>
    <col min="18" max="18" width="11.140625" style="4" customWidth="1"/>
    <col min="19" max="19" width="20.140625" style="4" customWidth="1"/>
    <col min="20" max="16384" width="9.140625" style="4"/>
  </cols>
  <sheetData>
    <row r="1" spans="1:22" ht="13.5" thickBot="1"/>
    <row r="2" spans="1:22" ht="30" customHeight="1" thickBot="1">
      <c r="C2" s="3419" t="s">
        <v>55</v>
      </c>
      <c r="D2" s="3420"/>
      <c r="E2" s="3420"/>
      <c r="F2" s="3420"/>
      <c r="G2" s="3420"/>
      <c r="H2" s="3420"/>
      <c r="I2" s="3420"/>
      <c r="J2" s="3420"/>
      <c r="K2" s="3421"/>
      <c r="M2" s="4"/>
      <c r="N2" s="4"/>
      <c r="O2" s="4"/>
      <c r="P2" s="4"/>
      <c r="Q2" s="4"/>
    </row>
    <row r="3" spans="1:22">
      <c r="C3" s="589" t="s">
        <v>44</v>
      </c>
      <c r="D3" s="577" t="s">
        <v>62</v>
      </c>
    </row>
    <row r="4" spans="1:22">
      <c r="C4" s="590">
        <f>SUBTOTAL(2,C6:C89)</f>
        <v>49</v>
      </c>
      <c r="D4" s="590">
        <f>SUBTOTAL(2,D6:D315)</f>
        <v>111</v>
      </c>
      <c r="K4" s="5"/>
      <c r="L4" s="53"/>
      <c r="M4" s="5"/>
      <c r="N4" s="5"/>
      <c r="O4" s="5"/>
      <c r="P4" s="5"/>
      <c r="Q4" s="5"/>
    </row>
    <row r="5" spans="1:22" s="511" customFormat="1" ht="14.25" customHeight="1" thickBot="1">
      <c r="A5" s="499" t="s">
        <v>0</v>
      </c>
      <c r="B5" s="499" t="s">
        <v>1</v>
      </c>
      <c r="C5" s="500" t="s">
        <v>44</v>
      </c>
      <c r="D5" s="500" t="s">
        <v>62</v>
      </c>
      <c r="E5" s="500" t="s">
        <v>537</v>
      </c>
      <c r="F5" s="500" t="s">
        <v>527</v>
      </c>
      <c r="G5" s="500" t="s">
        <v>535</v>
      </c>
      <c r="H5" s="500" t="s">
        <v>45</v>
      </c>
      <c r="I5" s="499" t="s">
        <v>2</v>
      </c>
      <c r="J5" s="499" t="s">
        <v>3</v>
      </c>
      <c r="K5" s="499" t="s">
        <v>4</v>
      </c>
      <c r="L5" s="499" t="s">
        <v>5</v>
      </c>
      <c r="M5" s="499" t="s">
        <v>51</v>
      </c>
      <c r="N5" s="499" t="s">
        <v>52</v>
      </c>
      <c r="O5" s="499" t="s">
        <v>54</v>
      </c>
      <c r="P5" s="499" t="s">
        <v>50</v>
      </c>
      <c r="Q5" s="499" t="s">
        <v>53</v>
      </c>
      <c r="R5" s="499" t="s">
        <v>382</v>
      </c>
      <c r="S5" s="509" t="s">
        <v>527</v>
      </c>
      <c r="T5" s="510" t="s">
        <v>535</v>
      </c>
      <c r="U5" s="510" t="s">
        <v>527</v>
      </c>
    </row>
    <row r="6" spans="1:22" s="437" customFormat="1" ht="12">
      <c r="A6" s="573" t="s">
        <v>55</v>
      </c>
      <c r="B6" s="3422" t="s">
        <v>847</v>
      </c>
      <c r="C6" s="3425">
        <v>357377</v>
      </c>
      <c r="D6" s="3428">
        <v>1512</v>
      </c>
      <c r="E6" s="1501" t="s">
        <v>846</v>
      </c>
      <c r="F6" s="1501" t="s">
        <v>32</v>
      </c>
      <c r="G6" s="1502" t="s">
        <v>706</v>
      </c>
      <c r="H6" s="1501" t="str">
        <f>A6&amp;"-"&amp;E6&amp;F6&amp;"-"&amp;G6</f>
        <v>PK1-QI-OP</v>
      </c>
      <c r="I6" s="1503" t="s">
        <v>85</v>
      </c>
      <c r="J6" s="1504" t="s">
        <v>940</v>
      </c>
      <c r="K6" s="3431">
        <v>90</v>
      </c>
      <c r="L6" s="477"/>
      <c r="M6" s="3402" t="s">
        <v>80</v>
      </c>
      <c r="N6" s="3399"/>
      <c r="O6" s="3402">
        <v>20</v>
      </c>
      <c r="P6" s="3402">
        <v>1</v>
      </c>
      <c r="Q6" s="3405">
        <f t="shared" ref="Q6:Q12" si="0">O6*P6</f>
        <v>20</v>
      </c>
      <c r="R6" s="3408" t="s">
        <v>383</v>
      </c>
      <c r="S6" s="431" t="s">
        <v>529</v>
      </c>
      <c r="T6" s="436" t="s">
        <v>536</v>
      </c>
      <c r="U6" s="437" t="s">
        <v>32</v>
      </c>
      <c r="V6" s="437" t="s">
        <v>708</v>
      </c>
    </row>
    <row r="7" spans="1:22" s="437" customFormat="1" ht="12.75" customHeight="1">
      <c r="A7" s="574" t="s">
        <v>55</v>
      </c>
      <c r="B7" s="3423"/>
      <c r="C7" s="3426"/>
      <c r="D7" s="3429"/>
      <c r="E7" s="1505" t="s">
        <v>846</v>
      </c>
      <c r="F7" s="1506" t="s">
        <v>32</v>
      </c>
      <c r="G7" s="1507" t="s">
        <v>706</v>
      </c>
      <c r="H7" s="1505" t="str">
        <f t="shared" ref="H7:H11" si="1">A7&amp;"-"&amp;E7&amp;F7&amp;"-"&amp;G7</f>
        <v>PK1-QI-OP</v>
      </c>
      <c r="I7" s="1508" t="s">
        <v>87</v>
      </c>
      <c r="J7" s="1509" t="s">
        <v>941</v>
      </c>
      <c r="K7" s="3432"/>
      <c r="L7" s="480"/>
      <c r="M7" s="3403"/>
      <c r="N7" s="3400"/>
      <c r="O7" s="3403"/>
      <c r="P7" s="3403"/>
      <c r="Q7" s="3406"/>
      <c r="R7" s="3409"/>
      <c r="T7" s="436" t="s">
        <v>697</v>
      </c>
      <c r="U7" s="437" t="s">
        <v>42</v>
      </c>
      <c r="V7" s="437" t="s">
        <v>707</v>
      </c>
    </row>
    <row r="8" spans="1:22" s="437" customFormat="1" ht="12.75" customHeight="1">
      <c r="A8" s="574" t="s">
        <v>55</v>
      </c>
      <c r="B8" s="3423"/>
      <c r="C8" s="3427"/>
      <c r="D8" s="3430"/>
      <c r="E8" s="1510" t="s">
        <v>846</v>
      </c>
      <c r="F8" s="1511" t="s">
        <v>32</v>
      </c>
      <c r="G8" s="1512" t="s">
        <v>706</v>
      </c>
      <c r="H8" s="1510" t="str">
        <f t="shared" si="1"/>
        <v>PK1-QI-OP</v>
      </c>
      <c r="I8" s="1513" t="s">
        <v>87</v>
      </c>
      <c r="J8" s="1514" t="s">
        <v>942</v>
      </c>
      <c r="K8" s="3433"/>
      <c r="L8" s="762"/>
      <c r="M8" s="3404"/>
      <c r="N8" s="3401"/>
      <c r="O8" s="3404"/>
      <c r="P8" s="3404"/>
      <c r="Q8" s="3407"/>
      <c r="R8" s="3410"/>
      <c r="T8" s="436" t="s">
        <v>706</v>
      </c>
      <c r="U8" s="437" t="s">
        <v>9</v>
      </c>
      <c r="V8" s="437" t="s">
        <v>709</v>
      </c>
    </row>
    <row r="9" spans="1:22" s="437" customFormat="1" ht="12">
      <c r="A9" s="574" t="s">
        <v>55</v>
      </c>
      <c r="B9" s="3423"/>
      <c r="C9" s="1100">
        <v>362498</v>
      </c>
      <c r="D9" s="1097">
        <v>4051</v>
      </c>
      <c r="E9" s="456" t="s">
        <v>696</v>
      </c>
      <c r="F9" s="457" t="s">
        <v>32</v>
      </c>
      <c r="G9" s="521" t="s">
        <v>536</v>
      </c>
      <c r="H9" s="456" t="str">
        <f>A9&amp;"-"&amp;E9&amp;F9&amp;"-"&amp;G9</f>
        <v>PK1-HI-ME</v>
      </c>
      <c r="I9" s="1677" t="s">
        <v>95</v>
      </c>
      <c r="J9" s="1677" t="s">
        <v>944</v>
      </c>
      <c r="K9" s="1676">
        <v>365</v>
      </c>
      <c r="L9" s="775"/>
      <c r="M9" s="1092" t="s">
        <v>80</v>
      </c>
      <c r="N9" s="777"/>
      <c r="O9" s="1092">
        <v>20</v>
      </c>
      <c r="P9" s="1092">
        <v>1</v>
      </c>
      <c r="Q9" s="776">
        <f t="shared" si="0"/>
        <v>20</v>
      </c>
      <c r="R9" s="944" t="s">
        <v>383</v>
      </c>
      <c r="S9" s="437" t="s">
        <v>529</v>
      </c>
      <c r="T9" s="436"/>
      <c r="U9" s="437" t="s">
        <v>7</v>
      </c>
      <c r="V9" s="437" t="s">
        <v>719</v>
      </c>
    </row>
    <row r="10" spans="1:22" s="437" customFormat="1" ht="12">
      <c r="A10" s="574" t="s">
        <v>55</v>
      </c>
      <c r="B10" s="3423"/>
      <c r="C10" s="874">
        <v>361210</v>
      </c>
      <c r="D10" s="873">
        <v>3135</v>
      </c>
      <c r="E10" s="873" t="s">
        <v>696</v>
      </c>
      <c r="F10" s="873" t="s">
        <v>9</v>
      </c>
      <c r="G10" s="873" t="s">
        <v>697</v>
      </c>
      <c r="H10" s="873" t="str">
        <f>A10&amp;"-"&amp;E10&amp;F10&amp;"-"&amp;G10</f>
        <v>PK1-HC-EE</v>
      </c>
      <c r="I10" s="875" t="s">
        <v>67</v>
      </c>
      <c r="J10" s="875" t="s">
        <v>943</v>
      </c>
      <c r="K10" s="876">
        <v>180</v>
      </c>
      <c r="L10" s="881"/>
      <c r="M10" s="876" t="s">
        <v>80</v>
      </c>
      <c r="N10" s="876"/>
      <c r="O10" s="876">
        <v>60</v>
      </c>
      <c r="P10" s="876">
        <v>2</v>
      </c>
      <c r="Q10" s="879">
        <f>O10*P10</f>
        <v>120</v>
      </c>
      <c r="R10" s="945" t="s">
        <v>384</v>
      </c>
      <c r="S10" s="437" t="s">
        <v>531</v>
      </c>
      <c r="T10" s="436"/>
      <c r="U10" s="437" t="s">
        <v>8</v>
      </c>
      <c r="V10" s="437" t="s">
        <v>721</v>
      </c>
    </row>
    <row r="11" spans="1:22" s="437" customFormat="1" ht="12">
      <c r="A11" s="574" t="s">
        <v>55</v>
      </c>
      <c r="B11" s="3423"/>
      <c r="C11" s="1155">
        <v>362499</v>
      </c>
      <c r="D11" s="1156">
        <v>4052</v>
      </c>
      <c r="E11" s="763" t="s">
        <v>718</v>
      </c>
      <c r="F11" s="763" t="s">
        <v>34</v>
      </c>
      <c r="G11" s="764" t="s">
        <v>536</v>
      </c>
      <c r="H11" s="763" t="str">
        <f t="shared" si="1"/>
        <v>PK1-YR-ME</v>
      </c>
      <c r="I11" s="1157" t="s">
        <v>945</v>
      </c>
      <c r="J11" s="765" t="s">
        <v>946</v>
      </c>
      <c r="K11" s="766">
        <v>730</v>
      </c>
      <c r="L11" s="767"/>
      <c r="M11" s="766" t="s">
        <v>80</v>
      </c>
      <c r="N11" s="769"/>
      <c r="O11" s="766">
        <v>60</v>
      </c>
      <c r="P11" s="766">
        <v>2</v>
      </c>
      <c r="Q11" s="768">
        <f t="shared" si="0"/>
        <v>120</v>
      </c>
      <c r="R11" s="1098" t="s">
        <v>385</v>
      </c>
      <c r="S11" s="437" t="s">
        <v>947</v>
      </c>
      <c r="T11" s="436"/>
      <c r="U11" s="437" t="s">
        <v>33</v>
      </c>
      <c r="V11" s="437" t="s">
        <v>720</v>
      </c>
    </row>
    <row r="12" spans="1:22" s="437" customFormat="1" ht="12.75" customHeight="1">
      <c r="A12" s="574" t="s">
        <v>55</v>
      </c>
      <c r="B12" s="3423"/>
      <c r="C12" s="3411">
        <v>362500</v>
      </c>
      <c r="D12" s="3413">
        <v>4053</v>
      </c>
      <c r="E12" s="771" t="s">
        <v>718</v>
      </c>
      <c r="F12" s="770" t="s">
        <v>34</v>
      </c>
      <c r="G12" s="771" t="s">
        <v>536</v>
      </c>
      <c r="H12" s="770" t="str">
        <f>A12&amp;"-"&amp;E12&amp;F12&amp;"-"&amp;G12&amp;2</f>
        <v>PK1-YR-ME2</v>
      </c>
      <c r="I12" s="773" t="s">
        <v>949</v>
      </c>
      <c r="J12" s="772" t="s">
        <v>1514</v>
      </c>
      <c r="K12" s="3415">
        <v>365</v>
      </c>
      <c r="L12" s="463"/>
      <c r="M12" s="3415" t="s">
        <v>80</v>
      </c>
      <c r="N12" s="3417"/>
      <c r="O12" s="3415">
        <v>120</v>
      </c>
      <c r="P12" s="3415">
        <v>2</v>
      </c>
      <c r="Q12" s="3434">
        <f t="shared" si="0"/>
        <v>240</v>
      </c>
      <c r="R12" s="3435" t="s">
        <v>385</v>
      </c>
      <c r="T12" s="436"/>
    </row>
    <row r="13" spans="1:22" s="437" customFormat="1" ht="12.75" customHeight="1" thickBot="1">
      <c r="A13" s="946" t="s">
        <v>55</v>
      </c>
      <c r="B13" s="3424"/>
      <c r="C13" s="3412"/>
      <c r="D13" s="3414"/>
      <c r="E13" s="458" t="s">
        <v>718</v>
      </c>
      <c r="F13" s="459" t="s">
        <v>34</v>
      </c>
      <c r="G13" s="458" t="s">
        <v>536</v>
      </c>
      <c r="H13" s="459" t="s">
        <v>953</v>
      </c>
      <c r="I13" s="533" t="s">
        <v>949</v>
      </c>
      <c r="J13" s="782" t="s">
        <v>1515</v>
      </c>
      <c r="K13" s="3416"/>
      <c r="L13" s="1678" t="s">
        <v>1516</v>
      </c>
      <c r="M13" s="3416"/>
      <c r="N13" s="3418"/>
      <c r="O13" s="3416"/>
      <c r="P13" s="3416"/>
      <c r="Q13" s="3442"/>
      <c r="R13" s="3443"/>
    </row>
    <row r="14" spans="1:22" s="437" customFormat="1" ht="12">
      <c r="A14" s="546" t="s">
        <v>55</v>
      </c>
      <c r="B14" s="3423" t="s">
        <v>848</v>
      </c>
      <c r="C14" s="3437">
        <v>357379</v>
      </c>
      <c r="D14" s="3429">
        <v>1512</v>
      </c>
      <c r="E14" s="1506" t="s">
        <v>846</v>
      </c>
      <c r="F14" s="1506" t="s">
        <v>32</v>
      </c>
      <c r="G14" s="1548" t="s">
        <v>706</v>
      </c>
      <c r="H14" s="1506" t="str">
        <f>A14&amp;"-"&amp;E14&amp;F14&amp;"-"&amp;G14</f>
        <v>PK1-QI-OP</v>
      </c>
      <c r="I14" s="1515" t="s">
        <v>85</v>
      </c>
      <c r="J14" s="1516" t="s">
        <v>940</v>
      </c>
      <c r="K14" s="3432">
        <v>90</v>
      </c>
      <c r="L14" s="463"/>
      <c r="M14" s="3403" t="s">
        <v>80</v>
      </c>
      <c r="N14" s="3400"/>
      <c r="O14" s="3403">
        <v>20</v>
      </c>
      <c r="P14" s="3403">
        <v>1</v>
      </c>
      <c r="Q14" s="3406">
        <f t="shared" ref="Q14" si="2">O14*P14</f>
        <v>20</v>
      </c>
      <c r="R14" s="3409" t="s">
        <v>383</v>
      </c>
      <c r="S14" s="431" t="s">
        <v>529</v>
      </c>
    </row>
    <row r="15" spans="1:22" s="437" customFormat="1" ht="12.75" customHeight="1">
      <c r="A15" s="546" t="s">
        <v>55</v>
      </c>
      <c r="B15" s="3423"/>
      <c r="C15" s="3437"/>
      <c r="D15" s="3429"/>
      <c r="E15" s="1505" t="s">
        <v>846</v>
      </c>
      <c r="F15" s="1506" t="s">
        <v>32</v>
      </c>
      <c r="G15" s="1507" t="s">
        <v>706</v>
      </c>
      <c r="H15" s="1505" t="str">
        <f t="shared" ref="H15:H16" si="3">A15&amp;"-"&amp;E15&amp;F15&amp;"-"&amp;G15</f>
        <v>PK1-QI-OP</v>
      </c>
      <c r="I15" s="1508" t="s">
        <v>87</v>
      </c>
      <c r="J15" s="1509" t="s">
        <v>941</v>
      </c>
      <c r="K15" s="3432"/>
      <c r="L15" s="480"/>
      <c r="M15" s="3403"/>
      <c r="N15" s="3400"/>
      <c r="O15" s="3403"/>
      <c r="P15" s="3403"/>
      <c r="Q15" s="3406"/>
      <c r="R15" s="3409"/>
    </row>
    <row r="16" spans="1:22" s="437" customFormat="1" ht="12.75" customHeight="1">
      <c r="A16" s="546" t="s">
        <v>55</v>
      </c>
      <c r="B16" s="3423"/>
      <c r="C16" s="3438"/>
      <c r="D16" s="3430"/>
      <c r="E16" s="1510" t="s">
        <v>846</v>
      </c>
      <c r="F16" s="1511" t="s">
        <v>32</v>
      </c>
      <c r="G16" s="1512" t="s">
        <v>706</v>
      </c>
      <c r="H16" s="1510" t="str">
        <f t="shared" si="3"/>
        <v>PK1-QI-OP</v>
      </c>
      <c r="I16" s="1513" t="s">
        <v>87</v>
      </c>
      <c r="J16" s="1514" t="s">
        <v>942</v>
      </c>
      <c r="K16" s="3433"/>
      <c r="L16" s="762"/>
      <c r="M16" s="3404"/>
      <c r="N16" s="3401"/>
      <c r="O16" s="3404"/>
      <c r="P16" s="3404"/>
      <c r="Q16" s="3407"/>
      <c r="R16" s="3410"/>
    </row>
    <row r="17" spans="1:19" s="437" customFormat="1" ht="12">
      <c r="A17" s="546" t="s">
        <v>55</v>
      </c>
      <c r="B17" s="3423"/>
      <c r="C17" s="1095">
        <v>362623</v>
      </c>
      <c r="D17" s="1097">
        <v>4127</v>
      </c>
      <c r="E17" s="456" t="s">
        <v>696</v>
      </c>
      <c r="F17" s="457" t="s">
        <v>32</v>
      </c>
      <c r="G17" s="521" t="s">
        <v>536</v>
      </c>
      <c r="H17" s="456" t="str">
        <f>A17&amp;"-"&amp;E17&amp;F17&amp;"-"&amp;G17</f>
        <v>PK1-HI-ME</v>
      </c>
      <c r="I17" s="774" t="s">
        <v>95</v>
      </c>
      <c r="J17" s="774" t="s">
        <v>944</v>
      </c>
      <c r="K17" s="1092">
        <v>180</v>
      </c>
      <c r="L17" s="775"/>
      <c r="M17" s="1092" t="s">
        <v>80</v>
      </c>
      <c r="N17" s="777"/>
      <c r="O17" s="1092">
        <v>20</v>
      </c>
      <c r="P17" s="1092">
        <v>1</v>
      </c>
      <c r="Q17" s="776">
        <f t="shared" ref="Q17" si="4">O17*P17</f>
        <v>20</v>
      </c>
      <c r="R17" s="1094" t="s">
        <v>383</v>
      </c>
      <c r="S17" s="437" t="s">
        <v>529</v>
      </c>
    </row>
    <row r="18" spans="1:19" s="437" customFormat="1" ht="12">
      <c r="A18" s="546" t="s">
        <v>55</v>
      </c>
      <c r="B18" s="3444"/>
      <c r="C18" s="872">
        <v>361211</v>
      </c>
      <c r="D18" s="873">
        <v>3135</v>
      </c>
      <c r="E18" s="874" t="s">
        <v>846</v>
      </c>
      <c r="F18" s="874" t="s">
        <v>9</v>
      </c>
      <c r="G18" s="873" t="s">
        <v>697</v>
      </c>
      <c r="H18" s="873" t="str">
        <f>A18&amp;"-"&amp;E18&amp;F18&amp;"-"&amp;G18</f>
        <v>PK1-QC-EE</v>
      </c>
      <c r="I18" s="875" t="s">
        <v>67</v>
      </c>
      <c r="J18" s="875" t="s">
        <v>97</v>
      </c>
      <c r="K18" s="876">
        <v>90</v>
      </c>
      <c r="L18" s="877"/>
      <c r="M18" s="876" t="s">
        <v>80</v>
      </c>
      <c r="N18" s="879"/>
      <c r="O18" s="876">
        <v>60</v>
      </c>
      <c r="P18" s="876">
        <v>2</v>
      </c>
      <c r="Q18" s="878">
        <f>O18*P18</f>
        <v>120</v>
      </c>
      <c r="R18" s="880" t="s">
        <v>384</v>
      </c>
      <c r="S18" s="437" t="s">
        <v>531</v>
      </c>
    </row>
    <row r="19" spans="1:19" s="437" customFormat="1" ht="12">
      <c r="A19" s="546" t="s">
        <v>55</v>
      </c>
      <c r="B19" s="3423"/>
      <c r="C19" s="1158">
        <v>362624</v>
      </c>
      <c r="D19" s="1096">
        <v>4128</v>
      </c>
      <c r="E19" s="761" t="s">
        <v>718</v>
      </c>
      <c r="F19" s="761" t="s">
        <v>34</v>
      </c>
      <c r="G19" s="778" t="s">
        <v>536</v>
      </c>
      <c r="H19" s="761" t="str">
        <f t="shared" ref="H19" si="5">A19&amp;"-"&amp;E19&amp;F19&amp;"-"&amp;G19</f>
        <v>PK1-YR-ME</v>
      </c>
      <c r="I19" s="786" t="s">
        <v>945</v>
      </c>
      <c r="J19" s="1159" t="s">
        <v>946</v>
      </c>
      <c r="K19" s="1091">
        <v>730</v>
      </c>
      <c r="L19" s="779"/>
      <c r="M19" s="1091" t="s">
        <v>80</v>
      </c>
      <c r="N19" s="781"/>
      <c r="O19" s="1091">
        <v>60</v>
      </c>
      <c r="P19" s="1091">
        <v>2</v>
      </c>
      <c r="Q19" s="780">
        <f t="shared" ref="Q19:Q20" si="6">O19*P19</f>
        <v>120</v>
      </c>
      <c r="R19" s="1098" t="s">
        <v>385</v>
      </c>
      <c r="S19" s="437" t="s">
        <v>947</v>
      </c>
    </row>
    <row r="20" spans="1:19" s="437" customFormat="1" ht="12">
      <c r="A20" s="546" t="s">
        <v>55</v>
      </c>
      <c r="B20" s="3423"/>
      <c r="C20" s="3439">
        <v>362625</v>
      </c>
      <c r="D20" s="3441">
        <v>4129</v>
      </c>
      <c r="E20" s="518" t="s">
        <v>718</v>
      </c>
      <c r="F20" s="770" t="s">
        <v>34</v>
      </c>
      <c r="G20" s="771" t="s">
        <v>536</v>
      </c>
      <c r="H20" s="770" t="str">
        <f>A20&amp;"-"&amp;E20&amp;F20&amp;"-"&amp;G20&amp;2</f>
        <v>PK1-YR-ME2</v>
      </c>
      <c r="I20" s="773" t="s">
        <v>949</v>
      </c>
      <c r="J20" s="772" t="s">
        <v>948</v>
      </c>
      <c r="K20" s="3415">
        <v>365</v>
      </c>
      <c r="L20" s="463"/>
      <c r="M20" s="3415" t="s">
        <v>80</v>
      </c>
      <c r="N20" s="3417"/>
      <c r="O20" s="3415">
        <v>120</v>
      </c>
      <c r="P20" s="3415">
        <v>2</v>
      </c>
      <c r="Q20" s="3434">
        <f t="shared" si="6"/>
        <v>240</v>
      </c>
      <c r="R20" s="3435" t="s">
        <v>385</v>
      </c>
    </row>
    <row r="21" spans="1:19" s="437" customFormat="1" thickBot="1">
      <c r="A21" s="546" t="s">
        <v>55</v>
      </c>
      <c r="B21" s="3423"/>
      <c r="C21" s="3440"/>
      <c r="D21" s="3413"/>
      <c r="E21" s="454" t="s">
        <v>718</v>
      </c>
      <c r="F21" s="455" t="s">
        <v>34</v>
      </c>
      <c r="G21" s="454" t="s">
        <v>536</v>
      </c>
      <c r="H21" s="455" t="s">
        <v>953</v>
      </c>
      <c r="I21" s="489" t="s">
        <v>949</v>
      </c>
      <c r="J21" s="526" t="s">
        <v>950</v>
      </c>
      <c r="K21" s="3403"/>
      <c r="L21" s="480"/>
      <c r="M21" s="3403"/>
      <c r="N21" s="3400"/>
      <c r="O21" s="3403"/>
      <c r="P21" s="3403"/>
      <c r="Q21" s="3406"/>
      <c r="R21" s="3409"/>
    </row>
    <row r="22" spans="1:19" s="437" customFormat="1" ht="12">
      <c r="A22" s="783" t="s">
        <v>55</v>
      </c>
      <c r="B22" s="3422" t="s">
        <v>1489</v>
      </c>
      <c r="C22" s="3436">
        <v>357378</v>
      </c>
      <c r="D22" s="3428">
        <v>1512</v>
      </c>
      <c r="E22" s="1501" t="s">
        <v>846</v>
      </c>
      <c r="F22" s="1501" t="s">
        <v>32</v>
      </c>
      <c r="G22" s="1502" t="s">
        <v>706</v>
      </c>
      <c r="H22" s="1501" t="str">
        <f>A22&amp;"-"&amp;E22&amp;F22&amp;"-"&amp;G22</f>
        <v>PK1-QI-OP</v>
      </c>
      <c r="I22" s="1503" t="s">
        <v>85</v>
      </c>
      <c r="J22" s="1504" t="s">
        <v>940</v>
      </c>
      <c r="K22" s="3431">
        <v>90</v>
      </c>
      <c r="L22" s="477"/>
      <c r="M22" s="3402" t="s">
        <v>80</v>
      </c>
      <c r="N22" s="3399"/>
      <c r="O22" s="3402">
        <v>20</v>
      </c>
      <c r="P22" s="3402">
        <v>1</v>
      </c>
      <c r="Q22" s="3445">
        <f t="shared" ref="Q22" si="7">O22*P22</f>
        <v>20</v>
      </c>
      <c r="R22" s="3408" t="s">
        <v>383</v>
      </c>
      <c r="S22" s="431" t="s">
        <v>529</v>
      </c>
    </row>
    <row r="23" spans="1:19" s="437" customFormat="1" ht="12">
      <c r="A23" s="546" t="s">
        <v>55</v>
      </c>
      <c r="B23" s="3423"/>
      <c r="C23" s="3437"/>
      <c r="D23" s="3429"/>
      <c r="E23" s="1505" t="s">
        <v>846</v>
      </c>
      <c r="F23" s="1506" t="s">
        <v>32</v>
      </c>
      <c r="G23" s="1507" t="s">
        <v>706</v>
      </c>
      <c r="H23" s="1505" t="str">
        <f t="shared" ref="H23:H24" si="8">A23&amp;"-"&amp;E23&amp;F23&amp;"-"&amp;G23</f>
        <v>PK1-QI-OP</v>
      </c>
      <c r="I23" s="1508" t="s">
        <v>87</v>
      </c>
      <c r="J23" s="1509" t="s">
        <v>941</v>
      </c>
      <c r="K23" s="3432"/>
      <c r="L23" s="480"/>
      <c r="M23" s="3403"/>
      <c r="N23" s="3400"/>
      <c r="O23" s="3403"/>
      <c r="P23" s="3403"/>
      <c r="Q23" s="3446"/>
      <c r="R23" s="3409"/>
    </row>
    <row r="24" spans="1:19" s="437" customFormat="1" ht="12">
      <c r="A24" s="546" t="s">
        <v>55</v>
      </c>
      <c r="B24" s="3423"/>
      <c r="C24" s="3438"/>
      <c r="D24" s="3430"/>
      <c r="E24" s="1510" t="s">
        <v>846</v>
      </c>
      <c r="F24" s="1511" t="s">
        <v>32</v>
      </c>
      <c r="G24" s="1512" t="s">
        <v>706</v>
      </c>
      <c r="H24" s="1510" t="str">
        <f t="shared" si="8"/>
        <v>PK1-QI-OP</v>
      </c>
      <c r="I24" s="1513" t="s">
        <v>87</v>
      </c>
      <c r="J24" s="1514" t="s">
        <v>942</v>
      </c>
      <c r="K24" s="3433"/>
      <c r="L24" s="762"/>
      <c r="M24" s="3404"/>
      <c r="N24" s="3401"/>
      <c r="O24" s="3404"/>
      <c r="P24" s="3404"/>
      <c r="Q24" s="3447"/>
      <c r="R24" s="3410"/>
    </row>
    <row r="25" spans="1:19" s="437" customFormat="1" ht="12">
      <c r="A25" s="546" t="s">
        <v>55</v>
      </c>
      <c r="B25" s="3423"/>
      <c r="C25" s="1099">
        <v>362626</v>
      </c>
      <c r="D25" s="1101">
        <v>4130</v>
      </c>
      <c r="E25" s="457" t="s">
        <v>696</v>
      </c>
      <c r="F25" s="457" t="s">
        <v>32</v>
      </c>
      <c r="G25" s="785" t="s">
        <v>536</v>
      </c>
      <c r="H25" s="457" t="str">
        <f>A25&amp;"-"&amp;E25&amp;F25&amp;"-"&amp;G25</f>
        <v>PK1-HI-ME</v>
      </c>
      <c r="I25" s="539" t="s">
        <v>95</v>
      </c>
      <c r="J25" s="539" t="s">
        <v>944</v>
      </c>
      <c r="K25" s="530">
        <v>180</v>
      </c>
      <c r="L25" s="432"/>
      <c r="M25" s="530" t="s">
        <v>80</v>
      </c>
      <c r="N25" s="531"/>
      <c r="O25" s="530">
        <v>20</v>
      </c>
      <c r="P25" s="530">
        <v>1</v>
      </c>
      <c r="Q25" s="436">
        <f t="shared" ref="Q25" si="9">O25*P25</f>
        <v>20</v>
      </c>
      <c r="R25" s="1094" t="s">
        <v>383</v>
      </c>
      <c r="S25" s="437" t="s">
        <v>529</v>
      </c>
    </row>
    <row r="26" spans="1:19" s="437" customFormat="1" ht="12">
      <c r="A26" s="546" t="s">
        <v>55</v>
      </c>
      <c r="B26" s="3423"/>
      <c r="C26" s="872">
        <v>361212</v>
      </c>
      <c r="D26" s="873">
        <v>3135</v>
      </c>
      <c r="E26" s="873" t="s">
        <v>846</v>
      </c>
      <c r="F26" s="873" t="s">
        <v>9</v>
      </c>
      <c r="G26" s="873" t="s">
        <v>697</v>
      </c>
      <c r="H26" s="873" t="str">
        <f t="shared" ref="H26:H27" si="10">A26&amp;"-"&amp;E26&amp;F26&amp;"-"&amp;G26</f>
        <v>PK1-QC-EE</v>
      </c>
      <c r="I26" s="875" t="s">
        <v>67</v>
      </c>
      <c r="J26" s="875" t="s">
        <v>97</v>
      </c>
      <c r="K26" s="876">
        <v>90</v>
      </c>
      <c r="L26" s="881"/>
      <c r="M26" s="876" t="s">
        <v>80</v>
      </c>
      <c r="N26" s="876"/>
      <c r="O26" s="876">
        <v>60</v>
      </c>
      <c r="P26" s="876">
        <v>2</v>
      </c>
      <c r="Q26" s="876">
        <f>O26*P26</f>
        <v>120</v>
      </c>
      <c r="R26" s="880" t="s">
        <v>384</v>
      </c>
      <c r="S26" s="437" t="s">
        <v>531</v>
      </c>
    </row>
    <row r="27" spans="1:19" s="437" customFormat="1" ht="12">
      <c r="A27" s="546" t="s">
        <v>55</v>
      </c>
      <c r="B27" s="3423"/>
      <c r="C27" s="1160">
        <v>362629</v>
      </c>
      <c r="D27" s="1156">
        <v>4131</v>
      </c>
      <c r="E27" s="761" t="s">
        <v>718</v>
      </c>
      <c r="F27" s="761" t="s">
        <v>34</v>
      </c>
      <c r="G27" s="778" t="s">
        <v>536</v>
      </c>
      <c r="H27" s="761" t="str">
        <f t="shared" si="10"/>
        <v>PK1-YR-ME</v>
      </c>
      <c r="I27" s="786" t="s">
        <v>945</v>
      </c>
      <c r="J27" s="1159" t="s">
        <v>946</v>
      </c>
      <c r="K27" s="1091">
        <v>730</v>
      </c>
      <c r="L27" s="779"/>
      <c r="M27" s="1091" t="s">
        <v>80</v>
      </c>
      <c r="N27" s="781"/>
      <c r="O27" s="1091">
        <v>60</v>
      </c>
      <c r="P27" s="1091">
        <v>2</v>
      </c>
      <c r="Q27" s="780">
        <f t="shared" ref="Q27:Q28" si="11">O27*P27</f>
        <v>120</v>
      </c>
      <c r="R27" s="1098" t="s">
        <v>385</v>
      </c>
      <c r="S27" s="437" t="s">
        <v>947</v>
      </c>
    </row>
    <row r="28" spans="1:19" s="437" customFormat="1" ht="12">
      <c r="A28" s="546" t="s">
        <v>55</v>
      </c>
      <c r="B28" s="3423"/>
      <c r="C28" s="3439">
        <v>362632</v>
      </c>
      <c r="D28" s="3441">
        <v>4132</v>
      </c>
      <c r="E28" s="518" t="s">
        <v>718</v>
      </c>
      <c r="F28" s="770" t="s">
        <v>34</v>
      </c>
      <c r="G28" s="771" t="s">
        <v>536</v>
      </c>
      <c r="H28" s="770" t="str">
        <f>A28&amp;"-"&amp;E28&amp;F28&amp;"-"&amp;G28&amp;2</f>
        <v>PK1-YR-ME2</v>
      </c>
      <c r="I28" s="773" t="s">
        <v>949</v>
      </c>
      <c r="J28" s="772" t="s">
        <v>948</v>
      </c>
      <c r="K28" s="3415">
        <v>365</v>
      </c>
      <c r="L28" s="463"/>
      <c r="M28" s="3415" t="s">
        <v>80</v>
      </c>
      <c r="N28" s="3417"/>
      <c r="O28" s="3415">
        <v>120</v>
      </c>
      <c r="P28" s="3415">
        <v>2</v>
      </c>
      <c r="Q28" s="3434">
        <f t="shared" si="11"/>
        <v>240</v>
      </c>
      <c r="R28" s="3435" t="s">
        <v>385</v>
      </c>
    </row>
    <row r="29" spans="1:19" s="437" customFormat="1" ht="12.75" customHeight="1" thickBot="1">
      <c r="A29" s="546" t="s">
        <v>55</v>
      </c>
      <c r="B29" s="3423"/>
      <c r="C29" s="3440"/>
      <c r="D29" s="3413"/>
      <c r="E29" s="454" t="s">
        <v>718</v>
      </c>
      <c r="F29" s="455" t="s">
        <v>34</v>
      </c>
      <c r="G29" s="454" t="s">
        <v>536</v>
      </c>
      <c r="H29" s="455" t="s">
        <v>953</v>
      </c>
      <c r="I29" s="489" t="s">
        <v>949</v>
      </c>
      <c r="J29" s="526" t="s">
        <v>950</v>
      </c>
      <c r="K29" s="3403"/>
      <c r="L29" s="480"/>
      <c r="M29" s="3403"/>
      <c r="N29" s="3400"/>
      <c r="O29" s="3403"/>
      <c r="P29" s="3403"/>
      <c r="Q29" s="3406"/>
      <c r="R29" s="3409"/>
    </row>
    <row r="30" spans="1:19" s="437" customFormat="1" ht="12">
      <c r="A30" s="549" t="s">
        <v>55</v>
      </c>
      <c r="B30" s="3422" t="s">
        <v>850</v>
      </c>
      <c r="C30" s="3425">
        <v>357380</v>
      </c>
      <c r="D30" s="3428">
        <v>1512</v>
      </c>
      <c r="E30" s="1501" t="s">
        <v>846</v>
      </c>
      <c r="F30" s="1501" t="s">
        <v>32</v>
      </c>
      <c r="G30" s="1502" t="s">
        <v>706</v>
      </c>
      <c r="H30" s="1501" t="str">
        <f>A30&amp;"-"&amp;E30&amp;F30&amp;"-"&amp;G30</f>
        <v>PK1-QI-OP</v>
      </c>
      <c r="I30" s="1503" t="s">
        <v>83</v>
      </c>
      <c r="J30" s="1504" t="s">
        <v>84</v>
      </c>
      <c r="K30" s="3431">
        <v>90</v>
      </c>
      <c r="L30" s="477"/>
      <c r="M30" s="3402" t="s">
        <v>80</v>
      </c>
      <c r="N30" s="3399"/>
      <c r="O30" s="3402">
        <v>20</v>
      </c>
      <c r="P30" s="3402">
        <v>1</v>
      </c>
      <c r="Q30" s="3445">
        <f t="shared" ref="Q30" si="12">O30*P30</f>
        <v>20</v>
      </c>
      <c r="R30" s="3408" t="s">
        <v>383</v>
      </c>
      <c r="S30" s="431" t="s">
        <v>529</v>
      </c>
    </row>
    <row r="31" spans="1:19" s="437" customFormat="1" ht="12">
      <c r="A31" s="545" t="s">
        <v>55</v>
      </c>
      <c r="B31" s="3423"/>
      <c r="C31" s="3426"/>
      <c r="D31" s="3429"/>
      <c r="E31" s="1505" t="s">
        <v>846</v>
      </c>
      <c r="F31" s="1505" t="s">
        <v>32</v>
      </c>
      <c r="G31" s="1507" t="s">
        <v>706</v>
      </c>
      <c r="H31" s="1505" t="str">
        <f t="shared" ref="H31:H32" si="13">A31&amp;"-"&amp;E31&amp;F31&amp;"-"&amp;G31</f>
        <v>PK1-QI-OP</v>
      </c>
      <c r="I31" s="1508" t="s">
        <v>85</v>
      </c>
      <c r="J31" s="1509" t="s">
        <v>86</v>
      </c>
      <c r="K31" s="3432"/>
      <c r="L31" s="480"/>
      <c r="M31" s="3403"/>
      <c r="N31" s="3400"/>
      <c r="O31" s="3403"/>
      <c r="P31" s="3403"/>
      <c r="Q31" s="3446"/>
      <c r="R31" s="3409"/>
    </row>
    <row r="32" spans="1:19" s="437" customFormat="1" ht="12">
      <c r="A32" s="545" t="s">
        <v>55</v>
      </c>
      <c r="B32" s="3423"/>
      <c r="C32" s="3427"/>
      <c r="D32" s="3430"/>
      <c r="E32" s="1510" t="s">
        <v>846</v>
      </c>
      <c r="F32" s="1510" t="s">
        <v>32</v>
      </c>
      <c r="G32" s="1512" t="s">
        <v>706</v>
      </c>
      <c r="H32" s="1510" t="str">
        <f t="shared" si="13"/>
        <v>PK1-QI-OP</v>
      </c>
      <c r="I32" s="1517" t="s">
        <v>87</v>
      </c>
      <c r="J32" s="1514" t="s">
        <v>88</v>
      </c>
      <c r="K32" s="3433"/>
      <c r="L32" s="762"/>
      <c r="M32" s="3404"/>
      <c r="N32" s="3401"/>
      <c r="O32" s="3404"/>
      <c r="P32" s="3404"/>
      <c r="Q32" s="3447"/>
      <c r="R32" s="3410"/>
    </row>
    <row r="33" spans="1:19" s="437" customFormat="1" ht="12">
      <c r="A33" s="545" t="s">
        <v>55</v>
      </c>
      <c r="B33" s="3423"/>
      <c r="C33" s="1063">
        <v>362627</v>
      </c>
      <c r="D33" s="1061">
        <v>4133</v>
      </c>
      <c r="E33" s="457" t="s">
        <v>696</v>
      </c>
      <c r="F33" s="457" t="s">
        <v>32</v>
      </c>
      <c r="G33" s="785" t="s">
        <v>536</v>
      </c>
      <c r="H33" s="457" t="str">
        <f>A33&amp;"-"&amp;E33&amp;F33&amp;"-"&amp;G33</f>
        <v>PK1-HI-ME</v>
      </c>
      <c r="I33" s="539" t="s">
        <v>95</v>
      </c>
      <c r="J33" s="539" t="s">
        <v>944</v>
      </c>
      <c r="K33" s="530">
        <v>180</v>
      </c>
      <c r="L33" s="432"/>
      <c r="M33" s="530" t="s">
        <v>80</v>
      </c>
      <c r="N33" s="531"/>
      <c r="O33" s="530">
        <v>20</v>
      </c>
      <c r="P33" s="530">
        <v>1</v>
      </c>
      <c r="Q33" s="436">
        <f t="shared" ref="Q33" si="14">O33*P33</f>
        <v>20</v>
      </c>
      <c r="R33" s="1094" t="s">
        <v>383</v>
      </c>
      <c r="S33" s="437" t="s">
        <v>529</v>
      </c>
    </row>
    <row r="34" spans="1:19" s="437" customFormat="1" ht="12">
      <c r="A34" s="545" t="s">
        <v>55</v>
      </c>
      <c r="B34" s="3423"/>
      <c r="C34" s="874">
        <v>361213</v>
      </c>
      <c r="D34" s="873">
        <v>3135</v>
      </c>
      <c r="E34" s="874" t="s">
        <v>846</v>
      </c>
      <c r="F34" s="874" t="s">
        <v>9</v>
      </c>
      <c r="G34" s="873" t="s">
        <v>697</v>
      </c>
      <c r="H34" s="873" t="str">
        <f>A34&amp;"-"&amp;E34&amp;F34&amp;"-"&amp;G34</f>
        <v>PK1-QC-EE</v>
      </c>
      <c r="I34" s="875" t="s">
        <v>67</v>
      </c>
      <c r="J34" s="875" t="s">
        <v>97</v>
      </c>
      <c r="K34" s="876">
        <v>90</v>
      </c>
      <c r="L34" s="877"/>
      <c r="M34" s="876" t="s">
        <v>80</v>
      </c>
      <c r="N34" s="879"/>
      <c r="O34" s="876">
        <v>60</v>
      </c>
      <c r="P34" s="876">
        <v>2</v>
      </c>
      <c r="Q34" s="882">
        <f>O34*P34</f>
        <v>120</v>
      </c>
      <c r="R34" s="880" t="s">
        <v>384</v>
      </c>
      <c r="S34" s="437" t="s">
        <v>531</v>
      </c>
    </row>
    <row r="35" spans="1:19" s="437" customFormat="1" ht="12">
      <c r="A35" s="545" t="s">
        <v>55</v>
      </c>
      <c r="B35" s="3423"/>
      <c r="C35" s="1160">
        <v>362630</v>
      </c>
      <c r="D35" s="1156">
        <v>4135</v>
      </c>
      <c r="E35" s="763" t="s">
        <v>718</v>
      </c>
      <c r="F35" s="763" t="s">
        <v>34</v>
      </c>
      <c r="G35" s="764" t="s">
        <v>536</v>
      </c>
      <c r="H35" s="763" t="str">
        <f t="shared" ref="H35" si="15">A35&amp;"-"&amp;E35&amp;F35&amp;"-"&amp;G35</f>
        <v>PK1-YR-ME</v>
      </c>
      <c r="I35" s="1157" t="s">
        <v>945</v>
      </c>
      <c r="J35" s="765" t="s">
        <v>946</v>
      </c>
      <c r="K35" s="766">
        <v>730</v>
      </c>
      <c r="L35" s="767"/>
      <c r="M35" s="766" t="s">
        <v>80</v>
      </c>
      <c r="N35" s="769"/>
      <c r="O35" s="766">
        <v>60</v>
      </c>
      <c r="P35" s="766">
        <v>2</v>
      </c>
      <c r="Q35" s="768">
        <f t="shared" ref="Q35:Q36" si="16">O35*P35</f>
        <v>120</v>
      </c>
      <c r="R35" s="1161" t="s">
        <v>385</v>
      </c>
      <c r="S35" s="437" t="s">
        <v>947</v>
      </c>
    </row>
    <row r="36" spans="1:19" s="437" customFormat="1" ht="12">
      <c r="A36" s="545" t="s">
        <v>55</v>
      </c>
      <c r="B36" s="3423"/>
      <c r="C36" s="3439">
        <v>362633</v>
      </c>
      <c r="D36" s="3441">
        <v>4136</v>
      </c>
      <c r="E36" s="518" t="s">
        <v>718</v>
      </c>
      <c r="F36" s="461" t="s">
        <v>34</v>
      </c>
      <c r="G36" s="518" t="s">
        <v>536</v>
      </c>
      <c r="H36" s="461" t="str">
        <f>A36&amp;"-"&amp;E36&amp;F36&amp;"-"&amp;G36&amp;2</f>
        <v>PK1-YR-ME2</v>
      </c>
      <c r="I36" s="519" t="s">
        <v>949</v>
      </c>
      <c r="J36" s="528" t="s">
        <v>948</v>
      </c>
      <c r="K36" s="3403">
        <v>365</v>
      </c>
      <c r="L36" s="463"/>
      <c r="M36" s="3403" t="s">
        <v>80</v>
      </c>
      <c r="N36" s="3400"/>
      <c r="O36" s="3403">
        <v>120</v>
      </c>
      <c r="P36" s="3403">
        <v>2</v>
      </c>
      <c r="Q36" s="3406">
        <f t="shared" si="16"/>
        <v>240</v>
      </c>
      <c r="R36" s="3409" t="s">
        <v>385</v>
      </c>
    </row>
    <row r="37" spans="1:19" s="437" customFormat="1" ht="12.75" customHeight="1" thickBot="1">
      <c r="A37" s="550" t="s">
        <v>55</v>
      </c>
      <c r="B37" s="3423"/>
      <c r="C37" s="3440"/>
      <c r="D37" s="3413"/>
      <c r="E37" s="454" t="s">
        <v>718</v>
      </c>
      <c r="F37" s="455" t="s">
        <v>34</v>
      </c>
      <c r="G37" s="454" t="s">
        <v>536</v>
      </c>
      <c r="H37" s="455" t="s">
        <v>953</v>
      </c>
      <c r="I37" s="489" t="s">
        <v>949</v>
      </c>
      <c r="J37" s="526" t="s">
        <v>950</v>
      </c>
      <c r="K37" s="3403"/>
      <c r="L37" s="480"/>
      <c r="M37" s="3403"/>
      <c r="N37" s="3400"/>
      <c r="O37" s="3403"/>
      <c r="P37" s="3403"/>
      <c r="Q37" s="3406"/>
      <c r="R37" s="3409"/>
    </row>
    <row r="38" spans="1:19" s="437" customFormat="1" ht="12">
      <c r="A38" s="783" t="s">
        <v>55</v>
      </c>
      <c r="B38" s="3422" t="s">
        <v>851</v>
      </c>
      <c r="C38" s="3425">
        <v>357502</v>
      </c>
      <c r="D38" s="3428">
        <v>1512</v>
      </c>
      <c r="E38" s="1518" t="s">
        <v>846</v>
      </c>
      <c r="F38" s="1518" t="s">
        <v>32</v>
      </c>
      <c r="G38" s="1502" t="s">
        <v>706</v>
      </c>
      <c r="H38" s="1501" t="str">
        <f>A38&amp;"-"&amp;E38&amp;F38&amp;"-"&amp;G38</f>
        <v>PK1-QI-OP</v>
      </c>
      <c r="I38" s="1503" t="s">
        <v>83</v>
      </c>
      <c r="J38" s="1503" t="s">
        <v>84</v>
      </c>
      <c r="K38" s="3431">
        <v>90</v>
      </c>
      <c r="L38" s="477"/>
      <c r="M38" s="3402" t="s">
        <v>80</v>
      </c>
      <c r="N38" s="3399"/>
      <c r="O38" s="3402">
        <v>20</v>
      </c>
      <c r="P38" s="3402">
        <v>1</v>
      </c>
      <c r="Q38" s="3445">
        <f t="shared" ref="Q38" si="17">O38*P38</f>
        <v>20</v>
      </c>
      <c r="R38" s="3408" t="s">
        <v>383</v>
      </c>
      <c r="S38" s="431" t="s">
        <v>529</v>
      </c>
    </row>
    <row r="39" spans="1:19" s="437" customFormat="1" ht="12">
      <c r="A39" s="546" t="s">
        <v>55</v>
      </c>
      <c r="B39" s="3423"/>
      <c r="C39" s="3426"/>
      <c r="D39" s="3429"/>
      <c r="E39" s="1519" t="s">
        <v>846</v>
      </c>
      <c r="F39" s="1519" t="s">
        <v>32</v>
      </c>
      <c r="G39" s="1507" t="s">
        <v>706</v>
      </c>
      <c r="H39" s="1505" t="str">
        <f t="shared" ref="H39:H59" si="18">A39&amp;"-"&amp;E39&amp;F39&amp;"-"&amp;G39</f>
        <v>PK1-QI-OP</v>
      </c>
      <c r="I39" s="1508" t="s">
        <v>85</v>
      </c>
      <c r="J39" s="1508" t="s">
        <v>86</v>
      </c>
      <c r="K39" s="3432"/>
      <c r="L39" s="480"/>
      <c r="M39" s="3403"/>
      <c r="N39" s="3400"/>
      <c r="O39" s="3403"/>
      <c r="P39" s="3403"/>
      <c r="Q39" s="3446"/>
      <c r="R39" s="3409"/>
    </row>
    <row r="40" spans="1:19" s="437" customFormat="1" ht="12">
      <c r="A40" s="546" t="s">
        <v>55</v>
      </c>
      <c r="B40" s="3423"/>
      <c r="C40" s="3427"/>
      <c r="D40" s="3430"/>
      <c r="E40" s="1510" t="s">
        <v>846</v>
      </c>
      <c r="F40" s="1510" t="s">
        <v>32</v>
      </c>
      <c r="G40" s="1512" t="s">
        <v>706</v>
      </c>
      <c r="H40" s="1510" t="str">
        <f t="shared" si="18"/>
        <v>PK1-QI-OP</v>
      </c>
      <c r="I40" s="1517" t="s">
        <v>87</v>
      </c>
      <c r="J40" s="1513" t="s">
        <v>88</v>
      </c>
      <c r="K40" s="3433"/>
      <c r="L40" s="762"/>
      <c r="M40" s="3404"/>
      <c r="N40" s="3401"/>
      <c r="O40" s="3404"/>
      <c r="P40" s="3404"/>
      <c r="Q40" s="3447"/>
      <c r="R40" s="3410"/>
    </row>
    <row r="41" spans="1:19" s="437" customFormat="1" ht="12">
      <c r="A41" s="546" t="s">
        <v>55</v>
      </c>
      <c r="B41" s="3423"/>
      <c r="C41" s="1063">
        <v>362628</v>
      </c>
      <c r="D41" s="1061">
        <v>4134</v>
      </c>
      <c r="E41" s="457" t="s">
        <v>696</v>
      </c>
      <c r="F41" s="457" t="s">
        <v>32</v>
      </c>
      <c r="G41" s="785" t="s">
        <v>536</v>
      </c>
      <c r="H41" s="457" t="str">
        <f>A41&amp;"-"&amp;E41&amp;F41&amp;"-"&amp;G41</f>
        <v>PK1-HI-ME</v>
      </c>
      <c r="I41" s="539" t="s">
        <v>95</v>
      </c>
      <c r="J41" s="539" t="s">
        <v>944</v>
      </c>
      <c r="K41" s="530">
        <v>180</v>
      </c>
      <c r="L41" s="432"/>
      <c r="M41" s="530" t="s">
        <v>80</v>
      </c>
      <c r="N41" s="531"/>
      <c r="O41" s="530">
        <v>20</v>
      </c>
      <c r="P41" s="530">
        <v>1</v>
      </c>
      <c r="Q41" s="436">
        <f t="shared" ref="Q41" si="19">O41*P41</f>
        <v>20</v>
      </c>
      <c r="R41" s="1093" t="s">
        <v>383</v>
      </c>
      <c r="S41" s="437" t="s">
        <v>529</v>
      </c>
    </row>
    <row r="42" spans="1:19" s="437" customFormat="1" ht="12">
      <c r="A42" s="546" t="s">
        <v>55</v>
      </c>
      <c r="B42" s="3423"/>
      <c r="C42" s="874">
        <v>361214</v>
      </c>
      <c r="D42" s="873">
        <v>3135</v>
      </c>
      <c r="E42" s="874" t="s">
        <v>846</v>
      </c>
      <c r="F42" s="874" t="s">
        <v>9</v>
      </c>
      <c r="G42" s="873" t="s">
        <v>697</v>
      </c>
      <c r="H42" s="874" t="str">
        <f t="shared" si="18"/>
        <v>PK1-QC-EE</v>
      </c>
      <c r="I42" s="875" t="s">
        <v>67</v>
      </c>
      <c r="J42" s="875" t="s">
        <v>97</v>
      </c>
      <c r="K42" s="876">
        <v>90</v>
      </c>
      <c r="L42" s="877"/>
      <c r="M42" s="876" t="s">
        <v>80</v>
      </c>
      <c r="N42" s="879"/>
      <c r="O42" s="876">
        <v>60</v>
      </c>
      <c r="P42" s="876">
        <v>2</v>
      </c>
      <c r="Q42" s="882">
        <f>O42*P42</f>
        <v>120</v>
      </c>
      <c r="R42" s="880" t="s">
        <v>384</v>
      </c>
      <c r="S42" s="437" t="s">
        <v>531</v>
      </c>
    </row>
    <row r="43" spans="1:19" s="437" customFormat="1" ht="12">
      <c r="A43" s="546" t="s">
        <v>55</v>
      </c>
      <c r="B43" s="3423"/>
      <c r="C43" s="1160">
        <v>362631</v>
      </c>
      <c r="D43" s="1156">
        <v>4137</v>
      </c>
      <c r="E43" s="763" t="s">
        <v>718</v>
      </c>
      <c r="F43" s="763" t="s">
        <v>34</v>
      </c>
      <c r="G43" s="764" t="s">
        <v>536</v>
      </c>
      <c r="H43" s="763" t="str">
        <f t="shared" si="18"/>
        <v>PK1-YR-ME</v>
      </c>
      <c r="I43" s="1157" t="s">
        <v>945</v>
      </c>
      <c r="J43" s="765" t="s">
        <v>946</v>
      </c>
      <c r="K43" s="766">
        <v>730</v>
      </c>
      <c r="L43" s="767"/>
      <c r="M43" s="766" t="s">
        <v>80</v>
      </c>
      <c r="N43" s="769"/>
      <c r="O43" s="766">
        <v>60</v>
      </c>
      <c r="P43" s="766">
        <v>2</v>
      </c>
      <c r="Q43" s="768">
        <f t="shared" ref="Q43:Q44" si="20">O43*P43</f>
        <v>120</v>
      </c>
      <c r="R43" s="1161" t="s">
        <v>385</v>
      </c>
      <c r="S43" s="437" t="s">
        <v>947</v>
      </c>
    </row>
    <row r="44" spans="1:19" s="437" customFormat="1" ht="12.75" customHeight="1">
      <c r="A44" s="546" t="s">
        <v>55</v>
      </c>
      <c r="B44" s="3423"/>
      <c r="C44" s="3439">
        <v>362634</v>
      </c>
      <c r="D44" s="3449">
        <v>4138</v>
      </c>
      <c r="E44" s="518" t="s">
        <v>718</v>
      </c>
      <c r="F44" s="461" t="s">
        <v>34</v>
      </c>
      <c r="G44" s="518" t="s">
        <v>536</v>
      </c>
      <c r="H44" s="461" t="str">
        <f>A44&amp;"-"&amp;E44&amp;F44&amp;"-"&amp;G44&amp;2</f>
        <v>PK1-YR-ME2</v>
      </c>
      <c r="I44" s="519" t="s">
        <v>949</v>
      </c>
      <c r="J44" s="528" t="s">
        <v>948</v>
      </c>
      <c r="K44" s="3403">
        <v>365</v>
      </c>
      <c r="L44" s="463"/>
      <c r="M44" s="3403" t="s">
        <v>80</v>
      </c>
      <c r="N44" s="3400"/>
      <c r="O44" s="3403">
        <v>120</v>
      </c>
      <c r="P44" s="3403">
        <v>2</v>
      </c>
      <c r="Q44" s="3406">
        <f t="shared" si="20"/>
        <v>240</v>
      </c>
      <c r="R44" s="3409" t="s">
        <v>385</v>
      </c>
    </row>
    <row r="45" spans="1:19" s="437" customFormat="1" ht="12.75" customHeight="1" thickBot="1">
      <c r="A45" s="784" t="s">
        <v>55</v>
      </c>
      <c r="B45" s="3424"/>
      <c r="C45" s="3448"/>
      <c r="D45" s="3412"/>
      <c r="E45" s="458" t="s">
        <v>718</v>
      </c>
      <c r="F45" s="459" t="s">
        <v>34</v>
      </c>
      <c r="G45" s="458" t="s">
        <v>536</v>
      </c>
      <c r="H45" s="459" t="s">
        <v>953</v>
      </c>
      <c r="I45" s="533" t="s">
        <v>949</v>
      </c>
      <c r="J45" s="782" t="s">
        <v>950</v>
      </c>
      <c r="K45" s="3416"/>
      <c r="L45" s="467"/>
      <c r="M45" s="3416"/>
      <c r="N45" s="3418"/>
      <c r="O45" s="3416"/>
      <c r="P45" s="3416"/>
      <c r="Q45" s="3442"/>
      <c r="R45" s="3443"/>
    </row>
    <row r="46" spans="1:19" s="437" customFormat="1" ht="12.75" customHeight="1">
      <c r="A46" s="546" t="s">
        <v>55</v>
      </c>
      <c r="B46" s="3476" t="s">
        <v>469</v>
      </c>
      <c r="C46" s="3466">
        <v>363450</v>
      </c>
      <c r="D46" s="3468">
        <v>4655</v>
      </c>
      <c r="E46" s="1501" t="s">
        <v>695</v>
      </c>
      <c r="F46" s="1501" t="s">
        <v>42</v>
      </c>
      <c r="G46" s="1501" t="s">
        <v>706</v>
      </c>
      <c r="H46" s="1501" t="str">
        <f t="shared" si="18"/>
        <v>PK1-ML-OP</v>
      </c>
      <c r="I46" s="1503" t="s">
        <v>1299</v>
      </c>
      <c r="J46" s="1504" t="s">
        <v>1300</v>
      </c>
      <c r="K46" s="3470">
        <v>30</v>
      </c>
      <c r="L46" s="1524"/>
      <c r="M46" s="3459" t="s">
        <v>80</v>
      </c>
      <c r="N46" s="3459"/>
      <c r="O46" s="3459">
        <v>30</v>
      </c>
      <c r="P46" s="3459">
        <v>2</v>
      </c>
      <c r="Q46" s="3461">
        <f t="shared" ref="Q46" si="21">O46*P46</f>
        <v>60</v>
      </c>
      <c r="R46" s="3463" t="s">
        <v>503</v>
      </c>
      <c r="S46" s="437" t="s">
        <v>528</v>
      </c>
    </row>
    <row r="47" spans="1:19" s="412" customFormat="1" ht="27.75" customHeight="1">
      <c r="A47" s="557" t="s">
        <v>55</v>
      </c>
      <c r="B47" s="3477"/>
      <c r="C47" s="3467"/>
      <c r="D47" s="3469"/>
      <c r="E47" s="1525" t="s">
        <v>695</v>
      </c>
      <c r="F47" s="1525" t="s">
        <v>42</v>
      </c>
      <c r="G47" s="1525" t="s">
        <v>706</v>
      </c>
      <c r="H47" s="1525" t="str">
        <f t="shared" si="18"/>
        <v>PK1-ML-OP</v>
      </c>
      <c r="I47" s="1526" t="s">
        <v>1304</v>
      </c>
      <c r="J47" s="1527" t="s">
        <v>1305</v>
      </c>
      <c r="K47" s="3471"/>
      <c r="L47" s="1528"/>
      <c r="M47" s="3460"/>
      <c r="N47" s="3460"/>
      <c r="O47" s="3460"/>
      <c r="P47" s="3460"/>
      <c r="Q47" s="3462"/>
      <c r="R47" s="3464"/>
    </row>
    <row r="48" spans="1:19" s="437" customFormat="1" ht="12.75" customHeight="1">
      <c r="A48" s="546" t="s">
        <v>55</v>
      </c>
      <c r="B48" s="3477"/>
      <c r="C48" s="3467"/>
      <c r="D48" s="3469"/>
      <c r="E48" s="1505" t="s">
        <v>695</v>
      </c>
      <c r="F48" s="1505" t="s">
        <v>42</v>
      </c>
      <c r="G48" s="1505" t="s">
        <v>706</v>
      </c>
      <c r="H48" s="1505" t="str">
        <f t="shared" si="18"/>
        <v>PK1-ML-OP</v>
      </c>
      <c r="I48" s="1508" t="s">
        <v>1302</v>
      </c>
      <c r="J48" s="1509" t="s">
        <v>1303</v>
      </c>
      <c r="K48" s="3471"/>
      <c r="L48" s="1528"/>
      <c r="M48" s="3460"/>
      <c r="N48" s="3460"/>
      <c r="O48" s="3460"/>
      <c r="P48" s="3460"/>
      <c r="Q48" s="3462"/>
      <c r="R48" s="3464"/>
    </row>
    <row r="49" spans="1:19" s="437" customFormat="1" ht="13.5" customHeight="1">
      <c r="A49" s="545" t="s">
        <v>55</v>
      </c>
      <c r="B49" s="3477"/>
      <c r="C49" s="2712">
        <v>361263</v>
      </c>
      <c r="D49" s="454">
        <v>3231</v>
      </c>
      <c r="E49" s="455" t="s">
        <v>695</v>
      </c>
      <c r="F49" s="455" t="s">
        <v>32</v>
      </c>
      <c r="G49" s="455" t="s">
        <v>697</v>
      </c>
      <c r="H49" s="455" t="str">
        <f t="shared" si="18"/>
        <v>PK1-MI-EE</v>
      </c>
      <c r="I49" s="489" t="s">
        <v>854</v>
      </c>
      <c r="J49" s="526" t="s">
        <v>121</v>
      </c>
      <c r="K49" s="441">
        <v>30</v>
      </c>
      <c r="L49" s="480"/>
      <c r="M49" s="441" t="s">
        <v>80</v>
      </c>
      <c r="N49" s="1532"/>
      <c r="O49" s="441">
        <v>60</v>
      </c>
      <c r="P49" s="441">
        <v>1</v>
      </c>
      <c r="Q49" s="481">
        <f t="shared" ref="Q49:Q51" si="22">O49*P49</f>
        <v>60</v>
      </c>
      <c r="R49" s="1669" t="s">
        <v>383</v>
      </c>
      <c r="S49" s="431" t="s">
        <v>529</v>
      </c>
    </row>
    <row r="50" spans="1:19" s="437" customFormat="1" ht="13.5" customHeight="1">
      <c r="A50" s="545" t="s">
        <v>55</v>
      </c>
      <c r="B50" s="3477"/>
      <c r="C50" s="1019">
        <v>357387</v>
      </c>
      <c r="D50" s="2713">
        <v>1510</v>
      </c>
      <c r="E50" s="2713" t="s">
        <v>34</v>
      </c>
      <c r="F50" s="2713" t="s">
        <v>42</v>
      </c>
      <c r="G50" s="2713" t="s">
        <v>706</v>
      </c>
      <c r="H50" s="2713" t="str">
        <f t="shared" si="18"/>
        <v>PK1-RL-OP</v>
      </c>
      <c r="I50" s="415" t="s">
        <v>123</v>
      </c>
      <c r="J50" s="415" t="s">
        <v>124</v>
      </c>
      <c r="K50" s="414">
        <v>120</v>
      </c>
      <c r="L50" s="480"/>
      <c r="M50" s="414"/>
      <c r="N50" s="414" t="s">
        <v>80</v>
      </c>
      <c r="O50" s="414">
        <v>20</v>
      </c>
      <c r="P50" s="414">
        <v>1</v>
      </c>
      <c r="Q50" s="495">
        <f t="shared" si="22"/>
        <v>20</v>
      </c>
      <c r="R50" s="1669" t="s">
        <v>503</v>
      </c>
      <c r="S50" s="410" t="s">
        <v>528</v>
      </c>
    </row>
    <row r="51" spans="1:19" s="437" customFormat="1" ht="12" customHeight="1">
      <c r="A51" s="545" t="s">
        <v>55</v>
      </c>
      <c r="B51" s="3477"/>
      <c r="C51" s="3440">
        <v>357386</v>
      </c>
      <c r="D51" s="3413">
        <v>1513</v>
      </c>
      <c r="E51" s="461" t="s">
        <v>696</v>
      </c>
      <c r="F51" s="461" t="s">
        <v>9</v>
      </c>
      <c r="G51" s="461" t="s">
        <v>697</v>
      </c>
      <c r="H51" s="461" t="str">
        <f t="shared" si="18"/>
        <v>PK1-HC-EE</v>
      </c>
      <c r="I51" s="3465" t="s">
        <v>130</v>
      </c>
      <c r="J51" s="528" t="s">
        <v>68</v>
      </c>
      <c r="K51" s="3403">
        <v>180</v>
      </c>
      <c r="L51" s="463"/>
      <c r="M51" s="3403" t="s">
        <v>80</v>
      </c>
      <c r="N51" s="3403"/>
      <c r="O51" s="3403">
        <v>180</v>
      </c>
      <c r="P51" s="3403">
        <v>2</v>
      </c>
      <c r="Q51" s="3446">
        <f t="shared" si="22"/>
        <v>360</v>
      </c>
      <c r="R51" s="3409" t="s">
        <v>384</v>
      </c>
      <c r="S51" s="3452" t="s">
        <v>531</v>
      </c>
    </row>
    <row r="52" spans="1:19" s="437" customFormat="1" ht="13.5" customHeight="1" thickBot="1">
      <c r="A52" s="545" t="s">
        <v>55</v>
      </c>
      <c r="B52" s="3477"/>
      <c r="C52" s="3440"/>
      <c r="D52" s="3413"/>
      <c r="E52" s="461" t="s">
        <v>696</v>
      </c>
      <c r="F52" s="461" t="s">
        <v>9</v>
      </c>
      <c r="G52" s="461" t="s">
        <v>697</v>
      </c>
      <c r="H52" s="461" t="str">
        <f t="shared" si="18"/>
        <v>PK1-HC-EE</v>
      </c>
      <c r="I52" s="3465"/>
      <c r="J52" s="528" t="s">
        <v>131</v>
      </c>
      <c r="K52" s="3450"/>
      <c r="L52" s="463"/>
      <c r="M52" s="3450"/>
      <c r="N52" s="3450"/>
      <c r="O52" s="3450"/>
      <c r="P52" s="3450"/>
      <c r="Q52" s="3451"/>
      <c r="R52" s="3443"/>
      <c r="S52" s="3453"/>
    </row>
    <row r="53" spans="1:19" s="437" customFormat="1" ht="12.75" customHeight="1">
      <c r="A53" s="545" t="s">
        <v>55</v>
      </c>
      <c r="B53" s="3477"/>
      <c r="C53" s="3454">
        <v>357384</v>
      </c>
      <c r="D53" s="3456">
        <v>1515</v>
      </c>
      <c r="E53" s="3456" t="s">
        <v>718</v>
      </c>
      <c r="F53" s="3456" t="s">
        <v>34</v>
      </c>
      <c r="G53" s="3456" t="s">
        <v>536</v>
      </c>
      <c r="H53" s="3456" t="str">
        <f t="shared" si="18"/>
        <v>PK1-YR-ME</v>
      </c>
      <c r="I53" s="3472" t="s">
        <v>144</v>
      </c>
      <c r="J53" s="2467" t="s">
        <v>145</v>
      </c>
      <c r="K53" s="2468">
        <v>365</v>
      </c>
      <c r="L53" s="463"/>
      <c r="M53" s="3474" t="s">
        <v>80</v>
      </c>
      <c r="N53" s="3474"/>
      <c r="O53" s="3474">
        <v>60</v>
      </c>
      <c r="P53" s="3474">
        <v>3</v>
      </c>
      <c r="Q53" s="3475">
        <f t="shared" ref="Q53" si="23">O53*P53</f>
        <v>180</v>
      </c>
      <c r="R53" s="3408" t="s">
        <v>385</v>
      </c>
      <c r="S53" s="3453" t="s">
        <v>530</v>
      </c>
    </row>
    <row r="54" spans="1:19" s="437" customFormat="1" ht="13.5" customHeight="1" thickBot="1">
      <c r="A54" s="545" t="s">
        <v>55</v>
      </c>
      <c r="B54" s="3477"/>
      <c r="C54" s="3455"/>
      <c r="D54" s="3457"/>
      <c r="E54" s="3457"/>
      <c r="F54" s="3457"/>
      <c r="G54" s="3457"/>
      <c r="H54" s="3457"/>
      <c r="I54" s="3473"/>
      <c r="J54" s="2467" t="s">
        <v>146</v>
      </c>
      <c r="K54" s="2468">
        <v>365</v>
      </c>
      <c r="L54" s="463"/>
      <c r="M54" s="3450"/>
      <c r="N54" s="3450"/>
      <c r="O54" s="3450"/>
      <c r="P54" s="3450"/>
      <c r="Q54" s="3451"/>
      <c r="R54" s="3443"/>
      <c r="S54" s="3453"/>
    </row>
    <row r="55" spans="1:19" s="437" customFormat="1" ht="13.5" customHeight="1" thickBot="1">
      <c r="A55" s="545" t="s">
        <v>55</v>
      </c>
      <c r="B55" s="3477"/>
      <c r="C55" s="3482">
        <v>357388</v>
      </c>
      <c r="D55" s="3484">
        <v>1518</v>
      </c>
      <c r="E55" s="2472" t="s">
        <v>696</v>
      </c>
      <c r="F55" s="2472" t="s">
        <v>9</v>
      </c>
      <c r="G55" s="2472" t="s">
        <v>536</v>
      </c>
      <c r="H55" s="2472" t="str">
        <f t="shared" si="18"/>
        <v>PK1-HC-ME</v>
      </c>
      <c r="I55" s="3486" t="s">
        <v>147</v>
      </c>
      <c r="J55" s="2361" t="s">
        <v>148</v>
      </c>
      <c r="K55" s="3474">
        <v>180</v>
      </c>
      <c r="L55" s="463"/>
      <c r="M55" s="3474" t="s">
        <v>80</v>
      </c>
      <c r="N55" s="3474"/>
      <c r="O55" s="3474">
        <v>480</v>
      </c>
      <c r="P55" s="3474">
        <v>3</v>
      </c>
      <c r="Q55" s="3475">
        <f t="shared" ref="Q55" si="24">O55*P55</f>
        <v>1440</v>
      </c>
      <c r="R55" s="540" t="s">
        <v>384</v>
      </c>
      <c r="S55" s="437" t="s">
        <v>531</v>
      </c>
    </row>
    <row r="56" spans="1:19" s="437" customFormat="1" ht="13.5" customHeight="1" thickBot="1">
      <c r="A56" s="550" t="s">
        <v>55</v>
      </c>
      <c r="B56" s="3478"/>
      <c r="C56" s="3483"/>
      <c r="D56" s="3485"/>
      <c r="E56" s="2428" t="s">
        <v>696</v>
      </c>
      <c r="F56" s="2428" t="s">
        <v>9</v>
      </c>
      <c r="G56" s="2428" t="s">
        <v>536</v>
      </c>
      <c r="H56" s="2428" t="str">
        <f t="shared" si="18"/>
        <v>PK1-HC-ME</v>
      </c>
      <c r="I56" s="3487"/>
      <c r="J56" s="2473" t="s">
        <v>149</v>
      </c>
      <c r="K56" s="3416"/>
      <c r="L56" s="486"/>
      <c r="M56" s="3416"/>
      <c r="N56" s="3416"/>
      <c r="O56" s="3416"/>
      <c r="P56" s="3416"/>
      <c r="Q56" s="3458"/>
      <c r="R56" s="540" t="s">
        <v>383</v>
      </c>
      <c r="S56" s="431" t="s">
        <v>529</v>
      </c>
    </row>
    <row r="57" spans="1:19" s="437" customFormat="1" ht="13.5" customHeight="1">
      <c r="A57" s="545" t="s">
        <v>55</v>
      </c>
      <c r="B57" s="3476" t="s">
        <v>470</v>
      </c>
      <c r="C57" s="3436">
        <v>363461</v>
      </c>
      <c r="D57" s="3428">
        <v>4655</v>
      </c>
      <c r="E57" s="1501" t="s">
        <v>695</v>
      </c>
      <c r="F57" s="1501" t="s">
        <v>42</v>
      </c>
      <c r="G57" s="1501" t="s">
        <v>706</v>
      </c>
      <c r="H57" s="1501" t="str">
        <f t="shared" si="18"/>
        <v>PK1-ML-OP</v>
      </c>
      <c r="I57" s="1503" t="s">
        <v>1299</v>
      </c>
      <c r="J57" s="1504" t="s">
        <v>1300</v>
      </c>
      <c r="K57" s="3431">
        <v>30</v>
      </c>
      <c r="L57" s="2131"/>
      <c r="M57" s="3402" t="s">
        <v>80</v>
      </c>
      <c r="N57" s="3402"/>
      <c r="O57" s="3402">
        <v>30</v>
      </c>
      <c r="P57" s="3402">
        <v>2</v>
      </c>
      <c r="Q57" s="3445">
        <f t="shared" ref="Q57" si="25">O57*P57</f>
        <v>60</v>
      </c>
      <c r="R57" s="3408" t="s">
        <v>503</v>
      </c>
      <c r="S57" s="437" t="s">
        <v>528</v>
      </c>
    </row>
    <row r="58" spans="1:19" s="412" customFormat="1" ht="27.75" customHeight="1">
      <c r="A58" s="556" t="s">
        <v>55</v>
      </c>
      <c r="B58" s="3477"/>
      <c r="C58" s="3437"/>
      <c r="D58" s="3429"/>
      <c r="E58" s="1525" t="s">
        <v>695</v>
      </c>
      <c r="F58" s="1525" t="s">
        <v>42</v>
      </c>
      <c r="G58" s="1525" t="s">
        <v>706</v>
      </c>
      <c r="H58" s="1525" t="str">
        <f t="shared" si="18"/>
        <v>PK1-ML-OP</v>
      </c>
      <c r="I58" s="1526" t="s">
        <v>1301</v>
      </c>
      <c r="J58" s="1527" t="s">
        <v>1305</v>
      </c>
      <c r="K58" s="3432"/>
      <c r="L58" s="2132"/>
      <c r="M58" s="3403"/>
      <c r="N58" s="3403"/>
      <c r="O58" s="3403"/>
      <c r="P58" s="3403"/>
      <c r="Q58" s="3446"/>
      <c r="R58" s="3409"/>
    </row>
    <row r="59" spans="1:19" s="437" customFormat="1" ht="13.5" customHeight="1" thickBot="1">
      <c r="A59" s="545" t="s">
        <v>55</v>
      </c>
      <c r="B59" s="3477"/>
      <c r="C59" s="3479"/>
      <c r="D59" s="3480"/>
      <c r="E59" s="1529" t="s">
        <v>695</v>
      </c>
      <c r="F59" s="1529" t="s">
        <v>42</v>
      </c>
      <c r="G59" s="1529" t="s">
        <v>706</v>
      </c>
      <c r="H59" s="1529" t="str">
        <f t="shared" si="18"/>
        <v>PK1-ML-OP</v>
      </c>
      <c r="I59" s="1530" t="s">
        <v>1302</v>
      </c>
      <c r="J59" s="1531" t="s">
        <v>1303</v>
      </c>
      <c r="K59" s="3481"/>
      <c r="L59" s="2133"/>
      <c r="M59" s="3416"/>
      <c r="N59" s="3416"/>
      <c r="O59" s="3416"/>
      <c r="P59" s="3416"/>
      <c r="Q59" s="3458"/>
      <c r="R59" s="3443"/>
    </row>
    <row r="60" spans="1:19" s="437" customFormat="1" ht="13.5" customHeight="1" thickBot="1">
      <c r="A60" s="545" t="s">
        <v>55</v>
      </c>
      <c r="B60" s="3477"/>
      <c r="C60" s="935">
        <v>363037</v>
      </c>
      <c r="D60" s="936">
        <v>3231</v>
      </c>
      <c r="E60" s="937" t="s">
        <v>695</v>
      </c>
      <c r="F60" s="937" t="s">
        <v>32</v>
      </c>
      <c r="G60" s="937" t="s">
        <v>697</v>
      </c>
      <c r="H60" s="937" t="str">
        <f>A60&amp;"-"&amp;E60&amp;F60&amp;"-"&amp;G60</f>
        <v>PK1-MI-EE</v>
      </c>
      <c r="I60" s="938" t="s">
        <v>854</v>
      </c>
      <c r="J60" s="939" t="s">
        <v>121</v>
      </c>
      <c r="K60" s="940">
        <v>30</v>
      </c>
      <c r="L60" s="941"/>
      <c r="M60" s="940" t="s">
        <v>80</v>
      </c>
      <c r="N60" s="942"/>
      <c r="O60" s="940">
        <v>60</v>
      </c>
      <c r="P60" s="940">
        <v>1</v>
      </c>
      <c r="Q60" s="943">
        <f t="shared" ref="Q60:Q62" si="26">O60*P60</f>
        <v>60</v>
      </c>
      <c r="R60" s="1064" t="s">
        <v>383</v>
      </c>
      <c r="S60" s="431" t="s">
        <v>529</v>
      </c>
    </row>
    <row r="61" spans="1:19" s="437" customFormat="1" ht="13.5" customHeight="1" thickBot="1">
      <c r="A61" s="545" t="s">
        <v>55</v>
      </c>
      <c r="B61" s="3477"/>
      <c r="C61" s="1520">
        <v>357299</v>
      </c>
      <c r="D61" s="1521">
        <v>1510</v>
      </c>
      <c r="E61" s="1521" t="s">
        <v>34</v>
      </c>
      <c r="F61" s="1521" t="s">
        <v>42</v>
      </c>
      <c r="G61" s="1521" t="s">
        <v>706</v>
      </c>
      <c r="H61" s="1521" t="str">
        <f t="shared" ref="H61:H70" si="27">A61&amp;"-"&amp;E61&amp;F61&amp;"-"&amp;G61</f>
        <v>PK1-RL-OP</v>
      </c>
      <c r="I61" s="1522" t="s">
        <v>123</v>
      </c>
      <c r="J61" s="1522" t="s">
        <v>124</v>
      </c>
      <c r="K61" s="1523">
        <v>120</v>
      </c>
      <c r="L61" s="929"/>
      <c r="M61" s="928"/>
      <c r="N61" s="928" t="s">
        <v>80</v>
      </c>
      <c r="O61" s="928">
        <v>20</v>
      </c>
      <c r="P61" s="928">
        <v>1</v>
      </c>
      <c r="Q61" s="930">
        <f t="shared" si="26"/>
        <v>20</v>
      </c>
      <c r="R61" s="540" t="s">
        <v>503</v>
      </c>
      <c r="S61" s="410" t="s">
        <v>528</v>
      </c>
    </row>
    <row r="62" spans="1:19" s="437" customFormat="1" ht="12.75" customHeight="1">
      <c r="A62" s="545" t="s">
        <v>55</v>
      </c>
      <c r="B62" s="3477"/>
      <c r="C62" s="3488">
        <v>357298</v>
      </c>
      <c r="D62" s="3489">
        <v>1513</v>
      </c>
      <c r="E62" s="461" t="s">
        <v>696</v>
      </c>
      <c r="F62" s="461" t="s">
        <v>9</v>
      </c>
      <c r="G62" s="461" t="s">
        <v>697</v>
      </c>
      <c r="H62" s="461" t="str">
        <f t="shared" si="27"/>
        <v>PK1-HC-EE</v>
      </c>
      <c r="I62" s="3490" t="s">
        <v>130</v>
      </c>
      <c r="J62" s="528" t="s">
        <v>68</v>
      </c>
      <c r="K62" s="3402">
        <v>180</v>
      </c>
      <c r="L62" s="463"/>
      <c r="M62" s="3402" t="s">
        <v>80</v>
      </c>
      <c r="N62" s="3402"/>
      <c r="O62" s="3402">
        <v>180</v>
      </c>
      <c r="P62" s="3402">
        <v>2</v>
      </c>
      <c r="Q62" s="3445">
        <f t="shared" si="26"/>
        <v>360</v>
      </c>
      <c r="R62" s="3408" t="s">
        <v>384</v>
      </c>
      <c r="S62" s="3452" t="s">
        <v>531</v>
      </c>
    </row>
    <row r="63" spans="1:19" s="437" customFormat="1" ht="13.5" customHeight="1" thickBot="1">
      <c r="A63" s="545" t="s">
        <v>55</v>
      </c>
      <c r="B63" s="3477"/>
      <c r="C63" s="3440"/>
      <c r="D63" s="3413"/>
      <c r="E63" s="461" t="s">
        <v>696</v>
      </c>
      <c r="F63" s="461" t="s">
        <v>9</v>
      </c>
      <c r="G63" s="461" t="s">
        <v>697</v>
      </c>
      <c r="H63" s="461" t="str">
        <f t="shared" si="27"/>
        <v>PK1-HC-EE</v>
      </c>
      <c r="I63" s="3465"/>
      <c r="J63" s="528" t="s">
        <v>131</v>
      </c>
      <c r="K63" s="3450"/>
      <c r="L63" s="463"/>
      <c r="M63" s="3450"/>
      <c r="N63" s="3450"/>
      <c r="O63" s="3450"/>
      <c r="P63" s="3450"/>
      <c r="Q63" s="3451"/>
      <c r="R63" s="3443"/>
      <c r="S63" s="3453"/>
    </row>
    <row r="64" spans="1:19" s="437" customFormat="1" ht="12.75" customHeight="1">
      <c r="A64" s="545" t="s">
        <v>55</v>
      </c>
      <c r="B64" s="3477"/>
      <c r="C64" s="3454">
        <v>357390</v>
      </c>
      <c r="D64" s="3456">
        <v>1515</v>
      </c>
      <c r="E64" s="3456" t="s">
        <v>718</v>
      </c>
      <c r="F64" s="3456" t="s">
        <v>34</v>
      </c>
      <c r="G64" s="3456" t="s">
        <v>536</v>
      </c>
      <c r="H64" s="3456" t="str">
        <f t="shared" si="27"/>
        <v>PK1-YR-ME</v>
      </c>
      <c r="I64" s="3472" t="s">
        <v>144</v>
      </c>
      <c r="J64" s="2467" t="s">
        <v>145</v>
      </c>
      <c r="K64" s="2468">
        <v>365</v>
      </c>
      <c r="L64" s="463"/>
      <c r="M64" s="3474" t="s">
        <v>80</v>
      </c>
      <c r="N64" s="3474"/>
      <c r="O64" s="3474">
        <v>60</v>
      </c>
      <c r="P64" s="3474">
        <v>3</v>
      </c>
      <c r="Q64" s="3475">
        <f t="shared" ref="Q64" si="28">O64*P64</f>
        <v>180</v>
      </c>
      <c r="R64" s="3408" t="s">
        <v>385</v>
      </c>
      <c r="S64" s="3453" t="s">
        <v>530</v>
      </c>
    </row>
    <row r="65" spans="1:19" s="437" customFormat="1" ht="13.5" customHeight="1" thickBot="1">
      <c r="A65" s="545" t="s">
        <v>55</v>
      </c>
      <c r="B65" s="3477"/>
      <c r="C65" s="3455"/>
      <c r="D65" s="3457"/>
      <c r="E65" s="3457"/>
      <c r="F65" s="3457"/>
      <c r="G65" s="3457"/>
      <c r="H65" s="3457"/>
      <c r="I65" s="3473"/>
      <c r="J65" s="2467" t="s">
        <v>146</v>
      </c>
      <c r="K65" s="2468">
        <v>365</v>
      </c>
      <c r="L65" s="463"/>
      <c r="M65" s="3450"/>
      <c r="N65" s="3450"/>
      <c r="O65" s="3450"/>
      <c r="P65" s="3450"/>
      <c r="Q65" s="3451"/>
      <c r="R65" s="3443"/>
      <c r="S65" s="3453"/>
    </row>
    <row r="66" spans="1:19" s="437" customFormat="1" ht="13.5" customHeight="1" thickBot="1">
      <c r="A66" s="545" t="s">
        <v>55</v>
      </c>
      <c r="B66" s="3477"/>
      <c r="C66" s="3482">
        <v>357300</v>
      </c>
      <c r="D66" s="3484">
        <v>1518</v>
      </c>
      <c r="E66" s="2472" t="s">
        <v>696</v>
      </c>
      <c r="F66" s="2472" t="s">
        <v>9</v>
      </c>
      <c r="G66" s="2472" t="s">
        <v>536</v>
      </c>
      <c r="H66" s="2472" t="str">
        <f t="shared" si="27"/>
        <v>PK1-HC-ME</v>
      </c>
      <c r="I66" s="3486" t="s">
        <v>147</v>
      </c>
      <c r="J66" s="2361" t="s">
        <v>148</v>
      </c>
      <c r="K66" s="3474">
        <v>180</v>
      </c>
      <c r="L66" s="463"/>
      <c r="M66" s="3474" t="s">
        <v>80</v>
      </c>
      <c r="N66" s="3474"/>
      <c r="O66" s="3474">
        <v>480</v>
      </c>
      <c r="P66" s="3474">
        <v>3</v>
      </c>
      <c r="Q66" s="3475">
        <f t="shared" ref="Q66" si="29">O66*P66</f>
        <v>1440</v>
      </c>
      <c r="R66" s="540" t="s">
        <v>384</v>
      </c>
      <c r="S66" s="437" t="s">
        <v>531</v>
      </c>
    </row>
    <row r="67" spans="1:19" s="437" customFormat="1" ht="13.5" customHeight="1" thickBot="1">
      <c r="A67" s="550" t="s">
        <v>55</v>
      </c>
      <c r="B67" s="3478"/>
      <c r="C67" s="3483"/>
      <c r="D67" s="3485"/>
      <c r="E67" s="2428" t="s">
        <v>696</v>
      </c>
      <c r="F67" s="2428" t="s">
        <v>9</v>
      </c>
      <c r="G67" s="2428" t="s">
        <v>536</v>
      </c>
      <c r="H67" s="2428" t="str">
        <f t="shared" si="27"/>
        <v>PK1-HC-ME</v>
      </c>
      <c r="I67" s="3487"/>
      <c r="J67" s="2473" t="s">
        <v>149</v>
      </c>
      <c r="K67" s="3416"/>
      <c r="L67" s="486"/>
      <c r="M67" s="3416"/>
      <c r="N67" s="3416"/>
      <c r="O67" s="3416"/>
      <c r="P67" s="3416"/>
      <c r="Q67" s="3458"/>
      <c r="R67" s="540" t="s">
        <v>383</v>
      </c>
      <c r="S67" s="431" t="s">
        <v>529</v>
      </c>
    </row>
    <row r="68" spans="1:19" s="437" customFormat="1" ht="13.5" customHeight="1">
      <c r="A68" s="545" t="s">
        <v>55</v>
      </c>
      <c r="B68" s="3476" t="s">
        <v>1712</v>
      </c>
      <c r="C68" s="3436">
        <v>363462</v>
      </c>
      <c r="D68" s="3428">
        <v>4655</v>
      </c>
      <c r="E68" s="1501" t="s">
        <v>695</v>
      </c>
      <c r="F68" s="1501" t="s">
        <v>42</v>
      </c>
      <c r="G68" s="1501" t="s">
        <v>706</v>
      </c>
      <c r="H68" s="1501" t="str">
        <f t="shared" si="27"/>
        <v>PK1-ML-OP</v>
      </c>
      <c r="I68" s="1503" t="s">
        <v>1299</v>
      </c>
      <c r="J68" s="1504" t="s">
        <v>1300</v>
      </c>
      <c r="K68" s="3431">
        <v>30</v>
      </c>
      <c r="L68" s="2131"/>
      <c r="M68" s="3402" t="s">
        <v>80</v>
      </c>
      <c r="N68" s="3402"/>
      <c r="O68" s="3402">
        <v>30</v>
      </c>
      <c r="P68" s="3402">
        <v>2</v>
      </c>
      <c r="Q68" s="3445">
        <f t="shared" ref="Q68" si="30">O68*P68</f>
        <v>60</v>
      </c>
      <c r="R68" s="3408" t="s">
        <v>503</v>
      </c>
      <c r="S68" s="437" t="s">
        <v>528</v>
      </c>
    </row>
    <row r="69" spans="1:19" s="412" customFormat="1" ht="27.75" customHeight="1">
      <c r="A69" s="556" t="s">
        <v>55</v>
      </c>
      <c r="B69" s="3477"/>
      <c r="C69" s="3437"/>
      <c r="D69" s="3429"/>
      <c r="E69" s="1525" t="s">
        <v>695</v>
      </c>
      <c r="F69" s="1525" t="s">
        <v>42</v>
      </c>
      <c r="G69" s="1525" t="s">
        <v>706</v>
      </c>
      <c r="H69" s="1525" t="str">
        <f t="shared" si="27"/>
        <v>PK1-ML-OP</v>
      </c>
      <c r="I69" s="1526" t="s">
        <v>1301</v>
      </c>
      <c r="J69" s="1527" t="s">
        <v>1305</v>
      </c>
      <c r="K69" s="3432"/>
      <c r="L69" s="2132"/>
      <c r="M69" s="3403"/>
      <c r="N69" s="3403"/>
      <c r="O69" s="3403"/>
      <c r="P69" s="3403"/>
      <c r="Q69" s="3446"/>
      <c r="R69" s="3409"/>
    </row>
    <row r="70" spans="1:19" s="437" customFormat="1" ht="13.5" customHeight="1" thickBot="1">
      <c r="A70" s="545" t="s">
        <v>55</v>
      </c>
      <c r="B70" s="3477"/>
      <c r="C70" s="3479"/>
      <c r="D70" s="3480"/>
      <c r="E70" s="1529" t="s">
        <v>695</v>
      </c>
      <c r="F70" s="1529" t="s">
        <v>42</v>
      </c>
      <c r="G70" s="1529" t="s">
        <v>706</v>
      </c>
      <c r="H70" s="1529" t="str">
        <f t="shared" si="27"/>
        <v>PK1-ML-OP</v>
      </c>
      <c r="I70" s="1530" t="s">
        <v>1302</v>
      </c>
      <c r="J70" s="1531" t="s">
        <v>1303</v>
      </c>
      <c r="K70" s="3481"/>
      <c r="L70" s="2133"/>
      <c r="M70" s="3416"/>
      <c r="N70" s="3416"/>
      <c r="O70" s="3416"/>
      <c r="P70" s="3416"/>
      <c r="Q70" s="3458"/>
      <c r="R70" s="3443"/>
    </row>
    <row r="71" spans="1:19" s="437" customFormat="1" ht="13.5" customHeight="1" thickBot="1">
      <c r="A71" s="545" t="s">
        <v>55</v>
      </c>
      <c r="B71" s="3477"/>
      <c r="C71" s="935">
        <v>363038</v>
      </c>
      <c r="D71" s="936">
        <v>3231</v>
      </c>
      <c r="E71" s="937" t="s">
        <v>695</v>
      </c>
      <c r="F71" s="937" t="s">
        <v>32</v>
      </c>
      <c r="G71" s="937" t="s">
        <v>697</v>
      </c>
      <c r="H71" s="937" t="str">
        <f>A71&amp;"-"&amp;E71&amp;F71&amp;"-"&amp;G71</f>
        <v>PK1-MI-EE</v>
      </c>
      <c r="I71" s="938" t="s">
        <v>854</v>
      </c>
      <c r="J71" s="939" t="s">
        <v>121</v>
      </c>
      <c r="K71" s="940">
        <v>30</v>
      </c>
      <c r="L71" s="941"/>
      <c r="M71" s="940" t="s">
        <v>80</v>
      </c>
      <c r="N71" s="942"/>
      <c r="O71" s="940">
        <v>60</v>
      </c>
      <c r="P71" s="940">
        <v>1</v>
      </c>
      <c r="Q71" s="943">
        <f t="shared" ref="Q71:Q73" si="31">O71*P71</f>
        <v>60</v>
      </c>
      <c r="R71" s="1064" t="s">
        <v>383</v>
      </c>
      <c r="S71" s="431" t="s">
        <v>529</v>
      </c>
    </row>
    <row r="72" spans="1:19" s="437" customFormat="1" ht="13.5" customHeight="1" thickBot="1">
      <c r="A72" s="545" t="s">
        <v>55</v>
      </c>
      <c r="B72" s="3477"/>
      <c r="C72" s="1520">
        <v>357401</v>
      </c>
      <c r="D72" s="1521">
        <v>1510</v>
      </c>
      <c r="E72" s="1521" t="s">
        <v>34</v>
      </c>
      <c r="F72" s="1521" t="s">
        <v>42</v>
      </c>
      <c r="G72" s="1521" t="s">
        <v>706</v>
      </c>
      <c r="H72" s="1521" t="str">
        <f t="shared" ref="H72:H81" si="32">A72&amp;"-"&amp;E72&amp;F72&amp;"-"&amp;G72</f>
        <v>PK1-RL-OP</v>
      </c>
      <c r="I72" s="1522" t="s">
        <v>123</v>
      </c>
      <c r="J72" s="1522" t="s">
        <v>124</v>
      </c>
      <c r="K72" s="1523">
        <v>120</v>
      </c>
      <c r="L72" s="929"/>
      <c r="M72" s="928"/>
      <c r="N72" s="928" t="s">
        <v>80</v>
      </c>
      <c r="O72" s="928">
        <v>20</v>
      </c>
      <c r="P72" s="928">
        <v>1</v>
      </c>
      <c r="Q72" s="930">
        <f t="shared" si="31"/>
        <v>20</v>
      </c>
      <c r="R72" s="540" t="s">
        <v>503</v>
      </c>
      <c r="S72" s="410" t="s">
        <v>528</v>
      </c>
    </row>
    <row r="73" spans="1:19" s="437" customFormat="1" ht="12.75" customHeight="1">
      <c r="A73" s="545" t="s">
        <v>55</v>
      </c>
      <c r="B73" s="3477"/>
      <c r="C73" s="3488">
        <v>357250</v>
      </c>
      <c r="D73" s="3489">
        <v>1513</v>
      </c>
      <c r="E73" s="461" t="s">
        <v>696</v>
      </c>
      <c r="F73" s="461" t="s">
        <v>9</v>
      </c>
      <c r="G73" s="461" t="s">
        <v>697</v>
      </c>
      <c r="H73" s="461" t="str">
        <f t="shared" si="32"/>
        <v>PK1-HC-EE</v>
      </c>
      <c r="I73" s="3490" t="s">
        <v>130</v>
      </c>
      <c r="J73" s="528" t="s">
        <v>68</v>
      </c>
      <c r="K73" s="3402">
        <v>180</v>
      </c>
      <c r="L73" s="463"/>
      <c r="M73" s="3402" t="s">
        <v>80</v>
      </c>
      <c r="N73" s="3402"/>
      <c r="O73" s="3402">
        <v>180</v>
      </c>
      <c r="P73" s="3402">
        <v>2</v>
      </c>
      <c r="Q73" s="3445">
        <f t="shared" si="31"/>
        <v>360</v>
      </c>
      <c r="R73" s="3408" t="s">
        <v>384</v>
      </c>
      <c r="S73" s="3452" t="s">
        <v>531</v>
      </c>
    </row>
    <row r="74" spans="1:19" s="437" customFormat="1" ht="13.5" customHeight="1" thickBot="1">
      <c r="A74" s="545" t="s">
        <v>55</v>
      </c>
      <c r="B74" s="3477"/>
      <c r="C74" s="3440"/>
      <c r="D74" s="3413"/>
      <c r="E74" s="461" t="s">
        <v>696</v>
      </c>
      <c r="F74" s="461" t="s">
        <v>9</v>
      </c>
      <c r="G74" s="461" t="s">
        <v>697</v>
      </c>
      <c r="H74" s="461" t="str">
        <f t="shared" si="32"/>
        <v>PK1-HC-EE</v>
      </c>
      <c r="I74" s="3465"/>
      <c r="J74" s="528" t="s">
        <v>131</v>
      </c>
      <c r="K74" s="3450"/>
      <c r="L74" s="463"/>
      <c r="M74" s="3450"/>
      <c r="N74" s="3450"/>
      <c r="O74" s="3450"/>
      <c r="P74" s="3450"/>
      <c r="Q74" s="3451"/>
      <c r="R74" s="3443"/>
      <c r="S74" s="3453"/>
    </row>
    <row r="75" spans="1:19" s="437" customFormat="1" ht="12.75" customHeight="1">
      <c r="A75" s="545" t="s">
        <v>55</v>
      </c>
      <c r="B75" s="3477"/>
      <c r="C75" s="3454">
        <v>357400</v>
      </c>
      <c r="D75" s="3456">
        <v>1515</v>
      </c>
      <c r="E75" s="3456" t="s">
        <v>718</v>
      </c>
      <c r="F75" s="3456" t="s">
        <v>34</v>
      </c>
      <c r="G75" s="3456" t="s">
        <v>536</v>
      </c>
      <c r="H75" s="3456" t="str">
        <f t="shared" si="32"/>
        <v>PK1-YR-ME</v>
      </c>
      <c r="I75" s="3472" t="s">
        <v>144</v>
      </c>
      <c r="J75" s="2467" t="s">
        <v>145</v>
      </c>
      <c r="K75" s="2468">
        <v>365</v>
      </c>
      <c r="L75" s="463"/>
      <c r="M75" s="3474" t="s">
        <v>80</v>
      </c>
      <c r="N75" s="3474"/>
      <c r="O75" s="3474">
        <v>60</v>
      </c>
      <c r="P75" s="3474">
        <v>3</v>
      </c>
      <c r="Q75" s="3475">
        <f t="shared" ref="Q75" si="33">O75*P75</f>
        <v>180</v>
      </c>
      <c r="R75" s="3408" t="s">
        <v>385</v>
      </c>
      <c r="S75" s="3453" t="s">
        <v>530</v>
      </c>
    </row>
    <row r="76" spans="1:19" s="437" customFormat="1" ht="13.5" customHeight="1" thickBot="1">
      <c r="A76" s="545" t="s">
        <v>55</v>
      </c>
      <c r="B76" s="3477"/>
      <c r="C76" s="3455"/>
      <c r="D76" s="3457"/>
      <c r="E76" s="3457"/>
      <c r="F76" s="3457"/>
      <c r="G76" s="3457"/>
      <c r="H76" s="3457"/>
      <c r="I76" s="3473"/>
      <c r="J76" s="2467" t="s">
        <v>146</v>
      </c>
      <c r="K76" s="2468">
        <v>365</v>
      </c>
      <c r="L76" s="463"/>
      <c r="M76" s="3450"/>
      <c r="N76" s="3450"/>
      <c r="O76" s="3450"/>
      <c r="P76" s="3450"/>
      <c r="Q76" s="3451"/>
      <c r="R76" s="3443"/>
      <c r="S76" s="3453"/>
    </row>
    <row r="77" spans="1:19" s="437" customFormat="1" ht="13.5" customHeight="1" thickBot="1">
      <c r="A77" s="545" t="s">
        <v>55</v>
      </c>
      <c r="B77" s="3477"/>
      <c r="C77" s="3482">
        <v>357402</v>
      </c>
      <c r="D77" s="3484">
        <v>1518</v>
      </c>
      <c r="E77" s="2472" t="s">
        <v>696</v>
      </c>
      <c r="F77" s="2472" t="s">
        <v>9</v>
      </c>
      <c r="G77" s="2472" t="s">
        <v>536</v>
      </c>
      <c r="H77" s="2472" t="str">
        <f t="shared" si="32"/>
        <v>PK1-HC-ME</v>
      </c>
      <c r="I77" s="3486" t="s">
        <v>147</v>
      </c>
      <c r="J77" s="2361" t="s">
        <v>148</v>
      </c>
      <c r="K77" s="3491">
        <v>180</v>
      </c>
      <c r="L77" s="463"/>
      <c r="M77" s="3474" t="s">
        <v>80</v>
      </c>
      <c r="N77" s="3474"/>
      <c r="O77" s="3474">
        <v>480</v>
      </c>
      <c r="P77" s="3474">
        <v>3</v>
      </c>
      <c r="Q77" s="3475">
        <f t="shared" ref="Q77" si="34">O77*P77</f>
        <v>1440</v>
      </c>
      <c r="R77" s="540" t="s">
        <v>384</v>
      </c>
      <c r="S77" s="437" t="s">
        <v>531</v>
      </c>
    </row>
    <row r="78" spans="1:19" s="437" customFormat="1" ht="13.5" customHeight="1" thickBot="1">
      <c r="A78" s="550" t="s">
        <v>55</v>
      </c>
      <c r="B78" s="3478"/>
      <c r="C78" s="3483"/>
      <c r="D78" s="3485"/>
      <c r="E78" s="2428" t="s">
        <v>696</v>
      </c>
      <c r="F78" s="2428" t="s">
        <v>9</v>
      </c>
      <c r="G78" s="2428" t="s">
        <v>536</v>
      </c>
      <c r="H78" s="2428" t="str">
        <f t="shared" si="32"/>
        <v>PK1-HC-ME</v>
      </c>
      <c r="I78" s="3487"/>
      <c r="J78" s="2473" t="s">
        <v>149</v>
      </c>
      <c r="K78" s="3492"/>
      <c r="L78" s="486"/>
      <c r="M78" s="3416"/>
      <c r="N78" s="3416"/>
      <c r="O78" s="3416"/>
      <c r="P78" s="3416"/>
      <c r="Q78" s="3458"/>
      <c r="R78" s="540" t="s">
        <v>383</v>
      </c>
      <c r="S78" s="431" t="s">
        <v>529</v>
      </c>
    </row>
    <row r="79" spans="1:19" s="437" customFormat="1" ht="13.5" customHeight="1">
      <c r="A79" s="545" t="s">
        <v>55</v>
      </c>
      <c r="B79" s="3476" t="s">
        <v>1713</v>
      </c>
      <c r="C79" s="3436">
        <v>363463</v>
      </c>
      <c r="D79" s="3428">
        <v>4655</v>
      </c>
      <c r="E79" s="1501" t="s">
        <v>695</v>
      </c>
      <c r="F79" s="1501" t="s">
        <v>42</v>
      </c>
      <c r="G79" s="1501" t="s">
        <v>706</v>
      </c>
      <c r="H79" s="1501" t="str">
        <f t="shared" si="32"/>
        <v>PK1-ML-OP</v>
      </c>
      <c r="I79" s="1503" t="s">
        <v>1299</v>
      </c>
      <c r="J79" s="1504" t="s">
        <v>1300</v>
      </c>
      <c r="K79" s="3431">
        <v>30</v>
      </c>
      <c r="L79" s="2131"/>
      <c r="M79" s="3402" t="s">
        <v>80</v>
      </c>
      <c r="N79" s="3402"/>
      <c r="O79" s="3402">
        <v>30</v>
      </c>
      <c r="P79" s="3402">
        <v>2</v>
      </c>
      <c r="Q79" s="3445">
        <f t="shared" ref="Q79" si="35">O79*P79</f>
        <v>60</v>
      </c>
      <c r="R79" s="3408" t="s">
        <v>503</v>
      </c>
      <c r="S79" s="437" t="s">
        <v>528</v>
      </c>
    </row>
    <row r="80" spans="1:19" s="412" customFormat="1" ht="27.75" customHeight="1">
      <c r="A80" s="556" t="s">
        <v>55</v>
      </c>
      <c r="B80" s="3477"/>
      <c r="C80" s="3437"/>
      <c r="D80" s="3429"/>
      <c r="E80" s="1525" t="s">
        <v>695</v>
      </c>
      <c r="F80" s="1525" t="s">
        <v>42</v>
      </c>
      <c r="G80" s="1525" t="s">
        <v>706</v>
      </c>
      <c r="H80" s="1525" t="str">
        <f t="shared" si="32"/>
        <v>PK1-ML-OP</v>
      </c>
      <c r="I80" s="1526" t="s">
        <v>1301</v>
      </c>
      <c r="J80" s="1527" t="s">
        <v>1305</v>
      </c>
      <c r="K80" s="3432"/>
      <c r="L80" s="2132"/>
      <c r="M80" s="3403"/>
      <c r="N80" s="3403"/>
      <c r="O80" s="3403"/>
      <c r="P80" s="3403"/>
      <c r="Q80" s="3446"/>
      <c r="R80" s="3409"/>
    </row>
    <row r="81" spans="1:19" s="437" customFormat="1" ht="13.5" customHeight="1" thickBot="1">
      <c r="A81" s="545" t="s">
        <v>55</v>
      </c>
      <c r="B81" s="3477"/>
      <c r="C81" s="3479"/>
      <c r="D81" s="3480"/>
      <c r="E81" s="1529" t="s">
        <v>695</v>
      </c>
      <c r="F81" s="1529" t="s">
        <v>42</v>
      </c>
      <c r="G81" s="1529" t="s">
        <v>706</v>
      </c>
      <c r="H81" s="1529" t="str">
        <f t="shared" si="32"/>
        <v>PK1-ML-OP</v>
      </c>
      <c r="I81" s="1530" t="s">
        <v>1302</v>
      </c>
      <c r="J81" s="1531" t="s">
        <v>1303</v>
      </c>
      <c r="K81" s="3481"/>
      <c r="L81" s="2133"/>
      <c r="M81" s="3416"/>
      <c r="N81" s="3416"/>
      <c r="O81" s="3416"/>
      <c r="P81" s="3416"/>
      <c r="Q81" s="3458"/>
      <c r="R81" s="3443"/>
    </row>
    <row r="82" spans="1:19" s="437" customFormat="1" ht="13.5" customHeight="1" thickBot="1">
      <c r="A82" s="545" t="s">
        <v>55</v>
      </c>
      <c r="B82" s="3477"/>
      <c r="C82" s="935">
        <v>363040</v>
      </c>
      <c r="D82" s="936">
        <v>3231</v>
      </c>
      <c r="E82" s="937" t="s">
        <v>695</v>
      </c>
      <c r="F82" s="937" t="s">
        <v>32</v>
      </c>
      <c r="G82" s="937" t="s">
        <v>697</v>
      </c>
      <c r="H82" s="937" t="str">
        <f>A82&amp;"-"&amp;E82&amp;F82&amp;"-"&amp;G82</f>
        <v>PK1-MI-EE</v>
      </c>
      <c r="I82" s="938" t="s">
        <v>854</v>
      </c>
      <c r="J82" s="939" t="s">
        <v>121</v>
      </c>
      <c r="K82" s="940">
        <v>30</v>
      </c>
      <c r="L82" s="941"/>
      <c r="M82" s="940" t="s">
        <v>80</v>
      </c>
      <c r="N82" s="942"/>
      <c r="O82" s="940">
        <v>60</v>
      </c>
      <c r="P82" s="940">
        <v>1</v>
      </c>
      <c r="Q82" s="943">
        <f t="shared" ref="Q82:Q84" si="36">O82*P82</f>
        <v>60</v>
      </c>
      <c r="R82" s="1064" t="s">
        <v>383</v>
      </c>
      <c r="S82" s="431" t="s">
        <v>529</v>
      </c>
    </row>
    <row r="83" spans="1:19" s="437" customFormat="1" ht="13.5" customHeight="1" thickBot="1">
      <c r="A83" s="545" t="s">
        <v>55</v>
      </c>
      <c r="B83" s="3477"/>
      <c r="C83" s="1520">
        <v>357407</v>
      </c>
      <c r="D83" s="1521">
        <v>1510</v>
      </c>
      <c r="E83" s="1521" t="s">
        <v>34</v>
      </c>
      <c r="F83" s="1521" t="s">
        <v>42</v>
      </c>
      <c r="G83" s="1521" t="s">
        <v>706</v>
      </c>
      <c r="H83" s="1521" t="str">
        <f t="shared" ref="H83:H92" si="37">A83&amp;"-"&amp;E83&amp;F83&amp;"-"&amp;G83</f>
        <v>PK1-RL-OP</v>
      </c>
      <c r="I83" s="1522" t="s">
        <v>123</v>
      </c>
      <c r="J83" s="1522" t="s">
        <v>124</v>
      </c>
      <c r="K83" s="1523">
        <v>120</v>
      </c>
      <c r="L83" s="929"/>
      <c r="M83" s="928"/>
      <c r="N83" s="928" t="s">
        <v>80</v>
      </c>
      <c r="O83" s="928">
        <v>20</v>
      </c>
      <c r="P83" s="928">
        <v>1</v>
      </c>
      <c r="Q83" s="930">
        <f t="shared" si="36"/>
        <v>20</v>
      </c>
      <c r="R83" s="540" t="s">
        <v>503</v>
      </c>
      <c r="S83" s="410" t="s">
        <v>528</v>
      </c>
    </row>
    <row r="84" spans="1:19" s="437" customFormat="1" ht="12.75" customHeight="1">
      <c r="A84" s="545" t="s">
        <v>55</v>
      </c>
      <c r="B84" s="3477"/>
      <c r="C84" s="3488">
        <v>357406</v>
      </c>
      <c r="D84" s="3489">
        <v>1513</v>
      </c>
      <c r="E84" s="461" t="s">
        <v>696</v>
      </c>
      <c r="F84" s="461" t="s">
        <v>9</v>
      </c>
      <c r="G84" s="461" t="s">
        <v>697</v>
      </c>
      <c r="H84" s="461" t="str">
        <f t="shared" si="37"/>
        <v>PK1-HC-EE</v>
      </c>
      <c r="I84" s="3490" t="s">
        <v>130</v>
      </c>
      <c r="J84" s="528" t="s">
        <v>68</v>
      </c>
      <c r="K84" s="3402">
        <v>180</v>
      </c>
      <c r="L84" s="463"/>
      <c r="M84" s="3402" t="s">
        <v>80</v>
      </c>
      <c r="N84" s="3402"/>
      <c r="O84" s="3402">
        <v>180</v>
      </c>
      <c r="P84" s="3402">
        <v>2</v>
      </c>
      <c r="Q84" s="3445">
        <f t="shared" si="36"/>
        <v>360</v>
      </c>
      <c r="R84" s="3408" t="s">
        <v>384</v>
      </c>
      <c r="S84" s="3452" t="s">
        <v>531</v>
      </c>
    </row>
    <row r="85" spans="1:19" s="437" customFormat="1" ht="13.5" customHeight="1" thickBot="1">
      <c r="A85" s="545" t="s">
        <v>55</v>
      </c>
      <c r="B85" s="3477"/>
      <c r="C85" s="3440"/>
      <c r="D85" s="3413"/>
      <c r="E85" s="461" t="s">
        <v>696</v>
      </c>
      <c r="F85" s="461" t="s">
        <v>9</v>
      </c>
      <c r="G85" s="461" t="s">
        <v>697</v>
      </c>
      <c r="H85" s="461" t="str">
        <f t="shared" si="37"/>
        <v>PK1-HC-EE</v>
      </c>
      <c r="I85" s="3465"/>
      <c r="J85" s="528" t="s">
        <v>131</v>
      </c>
      <c r="K85" s="3450"/>
      <c r="L85" s="463"/>
      <c r="M85" s="3450"/>
      <c r="N85" s="3450"/>
      <c r="O85" s="3450"/>
      <c r="P85" s="3450"/>
      <c r="Q85" s="3451"/>
      <c r="R85" s="3443"/>
      <c r="S85" s="3453"/>
    </row>
    <row r="86" spans="1:19" s="437" customFormat="1" ht="12.75" customHeight="1">
      <c r="A86" s="545" t="s">
        <v>55</v>
      </c>
      <c r="B86" s="3477"/>
      <c r="C86" s="3493">
        <v>357405</v>
      </c>
      <c r="D86" s="3495">
        <v>1515</v>
      </c>
      <c r="E86" s="1674" t="s">
        <v>1509</v>
      </c>
      <c r="F86" s="1674" t="s">
        <v>34</v>
      </c>
      <c r="G86" s="1674" t="s">
        <v>536</v>
      </c>
      <c r="H86" s="1674" t="str">
        <f t="shared" si="37"/>
        <v>PK1-SR-ME</v>
      </c>
      <c r="I86" s="3497" t="s">
        <v>144</v>
      </c>
      <c r="J86" s="1675" t="s">
        <v>145</v>
      </c>
      <c r="K86" s="3499">
        <v>240</v>
      </c>
      <c r="L86" s="463"/>
      <c r="M86" s="3474" t="s">
        <v>80</v>
      </c>
      <c r="N86" s="3474"/>
      <c r="O86" s="3474">
        <v>60</v>
      </c>
      <c r="P86" s="3474">
        <v>3</v>
      </c>
      <c r="Q86" s="3475">
        <f t="shared" ref="Q86" si="38">O86*P86</f>
        <v>180</v>
      </c>
      <c r="R86" s="3408" t="s">
        <v>385</v>
      </c>
      <c r="S86" s="3453" t="s">
        <v>530</v>
      </c>
    </row>
    <row r="87" spans="1:19" s="437" customFormat="1" ht="13.5" customHeight="1" thickBot="1">
      <c r="A87" s="545" t="s">
        <v>55</v>
      </c>
      <c r="B87" s="3477"/>
      <c r="C87" s="3494"/>
      <c r="D87" s="3496"/>
      <c r="E87" s="1674" t="s">
        <v>1509</v>
      </c>
      <c r="F87" s="1674" t="s">
        <v>34</v>
      </c>
      <c r="G87" s="1674" t="s">
        <v>536</v>
      </c>
      <c r="H87" s="1674" t="str">
        <f t="shared" si="37"/>
        <v>PK1-SR-ME</v>
      </c>
      <c r="I87" s="3498"/>
      <c r="J87" s="1675" t="s">
        <v>146</v>
      </c>
      <c r="K87" s="3500"/>
      <c r="L87" s="463"/>
      <c r="M87" s="3450"/>
      <c r="N87" s="3450"/>
      <c r="O87" s="3450"/>
      <c r="P87" s="3450"/>
      <c r="Q87" s="3451"/>
      <c r="R87" s="3443"/>
      <c r="S87" s="3453"/>
    </row>
    <row r="88" spans="1:19" s="437" customFormat="1" ht="13.5" customHeight="1" thickBot="1">
      <c r="A88" s="545" t="s">
        <v>55</v>
      </c>
      <c r="B88" s="3477"/>
      <c r="C88" s="3482">
        <v>357408</v>
      </c>
      <c r="D88" s="3484">
        <v>1518</v>
      </c>
      <c r="E88" s="2472" t="s">
        <v>696</v>
      </c>
      <c r="F88" s="2472" t="s">
        <v>9</v>
      </c>
      <c r="G88" s="2472" t="s">
        <v>536</v>
      </c>
      <c r="H88" s="2472" t="str">
        <f t="shared" si="37"/>
        <v>PK1-HC-ME</v>
      </c>
      <c r="I88" s="3486" t="s">
        <v>147</v>
      </c>
      <c r="J88" s="2361" t="s">
        <v>148</v>
      </c>
      <c r="K88" s="3474">
        <v>180</v>
      </c>
      <c r="L88" s="463"/>
      <c r="M88" s="3474" t="s">
        <v>80</v>
      </c>
      <c r="N88" s="3474"/>
      <c r="O88" s="3474">
        <v>480</v>
      </c>
      <c r="P88" s="3474">
        <v>3</v>
      </c>
      <c r="Q88" s="3475">
        <f t="shared" ref="Q88" si="39">O88*P88</f>
        <v>1440</v>
      </c>
      <c r="R88" s="540" t="s">
        <v>384</v>
      </c>
      <c r="S88" s="437" t="s">
        <v>531</v>
      </c>
    </row>
    <row r="89" spans="1:19" s="437" customFormat="1" ht="13.5" customHeight="1" thickBot="1">
      <c r="A89" s="550" t="s">
        <v>55</v>
      </c>
      <c r="B89" s="3478"/>
      <c r="C89" s="3483"/>
      <c r="D89" s="3485"/>
      <c r="E89" s="2428" t="s">
        <v>696</v>
      </c>
      <c r="F89" s="2428" t="s">
        <v>9</v>
      </c>
      <c r="G89" s="2428" t="s">
        <v>536</v>
      </c>
      <c r="H89" s="2428" t="str">
        <f t="shared" si="37"/>
        <v>PK1-HC-ME</v>
      </c>
      <c r="I89" s="3487"/>
      <c r="J89" s="2473" t="s">
        <v>149</v>
      </c>
      <c r="K89" s="3416"/>
      <c r="L89" s="486"/>
      <c r="M89" s="3416"/>
      <c r="N89" s="3416"/>
      <c r="O89" s="3416"/>
      <c r="P89" s="3416"/>
      <c r="Q89" s="3458"/>
      <c r="R89" s="540" t="s">
        <v>383</v>
      </c>
      <c r="S89" s="431" t="s">
        <v>529</v>
      </c>
    </row>
    <row r="90" spans="1:19" s="437" customFormat="1" ht="13.5" customHeight="1">
      <c r="A90" s="545" t="s">
        <v>55</v>
      </c>
      <c r="B90" s="3501" t="s">
        <v>1714</v>
      </c>
      <c r="C90" s="3436"/>
      <c r="D90" s="3428">
        <v>4655</v>
      </c>
      <c r="E90" s="1501" t="s">
        <v>695</v>
      </c>
      <c r="F90" s="1501" t="s">
        <v>42</v>
      </c>
      <c r="G90" s="1501" t="s">
        <v>706</v>
      </c>
      <c r="H90" s="1501" t="str">
        <f t="shared" si="37"/>
        <v>PK1-ML-OP</v>
      </c>
      <c r="I90" s="1503" t="s">
        <v>1299</v>
      </c>
      <c r="J90" s="1504" t="s">
        <v>1300</v>
      </c>
      <c r="K90" s="3431">
        <v>30</v>
      </c>
      <c r="L90" s="2131"/>
      <c r="M90" s="3402" t="s">
        <v>80</v>
      </c>
      <c r="N90" s="3402"/>
      <c r="O90" s="3402">
        <v>30</v>
      </c>
      <c r="P90" s="3402">
        <v>2</v>
      </c>
      <c r="Q90" s="3445">
        <f t="shared" ref="Q90" si="40">O90*P90</f>
        <v>60</v>
      </c>
      <c r="R90" s="3408" t="s">
        <v>503</v>
      </c>
      <c r="S90" s="437" t="s">
        <v>528</v>
      </c>
    </row>
    <row r="91" spans="1:19" s="412" customFormat="1" ht="27.75" customHeight="1">
      <c r="A91" s="556" t="s">
        <v>55</v>
      </c>
      <c r="B91" s="3502"/>
      <c r="C91" s="3437"/>
      <c r="D91" s="3429"/>
      <c r="E91" s="1525" t="s">
        <v>695</v>
      </c>
      <c r="F91" s="1525" t="s">
        <v>42</v>
      </c>
      <c r="G91" s="1525" t="s">
        <v>706</v>
      </c>
      <c r="H91" s="1525" t="str">
        <f t="shared" si="37"/>
        <v>PK1-ML-OP</v>
      </c>
      <c r="I91" s="1526" t="s">
        <v>1301</v>
      </c>
      <c r="J91" s="1527" t="s">
        <v>1305</v>
      </c>
      <c r="K91" s="3432"/>
      <c r="L91" s="2132"/>
      <c r="M91" s="3403"/>
      <c r="N91" s="3403"/>
      <c r="O91" s="3403"/>
      <c r="P91" s="3403"/>
      <c r="Q91" s="3446"/>
      <c r="R91" s="3409"/>
    </row>
    <row r="92" spans="1:19" s="437" customFormat="1" ht="13.5" customHeight="1" thickBot="1">
      <c r="A92" s="545" t="s">
        <v>55</v>
      </c>
      <c r="B92" s="3502"/>
      <c r="C92" s="3479"/>
      <c r="D92" s="3480"/>
      <c r="E92" s="1529" t="s">
        <v>695</v>
      </c>
      <c r="F92" s="1529" t="s">
        <v>42</v>
      </c>
      <c r="G92" s="1529" t="s">
        <v>706</v>
      </c>
      <c r="H92" s="1529" t="str">
        <f t="shared" si="37"/>
        <v>PK1-ML-OP</v>
      </c>
      <c r="I92" s="1530" t="s">
        <v>1302</v>
      </c>
      <c r="J92" s="1531" t="s">
        <v>1303</v>
      </c>
      <c r="K92" s="3481"/>
      <c r="L92" s="2133"/>
      <c r="M92" s="3416"/>
      <c r="N92" s="3416"/>
      <c r="O92" s="3416"/>
      <c r="P92" s="3416"/>
      <c r="Q92" s="3458"/>
      <c r="R92" s="3443"/>
    </row>
    <row r="93" spans="1:19" s="437" customFormat="1" ht="13.5" customHeight="1" thickBot="1">
      <c r="A93" s="545" t="s">
        <v>55</v>
      </c>
      <c r="B93" s="3502"/>
      <c r="C93" s="935"/>
      <c r="D93" s="936">
        <v>3231</v>
      </c>
      <c r="E93" s="937" t="s">
        <v>695</v>
      </c>
      <c r="F93" s="937" t="s">
        <v>32</v>
      </c>
      <c r="G93" s="937" t="s">
        <v>697</v>
      </c>
      <c r="H93" s="937" t="str">
        <f>A93&amp;"-"&amp;E93&amp;F93&amp;"-"&amp;G93</f>
        <v>PK1-MI-EE</v>
      </c>
      <c r="I93" s="938" t="s">
        <v>854</v>
      </c>
      <c r="J93" s="939" t="s">
        <v>121</v>
      </c>
      <c r="K93" s="940">
        <v>30</v>
      </c>
      <c r="L93" s="941"/>
      <c r="M93" s="940" t="s">
        <v>80</v>
      </c>
      <c r="N93" s="942"/>
      <c r="O93" s="940">
        <v>60</v>
      </c>
      <c r="P93" s="940">
        <v>1</v>
      </c>
      <c r="Q93" s="943">
        <f t="shared" ref="Q93:Q95" si="41">O93*P93</f>
        <v>60</v>
      </c>
      <c r="R93" s="1064" t="s">
        <v>383</v>
      </c>
      <c r="S93" s="431" t="s">
        <v>529</v>
      </c>
    </row>
    <row r="94" spans="1:19" s="437" customFormat="1" ht="13.5" customHeight="1" thickBot="1">
      <c r="A94" s="545" t="s">
        <v>55</v>
      </c>
      <c r="B94" s="3502"/>
      <c r="C94" s="1520"/>
      <c r="D94" s="1521">
        <v>1510</v>
      </c>
      <c r="E94" s="1521" t="s">
        <v>34</v>
      </c>
      <c r="F94" s="1521" t="s">
        <v>42</v>
      </c>
      <c r="G94" s="1521" t="s">
        <v>706</v>
      </c>
      <c r="H94" s="1521" t="str">
        <f t="shared" ref="H94:H103" si="42">A94&amp;"-"&amp;E94&amp;F94&amp;"-"&amp;G94</f>
        <v>PK1-RL-OP</v>
      </c>
      <c r="I94" s="1522" t="s">
        <v>123</v>
      </c>
      <c r="J94" s="1522" t="s">
        <v>124</v>
      </c>
      <c r="K94" s="1523">
        <v>120</v>
      </c>
      <c r="L94" s="929"/>
      <c r="M94" s="928"/>
      <c r="N94" s="928" t="s">
        <v>80</v>
      </c>
      <c r="O94" s="928">
        <v>20</v>
      </c>
      <c r="P94" s="928">
        <v>1</v>
      </c>
      <c r="Q94" s="930">
        <f t="shared" si="41"/>
        <v>20</v>
      </c>
      <c r="R94" s="540" t="s">
        <v>503</v>
      </c>
      <c r="S94" s="410" t="s">
        <v>528</v>
      </c>
    </row>
    <row r="95" spans="1:19" s="437" customFormat="1" ht="12.75" customHeight="1">
      <c r="A95" s="545" t="s">
        <v>55</v>
      </c>
      <c r="B95" s="3502"/>
      <c r="C95" s="3488"/>
      <c r="D95" s="3489">
        <v>1513</v>
      </c>
      <c r="E95" s="461" t="s">
        <v>696</v>
      </c>
      <c r="F95" s="461" t="s">
        <v>9</v>
      </c>
      <c r="G95" s="461" t="s">
        <v>697</v>
      </c>
      <c r="H95" s="461" t="str">
        <f t="shared" si="42"/>
        <v>PK1-HC-EE</v>
      </c>
      <c r="I95" s="3490" t="s">
        <v>130</v>
      </c>
      <c r="J95" s="528" t="s">
        <v>68</v>
      </c>
      <c r="K95" s="3402">
        <v>180</v>
      </c>
      <c r="L95" s="463"/>
      <c r="M95" s="3402" t="s">
        <v>80</v>
      </c>
      <c r="N95" s="3402"/>
      <c r="O95" s="3402">
        <v>180</v>
      </c>
      <c r="P95" s="3402">
        <v>2</v>
      </c>
      <c r="Q95" s="3445">
        <f t="shared" si="41"/>
        <v>360</v>
      </c>
      <c r="R95" s="3408" t="s">
        <v>384</v>
      </c>
      <c r="S95" s="3452" t="s">
        <v>531</v>
      </c>
    </row>
    <row r="96" spans="1:19" s="437" customFormat="1" ht="13.5" customHeight="1" thickBot="1">
      <c r="A96" s="545" t="s">
        <v>55</v>
      </c>
      <c r="B96" s="3502"/>
      <c r="C96" s="3440"/>
      <c r="D96" s="3413"/>
      <c r="E96" s="461" t="s">
        <v>696</v>
      </c>
      <c r="F96" s="461" t="s">
        <v>9</v>
      </c>
      <c r="G96" s="461" t="s">
        <v>697</v>
      </c>
      <c r="H96" s="461" t="str">
        <f t="shared" si="42"/>
        <v>PK1-HC-EE</v>
      </c>
      <c r="I96" s="3465"/>
      <c r="J96" s="528" t="s">
        <v>131</v>
      </c>
      <c r="K96" s="3450"/>
      <c r="L96" s="463"/>
      <c r="M96" s="3450"/>
      <c r="N96" s="3450"/>
      <c r="O96" s="3450"/>
      <c r="P96" s="3450"/>
      <c r="Q96" s="3451"/>
      <c r="R96" s="3443"/>
      <c r="S96" s="3453"/>
    </row>
    <row r="97" spans="1:19" s="437" customFormat="1" ht="12.75" customHeight="1">
      <c r="A97" s="545" t="s">
        <v>55</v>
      </c>
      <c r="B97" s="3502"/>
      <c r="C97" s="3493"/>
      <c r="D97" s="3495">
        <v>1515</v>
      </c>
      <c r="E97" s="1674" t="s">
        <v>1509</v>
      </c>
      <c r="F97" s="1674" t="s">
        <v>34</v>
      </c>
      <c r="G97" s="1674" t="s">
        <v>536</v>
      </c>
      <c r="H97" s="1674" t="str">
        <f t="shared" si="42"/>
        <v>PK1-SR-ME</v>
      </c>
      <c r="I97" s="3497" t="s">
        <v>144</v>
      </c>
      <c r="J97" s="1675" t="s">
        <v>145</v>
      </c>
      <c r="K97" s="3499">
        <v>240</v>
      </c>
      <c r="L97" s="463"/>
      <c r="M97" s="3474" t="s">
        <v>80</v>
      </c>
      <c r="N97" s="3474"/>
      <c r="O97" s="3474">
        <v>60</v>
      </c>
      <c r="P97" s="3474">
        <v>3</v>
      </c>
      <c r="Q97" s="3475">
        <f t="shared" ref="Q97" si="43">O97*P97</f>
        <v>180</v>
      </c>
      <c r="R97" s="3408" t="s">
        <v>385</v>
      </c>
      <c r="S97" s="3453" t="s">
        <v>530</v>
      </c>
    </row>
    <row r="98" spans="1:19" s="437" customFormat="1" ht="13.5" customHeight="1" thickBot="1">
      <c r="A98" s="545" t="s">
        <v>55</v>
      </c>
      <c r="B98" s="3502"/>
      <c r="C98" s="3494"/>
      <c r="D98" s="3496"/>
      <c r="E98" s="1674" t="s">
        <v>1509</v>
      </c>
      <c r="F98" s="1674" t="s">
        <v>34</v>
      </c>
      <c r="G98" s="1674" t="s">
        <v>536</v>
      </c>
      <c r="H98" s="1674" t="str">
        <f t="shared" si="42"/>
        <v>PK1-SR-ME</v>
      </c>
      <c r="I98" s="3498"/>
      <c r="J98" s="1675" t="s">
        <v>146</v>
      </c>
      <c r="K98" s="3500"/>
      <c r="L98" s="463"/>
      <c r="M98" s="3450"/>
      <c r="N98" s="3450"/>
      <c r="O98" s="3450"/>
      <c r="P98" s="3450"/>
      <c r="Q98" s="3451"/>
      <c r="R98" s="3443"/>
      <c r="S98" s="3453"/>
    </row>
    <row r="99" spans="1:19" s="437" customFormat="1" ht="13.5" customHeight="1" thickBot="1">
      <c r="A99" s="545" t="s">
        <v>55</v>
      </c>
      <c r="B99" s="3502"/>
      <c r="C99" s="3482"/>
      <c r="D99" s="3484">
        <v>1518</v>
      </c>
      <c r="E99" s="2472" t="s">
        <v>696</v>
      </c>
      <c r="F99" s="2472" t="s">
        <v>9</v>
      </c>
      <c r="G99" s="2472" t="s">
        <v>536</v>
      </c>
      <c r="H99" s="2472" t="str">
        <f t="shared" si="42"/>
        <v>PK1-HC-ME</v>
      </c>
      <c r="I99" s="3486" t="s">
        <v>147</v>
      </c>
      <c r="J99" s="2361" t="s">
        <v>148</v>
      </c>
      <c r="K99" s="3474">
        <v>180</v>
      </c>
      <c r="L99" s="463"/>
      <c r="M99" s="3474" t="s">
        <v>80</v>
      </c>
      <c r="N99" s="3474"/>
      <c r="O99" s="3474">
        <v>480</v>
      </c>
      <c r="P99" s="3474">
        <v>3</v>
      </c>
      <c r="Q99" s="3475">
        <f t="shared" ref="Q99" si="44">O99*P99</f>
        <v>1440</v>
      </c>
      <c r="R99" s="540" t="s">
        <v>384</v>
      </c>
      <c r="S99" s="437" t="s">
        <v>531</v>
      </c>
    </row>
    <row r="100" spans="1:19" s="437" customFormat="1" ht="13.5" customHeight="1" thickBot="1">
      <c r="A100" s="550" t="s">
        <v>55</v>
      </c>
      <c r="B100" s="3503"/>
      <c r="C100" s="3483"/>
      <c r="D100" s="3485"/>
      <c r="E100" s="2428" t="s">
        <v>696</v>
      </c>
      <c r="F100" s="2428" t="s">
        <v>9</v>
      </c>
      <c r="G100" s="2428" t="s">
        <v>536</v>
      </c>
      <c r="H100" s="2428" t="str">
        <f t="shared" si="42"/>
        <v>PK1-HC-ME</v>
      </c>
      <c r="I100" s="3487"/>
      <c r="J100" s="2473" t="s">
        <v>149</v>
      </c>
      <c r="K100" s="3416"/>
      <c r="L100" s="486"/>
      <c r="M100" s="3416"/>
      <c r="N100" s="3416"/>
      <c r="O100" s="3416"/>
      <c r="P100" s="3416"/>
      <c r="Q100" s="3458"/>
      <c r="R100" s="540" t="s">
        <v>383</v>
      </c>
      <c r="S100" s="431" t="s">
        <v>529</v>
      </c>
    </row>
    <row r="101" spans="1:19" s="437" customFormat="1" ht="13.5" customHeight="1">
      <c r="A101" s="545" t="s">
        <v>55</v>
      </c>
      <c r="B101" s="3501" t="s">
        <v>1715</v>
      </c>
      <c r="C101" s="3436"/>
      <c r="D101" s="3428">
        <v>4655</v>
      </c>
      <c r="E101" s="1501" t="s">
        <v>695</v>
      </c>
      <c r="F101" s="1501" t="s">
        <v>42</v>
      </c>
      <c r="G101" s="1501" t="s">
        <v>706</v>
      </c>
      <c r="H101" s="1501" t="str">
        <f t="shared" si="42"/>
        <v>PK1-ML-OP</v>
      </c>
      <c r="I101" s="1503" t="s">
        <v>1299</v>
      </c>
      <c r="J101" s="1504" t="s">
        <v>1300</v>
      </c>
      <c r="K101" s="3431">
        <v>30</v>
      </c>
      <c r="L101" s="2131"/>
      <c r="M101" s="3402" t="s">
        <v>80</v>
      </c>
      <c r="N101" s="3402"/>
      <c r="O101" s="3402">
        <v>30</v>
      </c>
      <c r="P101" s="3402">
        <v>2</v>
      </c>
      <c r="Q101" s="3445">
        <f t="shared" ref="Q101" si="45">O101*P101</f>
        <v>60</v>
      </c>
      <c r="R101" s="3408" t="s">
        <v>503</v>
      </c>
      <c r="S101" s="437" t="s">
        <v>528</v>
      </c>
    </row>
    <row r="102" spans="1:19" s="412" customFormat="1" ht="27.75" customHeight="1">
      <c r="A102" s="556" t="s">
        <v>55</v>
      </c>
      <c r="B102" s="3502"/>
      <c r="C102" s="3437"/>
      <c r="D102" s="3429"/>
      <c r="E102" s="1525" t="s">
        <v>695</v>
      </c>
      <c r="F102" s="1525" t="s">
        <v>42</v>
      </c>
      <c r="G102" s="1525" t="s">
        <v>706</v>
      </c>
      <c r="H102" s="1525" t="str">
        <f t="shared" si="42"/>
        <v>PK1-ML-OP</v>
      </c>
      <c r="I102" s="1526" t="s">
        <v>1301</v>
      </c>
      <c r="J102" s="1527" t="s">
        <v>1305</v>
      </c>
      <c r="K102" s="3432"/>
      <c r="L102" s="2132"/>
      <c r="M102" s="3403"/>
      <c r="N102" s="3403"/>
      <c r="O102" s="3403"/>
      <c r="P102" s="3403"/>
      <c r="Q102" s="3446"/>
      <c r="R102" s="3409"/>
    </row>
    <row r="103" spans="1:19" s="437" customFormat="1" ht="13.5" customHeight="1" thickBot="1">
      <c r="A103" s="545" t="s">
        <v>55</v>
      </c>
      <c r="B103" s="3502"/>
      <c r="C103" s="3479"/>
      <c r="D103" s="3480"/>
      <c r="E103" s="1529" t="s">
        <v>695</v>
      </c>
      <c r="F103" s="1529" t="s">
        <v>42</v>
      </c>
      <c r="G103" s="1529" t="s">
        <v>706</v>
      </c>
      <c r="H103" s="1529" t="str">
        <f t="shared" si="42"/>
        <v>PK1-ML-OP</v>
      </c>
      <c r="I103" s="1530" t="s">
        <v>1302</v>
      </c>
      <c r="J103" s="1531" t="s">
        <v>1303</v>
      </c>
      <c r="K103" s="3481"/>
      <c r="L103" s="2133"/>
      <c r="M103" s="3416"/>
      <c r="N103" s="3416"/>
      <c r="O103" s="3416"/>
      <c r="P103" s="3416"/>
      <c r="Q103" s="3458"/>
      <c r="R103" s="3443"/>
    </row>
    <row r="104" spans="1:19" s="437" customFormat="1" ht="13.5" customHeight="1" thickBot="1">
      <c r="A104" s="545" t="s">
        <v>55</v>
      </c>
      <c r="B104" s="3502"/>
      <c r="C104" s="935"/>
      <c r="D104" s="936">
        <v>3231</v>
      </c>
      <c r="E104" s="937" t="s">
        <v>695</v>
      </c>
      <c r="F104" s="937" t="s">
        <v>32</v>
      </c>
      <c r="G104" s="937" t="s">
        <v>697</v>
      </c>
      <c r="H104" s="937" t="str">
        <f>A104&amp;"-"&amp;E104&amp;F104&amp;"-"&amp;G104</f>
        <v>PK1-MI-EE</v>
      </c>
      <c r="I104" s="938" t="s">
        <v>854</v>
      </c>
      <c r="J104" s="939" t="s">
        <v>121</v>
      </c>
      <c r="K104" s="940">
        <v>30</v>
      </c>
      <c r="L104" s="941"/>
      <c r="M104" s="940" t="s">
        <v>80</v>
      </c>
      <c r="N104" s="942"/>
      <c r="O104" s="940">
        <v>60</v>
      </c>
      <c r="P104" s="940">
        <v>1</v>
      </c>
      <c r="Q104" s="943">
        <f t="shared" ref="Q104:Q106" si="46">O104*P104</f>
        <v>60</v>
      </c>
      <c r="R104" s="1064" t="s">
        <v>383</v>
      </c>
      <c r="S104" s="431" t="s">
        <v>529</v>
      </c>
    </row>
    <row r="105" spans="1:19" s="437" customFormat="1" ht="13.5" customHeight="1" thickBot="1">
      <c r="A105" s="545" t="s">
        <v>55</v>
      </c>
      <c r="B105" s="3502"/>
      <c r="C105" s="1520"/>
      <c r="D105" s="1521">
        <v>1510</v>
      </c>
      <c r="E105" s="1521" t="s">
        <v>34</v>
      </c>
      <c r="F105" s="1521" t="s">
        <v>42</v>
      </c>
      <c r="G105" s="1521" t="s">
        <v>706</v>
      </c>
      <c r="H105" s="1521" t="str">
        <f t="shared" ref="H105:H134" si="47">A105&amp;"-"&amp;E105&amp;F105&amp;"-"&amp;G105</f>
        <v>PK1-RL-OP</v>
      </c>
      <c r="I105" s="1522" t="s">
        <v>123</v>
      </c>
      <c r="J105" s="1522" t="s">
        <v>124</v>
      </c>
      <c r="K105" s="1523">
        <v>120</v>
      </c>
      <c r="L105" s="929"/>
      <c r="M105" s="928"/>
      <c r="N105" s="928" t="s">
        <v>80</v>
      </c>
      <c r="O105" s="928">
        <v>20</v>
      </c>
      <c r="P105" s="928">
        <v>1</v>
      </c>
      <c r="Q105" s="930">
        <f t="shared" si="46"/>
        <v>20</v>
      </c>
      <c r="R105" s="540" t="s">
        <v>503</v>
      </c>
      <c r="S105" s="410" t="s">
        <v>528</v>
      </c>
    </row>
    <row r="106" spans="1:19" s="437" customFormat="1" ht="12.75" customHeight="1">
      <c r="A106" s="545" t="s">
        <v>55</v>
      </c>
      <c r="B106" s="3502"/>
      <c r="C106" s="3488"/>
      <c r="D106" s="3489">
        <v>1513</v>
      </c>
      <c r="E106" s="461" t="s">
        <v>696</v>
      </c>
      <c r="F106" s="461" t="s">
        <v>9</v>
      </c>
      <c r="G106" s="461" t="s">
        <v>697</v>
      </c>
      <c r="H106" s="461" t="str">
        <f t="shared" si="47"/>
        <v>PK1-HC-EE</v>
      </c>
      <c r="I106" s="3490" t="s">
        <v>130</v>
      </c>
      <c r="J106" s="528" t="s">
        <v>68</v>
      </c>
      <c r="K106" s="3402">
        <v>180</v>
      </c>
      <c r="L106" s="463"/>
      <c r="M106" s="3402" t="s">
        <v>80</v>
      </c>
      <c r="N106" s="3402"/>
      <c r="O106" s="3402">
        <v>180</v>
      </c>
      <c r="P106" s="3402">
        <v>2</v>
      </c>
      <c r="Q106" s="3445">
        <f t="shared" si="46"/>
        <v>360</v>
      </c>
      <c r="R106" s="3408" t="s">
        <v>384</v>
      </c>
      <c r="S106" s="3452" t="s">
        <v>531</v>
      </c>
    </row>
    <row r="107" spans="1:19" s="437" customFormat="1" ht="13.5" customHeight="1" thickBot="1">
      <c r="A107" s="545" t="s">
        <v>55</v>
      </c>
      <c r="B107" s="3502"/>
      <c r="C107" s="3440"/>
      <c r="D107" s="3413"/>
      <c r="E107" s="461" t="s">
        <v>696</v>
      </c>
      <c r="F107" s="461" t="s">
        <v>9</v>
      </c>
      <c r="G107" s="461" t="s">
        <v>697</v>
      </c>
      <c r="H107" s="461" t="str">
        <f t="shared" si="47"/>
        <v>PK1-HC-EE</v>
      </c>
      <c r="I107" s="3465"/>
      <c r="J107" s="528" t="s">
        <v>131</v>
      </c>
      <c r="K107" s="3450"/>
      <c r="L107" s="463"/>
      <c r="M107" s="3450"/>
      <c r="N107" s="3450"/>
      <c r="O107" s="3450"/>
      <c r="P107" s="3450"/>
      <c r="Q107" s="3451"/>
      <c r="R107" s="3443"/>
      <c r="S107" s="3453"/>
    </row>
    <row r="108" spans="1:19" s="437" customFormat="1" ht="12.75" customHeight="1">
      <c r="A108" s="545" t="s">
        <v>55</v>
      </c>
      <c r="B108" s="3502"/>
      <c r="C108" s="3493"/>
      <c r="D108" s="3495">
        <v>1515</v>
      </c>
      <c r="E108" s="1674" t="s">
        <v>1509</v>
      </c>
      <c r="F108" s="1674" t="s">
        <v>34</v>
      </c>
      <c r="G108" s="1674" t="s">
        <v>536</v>
      </c>
      <c r="H108" s="1674" t="str">
        <f t="shared" si="47"/>
        <v>PK1-SR-ME</v>
      </c>
      <c r="I108" s="3497" t="s">
        <v>144</v>
      </c>
      <c r="J108" s="1675" t="s">
        <v>145</v>
      </c>
      <c r="K108" s="3499">
        <v>240</v>
      </c>
      <c r="L108" s="463"/>
      <c r="M108" s="3474" t="s">
        <v>80</v>
      </c>
      <c r="N108" s="3474"/>
      <c r="O108" s="3474">
        <v>60</v>
      </c>
      <c r="P108" s="3474">
        <v>3</v>
      </c>
      <c r="Q108" s="3475">
        <f t="shared" ref="Q108" si="48">O108*P108</f>
        <v>180</v>
      </c>
      <c r="R108" s="3408" t="s">
        <v>385</v>
      </c>
      <c r="S108" s="3453" t="s">
        <v>530</v>
      </c>
    </row>
    <row r="109" spans="1:19" s="437" customFormat="1" ht="13.5" customHeight="1" thickBot="1">
      <c r="A109" s="545" t="s">
        <v>55</v>
      </c>
      <c r="B109" s="3502"/>
      <c r="C109" s="3494"/>
      <c r="D109" s="3496"/>
      <c r="E109" s="1674" t="s">
        <v>1509</v>
      </c>
      <c r="F109" s="1674" t="s">
        <v>34</v>
      </c>
      <c r="G109" s="1674" t="s">
        <v>536</v>
      </c>
      <c r="H109" s="1674" t="str">
        <f t="shared" si="47"/>
        <v>PK1-SR-ME</v>
      </c>
      <c r="I109" s="3498"/>
      <c r="J109" s="1675" t="s">
        <v>146</v>
      </c>
      <c r="K109" s="3500"/>
      <c r="L109" s="463"/>
      <c r="M109" s="3450"/>
      <c r="N109" s="3450"/>
      <c r="O109" s="3450"/>
      <c r="P109" s="3450"/>
      <c r="Q109" s="3451"/>
      <c r="R109" s="3443"/>
      <c r="S109" s="3453"/>
    </row>
    <row r="110" spans="1:19" s="437" customFormat="1" ht="13.5" customHeight="1" thickBot="1">
      <c r="A110" s="545" t="s">
        <v>55</v>
      </c>
      <c r="B110" s="3502"/>
      <c r="C110" s="3482"/>
      <c r="D110" s="3484">
        <v>1518</v>
      </c>
      <c r="E110" s="2472" t="s">
        <v>696</v>
      </c>
      <c r="F110" s="2472" t="s">
        <v>9</v>
      </c>
      <c r="G110" s="2472" t="s">
        <v>536</v>
      </c>
      <c r="H110" s="2472" t="str">
        <f t="shared" si="47"/>
        <v>PK1-HC-ME</v>
      </c>
      <c r="I110" s="3486" t="s">
        <v>147</v>
      </c>
      <c r="J110" s="2361" t="s">
        <v>148</v>
      </c>
      <c r="K110" s="3474">
        <v>180</v>
      </c>
      <c r="L110" s="463"/>
      <c r="M110" s="3474" t="s">
        <v>80</v>
      </c>
      <c r="N110" s="3474"/>
      <c r="O110" s="3474">
        <v>480</v>
      </c>
      <c r="P110" s="3474">
        <v>3</v>
      </c>
      <c r="Q110" s="3475">
        <f t="shared" ref="Q110" si="49">O110*P110</f>
        <v>1440</v>
      </c>
      <c r="R110" s="540" t="s">
        <v>384</v>
      </c>
      <c r="S110" s="437" t="s">
        <v>531</v>
      </c>
    </row>
    <row r="111" spans="1:19" s="437" customFormat="1" ht="13.5" customHeight="1" thickBot="1">
      <c r="A111" s="550" t="s">
        <v>55</v>
      </c>
      <c r="B111" s="3503"/>
      <c r="C111" s="3483"/>
      <c r="D111" s="3485"/>
      <c r="E111" s="2428" t="s">
        <v>696</v>
      </c>
      <c r="F111" s="2428" t="s">
        <v>9</v>
      </c>
      <c r="G111" s="2428" t="s">
        <v>536</v>
      </c>
      <c r="H111" s="2428" t="str">
        <f t="shared" si="47"/>
        <v>PK1-HC-ME</v>
      </c>
      <c r="I111" s="3487"/>
      <c r="J111" s="2473" t="s">
        <v>149</v>
      </c>
      <c r="K111" s="3416"/>
      <c r="L111" s="486"/>
      <c r="M111" s="3416"/>
      <c r="N111" s="3416"/>
      <c r="O111" s="3416"/>
      <c r="P111" s="3416"/>
      <c r="Q111" s="3458"/>
      <c r="R111" s="540" t="s">
        <v>383</v>
      </c>
      <c r="S111" s="431" t="s">
        <v>529</v>
      </c>
    </row>
    <row r="112" spans="1:19" s="437" customFormat="1" ht="13.5" customHeight="1">
      <c r="A112" s="545" t="s">
        <v>55</v>
      </c>
      <c r="B112" s="3476" t="s">
        <v>1716</v>
      </c>
      <c r="C112" s="3527"/>
      <c r="D112" s="3529">
        <v>1507</v>
      </c>
      <c r="E112" s="1741" t="s">
        <v>846</v>
      </c>
      <c r="F112" s="1741" t="s">
        <v>32</v>
      </c>
      <c r="G112" s="1741" t="s">
        <v>536</v>
      </c>
      <c r="H112" s="1741" t="str">
        <f t="shared" si="47"/>
        <v>PK1-QI-ME</v>
      </c>
      <c r="I112" s="3531" t="s">
        <v>106</v>
      </c>
      <c r="J112" s="1861" t="s">
        <v>107</v>
      </c>
      <c r="K112" s="1862">
        <v>90</v>
      </c>
      <c r="L112" s="1863"/>
      <c r="M112" s="1864"/>
      <c r="N112" s="1862" t="s">
        <v>80</v>
      </c>
      <c r="O112" s="1865"/>
      <c r="P112" s="1862">
        <v>60</v>
      </c>
      <c r="Q112" s="1862">
        <v>1</v>
      </c>
      <c r="R112" s="1866">
        <f>P112*Q112</f>
        <v>60</v>
      </c>
      <c r="S112" s="3510" t="s">
        <v>383</v>
      </c>
    </row>
    <row r="113" spans="1:19" s="437" customFormat="1" ht="13.5" customHeight="1">
      <c r="A113" s="545" t="s">
        <v>55</v>
      </c>
      <c r="B113" s="3477"/>
      <c r="C113" s="3528"/>
      <c r="D113" s="3530"/>
      <c r="E113" s="1847" t="s">
        <v>846</v>
      </c>
      <c r="F113" s="1847" t="s">
        <v>32</v>
      </c>
      <c r="G113" s="1847" t="s">
        <v>536</v>
      </c>
      <c r="H113" s="1847" t="str">
        <f t="shared" si="47"/>
        <v>PK1-QI-ME</v>
      </c>
      <c r="I113" s="3515"/>
      <c r="J113" s="1867" t="s">
        <v>108</v>
      </c>
      <c r="K113" s="1868">
        <v>90</v>
      </c>
      <c r="L113" s="1810"/>
      <c r="M113" s="1811"/>
      <c r="N113" s="1868" t="s">
        <v>80</v>
      </c>
      <c r="O113" s="1869"/>
      <c r="P113" s="1868">
        <v>60</v>
      </c>
      <c r="Q113" s="1868">
        <v>1</v>
      </c>
      <c r="R113" s="1870">
        <f t="shared" ref="R113:R122" si="50">P113*Q113</f>
        <v>60</v>
      </c>
      <c r="S113" s="3512"/>
    </row>
    <row r="114" spans="1:19" s="437" customFormat="1" ht="13.5" customHeight="1">
      <c r="A114" s="545" t="s">
        <v>55</v>
      </c>
      <c r="B114" s="3477"/>
      <c r="C114" s="3528"/>
      <c r="D114" s="3530"/>
      <c r="E114" s="1847" t="s">
        <v>846</v>
      </c>
      <c r="F114" s="1847" t="s">
        <v>32</v>
      </c>
      <c r="G114" s="1847" t="s">
        <v>536</v>
      </c>
      <c r="H114" s="1847" t="str">
        <f t="shared" si="47"/>
        <v>PK1-QI-ME</v>
      </c>
      <c r="I114" s="3532"/>
      <c r="J114" s="1867" t="s">
        <v>852</v>
      </c>
      <c r="K114" s="1868">
        <v>90</v>
      </c>
      <c r="L114" s="1810"/>
      <c r="M114" s="1811"/>
      <c r="N114" s="1868" t="s">
        <v>80</v>
      </c>
      <c r="O114" s="1869"/>
      <c r="P114" s="1868">
        <v>60</v>
      </c>
      <c r="Q114" s="1868">
        <v>1</v>
      </c>
      <c r="R114" s="1870">
        <f t="shared" si="50"/>
        <v>60</v>
      </c>
      <c r="S114" s="3512"/>
    </row>
    <row r="115" spans="1:19" s="437" customFormat="1" ht="13.5" customHeight="1">
      <c r="A115" s="545" t="s">
        <v>55</v>
      </c>
      <c r="B115" s="3477"/>
      <c r="C115" s="3528"/>
      <c r="D115" s="3530"/>
      <c r="E115" s="1847" t="s">
        <v>846</v>
      </c>
      <c r="F115" s="1847" t="s">
        <v>32</v>
      </c>
      <c r="G115" s="1847" t="s">
        <v>536</v>
      </c>
      <c r="H115" s="1847" t="str">
        <f t="shared" si="47"/>
        <v>PK1-QI-ME</v>
      </c>
      <c r="I115" s="970" t="s">
        <v>110</v>
      </c>
      <c r="J115" s="1867" t="s">
        <v>126</v>
      </c>
      <c r="K115" s="1868">
        <v>90</v>
      </c>
      <c r="L115" s="1810"/>
      <c r="M115" s="1811"/>
      <c r="N115" s="1868" t="s">
        <v>80</v>
      </c>
      <c r="O115" s="1869"/>
      <c r="P115" s="1868">
        <v>60</v>
      </c>
      <c r="Q115" s="1868">
        <v>1</v>
      </c>
      <c r="R115" s="1870">
        <f t="shared" si="50"/>
        <v>60</v>
      </c>
      <c r="S115" s="3512"/>
    </row>
    <row r="116" spans="1:19" s="437" customFormat="1" ht="13.5" customHeight="1">
      <c r="A116" s="545" t="s">
        <v>55</v>
      </c>
      <c r="B116" s="3477"/>
      <c r="C116" s="3528"/>
      <c r="D116" s="3530"/>
      <c r="E116" s="1847" t="s">
        <v>846</v>
      </c>
      <c r="F116" s="1847" t="s">
        <v>32</v>
      </c>
      <c r="G116" s="1847" t="s">
        <v>536</v>
      </c>
      <c r="H116" s="1847" t="str">
        <f t="shared" si="47"/>
        <v>PK1-QI-ME</v>
      </c>
      <c r="I116" s="970" t="s">
        <v>112</v>
      </c>
      <c r="J116" s="1867" t="s">
        <v>113</v>
      </c>
      <c r="K116" s="1868">
        <v>90</v>
      </c>
      <c r="L116" s="1810"/>
      <c r="M116" s="1811"/>
      <c r="N116" s="1868" t="s">
        <v>80</v>
      </c>
      <c r="O116" s="1869"/>
      <c r="P116" s="1868">
        <v>60</v>
      </c>
      <c r="Q116" s="1868">
        <v>1</v>
      </c>
      <c r="R116" s="1870">
        <f t="shared" si="50"/>
        <v>60</v>
      </c>
      <c r="S116" s="3512"/>
    </row>
    <row r="117" spans="1:19" s="437" customFormat="1" ht="13.5" customHeight="1">
      <c r="A117" s="545" t="s">
        <v>55</v>
      </c>
      <c r="B117" s="3477"/>
      <c r="C117" s="3528"/>
      <c r="D117" s="3530"/>
      <c r="E117" s="1847" t="s">
        <v>846</v>
      </c>
      <c r="F117" s="1847" t="s">
        <v>32</v>
      </c>
      <c r="G117" s="1847" t="s">
        <v>536</v>
      </c>
      <c r="H117" s="1847" t="str">
        <f t="shared" si="47"/>
        <v>PK1-QI-ME</v>
      </c>
      <c r="I117" s="970" t="s">
        <v>114</v>
      </c>
      <c r="J117" s="1867" t="s">
        <v>115</v>
      </c>
      <c r="K117" s="1868">
        <v>90</v>
      </c>
      <c r="L117" s="1810"/>
      <c r="M117" s="1811"/>
      <c r="N117" s="1868" t="s">
        <v>80</v>
      </c>
      <c r="O117" s="1869"/>
      <c r="P117" s="1868">
        <v>60</v>
      </c>
      <c r="Q117" s="1868">
        <v>1</v>
      </c>
      <c r="R117" s="1870">
        <f t="shared" si="50"/>
        <v>60</v>
      </c>
      <c r="S117" s="3512"/>
    </row>
    <row r="118" spans="1:19" s="437" customFormat="1" ht="13.5" customHeight="1">
      <c r="A118" s="545" t="s">
        <v>55</v>
      </c>
      <c r="B118" s="3477"/>
      <c r="C118" s="3528"/>
      <c r="D118" s="3530"/>
      <c r="E118" s="1847" t="s">
        <v>846</v>
      </c>
      <c r="F118" s="1847" t="s">
        <v>32</v>
      </c>
      <c r="G118" s="1847" t="s">
        <v>536</v>
      </c>
      <c r="H118" s="1847" t="str">
        <f t="shared" si="47"/>
        <v>PK1-QI-ME</v>
      </c>
      <c r="I118" s="3514" t="s">
        <v>116</v>
      </c>
      <c r="J118" s="1867" t="s">
        <v>853</v>
      </c>
      <c r="K118" s="1868">
        <v>90</v>
      </c>
      <c r="L118" s="1810"/>
      <c r="M118" s="1811"/>
      <c r="N118" s="1868" t="s">
        <v>80</v>
      </c>
      <c r="O118" s="1869"/>
      <c r="P118" s="1868">
        <v>60</v>
      </c>
      <c r="Q118" s="1868">
        <v>1</v>
      </c>
      <c r="R118" s="1870">
        <f t="shared" si="50"/>
        <v>60</v>
      </c>
      <c r="S118" s="3512"/>
    </row>
    <row r="119" spans="1:19" s="437" customFormat="1" ht="13.5" customHeight="1">
      <c r="A119" s="545" t="s">
        <v>55</v>
      </c>
      <c r="B119" s="3477"/>
      <c r="C119" s="3528"/>
      <c r="D119" s="3530"/>
      <c r="E119" s="1847" t="s">
        <v>846</v>
      </c>
      <c r="F119" s="1847" t="s">
        <v>32</v>
      </c>
      <c r="G119" s="1847" t="s">
        <v>536</v>
      </c>
      <c r="H119" s="1847" t="str">
        <f t="shared" si="47"/>
        <v>PK1-QI-ME</v>
      </c>
      <c r="I119" s="3515"/>
      <c r="J119" s="1867" t="s">
        <v>118</v>
      </c>
      <c r="K119" s="1868">
        <v>90</v>
      </c>
      <c r="L119" s="1810"/>
      <c r="M119" s="1811"/>
      <c r="N119" s="1868" t="s">
        <v>80</v>
      </c>
      <c r="O119" s="1869"/>
      <c r="P119" s="1868">
        <v>60</v>
      </c>
      <c r="Q119" s="1868">
        <v>1</v>
      </c>
      <c r="R119" s="1870">
        <f t="shared" si="50"/>
        <v>60</v>
      </c>
      <c r="S119" s="3512"/>
    </row>
    <row r="120" spans="1:19" s="437" customFormat="1" ht="13.5" customHeight="1">
      <c r="A120" s="545" t="s">
        <v>55</v>
      </c>
      <c r="B120" s="3477"/>
      <c r="C120" s="3528"/>
      <c r="D120" s="3530"/>
      <c r="E120" s="1848" t="s">
        <v>846</v>
      </c>
      <c r="F120" s="1848" t="s">
        <v>32</v>
      </c>
      <c r="G120" s="1848" t="s">
        <v>536</v>
      </c>
      <c r="H120" s="1848" t="str">
        <f t="shared" si="47"/>
        <v>PK1-QI-ME</v>
      </c>
      <c r="I120" s="3515"/>
      <c r="J120" s="1871" t="s">
        <v>119</v>
      </c>
      <c r="K120" s="1872">
        <v>90</v>
      </c>
      <c r="L120" s="1873"/>
      <c r="M120" s="1874"/>
      <c r="N120" s="1872" t="s">
        <v>80</v>
      </c>
      <c r="O120" s="1875"/>
      <c r="P120" s="1872">
        <v>60</v>
      </c>
      <c r="Q120" s="1872">
        <v>1</v>
      </c>
      <c r="R120" s="1876">
        <f t="shared" si="50"/>
        <v>60</v>
      </c>
      <c r="S120" s="3512"/>
    </row>
    <row r="121" spans="1:19" s="437" customFormat="1" ht="13.5" customHeight="1" thickBot="1">
      <c r="A121" s="545" t="s">
        <v>55</v>
      </c>
      <c r="B121" s="3477"/>
      <c r="C121" s="1878"/>
      <c r="D121" s="1877">
        <v>3231</v>
      </c>
      <c r="E121" s="1878" t="s">
        <v>695</v>
      </c>
      <c r="F121" s="1878" t="s">
        <v>32</v>
      </c>
      <c r="G121" s="1878" t="s">
        <v>697</v>
      </c>
      <c r="H121" s="1878" t="str">
        <f t="shared" si="47"/>
        <v>PK1-MI-EE</v>
      </c>
      <c r="I121" s="1879" t="s">
        <v>854</v>
      </c>
      <c r="J121" s="1880" t="s">
        <v>121</v>
      </c>
      <c r="K121" s="1879">
        <v>30</v>
      </c>
      <c r="L121" s="1881"/>
      <c r="M121" s="1882"/>
      <c r="N121" s="1879" t="s">
        <v>80</v>
      </c>
      <c r="O121" s="1883"/>
      <c r="P121" s="1879">
        <v>60</v>
      </c>
      <c r="Q121" s="1879">
        <v>1</v>
      </c>
      <c r="R121" s="1884">
        <f t="shared" si="50"/>
        <v>60</v>
      </c>
      <c r="S121" s="3513"/>
    </row>
    <row r="122" spans="1:19" s="437" customFormat="1" ht="13.5" customHeight="1" thickBot="1">
      <c r="A122" s="545" t="s">
        <v>55</v>
      </c>
      <c r="B122" s="3477"/>
      <c r="C122" s="1927"/>
      <c r="D122" s="1910">
        <v>1510</v>
      </c>
      <c r="E122" s="1910" t="s">
        <v>34</v>
      </c>
      <c r="F122" s="1910" t="s">
        <v>42</v>
      </c>
      <c r="G122" s="1910" t="s">
        <v>536</v>
      </c>
      <c r="H122" s="1910" t="str">
        <f t="shared" si="47"/>
        <v>PK1-RL-ME</v>
      </c>
      <c r="I122" s="1886" t="s">
        <v>123</v>
      </c>
      <c r="J122" s="1911" t="s">
        <v>124</v>
      </c>
      <c r="K122" s="1886">
        <v>120</v>
      </c>
      <c r="L122" s="1912"/>
      <c r="M122" s="1913"/>
      <c r="N122" s="1886" t="s">
        <v>80</v>
      </c>
      <c r="O122" s="1886"/>
      <c r="P122" s="1886">
        <v>60</v>
      </c>
      <c r="Q122" s="1886">
        <v>2</v>
      </c>
      <c r="R122" s="1914">
        <f t="shared" si="50"/>
        <v>120</v>
      </c>
      <c r="S122" s="1906" t="s">
        <v>503</v>
      </c>
    </row>
    <row r="123" spans="1:19" s="437" customFormat="1" ht="13.5" customHeight="1">
      <c r="A123" s="545" t="s">
        <v>55</v>
      </c>
      <c r="B123" s="3477"/>
      <c r="C123" s="3516"/>
      <c r="D123" s="3519">
        <v>1513</v>
      </c>
      <c r="E123" s="1893" t="s">
        <v>696</v>
      </c>
      <c r="F123" s="1893" t="s">
        <v>9</v>
      </c>
      <c r="G123" s="1893" t="s">
        <v>697</v>
      </c>
      <c r="H123" s="1893" t="str">
        <f t="shared" si="47"/>
        <v>PK1-HC-EE</v>
      </c>
      <c r="I123" s="3522" t="s">
        <v>130</v>
      </c>
      <c r="J123" s="1894" t="s">
        <v>68</v>
      </c>
      <c r="K123" s="1895">
        <v>180</v>
      </c>
      <c r="L123" s="1894"/>
      <c r="M123" s="1895"/>
      <c r="N123" s="1895" t="s">
        <v>80</v>
      </c>
      <c r="O123" s="1895"/>
      <c r="P123" s="1895">
        <v>480</v>
      </c>
      <c r="Q123" s="1895">
        <v>3</v>
      </c>
      <c r="R123" s="1896">
        <f>P123*Q123</f>
        <v>1440</v>
      </c>
      <c r="S123" s="3525" t="s">
        <v>384</v>
      </c>
    </row>
    <row r="124" spans="1:19" s="437" customFormat="1" ht="13.5" customHeight="1">
      <c r="A124" s="545" t="s">
        <v>55</v>
      </c>
      <c r="B124" s="3477"/>
      <c r="C124" s="3517"/>
      <c r="D124" s="3520"/>
      <c r="E124" s="1893" t="s">
        <v>696</v>
      </c>
      <c r="F124" s="1893" t="s">
        <v>9</v>
      </c>
      <c r="G124" s="1893" t="s">
        <v>697</v>
      </c>
      <c r="H124" s="1893" t="str">
        <f t="shared" si="47"/>
        <v>PK1-HC-EE</v>
      </c>
      <c r="I124" s="3523"/>
      <c r="J124" s="1897" t="s">
        <v>131</v>
      </c>
      <c r="K124" s="1898">
        <v>180</v>
      </c>
      <c r="L124" s="1899"/>
      <c r="M124" s="1900"/>
      <c r="N124" s="1898" t="s">
        <v>80</v>
      </c>
      <c r="O124" s="1898"/>
      <c r="P124" s="1898">
        <v>480</v>
      </c>
      <c r="Q124" s="1898">
        <v>3</v>
      </c>
      <c r="R124" s="1901">
        <f t="shared" ref="R124:R128" si="51">P124*Q124</f>
        <v>1440</v>
      </c>
      <c r="S124" s="3526"/>
    </row>
    <row r="125" spans="1:19" s="437" customFormat="1" ht="13.5" customHeight="1" thickBot="1">
      <c r="A125" s="545" t="s">
        <v>55</v>
      </c>
      <c r="B125" s="3477"/>
      <c r="C125" s="3518"/>
      <c r="D125" s="3521"/>
      <c r="E125" s="1893" t="s">
        <v>696</v>
      </c>
      <c r="F125" s="1893" t="s">
        <v>9</v>
      </c>
      <c r="G125" s="1893" t="s">
        <v>697</v>
      </c>
      <c r="H125" s="1893" t="str">
        <f t="shared" si="47"/>
        <v>PK1-HC-EE</v>
      </c>
      <c r="I125" s="3524"/>
      <c r="J125" s="1897" t="s">
        <v>69</v>
      </c>
      <c r="K125" s="1898">
        <v>180</v>
      </c>
      <c r="L125" s="1899"/>
      <c r="M125" s="1900"/>
      <c r="N125" s="1898" t="s">
        <v>80</v>
      </c>
      <c r="O125" s="1898"/>
      <c r="P125" s="1898">
        <v>480</v>
      </c>
      <c r="Q125" s="1898">
        <v>3</v>
      </c>
      <c r="R125" s="1901">
        <f t="shared" si="51"/>
        <v>1440</v>
      </c>
      <c r="S125" s="1902" t="s">
        <v>383</v>
      </c>
    </row>
    <row r="126" spans="1:19" s="437" customFormat="1" ht="13.5" customHeight="1">
      <c r="A126" s="545" t="s">
        <v>55</v>
      </c>
      <c r="B126" s="3477"/>
      <c r="C126" s="3533"/>
      <c r="D126" s="3536">
        <v>1514</v>
      </c>
      <c r="E126" s="2673" t="s">
        <v>718</v>
      </c>
      <c r="F126" s="2673" t="s">
        <v>34</v>
      </c>
      <c r="G126" s="2673" t="s">
        <v>536</v>
      </c>
      <c r="H126" s="2673" t="str">
        <f t="shared" si="47"/>
        <v>PK1-YR-ME</v>
      </c>
      <c r="I126" s="3539" t="s">
        <v>132</v>
      </c>
      <c r="J126" s="2465" t="s">
        <v>133</v>
      </c>
      <c r="K126" s="2466">
        <v>365</v>
      </c>
      <c r="L126" s="1903"/>
      <c r="M126" s="1904"/>
      <c r="N126" s="970" t="s">
        <v>80</v>
      </c>
      <c r="O126" s="970"/>
      <c r="P126" s="970">
        <v>480</v>
      </c>
      <c r="Q126" s="970">
        <v>3</v>
      </c>
      <c r="R126" s="1905">
        <f t="shared" si="51"/>
        <v>1440</v>
      </c>
      <c r="S126" s="3510" t="s">
        <v>385</v>
      </c>
    </row>
    <row r="127" spans="1:19" s="437" customFormat="1" ht="13.5" customHeight="1">
      <c r="A127" s="545" t="s">
        <v>55</v>
      </c>
      <c r="B127" s="3477"/>
      <c r="C127" s="3534"/>
      <c r="D127" s="3537"/>
      <c r="E127" s="2673" t="s">
        <v>718</v>
      </c>
      <c r="F127" s="2673" t="s">
        <v>34</v>
      </c>
      <c r="G127" s="2673" t="s">
        <v>536</v>
      </c>
      <c r="H127" s="2673" t="str">
        <f t="shared" si="47"/>
        <v>PK1-YR-ME</v>
      </c>
      <c r="I127" s="3540"/>
      <c r="J127" s="2465" t="s">
        <v>134</v>
      </c>
      <c r="K127" s="2466">
        <v>365</v>
      </c>
      <c r="L127" s="1903"/>
      <c r="M127" s="1904"/>
      <c r="N127" s="970" t="s">
        <v>80</v>
      </c>
      <c r="O127" s="970"/>
      <c r="P127" s="970">
        <v>480</v>
      </c>
      <c r="Q127" s="970">
        <v>3</v>
      </c>
      <c r="R127" s="1905">
        <f t="shared" si="51"/>
        <v>1440</v>
      </c>
      <c r="S127" s="3512"/>
    </row>
    <row r="128" spans="1:19" s="437" customFormat="1" ht="13.5" customHeight="1">
      <c r="A128" s="545" t="s">
        <v>55</v>
      </c>
      <c r="B128" s="3477"/>
      <c r="C128" s="3535"/>
      <c r="D128" s="3538"/>
      <c r="E128" s="2673" t="s">
        <v>718</v>
      </c>
      <c r="F128" s="2673" t="s">
        <v>34</v>
      </c>
      <c r="G128" s="2673" t="s">
        <v>536</v>
      </c>
      <c r="H128" s="2673" t="str">
        <f t="shared" si="47"/>
        <v>PK1-YR-ME</v>
      </c>
      <c r="I128" s="3541"/>
      <c r="J128" s="2465" t="s">
        <v>135</v>
      </c>
      <c r="K128" s="2466">
        <v>365</v>
      </c>
      <c r="L128" s="1903"/>
      <c r="M128" s="1904"/>
      <c r="N128" s="970" t="s">
        <v>80</v>
      </c>
      <c r="O128" s="970"/>
      <c r="P128" s="970">
        <v>480</v>
      </c>
      <c r="Q128" s="970">
        <v>3</v>
      </c>
      <c r="R128" s="1905">
        <f t="shared" si="51"/>
        <v>1440</v>
      </c>
      <c r="S128" s="3512"/>
    </row>
    <row r="129" spans="1:19" s="437" customFormat="1" ht="13.5" customHeight="1">
      <c r="A129" s="545" t="s">
        <v>55</v>
      </c>
      <c r="B129" s="3477"/>
      <c r="C129" s="3542"/>
      <c r="D129" s="3456">
        <v>1516</v>
      </c>
      <c r="E129" s="2674" t="s">
        <v>718</v>
      </c>
      <c r="F129" s="2674" t="s">
        <v>34</v>
      </c>
      <c r="G129" s="2674" t="s">
        <v>536</v>
      </c>
      <c r="H129" s="2674" t="str">
        <f t="shared" si="47"/>
        <v>PK1-YR-ME</v>
      </c>
      <c r="I129" s="3544" t="s">
        <v>139</v>
      </c>
      <c r="J129" s="2467" t="s">
        <v>142</v>
      </c>
      <c r="K129" s="2468">
        <v>365</v>
      </c>
      <c r="L129" s="1903"/>
      <c r="M129" s="1904"/>
      <c r="N129" s="970" t="s">
        <v>80</v>
      </c>
      <c r="O129" s="970"/>
      <c r="P129" s="970">
        <v>480</v>
      </c>
      <c r="Q129" s="970">
        <v>3</v>
      </c>
      <c r="R129" s="1905">
        <f>P129*Q129</f>
        <v>1440</v>
      </c>
      <c r="S129" s="3546"/>
    </row>
    <row r="130" spans="1:19" s="437" customFormat="1" ht="13.5" customHeight="1" thickBot="1">
      <c r="A130" s="545" t="s">
        <v>55</v>
      </c>
      <c r="B130" s="3477"/>
      <c r="C130" s="3543"/>
      <c r="D130" s="3457"/>
      <c r="E130" s="2674" t="s">
        <v>718</v>
      </c>
      <c r="F130" s="2674" t="s">
        <v>34</v>
      </c>
      <c r="G130" s="2674" t="s">
        <v>536</v>
      </c>
      <c r="H130" s="2674" t="str">
        <f t="shared" si="47"/>
        <v>PK1-YR-ME</v>
      </c>
      <c r="I130" s="3545"/>
      <c r="J130" s="2467" t="s">
        <v>143</v>
      </c>
      <c r="K130" s="2468">
        <v>365</v>
      </c>
      <c r="L130" s="1903"/>
      <c r="M130" s="1904"/>
      <c r="N130" s="970" t="s">
        <v>80</v>
      </c>
      <c r="O130" s="970"/>
      <c r="P130" s="970">
        <v>480</v>
      </c>
      <c r="Q130" s="970">
        <v>3</v>
      </c>
      <c r="R130" s="1905">
        <f>P130*Q130</f>
        <v>1440</v>
      </c>
      <c r="S130" s="3511"/>
    </row>
    <row r="131" spans="1:19" s="437" customFormat="1" ht="13.5" customHeight="1">
      <c r="A131" s="545" t="s">
        <v>55</v>
      </c>
      <c r="B131" s="3477"/>
      <c r="C131" s="3504"/>
      <c r="D131" s="3506">
        <v>1517</v>
      </c>
      <c r="E131" s="2675" t="s">
        <v>718</v>
      </c>
      <c r="F131" s="2675" t="s">
        <v>34</v>
      </c>
      <c r="G131" s="2675" t="s">
        <v>536</v>
      </c>
      <c r="H131" s="2675" t="str">
        <f t="shared" si="47"/>
        <v>PK1-YR-ME</v>
      </c>
      <c r="I131" s="3508" t="s">
        <v>144</v>
      </c>
      <c r="J131" s="2469" t="s">
        <v>145</v>
      </c>
      <c r="K131" s="2470">
        <v>365</v>
      </c>
      <c r="L131" s="1903"/>
      <c r="M131" s="1904"/>
      <c r="N131" s="970" t="s">
        <v>80</v>
      </c>
      <c r="O131" s="970"/>
      <c r="P131" s="970">
        <v>480</v>
      </c>
      <c r="Q131" s="970">
        <v>3</v>
      </c>
      <c r="R131" s="1905">
        <f t="shared" ref="R131:R135" si="52">P131*Q131</f>
        <v>1440</v>
      </c>
      <c r="S131" s="3510" t="s">
        <v>385</v>
      </c>
    </row>
    <row r="132" spans="1:19" s="437" customFormat="1" ht="13.5" customHeight="1" thickBot="1">
      <c r="A132" s="545" t="s">
        <v>55</v>
      </c>
      <c r="B132" s="3477"/>
      <c r="C132" s="3505"/>
      <c r="D132" s="3507"/>
      <c r="E132" s="2675" t="s">
        <v>718</v>
      </c>
      <c r="F132" s="2675" t="s">
        <v>34</v>
      </c>
      <c r="G132" s="2675" t="s">
        <v>536</v>
      </c>
      <c r="H132" s="2675" t="str">
        <f t="shared" si="47"/>
        <v>PK1-YR-ME</v>
      </c>
      <c r="I132" s="3509"/>
      <c r="J132" s="2469" t="s">
        <v>146</v>
      </c>
      <c r="K132" s="2470">
        <v>365</v>
      </c>
      <c r="L132" s="1903"/>
      <c r="M132" s="1904"/>
      <c r="N132" s="970" t="s">
        <v>80</v>
      </c>
      <c r="O132" s="970"/>
      <c r="P132" s="970">
        <v>480</v>
      </c>
      <c r="Q132" s="970">
        <v>3</v>
      </c>
      <c r="R132" s="1905">
        <f t="shared" si="52"/>
        <v>1440</v>
      </c>
      <c r="S132" s="3511"/>
    </row>
    <row r="133" spans="1:19" s="437" customFormat="1" ht="13.5" customHeight="1" thickBot="1">
      <c r="A133" s="545" t="s">
        <v>55</v>
      </c>
      <c r="B133" s="3477"/>
      <c r="C133" s="2687"/>
      <c r="D133" s="2681">
        <v>6783</v>
      </c>
      <c r="E133" s="2682" t="s">
        <v>718</v>
      </c>
      <c r="F133" s="2682" t="s">
        <v>34</v>
      </c>
      <c r="G133" s="2682" t="s">
        <v>536</v>
      </c>
      <c r="H133" s="2682" t="str">
        <f t="shared" si="47"/>
        <v>PK1-YR-ME</v>
      </c>
      <c r="I133" s="2683" t="s">
        <v>1661</v>
      </c>
      <c r="J133" s="2684" t="s">
        <v>1672</v>
      </c>
      <c r="K133" s="2685">
        <v>540</v>
      </c>
      <c r="L133" s="1903"/>
      <c r="M133" s="1904"/>
      <c r="N133" s="970" t="s">
        <v>80</v>
      </c>
      <c r="O133" s="970"/>
      <c r="P133" s="970">
        <v>60</v>
      </c>
      <c r="Q133" s="970">
        <v>1</v>
      </c>
      <c r="R133" s="1905">
        <v>60</v>
      </c>
      <c r="S133" s="2655" t="s">
        <v>385</v>
      </c>
    </row>
    <row r="134" spans="1:19" s="437" customFormat="1" ht="13.5" customHeight="1" thickBot="1">
      <c r="A134" s="545" t="s">
        <v>55</v>
      </c>
      <c r="B134" s="3477"/>
      <c r="C134" s="3549"/>
      <c r="D134" s="3550">
        <v>1518</v>
      </c>
      <c r="E134" s="3550" t="s">
        <v>696</v>
      </c>
      <c r="F134" s="3550" t="s">
        <v>9</v>
      </c>
      <c r="G134" s="3550" t="s">
        <v>536</v>
      </c>
      <c r="H134" s="3550" t="str">
        <f t="shared" si="47"/>
        <v>PK1-HC-ME</v>
      </c>
      <c r="I134" s="3547" t="s">
        <v>147</v>
      </c>
      <c r="J134" s="2191" t="s">
        <v>1550</v>
      </c>
      <c r="K134" s="414">
        <v>180</v>
      </c>
      <c r="L134" s="440"/>
      <c r="M134" s="441"/>
      <c r="N134" s="414" t="s">
        <v>80</v>
      </c>
      <c r="O134" s="414"/>
      <c r="P134" s="414">
        <v>180</v>
      </c>
      <c r="Q134" s="414">
        <v>2</v>
      </c>
      <c r="R134" s="495">
        <f t="shared" si="52"/>
        <v>360</v>
      </c>
      <c r="S134" s="540" t="s">
        <v>384</v>
      </c>
    </row>
    <row r="135" spans="1:19" s="437" customFormat="1" ht="31.5" customHeight="1" thickBot="1">
      <c r="A135" s="550" t="s">
        <v>55</v>
      </c>
      <c r="B135" s="3478"/>
      <c r="C135" s="3412"/>
      <c r="D135" s="3414"/>
      <c r="E135" s="3414"/>
      <c r="F135" s="3414"/>
      <c r="G135" s="3414"/>
      <c r="H135" s="3414"/>
      <c r="I135" s="3548"/>
      <c r="J135" s="2705" t="s">
        <v>1551</v>
      </c>
      <c r="K135" s="422">
        <v>180</v>
      </c>
      <c r="L135" s="443"/>
      <c r="M135" s="444"/>
      <c r="N135" s="422" t="s">
        <v>80</v>
      </c>
      <c r="O135" s="422"/>
      <c r="P135" s="422">
        <v>180</v>
      </c>
      <c r="Q135" s="422">
        <v>2</v>
      </c>
      <c r="R135" s="497">
        <f t="shared" si="52"/>
        <v>360</v>
      </c>
      <c r="S135" s="540" t="s">
        <v>383</v>
      </c>
    </row>
    <row r="136" spans="1:19" s="437" customFormat="1" ht="13.5" customHeight="1">
      <c r="A136" s="545" t="s">
        <v>55</v>
      </c>
      <c r="B136" s="3476" t="s">
        <v>1717</v>
      </c>
      <c r="C136" s="3527"/>
      <c r="D136" s="3529">
        <v>1507</v>
      </c>
      <c r="E136" s="1741" t="s">
        <v>846</v>
      </c>
      <c r="F136" s="1741" t="s">
        <v>32</v>
      </c>
      <c r="G136" s="1741" t="s">
        <v>536</v>
      </c>
      <c r="H136" s="1741" t="str">
        <f t="shared" ref="H136:H158" si="53">A136&amp;"-"&amp;E136&amp;F136&amp;"-"&amp;G136</f>
        <v>PK1-QI-ME</v>
      </c>
      <c r="I136" s="3531" t="s">
        <v>106</v>
      </c>
      <c r="J136" s="1861" t="s">
        <v>107</v>
      </c>
      <c r="K136" s="1862">
        <v>90</v>
      </c>
      <c r="L136" s="1863"/>
      <c r="M136" s="1864"/>
      <c r="N136" s="1862" t="s">
        <v>80</v>
      </c>
      <c r="O136" s="1865"/>
      <c r="P136" s="1862">
        <v>60</v>
      </c>
      <c r="Q136" s="1862">
        <v>1</v>
      </c>
      <c r="R136" s="1866">
        <f>P136*Q136</f>
        <v>60</v>
      </c>
      <c r="S136" s="3510" t="s">
        <v>383</v>
      </c>
    </row>
    <row r="137" spans="1:19" s="437" customFormat="1" ht="13.5" customHeight="1">
      <c r="A137" s="545" t="s">
        <v>55</v>
      </c>
      <c r="B137" s="3477"/>
      <c r="C137" s="3528"/>
      <c r="D137" s="3530"/>
      <c r="E137" s="1847" t="s">
        <v>846</v>
      </c>
      <c r="F137" s="1847" t="s">
        <v>32</v>
      </c>
      <c r="G137" s="1847" t="s">
        <v>536</v>
      </c>
      <c r="H137" s="1847" t="str">
        <f t="shared" si="53"/>
        <v>PK1-QI-ME</v>
      </c>
      <c r="I137" s="3515"/>
      <c r="J137" s="1867" t="s">
        <v>108</v>
      </c>
      <c r="K137" s="1868">
        <v>90</v>
      </c>
      <c r="L137" s="1810"/>
      <c r="M137" s="1811"/>
      <c r="N137" s="1868" t="s">
        <v>80</v>
      </c>
      <c r="O137" s="1869"/>
      <c r="P137" s="1868">
        <v>60</v>
      </c>
      <c r="Q137" s="1868">
        <v>1</v>
      </c>
      <c r="R137" s="1870">
        <f t="shared" ref="R137:R146" si="54">P137*Q137</f>
        <v>60</v>
      </c>
      <c r="S137" s="3512"/>
    </row>
    <row r="138" spans="1:19" s="437" customFormat="1" ht="13.5" customHeight="1">
      <c r="A138" s="545" t="s">
        <v>55</v>
      </c>
      <c r="B138" s="3477"/>
      <c r="C138" s="3528"/>
      <c r="D138" s="3530"/>
      <c r="E138" s="1847" t="s">
        <v>846</v>
      </c>
      <c r="F138" s="1847" t="s">
        <v>32</v>
      </c>
      <c r="G138" s="1847" t="s">
        <v>536</v>
      </c>
      <c r="H138" s="1847" t="str">
        <f t="shared" si="53"/>
        <v>PK1-QI-ME</v>
      </c>
      <c r="I138" s="3532"/>
      <c r="J138" s="1867" t="s">
        <v>852</v>
      </c>
      <c r="K138" s="1868">
        <v>90</v>
      </c>
      <c r="L138" s="1810"/>
      <c r="M138" s="1811"/>
      <c r="N138" s="1868" t="s">
        <v>80</v>
      </c>
      <c r="O138" s="1869"/>
      <c r="P138" s="1868">
        <v>60</v>
      </c>
      <c r="Q138" s="1868">
        <v>1</v>
      </c>
      <c r="R138" s="1870">
        <f t="shared" si="54"/>
        <v>60</v>
      </c>
      <c r="S138" s="3512"/>
    </row>
    <row r="139" spans="1:19" s="437" customFormat="1" ht="13.5" customHeight="1">
      <c r="A139" s="545" t="s">
        <v>55</v>
      </c>
      <c r="B139" s="3477"/>
      <c r="C139" s="3528"/>
      <c r="D139" s="3530"/>
      <c r="E139" s="1847" t="s">
        <v>846</v>
      </c>
      <c r="F139" s="1847" t="s">
        <v>32</v>
      </c>
      <c r="G139" s="1847" t="s">
        <v>536</v>
      </c>
      <c r="H139" s="1847" t="str">
        <f t="shared" si="53"/>
        <v>PK1-QI-ME</v>
      </c>
      <c r="I139" s="970" t="s">
        <v>110</v>
      </c>
      <c r="J139" s="1867" t="s">
        <v>126</v>
      </c>
      <c r="K139" s="1868">
        <v>90</v>
      </c>
      <c r="L139" s="1810"/>
      <c r="M139" s="1811"/>
      <c r="N139" s="1868" t="s">
        <v>80</v>
      </c>
      <c r="O139" s="1869"/>
      <c r="P139" s="1868">
        <v>60</v>
      </c>
      <c r="Q139" s="1868">
        <v>1</v>
      </c>
      <c r="R139" s="1870">
        <f t="shared" si="54"/>
        <v>60</v>
      </c>
      <c r="S139" s="3512"/>
    </row>
    <row r="140" spans="1:19" s="437" customFormat="1" ht="13.5" customHeight="1">
      <c r="A140" s="545" t="s">
        <v>55</v>
      </c>
      <c r="B140" s="3477"/>
      <c r="C140" s="3528"/>
      <c r="D140" s="3530"/>
      <c r="E140" s="1847" t="s">
        <v>846</v>
      </c>
      <c r="F140" s="1847" t="s">
        <v>32</v>
      </c>
      <c r="G140" s="1847" t="s">
        <v>536</v>
      </c>
      <c r="H140" s="1847" t="str">
        <f t="shared" si="53"/>
        <v>PK1-QI-ME</v>
      </c>
      <c r="I140" s="970" t="s">
        <v>112</v>
      </c>
      <c r="J140" s="1867" t="s">
        <v>113</v>
      </c>
      <c r="K140" s="1868">
        <v>90</v>
      </c>
      <c r="L140" s="1810"/>
      <c r="M140" s="1811"/>
      <c r="N140" s="1868" t="s">
        <v>80</v>
      </c>
      <c r="O140" s="1869"/>
      <c r="P140" s="1868">
        <v>60</v>
      </c>
      <c r="Q140" s="1868">
        <v>1</v>
      </c>
      <c r="R140" s="1870">
        <f t="shared" si="54"/>
        <v>60</v>
      </c>
      <c r="S140" s="3512"/>
    </row>
    <row r="141" spans="1:19" s="437" customFormat="1" ht="13.5" customHeight="1">
      <c r="A141" s="545" t="s">
        <v>55</v>
      </c>
      <c r="B141" s="3477"/>
      <c r="C141" s="3528"/>
      <c r="D141" s="3530"/>
      <c r="E141" s="1847" t="s">
        <v>846</v>
      </c>
      <c r="F141" s="1847" t="s">
        <v>32</v>
      </c>
      <c r="G141" s="1847" t="s">
        <v>536</v>
      </c>
      <c r="H141" s="1847" t="str">
        <f t="shared" si="53"/>
        <v>PK1-QI-ME</v>
      </c>
      <c r="I141" s="970" t="s">
        <v>114</v>
      </c>
      <c r="J141" s="1867" t="s">
        <v>115</v>
      </c>
      <c r="K141" s="1868">
        <v>90</v>
      </c>
      <c r="L141" s="1810"/>
      <c r="M141" s="1811"/>
      <c r="N141" s="1868" t="s">
        <v>80</v>
      </c>
      <c r="O141" s="1869"/>
      <c r="P141" s="1868">
        <v>60</v>
      </c>
      <c r="Q141" s="1868">
        <v>1</v>
      </c>
      <c r="R141" s="1870">
        <f t="shared" si="54"/>
        <v>60</v>
      </c>
      <c r="S141" s="3512"/>
    </row>
    <row r="142" spans="1:19" s="437" customFormat="1" ht="13.5" customHeight="1">
      <c r="A142" s="545" t="s">
        <v>55</v>
      </c>
      <c r="B142" s="3477"/>
      <c r="C142" s="3528"/>
      <c r="D142" s="3530"/>
      <c r="E142" s="1847" t="s">
        <v>846</v>
      </c>
      <c r="F142" s="1847" t="s">
        <v>32</v>
      </c>
      <c r="G142" s="1847" t="s">
        <v>536</v>
      </c>
      <c r="H142" s="1847" t="str">
        <f t="shared" si="53"/>
        <v>PK1-QI-ME</v>
      </c>
      <c r="I142" s="3514" t="s">
        <v>116</v>
      </c>
      <c r="J142" s="1867" t="s">
        <v>853</v>
      </c>
      <c r="K142" s="1868">
        <v>90</v>
      </c>
      <c r="L142" s="1810"/>
      <c r="M142" s="1811"/>
      <c r="N142" s="1868" t="s">
        <v>80</v>
      </c>
      <c r="O142" s="1869"/>
      <c r="P142" s="1868">
        <v>60</v>
      </c>
      <c r="Q142" s="1868">
        <v>1</v>
      </c>
      <c r="R142" s="1870">
        <f t="shared" si="54"/>
        <v>60</v>
      </c>
      <c r="S142" s="3512"/>
    </row>
    <row r="143" spans="1:19" s="437" customFormat="1" ht="13.5" customHeight="1">
      <c r="A143" s="545" t="s">
        <v>55</v>
      </c>
      <c r="B143" s="3477"/>
      <c r="C143" s="3528"/>
      <c r="D143" s="3530"/>
      <c r="E143" s="1847" t="s">
        <v>846</v>
      </c>
      <c r="F143" s="1847" t="s">
        <v>32</v>
      </c>
      <c r="G143" s="1847" t="s">
        <v>536</v>
      </c>
      <c r="H143" s="1847" t="str">
        <f t="shared" si="53"/>
        <v>PK1-QI-ME</v>
      </c>
      <c r="I143" s="3515"/>
      <c r="J143" s="1867" t="s">
        <v>118</v>
      </c>
      <c r="K143" s="1868">
        <v>90</v>
      </c>
      <c r="L143" s="1810"/>
      <c r="M143" s="1811"/>
      <c r="N143" s="1868" t="s">
        <v>80</v>
      </c>
      <c r="O143" s="1869"/>
      <c r="P143" s="1868">
        <v>60</v>
      </c>
      <c r="Q143" s="1868">
        <v>1</v>
      </c>
      <c r="R143" s="1870">
        <f t="shared" si="54"/>
        <v>60</v>
      </c>
      <c r="S143" s="3512"/>
    </row>
    <row r="144" spans="1:19" s="437" customFormat="1" ht="13.5" customHeight="1">
      <c r="A144" s="545" t="s">
        <v>55</v>
      </c>
      <c r="B144" s="3477"/>
      <c r="C144" s="3528"/>
      <c r="D144" s="3530"/>
      <c r="E144" s="1848" t="s">
        <v>846</v>
      </c>
      <c r="F144" s="1848" t="s">
        <v>32</v>
      </c>
      <c r="G144" s="1848" t="s">
        <v>536</v>
      </c>
      <c r="H144" s="1848" t="str">
        <f t="shared" si="53"/>
        <v>PK1-QI-ME</v>
      </c>
      <c r="I144" s="3515"/>
      <c r="J144" s="1871" t="s">
        <v>119</v>
      </c>
      <c r="K144" s="1872">
        <v>90</v>
      </c>
      <c r="L144" s="1873"/>
      <c r="M144" s="1874"/>
      <c r="N144" s="1872" t="s">
        <v>80</v>
      </c>
      <c r="O144" s="1875"/>
      <c r="P144" s="1872">
        <v>60</v>
      </c>
      <c r="Q144" s="1872">
        <v>1</v>
      </c>
      <c r="R144" s="1876">
        <f t="shared" si="54"/>
        <v>60</v>
      </c>
      <c r="S144" s="3512"/>
    </row>
    <row r="145" spans="1:19" s="437" customFormat="1" ht="13.5" customHeight="1" thickBot="1">
      <c r="A145" s="545" t="s">
        <v>55</v>
      </c>
      <c r="B145" s="3477"/>
      <c r="C145" s="1878"/>
      <c r="D145" s="1877">
        <v>3231</v>
      </c>
      <c r="E145" s="1878" t="s">
        <v>695</v>
      </c>
      <c r="F145" s="1878" t="s">
        <v>32</v>
      </c>
      <c r="G145" s="1878" t="s">
        <v>697</v>
      </c>
      <c r="H145" s="1878" t="str">
        <f t="shared" si="53"/>
        <v>PK1-MI-EE</v>
      </c>
      <c r="I145" s="1879" t="s">
        <v>854</v>
      </c>
      <c r="J145" s="1880" t="s">
        <v>121</v>
      </c>
      <c r="K145" s="1879">
        <v>30</v>
      </c>
      <c r="L145" s="1881"/>
      <c r="M145" s="1882"/>
      <c r="N145" s="1879" t="s">
        <v>80</v>
      </c>
      <c r="O145" s="1883"/>
      <c r="P145" s="1879">
        <v>60</v>
      </c>
      <c r="Q145" s="1879">
        <v>1</v>
      </c>
      <c r="R145" s="1884">
        <f t="shared" si="54"/>
        <v>60</v>
      </c>
      <c r="S145" s="3513"/>
    </row>
    <row r="146" spans="1:19" s="437" customFormat="1" ht="13.5" customHeight="1" thickBot="1">
      <c r="A146" s="545" t="s">
        <v>55</v>
      </c>
      <c r="B146" s="3477"/>
      <c r="C146" s="1927"/>
      <c r="D146" s="1910">
        <v>1510</v>
      </c>
      <c r="E146" s="1910" t="s">
        <v>34</v>
      </c>
      <c r="F146" s="1910" t="s">
        <v>42</v>
      </c>
      <c r="G146" s="1910" t="s">
        <v>536</v>
      </c>
      <c r="H146" s="1910" t="str">
        <f t="shared" si="53"/>
        <v>PK1-RL-ME</v>
      </c>
      <c r="I146" s="1886" t="s">
        <v>123</v>
      </c>
      <c r="J146" s="1911" t="s">
        <v>124</v>
      </c>
      <c r="K146" s="1886">
        <v>120</v>
      </c>
      <c r="L146" s="1912"/>
      <c r="M146" s="1913"/>
      <c r="N146" s="1886" t="s">
        <v>80</v>
      </c>
      <c r="O146" s="1886"/>
      <c r="P146" s="1886">
        <v>60</v>
      </c>
      <c r="Q146" s="1886">
        <v>2</v>
      </c>
      <c r="R146" s="1914">
        <f t="shared" si="54"/>
        <v>120</v>
      </c>
      <c r="S146" s="1906" t="s">
        <v>503</v>
      </c>
    </row>
    <row r="147" spans="1:19" s="437" customFormat="1" ht="13.5" customHeight="1">
      <c r="A147" s="545" t="s">
        <v>55</v>
      </c>
      <c r="B147" s="3477"/>
      <c r="C147" s="3516"/>
      <c r="D147" s="3519">
        <v>1513</v>
      </c>
      <c r="E147" s="1893" t="s">
        <v>696</v>
      </c>
      <c r="F147" s="1893" t="s">
        <v>9</v>
      </c>
      <c r="G147" s="1893" t="s">
        <v>697</v>
      </c>
      <c r="H147" s="1893" t="str">
        <f t="shared" si="53"/>
        <v>PK1-HC-EE</v>
      </c>
      <c r="I147" s="3522" t="s">
        <v>130</v>
      </c>
      <c r="J147" s="1894" t="s">
        <v>68</v>
      </c>
      <c r="K147" s="1895">
        <v>180</v>
      </c>
      <c r="L147" s="1894"/>
      <c r="M147" s="1895"/>
      <c r="N147" s="1895" t="s">
        <v>80</v>
      </c>
      <c r="O147" s="1895"/>
      <c r="P147" s="1895">
        <v>480</v>
      </c>
      <c r="Q147" s="1895">
        <v>3</v>
      </c>
      <c r="R147" s="1896">
        <f>P147*Q147</f>
        <v>1440</v>
      </c>
      <c r="S147" s="3525" t="s">
        <v>384</v>
      </c>
    </row>
    <row r="148" spans="1:19" s="437" customFormat="1" ht="13.5" customHeight="1">
      <c r="A148" s="545" t="s">
        <v>55</v>
      </c>
      <c r="B148" s="3477"/>
      <c r="C148" s="3517"/>
      <c r="D148" s="3520"/>
      <c r="E148" s="1893" t="s">
        <v>696</v>
      </c>
      <c r="F148" s="1893" t="s">
        <v>9</v>
      </c>
      <c r="G148" s="1893" t="s">
        <v>697</v>
      </c>
      <c r="H148" s="1893" t="str">
        <f t="shared" si="53"/>
        <v>PK1-HC-EE</v>
      </c>
      <c r="I148" s="3523"/>
      <c r="J148" s="1897" t="s">
        <v>131</v>
      </c>
      <c r="K148" s="1898">
        <v>180</v>
      </c>
      <c r="L148" s="1899"/>
      <c r="M148" s="1900"/>
      <c r="N148" s="1898" t="s">
        <v>80</v>
      </c>
      <c r="O148" s="1898"/>
      <c r="P148" s="1898">
        <v>480</v>
      </c>
      <c r="Q148" s="1898">
        <v>3</v>
      </c>
      <c r="R148" s="1901">
        <f t="shared" ref="R148:R152" si="55">P148*Q148</f>
        <v>1440</v>
      </c>
      <c r="S148" s="3526"/>
    </row>
    <row r="149" spans="1:19" s="437" customFormat="1" ht="13.5" customHeight="1" thickBot="1">
      <c r="A149" s="545" t="s">
        <v>55</v>
      </c>
      <c r="B149" s="3477"/>
      <c r="C149" s="3518"/>
      <c r="D149" s="3521"/>
      <c r="E149" s="1893" t="s">
        <v>696</v>
      </c>
      <c r="F149" s="1893" t="s">
        <v>9</v>
      </c>
      <c r="G149" s="1893" t="s">
        <v>697</v>
      </c>
      <c r="H149" s="1893" t="str">
        <f t="shared" si="53"/>
        <v>PK1-HC-EE</v>
      </c>
      <c r="I149" s="3524"/>
      <c r="J149" s="1897" t="s">
        <v>69</v>
      </c>
      <c r="K149" s="1898">
        <v>180</v>
      </c>
      <c r="L149" s="1899"/>
      <c r="M149" s="1900"/>
      <c r="N149" s="1898" t="s">
        <v>80</v>
      </c>
      <c r="O149" s="1898"/>
      <c r="P149" s="1898">
        <v>480</v>
      </c>
      <c r="Q149" s="1898">
        <v>3</v>
      </c>
      <c r="R149" s="1901">
        <f t="shared" si="55"/>
        <v>1440</v>
      </c>
      <c r="S149" s="1902" t="s">
        <v>383</v>
      </c>
    </row>
    <row r="150" spans="1:19" s="437" customFormat="1" ht="13.5" customHeight="1">
      <c r="A150" s="545" t="s">
        <v>55</v>
      </c>
      <c r="B150" s="3477"/>
      <c r="C150" s="3533"/>
      <c r="D150" s="3536">
        <v>1514</v>
      </c>
      <c r="E150" s="2673" t="s">
        <v>718</v>
      </c>
      <c r="F150" s="2673" t="s">
        <v>34</v>
      </c>
      <c r="G150" s="2673" t="s">
        <v>536</v>
      </c>
      <c r="H150" s="2673" t="str">
        <f t="shared" si="53"/>
        <v>PK1-YR-ME</v>
      </c>
      <c r="I150" s="3539" t="s">
        <v>132</v>
      </c>
      <c r="J150" s="2465" t="s">
        <v>133</v>
      </c>
      <c r="K150" s="2466">
        <v>365</v>
      </c>
      <c r="L150" s="1903"/>
      <c r="M150" s="1904"/>
      <c r="N150" s="970" t="s">
        <v>80</v>
      </c>
      <c r="O150" s="970"/>
      <c r="P150" s="970">
        <v>480</v>
      </c>
      <c r="Q150" s="970">
        <v>3</v>
      </c>
      <c r="R150" s="1905">
        <f t="shared" si="55"/>
        <v>1440</v>
      </c>
      <c r="S150" s="3510" t="s">
        <v>385</v>
      </c>
    </row>
    <row r="151" spans="1:19" s="437" customFormat="1" ht="13.5" customHeight="1">
      <c r="A151" s="545" t="s">
        <v>55</v>
      </c>
      <c r="B151" s="3477"/>
      <c r="C151" s="3534"/>
      <c r="D151" s="3537"/>
      <c r="E151" s="2673" t="s">
        <v>718</v>
      </c>
      <c r="F151" s="2673" t="s">
        <v>34</v>
      </c>
      <c r="G151" s="2673" t="s">
        <v>536</v>
      </c>
      <c r="H151" s="2673" t="str">
        <f t="shared" si="53"/>
        <v>PK1-YR-ME</v>
      </c>
      <c r="I151" s="3540"/>
      <c r="J151" s="2465" t="s">
        <v>134</v>
      </c>
      <c r="K151" s="2466">
        <v>365</v>
      </c>
      <c r="L151" s="1903"/>
      <c r="M151" s="1904"/>
      <c r="N151" s="970" t="s">
        <v>80</v>
      </c>
      <c r="O151" s="970"/>
      <c r="P151" s="970">
        <v>480</v>
      </c>
      <c r="Q151" s="970">
        <v>3</v>
      </c>
      <c r="R151" s="1905">
        <f t="shared" si="55"/>
        <v>1440</v>
      </c>
      <c r="S151" s="3512"/>
    </row>
    <row r="152" spans="1:19" s="437" customFormat="1" ht="13.5" customHeight="1">
      <c r="A152" s="545" t="s">
        <v>55</v>
      </c>
      <c r="B152" s="3477"/>
      <c r="C152" s="3535"/>
      <c r="D152" s="3538"/>
      <c r="E152" s="2673" t="s">
        <v>718</v>
      </c>
      <c r="F152" s="2673" t="s">
        <v>34</v>
      </c>
      <c r="G152" s="2673" t="s">
        <v>536</v>
      </c>
      <c r="H152" s="2673" t="str">
        <f t="shared" si="53"/>
        <v>PK1-YR-ME</v>
      </c>
      <c r="I152" s="3541"/>
      <c r="J152" s="2465" t="s">
        <v>135</v>
      </c>
      <c r="K152" s="2466">
        <v>365</v>
      </c>
      <c r="L152" s="1903"/>
      <c r="M152" s="1904"/>
      <c r="N152" s="970" t="s">
        <v>80</v>
      </c>
      <c r="O152" s="970"/>
      <c r="P152" s="970">
        <v>480</v>
      </c>
      <c r="Q152" s="970">
        <v>3</v>
      </c>
      <c r="R152" s="1905">
        <f t="shared" si="55"/>
        <v>1440</v>
      </c>
      <c r="S152" s="3512"/>
    </row>
    <row r="153" spans="1:19" s="437" customFormat="1" ht="13.5" customHeight="1">
      <c r="A153" s="545" t="s">
        <v>55</v>
      </c>
      <c r="B153" s="3477"/>
      <c r="C153" s="3542"/>
      <c r="D153" s="3456">
        <v>1516</v>
      </c>
      <c r="E153" s="2674" t="s">
        <v>718</v>
      </c>
      <c r="F153" s="2674" t="s">
        <v>34</v>
      </c>
      <c r="G153" s="2674" t="s">
        <v>536</v>
      </c>
      <c r="H153" s="2674" t="str">
        <f t="shared" si="53"/>
        <v>PK1-YR-ME</v>
      </c>
      <c r="I153" s="3544" t="s">
        <v>139</v>
      </c>
      <c r="J153" s="2467" t="s">
        <v>142</v>
      </c>
      <c r="K153" s="2468">
        <v>365</v>
      </c>
      <c r="L153" s="1903"/>
      <c r="M153" s="1904"/>
      <c r="N153" s="970" t="s">
        <v>80</v>
      </c>
      <c r="O153" s="970"/>
      <c r="P153" s="970">
        <v>480</v>
      </c>
      <c r="Q153" s="970">
        <v>3</v>
      </c>
      <c r="R153" s="1905">
        <f>P153*Q153</f>
        <v>1440</v>
      </c>
      <c r="S153" s="3546"/>
    </row>
    <row r="154" spans="1:19" s="437" customFormat="1" ht="13.5" customHeight="1" thickBot="1">
      <c r="A154" s="545" t="s">
        <v>55</v>
      </c>
      <c r="B154" s="3477"/>
      <c r="C154" s="3543"/>
      <c r="D154" s="3457"/>
      <c r="E154" s="2674" t="s">
        <v>718</v>
      </c>
      <c r="F154" s="2674" t="s">
        <v>34</v>
      </c>
      <c r="G154" s="2674" t="s">
        <v>536</v>
      </c>
      <c r="H154" s="2674" t="str">
        <f t="shared" si="53"/>
        <v>PK1-YR-ME</v>
      </c>
      <c r="I154" s="3545"/>
      <c r="J154" s="2467" t="s">
        <v>143</v>
      </c>
      <c r="K154" s="2468">
        <v>365</v>
      </c>
      <c r="L154" s="1903"/>
      <c r="M154" s="1904"/>
      <c r="N154" s="970" t="s">
        <v>80</v>
      </c>
      <c r="O154" s="970"/>
      <c r="P154" s="970">
        <v>480</v>
      </c>
      <c r="Q154" s="970">
        <v>3</v>
      </c>
      <c r="R154" s="1905">
        <f>P154*Q154</f>
        <v>1440</v>
      </c>
      <c r="S154" s="3511"/>
    </row>
    <row r="155" spans="1:19" s="437" customFormat="1" ht="13.5" customHeight="1">
      <c r="A155" s="545" t="s">
        <v>55</v>
      </c>
      <c r="B155" s="3477"/>
      <c r="C155" s="3504"/>
      <c r="D155" s="3506">
        <v>1517</v>
      </c>
      <c r="E155" s="2675" t="s">
        <v>718</v>
      </c>
      <c r="F155" s="2675" t="s">
        <v>34</v>
      </c>
      <c r="G155" s="2675" t="s">
        <v>536</v>
      </c>
      <c r="H155" s="2675" t="str">
        <f t="shared" si="53"/>
        <v>PK1-YR-ME</v>
      </c>
      <c r="I155" s="3508" t="s">
        <v>144</v>
      </c>
      <c r="J155" s="2469" t="s">
        <v>145</v>
      </c>
      <c r="K155" s="2470">
        <v>365</v>
      </c>
      <c r="L155" s="1903"/>
      <c r="M155" s="1904"/>
      <c r="N155" s="970" t="s">
        <v>80</v>
      </c>
      <c r="O155" s="970"/>
      <c r="P155" s="970">
        <v>480</v>
      </c>
      <c r="Q155" s="970">
        <v>3</v>
      </c>
      <c r="R155" s="1905">
        <f t="shared" ref="R155:R156" si="56">P155*Q155</f>
        <v>1440</v>
      </c>
      <c r="S155" s="3510" t="s">
        <v>385</v>
      </c>
    </row>
    <row r="156" spans="1:19" s="437" customFormat="1" ht="13.5" customHeight="1" thickBot="1">
      <c r="A156" s="545" t="s">
        <v>55</v>
      </c>
      <c r="B156" s="3477"/>
      <c r="C156" s="3505"/>
      <c r="D156" s="3507"/>
      <c r="E156" s="2675" t="s">
        <v>718</v>
      </c>
      <c r="F156" s="2675" t="s">
        <v>34</v>
      </c>
      <c r="G156" s="2675" t="s">
        <v>536</v>
      </c>
      <c r="H156" s="2675" t="str">
        <f t="shared" si="53"/>
        <v>PK1-YR-ME</v>
      </c>
      <c r="I156" s="3509"/>
      <c r="J156" s="2469" t="s">
        <v>146</v>
      </c>
      <c r="K156" s="2470">
        <v>365</v>
      </c>
      <c r="L156" s="1903"/>
      <c r="M156" s="1904"/>
      <c r="N156" s="970" t="s">
        <v>80</v>
      </c>
      <c r="O156" s="970"/>
      <c r="P156" s="970">
        <v>480</v>
      </c>
      <c r="Q156" s="970">
        <v>3</v>
      </c>
      <c r="R156" s="1905">
        <f t="shared" si="56"/>
        <v>1440</v>
      </c>
      <c r="S156" s="3511"/>
    </row>
    <row r="157" spans="1:19" s="437" customFormat="1" ht="13.5" customHeight="1" thickBot="1">
      <c r="A157" s="545" t="s">
        <v>55</v>
      </c>
      <c r="B157" s="3477"/>
      <c r="C157" s="2687"/>
      <c r="D157" s="2681">
        <v>6783</v>
      </c>
      <c r="E157" s="2682" t="s">
        <v>718</v>
      </c>
      <c r="F157" s="2682" t="s">
        <v>34</v>
      </c>
      <c r="G157" s="2682" t="s">
        <v>536</v>
      </c>
      <c r="H157" s="2682" t="str">
        <f t="shared" si="53"/>
        <v>PK1-YR-ME</v>
      </c>
      <c r="I157" s="2683" t="s">
        <v>1661</v>
      </c>
      <c r="J157" s="2684" t="s">
        <v>1672</v>
      </c>
      <c r="K157" s="2685">
        <v>540</v>
      </c>
      <c r="L157" s="1903"/>
      <c r="M157" s="1904"/>
      <c r="N157" s="970" t="s">
        <v>80</v>
      </c>
      <c r="O157" s="970"/>
      <c r="P157" s="970">
        <v>60</v>
      </c>
      <c r="Q157" s="970">
        <v>1</v>
      </c>
      <c r="R157" s="1905">
        <v>60</v>
      </c>
      <c r="S157" s="2655" t="s">
        <v>385</v>
      </c>
    </row>
    <row r="158" spans="1:19" s="437" customFormat="1" ht="13.5" customHeight="1" thickBot="1">
      <c r="A158" s="545" t="s">
        <v>55</v>
      </c>
      <c r="B158" s="3477"/>
      <c r="C158" s="3549"/>
      <c r="D158" s="3550">
        <v>1518</v>
      </c>
      <c r="E158" s="3550" t="s">
        <v>696</v>
      </c>
      <c r="F158" s="3550" t="s">
        <v>9</v>
      </c>
      <c r="G158" s="3550" t="s">
        <v>536</v>
      </c>
      <c r="H158" s="3550" t="str">
        <f t="shared" si="53"/>
        <v>PK1-HC-ME</v>
      </c>
      <c r="I158" s="3547" t="s">
        <v>147</v>
      </c>
      <c r="J158" s="2191" t="s">
        <v>1550</v>
      </c>
      <c r="K158" s="414">
        <v>180</v>
      </c>
      <c r="L158" s="440"/>
      <c r="M158" s="441"/>
      <c r="N158" s="414" t="s">
        <v>80</v>
      </c>
      <c r="O158" s="414"/>
      <c r="P158" s="414">
        <v>180</v>
      </c>
      <c r="Q158" s="414">
        <v>2</v>
      </c>
      <c r="R158" s="495">
        <f t="shared" ref="R158:R159" si="57">P158*Q158</f>
        <v>360</v>
      </c>
      <c r="S158" s="540" t="s">
        <v>384</v>
      </c>
    </row>
    <row r="159" spans="1:19" s="437" customFormat="1" ht="31.5" customHeight="1" thickBot="1">
      <c r="A159" s="550" t="s">
        <v>55</v>
      </c>
      <c r="B159" s="3478"/>
      <c r="C159" s="3412"/>
      <c r="D159" s="3414"/>
      <c r="E159" s="3414"/>
      <c r="F159" s="3414"/>
      <c r="G159" s="3414"/>
      <c r="H159" s="3414"/>
      <c r="I159" s="3548"/>
      <c r="J159" s="2705" t="s">
        <v>1551</v>
      </c>
      <c r="K159" s="422">
        <v>180</v>
      </c>
      <c r="L159" s="443"/>
      <c r="M159" s="444"/>
      <c r="N159" s="422" t="s">
        <v>80</v>
      </c>
      <c r="O159" s="422"/>
      <c r="P159" s="422">
        <v>180</v>
      </c>
      <c r="Q159" s="422">
        <v>2</v>
      </c>
      <c r="R159" s="497">
        <f t="shared" si="57"/>
        <v>360</v>
      </c>
      <c r="S159" s="540" t="s">
        <v>383</v>
      </c>
    </row>
    <row r="160" spans="1:19" s="2706" customFormat="1" ht="13.5" customHeight="1">
      <c r="A160" s="574" t="s">
        <v>55</v>
      </c>
      <c r="B160" s="3570" t="s">
        <v>1718</v>
      </c>
      <c r="C160" s="3527"/>
      <c r="D160" s="3529">
        <v>1507</v>
      </c>
      <c r="E160" s="1741" t="s">
        <v>846</v>
      </c>
      <c r="F160" s="1741" t="s">
        <v>32</v>
      </c>
      <c r="G160" s="1741" t="s">
        <v>536</v>
      </c>
      <c r="H160" s="1741" t="str">
        <f t="shared" ref="H160:H173" si="58">A160&amp;"-"&amp;E160&amp;F160&amp;"-"&amp;G160</f>
        <v>PK1-QI-ME</v>
      </c>
      <c r="I160" s="3531" t="s">
        <v>106</v>
      </c>
      <c r="J160" s="1861" t="s">
        <v>107</v>
      </c>
      <c r="K160" s="1862">
        <v>90</v>
      </c>
      <c r="L160" s="1863"/>
      <c r="M160" s="1864"/>
      <c r="N160" s="1862" t="s">
        <v>80</v>
      </c>
      <c r="O160" s="1865"/>
      <c r="P160" s="1862">
        <v>60</v>
      </c>
      <c r="Q160" s="1862">
        <v>1</v>
      </c>
      <c r="R160" s="1866">
        <f>P160*Q160</f>
        <v>60</v>
      </c>
      <c r="S160" s="3510" t="s">
        <v>383</v>
      </c>
    </row>
    <row r="161" spans="1:19" s="2706" customFormat="1" ht="13.5" customHeight="1">
      <c r="A161" s="574" t="s">
        <v>55</v>
      </c>
      <c r="B161" s="3571"/>
      <c r="C161" s="3528"/>
      <c r="D161" s="3530"/>
      <c r="E161" s="1847" t="s">
        <v>846</v>
      </c>
      <c r="F161" s="1847" t="s">
        <v>32</v>
      </c>
      <c r="G161" s="1847" t="s">
        <v>536</v>
      </c>
      <c r="H161" s="1847" t="str">
        <f t="shared" si="58"/>
        <v>PK1-QI-ME</v>
      </c>
      <c r="I161" s="3515"/>
      <c r="J161" s="1867" t="s">
        <v>108</v>
      </c>
      <c r="K161" s="1868">
        <v>90</v>
      </c>
      <c r="L161" s="1810"/>
      <c r="M161" s="1811"/>
      <c r="N161" s="1868" t="s">
        <v>80</v>
      </c>
      <c r="O161" s="1869"/>
      <c r="P161" s="1868">
        <v>60</v>
      </c>
      <c r="Q161" s="1868">
        <v>1</v>
      </c>
      <c r="R161" s="1870">
        <f t="shared" ref="R161:R170" si="59">P161*Q161</f>
        <v>60</v>
      </c>
      <c r="S161" s="3512"/>
    </row>
    <row r="162" spans="1:19" s="2706" customFormat="1" ht="13.5" customHeight="1">
      <c r="A162" s="574" t="s">
        <v>55</v>
      </c>
      <c r="B162" s="3571"/>
      <c r="C162" s="3528"/>
      <c r="D162" s="3530"/>
      <c r="E162" s="1847" t="s">
        <v>846</v>
      </c>
      <c r="F162" s="1847" t="s">
        <v>32</v>
      </c>
      <c r="G162" s="1847" t="s">
        <v>536</v>
      </c>
      <c r="H162" s="1847" t="str">
        <f t="shared" si="58"/>
        <v>PK1-QI-ME</v>
      </c>
      <c r="I162" s="3532"/>
      <c r="J162" s="1867" t="s">
        <v>852</v>
      </c>
      <c r="K162" s="1868">
        <v>90</v>
      </c>
      <c r="L162" s="1810"/>
      <c r="M162" s="1811"/>
      <c r="N162" s="1868" t="s">
        <v>80</v>
      </c>
      <c r="O162" s="1869"/>
      <c r="P162" s="1868">
        <v>60</v>
      </c>
      <c r="Q162" s="1868">
        <v>1</v>
      </c>
      <c r="R162" s="1870">
        <f t="shared" si="59"/>
        <v>60</v>
      </c>
      <c r="S162" s="3512"/>
    </row>
    <row r="163" spans="1:19" s="2706" customFormat="1" ht="13.5" customHeight="1">
      <c r="A163" s="574" t="s">
        <v>55</v>
      </c>
      <c r="B163" s="3571"/>
      <c r="C163" s="3528"/>
      <c r="D163" s="3530"/>
      <c r="E163" s="1847" t="s">
        <v>846</v>
      </c>
      <c r="F163" s="1847" t="s">
        <v>32</v>
      </c>
      <c r="G163" s="1847" t="s">
        <v>536</v>
      </c>
      <c r="H163" s="1847" t="str">
        <f t="shared" si="58"/>
        <v>PK1-QI-ME</v>
      </c>
      <c r="I163" s="970" t="s">
        <v>110</v>
      </c>
      <c r="J163" s="1867" t="s">
        <v>126</v>
      </c>
      <c r="K163" s="1868">
        <v>90</v>
      </c>
      <c r="L163" s="1810"/>
      <c r="M163" s="1811"/>
      <c r="N163" s="1868" t="s">
        <v>80</v>
      </c>
      <c r="O163" s="1869"/>
      <c r="P163" s="1868">
        <v>60</v>
      </c>
      <c r="Q163" s="1868">
        <v>1</v>
      </c>
      <c r="R163" s="1870">
        <f t="shared" si="59"/>
        <v>60</v>
      </c>
      <c r="S163" s="3512"/>
    </row>
    <row r="164" spans="1:19" s="2706" customFormat="1" ht="13.5" customHeight="1">
      <c r="A164" s="574" t="s">
        <v>55</v>
      </c>
      <c r="B164" s="3571"/>
      <c r="C164" s="3528"/>
      <c r="D164" s="3530"/>
      <c r="E164" s="1847" t="s">
        <v>846</v>
      </c>
      <c r="F164" s="1847" t="s">
        <v>32</v>
      </c>
      <c r="G164" s="1847" t="s">
        <v>536</v>
      </c>
      <c r="H164" s="1847" t="str">
        <f t="shared" si="58"/>
        <v>PK1-QI-ME</v>
      </c>
      <c r="I164" s="970" t="s">
        <v>112</v>
      </c>
      <c r="J164" s="1867" t="s">
        <v>113</v>
      </c>
      <c r="K164" s="1868">
        <v>90</v>
      </c>
      <c r="L164" s="1810"/>
      <c r="M164" s="1811"/>
      <c r="N164" s="1868" t="s">
        <v>80</v>
      </c>
      <c r="O164" s="1869"/>
      <c r="P164" s="1868">
        <v>60</v>
      </c>
      <c r="Q164" s="1868">
        <v>1</v>
      </c>
      <c r="R164" s="1870">
        <f t="shared" si="59"/>
        <v>60</v>
      </c>
      <c r="S164" s="3512"/>
    </row>
    <row r="165" spans="1:19" s="2706" customFormat="1" ht="13.5" customHeight="1">
      <c r="A165" s="574" t="s">
        <v>55</v>
      </c>
      <c r="B165" s="3571"/>
      <c r="C165" s="3528"/>
      <c r="D165" s="3530"/>
      <c r="E165" s="1847" t="s">
        <v>846</v>
      </c>
      <c r="F165" s="1847" t="s">
        <v>32</v>
      </c>
      <c r="G165" s="1847" t="s">
        <v>536</v>
      </c>
      <c r="H165" s="1847" t="str">
        <f t="shared" si="58"/>
        <v>PK1-QI-ME</v>
      </c>
      <c r="I165" s="970" t="s">
        <v>114</v>
      </c>
      <c r="J165" s="1867" t="s">
        <v>115</v>
      </c>
      <c r="K165" s="1868">
        <v>90</v>
      </c>
      <c r="L165" s="1810"/>
      <c r="M165" s="1811"/>
      <c r="N165" s="1868" t="s">
        <v>80</v>
      </c>
      <c r="O165" s="1869"/>
      <c r="P165" s="1868">
        <v>60</v>
      </c>
      <c r="Q165" s="1868">
        <v>1</v>
      </c>
      <c r="R165" s="1870">
        <f t="shared" si="59"/>
        <v>60</v>
      </c>
      <c r="S165" s="3512"/>
    </row>
    <row r="166" spans="1:19" s="2706" customFormat="1" ht="13.5" customHeight="1">
      <c r="A166" s="574" t="s">
        <v>55</v>
      </c>
      <c r="B166" s="3571"/>
      <c r="C166" s="3528"/>
      <c r="D166" s="3530"/>
      <c r="E166" s="1847" t="s">
        <v>846</v>
      </c>
      <c r="F166" s="1847" t="s">
        <v>32</v>
      </c>
      <c r="G166" s="1847" t="s">
        <v>536</v>
      </c>
      <c r="H166" s="1847" t="str">
        <f t="shared" si="58"/>
        <v>PK1-QI-ME</v>
      </c>
      <c r="I166" s="3514" t="s">
        <v>116</v>
      </c>
      <c r="J166" s="1867" t="s">
        <v>853</v>
      </c>
      <c r="K166" s="1868">
        <v>90</v>
      </c>
      <c r="L166" s="1810"/>
      <c r="M166" s="1811"/>
      <c r="N166" s="1868" t="s">
        <v>80</v>
      </c>
      <c r="O166" s="1869"/>
      <c r="P166" s="1868">
        <v>60</v>
      </c>
      <c r="Q166" s="1868">
        <v>1</v>
      </c>
      <c r="R166" s="1870">
        <f t="shared" si="59"/>
        <v>60</v>
      </c>
      <c r="S166" s="3512"/>
    </row>
    <row r="167" spans="1:19" s="2706" customFormat="1" ht="13.5" customHeight="1">
      <c r="A167" s="574" t="s">
        <v>55</v>
      </c>
      <c r="B167" s="3571"/>
      <c r="C167" s="3528"/>
      <c r="D167" s="3530"/>
      <c r="E167" s="1847" t="s">
        <v>846</v>
      </c>
      <c r="F167" s="1847" t="s">
        <v>32</v>
      </c>
      <c r="G167" s="1847" t="s">
        <v>536</v>
      </c>
      <c r="H167" s="1847" t="str">
        <f t="shared" si="58"/>
        <v>PK1-QI-ME</v>
      </c>
      <c r="I167" s="3515"/>
      <c r="J167" s="1867" t="s">
        <v>118</v>
      </c>
      <c r="K167" s="1868">
        <v>90</v>
      </c>
      <c r="L167" s="1810"/>
      <c r="M167" s="1811"/>
      <c r="N167" s="1868" t="s">
        <v>80</v>
      </c>
      <c r="O167" s="1869"/>
      <c r="P167" s="1868">
        <v>60</v>
      </c>
      <c r="Q167" s="1868">
        <v>1</v>
      </c>
      <c r="R167" s="1870">
        <f t="shared" si="59"/>
        <v>60</v>
      </c>
      <c r="S167" s="3512"/>
    </row>
    <row r="168" spans="1:19" s="2706" customFormat="1" ht="13.5" customHeight="1">
      <c r="A168" s="574" t="s">
        <v>55</v>
      </c>
      <c r="B168" s="3571"/>
      <c r="C168" s="3528"/>
      <c r="D168" s="3530"/>
      <c r="E168" s="1848" t="s">
        <v>846</v>
      </c>
      <c r="F168" s="1848" t="s">
        <v>32</v>
      </c>
      <c r="G168" s="1848" t="s">
        <v>536</v>
      </c>
      <c r="H168" s="1848" t="str">
        <f t="shared" si="58"/>
        <v>PK1-QI-ME</v>
      </c>
      <c r="I168" s="3515"/>
      <c r="J168" s="1871" t="s">
        <v>119</v>
      </c>
      <c r="K168" s="1872">
        <v>90</v>
      </c>
      <c r="L168" s="1873"/>
      <c r="M168" s="1874"/>
      <c r="N168" s="1872" t="s">
        <v>80</v>
      </c>
      <c r="O168" s="1875"/>
      <c r="P168" s="1872">
        <v>60</v>
      </c>
      <c r="Q168" s="1872">
        <v>1</v>
      </c>
      <c r="R168" s="1876">
        <f t="shared" si="59"/>
        <v>60</v>
      </c>
      <c r="S168" s="3512"/>
    </row>
    <row r="169" spans="1:19" s="2706" customFormat="1" ht="13.5" customHeight="1" thickBot="1">
      <c r="A169" s="574" t="s">
        <v>55</v>
      </c>
      <c r="B169" s="3571"/>
      <c r="C169" s="1878">
        <v>363039</v>
      </c>
      <c r="D169" s="1877">
        <v>3231</v>
      </c>
      <c r="E169" s="1878" t="s">
        <v>695</v>
      </c>
      <c r="F169" s="1878" t="s">
        <v>32</v>
      </c>
      <c r="G169" s="1878" t="s">
        <v>697</v>
      </c>
      <c r="H169" s="1878" t="str">
        <f t="shared" si="58"/>
        <v>PK1-MI-EE</v>
      </c>
      <c r="I169" s="1879" t="s">
        <v>854</v>
      </c>
      <c r="J169" s="1880" t="s">
        <v>121</v>
      </c>
      <c r="K169" s="1879">
        <v>30</v>
      </c>
      <c r="L169" s="1881"/>
      <c r="M169" s="1882"/>
      <c r="N169" s="1879" t="s">
        <v>80</v>
      </c>
      <c r="O169" s="1883"/>
      <c r="P169" s="1879">
        <v>60</v>
      </c>
      <c r="Q169" s="1879">
        <v>1</v>
      </c>
      <c r="R169" s="1884">
        <f t="shared" si="59"/>
        <v>60</v>
      </c>
      <c r="S169" s="3513"/>
    </row>
    <row r="170" spans="1:19" s="2706" customFormat="1" ht="13.5" customHeight="1" thickBot="1">
      <c r="A170" s="574" t="s">
        <v>55</v>
      </c>
      <c r="B170" s="3571"/>
      <c r="C170" s="1927">
        <v>357505</v>
      </c>
      <c r="D170" s="1910">
        <v>1510</v>
      </c>
      <c r="E170" s="1910" t="s">
        <v>34</v>
      </c>
      <c r="F170" s="1910" t="s">
        <v>42</v>
      </c>
      <c r="G170" s="1910" t="s">
        <v>536</v>
      </c>
      <c r="H170" s="1910" t="str">
        <f t="shared" si="58"/>
        <v>PK1-RL-ME</v>
      </c>
      <c r="I170" s="1886" t="s">
        <v>123</v>
      </c>
      <c r="J170" s="1911" t="s">
        <v>124</v>
      </c>
      <c r="K170" s="1886">
        <v>120</v>
      </c>
      <c r="L170" s="1912"/>
      <c r="M170" s="1913"/>
      <c r="N170" s="1886" t="s">
        <v>80</v>
      </c>
      <c r="O170" s="1886"/>
      <c r="P170" s="1886">
        <v>60</v>
      </c>
      <c r="Q170" s="1886">
        <v>2</v>
      </c>
      <c r="R170" s="1914">
        <f t="shared" si="59"/>
        <v>120</v>
      </c>
      <c r="S170" s="1906" t="s">
        <v>503</v>
      </c>
    </row>
    <row r="171" spans="1:19" s="437" customFormat="1" ht="12.75" customHeight="1">
      <c r="A171" s="545" t="s">
        <v>55</v>
      </c>
      <c r="B171" s="3571"/>
      <c r="C171" s="3488">
        <v>357396</v>
      </c>
      <c r="D171" s="3489">
        <v>1513</v>
      </c>
      <c r="E171" s="515" t="s">
        <v>696</v>
      </c>
      <c r="F171" s="515" t="s">
        <v>9</v>
      </c>
      <c r="G171" s="515" t="s">
        <v>697</v>
      </c>
      <c r="H171" s="515" t="str">
        <f t="shared" si="58"/>
        <v>PK1-HC-EE</v>
      </c>
      <c r="I171" s="3557" t="s">
        <v>130</v>
      </c>
      <c r="J171" s="434" t="s">
        <v>68</v>
      </c>
      <c r="K171" s="3402">
        <v>180</v>
      </c>
      <c r="L171" s="434"/>
      <c r="M171" s="3402" t="s">
        <v>80</v>
      </c>
      <c r="N171" s="3402"/>
      <c r="O171" s="3402">
        <v>480</v>
      </c>
      <c r="P171" s="3402">
        <v>3</v>
      </c>
      <c r="Q171" s="3445">
        <f>O171*P171</f>
        <v>1440</v>
      </c>
      <c r="R171" s="3408" t="s">
        <v>384</v>
      </c>
      <c r="S171" s="437" t="s">
        <v>531</v>
      </c>
    </row>
    <row r="172" spans="1:19" s="437" customFormat="1" ht="12.75" customHeight="1" thickBot="1">
      <c r="A172" s="545" t="s">
        <v>55</v>
      </c>
      <c r="B172" s="3571"/>
      <c r="C172" s="3448"/>
      <c r="D172" s="3414"/>
      <c r="E172" s="460" t="s">
        <v>696</v>
      </c>
      <c r="F172" s="460" t="s">
        <v>9</v>
      </c>
      <c r="G172" s="460" t="s">
        <v>697</v>
      </c>
      <c r="H172" s="460" t="str">
        <f t="shared" si="58"/>
        <v>PK1-HC-EE</v>
      </c>
      <c r="I172" s="3558"/>
      <c r="J172" s="423" t="s">
        <v>131</v>
      </c>
      <c r="K172" s="3416"/>
      <c r="L172" s="443"/>
      <c r="M172" s="3416"/>
      <c r="N172" s="3416"/>
      <c r="O172" s="3416"/>
      <c r="P172" s="3416"/>
      <c r="Q172" s="3458"/>
      <c r="R172" s="3443"/>
    </row>
    <row r="173" spans="1:19" s="437" customFormat="1" ht="12.75" customHeight="1">
      <c r="A173" s="545" t="s">
        <v>55</v>
      </c>
      <c r="B173" s="3571"/>
      <c r="C173" s="3551">
        <v>357393</v>
      </c>
      <c r="D173" s="3536">
        <v>1514</v>
      </c>
      <c r="E173" s="3553" t="s">
        <v>718</v>
      </c>
      <c r="F173" s="3553" t="s">
        <v>34</v>
      </c>
      <c r="G173" s="3553" t="s">
        <v>536</v>
      </c>
      <c r="H173" s="3553" t="str">
        <f t="shared" si="58"/>
        <v>PK1-YR-ME</v>
      </c>
      <c r="I173" s="3554" t="s">
        <v>132</v>
      </c>
      <c r="J173" s="2465" t="s">
        <v>133</v>
      </c>
      <c r="K173" s="2466">
        <v>365</v>
      </c>
      <c r="L173" s="491"/>
      <c r="M173" s="3402" t="s">
        <v>80</v>
      </c>
      <c r="N173" s="3402"/>
      <c r="O173" s="3402">
        <v>480</v>
      </c>
      <c r="P173" s="3402">
        <v>3</v>
      </c>
      <c r="Q173" s="3445">
        <f t="shared" ref="Q173" si="60">O173*P173</f>
        <v>1440</v>
      </c>
      <c r="R173" s="3409" t="s">
        <v>385</v>
      </c>
      <c r="S173" s="437" t="s">
        <v>530</v>
      </c>
    </row>
    <row r="174" spans="1:19" s="437" customFormat="1" ht="12.75" customHeight="1">
      <c r="A174" s="545" t="s">
        <v>55</v>
      </c>
      <c r="B174" s="3571"/>
      <c r="C174" s="3551"/>
      <c r="D174" s="3537"/>
      <c r="E174" s="3537"/>
      <c r="F174" s="3537"/>
      <c r="G174" s="3537"/>
      <c r="H174" s="3537"/>
      <c r="I174" s="3555"/>
      <c r="J174" s="2465" t="s">
        <v>134</v>
      </c>
      <c r="K174" s="2466">
        <v>365</v>
      </c>
      <c r="L174" s="440"/>
      <c r="M174" s="3403"/>
      <c r="N174" s="3403"/>
      <c r="O174" s="3403"/>
      <c r="P174" s="3403"/>
      <c r="Q174" s="3446"/>
      <c r="R174" s="3409"/>
    </row>
    <row r="175" spans="1:19" s="437" customFormat="1" ht="12.75" customHeight="1" thickBot="1">
      <c r="A175" s="545" t="s">
        <v>55</v>
      </c>
      <c r="B175" s="3571"/>
      <c r="C175" s="3552"/>
      <c r="D175" s="3538"/>
      <c r="E175" s="3538"/>
      <c r="F175" s="3538"/>
      <c r="G175" s="3538"/>
      <c r="H175" s="3538"/>
      <c r="I175" s="3556"/>
      <c r="J175" s="2465" t="s">
        <v>135</v>
      </c>
      <c r="K175" s="2466">
        <v>365</v>
      </c>
      <c r="L175" s="440"/>
      <c r="M175" s="3450"/>
      <c r="N175" s="3450"/>
      <c r="O175" s="3450"/>
      <c r="P175" s="3450"/>
      <c r="Q175" s="3451"/>
      <c r="R175" s="3409"/>
    </row>
    <row r="176" spans="1:19" s="437" customFormat="1" ht="12.75" customHeight="1">
      <c r="A176" s="545" t="s">
        <v>55</v>
      </c>
      <c r="B176" s="3571"/>
      <c r="C176" s="3454">
        <v>357395</v>
      </c>
      <c r="D176" s="3456">
        <v>1516</v>
      </c>
      <c r="E176" s="3456" t="s">
        <v>718</v>
      </c>
      <c r="F176" s="3456" t="s">
        <v>34</v>
      </c>
      <c r="G176" s="3456" t="s">
        <v>536</v>
      </c>
      <c r="H176" s="3456" t="str">
        <f t="shared" ref="H176" si="61">A176&amp;"-"&amp;E176&amp;F176&amp;"-"&amp;G176</f>
        <v>PK1-YR-ME</v>
      </c>
      <c r="I176" s="3472" t="s">
        <v>139</v>
      </c>
      <c r="J176" s="2467" t="s">
        <v>142</v>
      </c>
      <c r="K176" s="2468">
        <v>365</v>
      </c>
      <c r="L176" s="440"/>
      <c r="M176" s="3474" t="s">
        <v>80</v>
      </c>
      <c r="N176" s="3474"/>
      <c r="O176" s="3474">
        <v>480</v>
      </c>
      <c r="P176" s="3474">
        <v>3</v>
      </c>
      <c r="Q176" s="3475">
        <f t="shared" ref="Q176" si="62">O176*P176</f>
        <v>1440</v>
      </c>
      <c r="R176" s="3408" t="s">
        <v>385</v>
      </c>
      <c r="S176" s="437" t="s">
        <v>530</v>
      </c>
    </row>
    <row r="177" spans="1:19" s="437" customFormat="1" ht="13.5" customHeight="1" thickBot="1">
      <c r="A177" s="545" t="s">
        <v>55</v>
      </c>
      <c r="B177" s="3571"/>
      <c r="C177" s="3455"/>
      <c r="D177" s="3457"/>
      <c r="E177" s="3457"/>
      <c r="F177" s="3457"/>
      <c r="G177" s="3457"/>
      <c r="H177" s="3457"/>
      <c r="I177" s="3473"/>
      <c r="J177" s="2467" t="s">
        <v>143</v>
      </c>
      <c r="K177" s="2468">
        <v>365</v>
      </c>
      <c r="L177" s="440"/>
      <c r="M177" s="3450"/>
      <c r="N177" s="3450"/>
      <c r="O177" s="3450"/>
      <c r="P177" s="3450"/>
      <c r="Q177" s="3451"/>
      <c r="R177" s="3559"/>
    </row>
    <row r="178" spans="1:19" s="437" customFormat="1" ht="12.75" customHeight="1">
      <c r="A178" s="545" t="s">
        <v>55</v>
      </c>
      <c r="B178" s="3571"/>
      <c r="C178" s="3560">
        <v>357394</v>
      </c>
      <c r="D178" s="3562">
        <v>1517</v>
      </c>
      <c r="E178" s="3562" t="s">
        <v>718</v>
      </c>
      <c r="F178" s="3562" t="s">
        <v>34</v>
      </c>
      <c r="G178" s="3562" t="s">
        <v>536</v>
      </c>
      <c r="H178" s="3562" t="str">
        <f t="shared" ref="H178" si="63">A178&amp;"-"&amp;E178&amp;F178&amp;"-"&amp;G178</f>
        <v>PK1-YR-ME</v>
      </c>
      <c r="I178" s="3564" t="s">
        <v>144</v>
      </c>
      <c r="J178" s="2677" t="s">
        <v>145</v>
      </c>
      <c r="K178" s="2678">
        <v>365</v>
      </c>
      <c r="L178" s="440"/>
      <c r="M178" s="3474" t="s">
        <v>80</v>
      </c>
      <c r="N178" s="3474"/>
      <c r="O178" s="3474">
        <v>480</v>
      </c>
      <c r="P178" s="3474">
        <v>3</v>
      </c>
      <c r="Q178" s="3475">
        <f t="shared" ref="Q178" si="64">O178*P178</f>
        <v>1440</v>
      </c>
      <c r="R178" s="3408" t="s">
        <v>385</v>
      </c>
      <c r="S178" s="437" t="s">
        <v>530</v>
      </c>
    </row>
    <row r="179" spans="1:19" s="437" customFormat="1" ht="13.5" customHeight="1">
      <c r="A179" s="545" t="s">
        <v>55</v>
      </c>
      <c r="B179" s="3571"/>
      <c r="C179" s="3561"/>
      <c r="D179" s="3563"/>
      <c r="E179" s="3563"/>
      <c r="F179" s="3563"/>
      <c r="G179" s="3563"/>
      <c r="H179" s="3563"/>
      <c r="I179" s="3565"/>
      <c r="J179" s="2677" t="s">
        <v>146</v>
      </c>
      <c r="K179" s="2678">
        <v>365</v>
      </c>
      <c r="L179" s="440"/>
      <c r="M179" s="3403"/>
      <c r="N179" s="3403"/>
      <c r="O179" s="3403"/>
      <c r="P179" s="3403"/>
      <c r="Q179" s="3446"/>
      <c r="R179" s="3566"/>
    </row>
    <row r="180" spans="1:19" s="437" customFormat="1" ht="13.5" customHeight="1">
      <c r="A180" s="545" t="s">
        <v>55</v>
      </c>
      <c r="B180" s="3571"/>
      <c r="C180" s="2680">
        <v>366291</v>
      </c>
      <c r="D180" s="2681">
        <v>6783</v>
      </c>
      <c r="E180" s="2682" t="s">
        <v>718</v>
      </c>
      <c r="F180" s="2682" t="s">
        <v>34</v>
      </c>
      <c r="G180" s="2682" t="s">
        <v>536</v>
      </c>
      <c r="H180" s="2682" t="str">
        <f t="shared" ref="H180:H185" si="65">A180&amp;"-"&amp;E180&amp;F180&amp;"-"&amp;G180</f>
        <v>PK1-YR-ME</v>
      </c>
      <c r="I180" s="2686" t="s">
        <v>1661</v>
      </c>
      <c r="J180" s="2684" t="s">
        <v>1660</v>
      </c>
      <c r="K180" s="2685">
        <v>540</v>
      </c>
      <c r="L180" s="440"/>
      <c r="M180" s="563" t="s">
        <v>80</v>
      </c>
      <c r="N180" s="563"/>
      <c r="O180" s="563">
        <v>60</v>
      </c>
      <c r="P180" s="563">
        <v>1</v>
      </c>
      <c r="Q180" s="570">
        <v>60</v>
      </c>
      <c r="R180" s="1669" t="s">
        <v>385</v>
      </c>
      <c r="S180" s="437" t="s">
        <v>530</v>
      </c>
    </row>
    <row r="181" spans="1:19" s="437" customFormat="1" ht="13.5" customHeight="1" thickBot="1">
      <c r="A181" s="545" t="s">
        <v>55</v>
      </c>
      <c r="B181" s="3571"/>
      <c r="C181" s="3567">
        <v>357398</v>
      </c>
      <c r="D181" s="3550">
        <v>1518</v>
      </c>
      <c r="E181" s="427" t="s">
        <v>696</v>
      </c>
      <c r="F181" s="427" t="s">
        <v>9</v>
      </c>
      <c r="G181" s="427" t="s">
        <v>536</v>
      </c>
      <c r="H181" s="427" t="str">
        <f t="shared" si="65"/>
        <v>PK1-HC-ME</v>
      </c>
      <c r="I181" s="3568" t="s">
        <v>147</v>
      </c>
      <c r="J181" s="2191" t="s">
        <v>1550</v>
      </c>
      <c r="K181" s="414">
        <v>180</v>
      </c>
      <c r="L181" s="440"/>
      <c r="M181" s="3474" t="s">
        <v>80</v>
      </c>
      <c r="N181" s="3474"/>
      <c r="O181" s="3474">
        <v>180</v>
      </c>
      <c r="P181" s="3474">
        <v>2</v>
      </c>
      <c r="Q181" s="3475">
        <f t="shared" ref="Q181" si="66">O181*P181</f>
        <v>360</v>
      </c>
      <c r="R181" s="1064" t="s">
        <v>384</v>
      </c>
      <c r="S181" s="437" t="s">
        <v>531</v>
      </c>
    </row>
    <row r="182" spans="1:19" s="437" customFormat="1" ht="13.5" customHeight="1" thickBot="1">
      <c r="A182" s="550" t="s">
        <v>55</v>
      </c>
      <c r="B182" s="3572"/>
      <c r="C182" s="3448"/>
      <c r="D182" s="3414"/>
      <c r="E182" s="1087" t="s">
        <v>696</v>
      </c>
      <c r="F182" s="1087" t="s">
        <v>9</v>
      </c>
      <c r="G182" s="1087" t="s">
        <v>536</v>
      </c>
      <c r="H182" s="1087" t="str">
        <f t="shared" si="65"/>
        <v>PK1-HC-ME</v>
      </c>
      <c r="I182" s="3569"/>
      <c r="J182" s="2679" t="s">
        <v>1551</v>
      </c>
      <c r="K182" s="422">
        <v>180</v>
      </c>
      <c r="L182" s="443"/>
      <c r="M182" s="3416"/>
      <c r="N182" s="3416"/>
      <c r="O182" s="3416"/>
      <c r="P182" s="3416"/>
      <c r="Q182" s="3458"/>
      <c r="R182" s="540" t="s">
        <v>383</v>
      </c>
      <c r="S182" s="437" t="s">
        <v>529</v>
      </c>
    </row>
    <row r="183" spans="1:19" s="437" customFormat="1" ht="13.5" customHeight="1">
      <c r="A183" s="545" t="s">
        <v>55</v>
      </c>
      <c r="B183" s="3476" t="s">
        <v>1719</v>
      </c>
      <c r="C183" s="3436">
        <v>363464</v>
      </c>
      <c r="D183" s="3428">
        <v>4655</v>
      </c>
      <c r="E183" s="1501" t="s">
        <v>695</v>
      </c>
      <c r="F183" s="1501" t="s">
        <v>42</v>
      </c>
      <c r="G183" s="1501" t="s">
        <v>706</v>
      </c>
      <c r="H183" s="1501" t="str">
        <f t="shared" si="65"/>
        <v>PK1-ML-OP</v>
      </c>
      <c r="I183" s="1503" t="s">
        <v>1299</v>
      </c>
      <c r="J183" s="1504" t="s">
        <v>1300</v>
      </c>
      <c r="K183" s="3431">
        <v>30</v>
      </c>
      <c r="L183" s="2131"/>
      <c r="M183" s="3402" t="s">
        <v>80</v>
      </c>
      <c r="N183" s="3402"/>
      <c r="O183" s="3402">
        <v>30</v>
      </c>
      <c r="P183" s="3402">
        <v>2</v>
      </c>
      <c r="Q183" s="3445">
        <f t="shared" ref="Q183" si="67">O183*P183</f>
        <v>60</v>
      </c>
      <c r="R183" s="3408" t="s">
        <v>503</v>
      </c>
      <c r="S183" s="437" t="s">
        <v>528</v>
      </c>
    </row>
    <row r="184" spans="1:19" s="412" customFormat="1" ht="27.75" customHeight="1">
      <c r="A184" s="556" t="s">
        <v>55</v>
      </c>
      <c r="B184" s="3477"/>
      <c r="C184" s="3437"/>
      <c r="D184" s="3429"/>
      <c r="E184" s="1525" t="s">
        <v>695</v>
      </c>
      <c r="F184" s="1525" t="s">
        <v>42</v>
      </c>
      <c r="G184" s="1525" t="s">
        <v>706</v>
      </c>
      <c r="H184" s="1525" t="str">
        <f t="shared" si="65"/>
        <v>PK1-ML-OP</v>
      </c>
      <c r="I184" s="1526" t="s">
        <v>1301</v>
      </c>
      <c r="J184" s="1527" t="s">
        <v>1305</v>
      </c>
      <c r="K184" s="3432"/>
      <c r="L184" s="2132"/>
      <c r="M184" s="3403"/>
      <c r="N184" s="3403"/>
      <c r="O184" s="3403"/>
      <c r="P184" s="3403"/>
      <c r="Q184" s="3446"/>
      <c r="R184" s="3409"/>
    </row>
    <row r="185" spans="1:19" s="437" customFormat="1" ht="13.5" customHeight="1" thickBot="1">
      <c r="A185" s="545" t="s">
        <v>55</v>
      </c>
      <c r="B185" s="3477"/>
      <c r="C185" s="3479"/>
      <c r="D185" s="3480"/>
      <c r="E185" s="1529" t="s">
        <v>695</v>
      </c>
      <c r="F185" s="1529" t="s">
        <v>42</v>
      </c>
      <c r="G185" s="1529" t="s">
        <v>706</v>
      </c>
      <c r="H185" s="1529" t="str">
        <f t="shared" si="65"/>
        <v>PK1-ML-OP</v>
      </c>
      <c r="I185" s="1530" t="s">
        <v>1302</v>
      </c>
      <c r="J185" s="1531" t="s">
        <v>1303</v>
      </c>
      <c r="K185" s="3481"/>
      <c r="L185" s="2133"/>
      <c r="M185" s="3416"/>
      <c r="N185" s="3416"/>
      <c r="O185" s="3416"/>
      <c r="P185" s="3416"/>
      <c r="Q185" s="3458"/>
      <c r="R185" s="3443"/>
    </row>
    <row r="186" spans="1:19" s="437" customFormat="1" ht="13.5" customHeight="1" thickBot="1">
      <c r="A186" s="545" t="s">
        <v>55</v>
      </c>
      <c r="B186" s="3477"/>
      <c r="C186" s="935">
        <v>363061</v>
      </c>
      <c r="D186" s="936">
        <v>3231</v>
      </c>
      <c r="E186" s="937" t="s">
        <v>695</v>
      </c>
      <c r="F186" s="937" t="s">
        <v>32</v>
      </c>
      <c r="G186" s="937" t="s">
        <v>697</v>
      </c>
      <c r="H186" s="937" t="str">
        <f>A186&amp;"-"&amp;E186&amp;F186&amp;"-"&amp;G186</f>
        <v>PK1-MI-EE</v>
      </c>
      <c r="I186" s="938" t="s">
        <v>854</v>
      </c>
      <c r="J186" s="939" t="s">
        <v>121</v>
      </c>
      <c r="K186" s="940">
        <v>30</v>
      </c>
      <c r="L186" s="941"/>
      <c r="M186" s="940" t="s">
        <v>80</v>
      </c>
      <c r="N186" s="942"/>
      <c r="O186" s="940">
        <v>60</v>
      </c>
      <c r="P186" s="940">
        <v>1</v>
      </c>
      <c r="Q186" s="943">
        <f t="shared" ref="Q186:Q203" si="68">O186*P186</f>
        <v>60</v>
      </c>
      <c r="R186" s="1064" t="s">
        <v>383</v>
      </c>
      <c r="S186" s="431" t="s">
        <v>529</v>
      </c>
    </row>
    <row r="187" spans="1:19" s="437" customFormat="1" ht="13.5" customHeight="1" thickBot="1">
      <c r="A187" s="545" t="s">
        <v>55</v>
      </c>
      <c r="B187" s="3477"/>
      <c r="C187" s="1520">
        <v>357413</v>
      </c>
      <c r="D187" s="1521">
        <v>1510</v>
      </c>
      <c r="E187" s="1521" t="s">
        <v>34</v>
      </c>
      <c r="F187" s="1521" t="s">
        <v>42</v>
      </c>
      <c r="G187" s="1521" t="s">
        <v>706</v>
      </c>
      <c r="H187" s="1521" t="str">
        <f t="shared" ref="H187:H196" si="69">A187&amp;"-"&amp;E187&amp;F187&amp;"-"&amp;G187</f>
        <v>PK1-RL-OP</v>
      </c>
      <c r="I187" s="1522" t="s">
        <v>123</v>
      </c>
      <c r="J187" s="1522" t="s">
        <v>124</v>
      </c>
      <c r="K187" s="1523">
        <v>120</v>
      </c>
      <c r="L187" s="929"/>
      <c r="M187" s="928"/>
      <c r="N187" s="928" t="s">
        <v>80</v>
      </c>
      <c r="O187" s="928">
        <v>20</v>
      </c>
      <c r="P187" s="928">
        <v>1</v>
      </c>
      <c r="Q187" s="930">
        <f t="shared" si="68"/>
        <v>20</v>
      </c>
      <c r="R187" s="540" t="s">
        <v>503</v>
      </c>
      <c r="S187" s="410" t="s">
        <v>528</v>
      </c>
    </row>
    <row r="188" spans="1:19" s="437" customFormat="1" ht="12" customHeight="1">
      <c r="A188" s="545" t="s">
        <v>55</v>
      </c>
      <c r="B188" s="3477"/>
      <c r="C188" s="3488">
        <v>357412</v>
      </c>
      <c r="D188" s="3489">
        <v>1513</v>
      </c>
      <c r="E188" s="461" t="s">
        <v>696</v>
      </c>
      <c r="F188" s="461" t="s">
        <v>9</v>
      </c>
      <c r="G188" s="461" t="s">
        <v>697</v>
      </c>
      <c r="H188" s="461" t="str">
        <f t="shared" si="69"/>
        <v>PK1-HC-EE</v>
      </c>
      <c r="I188" s="3490" t="s">
        <v>130</v>
      </c>
      <c r="J188" s="528" t="s">
        <v>68</v>
      </c>
      <c r="K188" s="3402">
        <v>180</v>
      </c>
      <c r="L188" s="463"/>
      <c r="M188" s="3402" t="s">
        <v>80</v>
      </c>
      <c r="N188" s="3402"/>
      <c r="O188" s="3402">
        <v>180</v>
      </c>
      <c r="P188" s="3402">
        <v>2</v>
      </c>
      <c r="Q188" s="3445">
        <f t="shared" si="68"/>
        <v>360</v>
      </c>
      <c r="R188" s="3408" t="s">
        <v>384</v>
      </c>
      <c r="S188" s="3452" t="s">
        <v>531</v>
      </c>
    </row>
    <row r="189" spans="1:19" s="437" customFormat="1" ht="13.5" customHeight="1" thickBot="1">
      <c r="A189" s="545" t="s">
        <v>55</v>
      </c>
      <c r="B189" s="3477"/>
      <c r="C189" s="3573"/>
      <c r="D189" s="3574"/>
      <c r="E189" s="461" t="s">
        <v>696</v>
      </c>
      <c r="F189" s="461" t="s">
        <v>9</v>
      </c>
      <c r="G189" s="461" t="s">
        <v>697</v>
      </c>
      <c r="H189" s="461" t="str">
        <f t="shared" si="69"/>
        <v>PK1-HC-EE</v>
      </c>
      <c r="I189" s="3576"/>
      <c r="J189" s="528" t="s">
        <v>131</v>
      </c>
      <c r="K189" s="3450"/>
      <c r="L189" s="463"/>
      <c r="M189" s="3450"/>
      <c r="N189" s="3450"/>
      <c r="O189" s="3450"/>
      <c r="P189" s="3450"/>
      <c r="Q189" s="3451"/>
      <c r="R189" s="3443"/>
      <c r="S189" s="3452"/>
    </row>
    <row r="190" spans="1:19" s="437" customFormat="1" ht="12.75" customHeight="1">
      <c r="A190" s="545" t="s">
        <v>55</v>
      </c>
      <c r="B190" s="3477"/>
      <c r="C190" s="3567">
        <v>357411</v>
      </c>
      <c r="D190" s="3550">
        <v>1517</v>
      </c>
      <c r="E190" s="461" t="s">
        <v>696</v>
      </c>
      <c r="F190" s="461" t="s">
        <v>34</v>
      </c>
      <c r="G190" s="461" t="s">
        <v>536</v>
      </c>
      <c r="H190" s="461" t="str">
        <f t="shared" si="69"/>
        <v>PK1-HR-ME</v>
      </c>
      <c r="I190" s="3575" t="s">
        <v>144</v>
      </c>
      <c r="J190" s="528" t="s">
        <v>145</v>
      </c>
      <c r="K190" s="3474">
        <v>180</v>
      </c>
      <c r="L190" s="463"/>
      <c r="M190" s="3474" t="s">
        <v>80</v>
      </c>
      <c r="N190" s="3474"/>
      <c r="O190" s="3474">
        <v>60</v>
      </c>
      <c r="P190" s="3474">
        <v>3</v>
      </c>
      <c r="Q190" s="3475">
        <f t="shared" ref="Q190" si="70">O190*P190</f>
        <v>180</v>
      </c>
      <c r="R190" s="3408" t="s">
        <v>385</v>
      </c>
      <c r="S190" s="3453" t="s">
        <v>530</v>
      </c>
    </row>
    <row r="191" spans="1:19" s="437" customFormat="1" ht="13.5" customHeight="1" thickBot="1">
      <c r="A191" s="545" t="s">
        <v>55</v>
      </c>
      <c r="B191" s="3477"/>
      <c r="C191" s="3573"/>
      <c r="D191" s="3574"/>
      <c r="E191" s="461" t="s">
        <v>696</v>
      </c>
      <c r="F191" s="461" t="s">
        <v>34</v>
      </c>
      <c r="G191" s="461" t="s">
        <v>536</v>
      </c>
      <c r="H191" s="461" t="str">
        <f t="shared" si="69"/>
        <v>PK1-HR-ME</v>
      </c>
      <c r="I191" s="3576"/>
      <c r="J191" s="528" t="s">
        <v>146</v>
      </c>
      <c r="K191" s="3450"/>
      <c r="L191" s="463"/>
      <c r="M191" s="3450"/>
      <c r="N191" s="3450"/>
      <c r="O191" s="3450"/>
      <c r="P191" s="3450"/>
      <c r="Q191" s="3451"/>
      <c r="R191" s="3443"/>
      <c r="S191" s="3453"/>
    </row>
    <row r="192" spans="1:19" s="437" customFormat="1" ht="13.5" customHeight="1" thickBot="1">
      <c r="A192" s="545" t="s">
        <v>55</v>
      </c>
      <c r="B192" s="3477"/>
      <c r="C192" s="3482">
        <v>357414</v>
      </c>
      <c r="D192" s="3484">
        <v>1518</v>
      </c>
      <c r="E192" s="2472" t="s">
        <v>696</v>
      </c>
      <c r="F192" s="2472" t="s">
        <v>9</v>
      </c>
      <c r="G192" s="2472" t="s">
        <v>536</v>
      </c>
      <c r="H192" s="2472" t="str">
        <f t="shared" si="69"/>
        <v>PK1-HC-ME</v>
      </c>
      <c r="I192" s="3486" t="s">
        <v>147</v>
      </c>
      <c r="J192" s="2361" t="s">
        <v>148</v>
      </c>
      <c r="K192" s="3474">
        <v>180</v>
      </c>
      <c r="L192" s="463"/>
      <c r="M192" s="3474" t="s">
        <v>80</v>
      </c>
      <c r="N192" s="3474"/>
      <c r="O192" s="3474">
        <v>480</v>
      </c>
      <c r="P192" s="3474">
        <v>3</v>
      </c>
      <c r="Q192" s="3475">
        <f t="shared" ref="Q192" si="71">O192*P192</f>
        <v>1440</v>
      </c>
      <c r="R192" s="540" t="s">
        <v>384</v>
      </c>
      <c r="S192" s="437" t="s">
        <v>531</v>
      </c>
    </row>
    <row r="193" spans="1:19" s="437" customFormat="1" ht="13.5" customHeight="1" thickBot="1">
      <c r="A193" s="550" t="s">
        <v>55</v>
      </c>
      <c r="B193" s="3478"/>
      <c r="C193" s="3483"/>
      <c r="D193" s="3485"/>
      <c r="E193" s="2428" t="s">
        <v>696</v>
      </c>
      <c r="F193" s="2428" t="s">
        <v>9</v>
      </c>
      <c r="G193" s="2428" t="s">
        <v>536</v>
      </c>
      <c r="H193" s="2428" t="str">
        <f t="shared" si="69"/>
        <v>PK1-HC-ME</v>
      </c>
      <c r="I193" s="3487"/>
      <c r="J193" s="2473" t="s">
        <v>149</v>
      </c>
      <c r="K193" s="3416"/>
      <c r="L193" s="486"/>
      <c r="M193" s="3416"/>
      <c r="N193" s="3416"/>
      <c r="O193" s="3416"/>
      <c r="P193" s="3416"/>
      <c r="Q193" s="3458"/>
      <c r="R193" s="540" t="s">
        <v>383</v>
      </c>
      <c r="S193" s="431" t="s">
        <v>529</v>
      </c>
    </row>
    <row r="194" spans="1:19" s="437" customFormat="1" ht="13.5" customHeight="1">
      <c r="A194" s="545" t="s">
        <v>55</v>
      </c>
      <c r="B194" s="3476" t="s">
        <v>1720</v>
      </c>
      <c r="C194" s="3436">
        <v>363465</v>
      </c>
      <c r="D194" s="3428">
        <v>4655</v>
      </c>
      <c r="E194" s="1501" t="s">
        <v>695</v>
      </c>
      <c r="F194" s="1501" t="s">
        <v>42</v>
      </c>
      <c r="G194" s="1501" t="s">
        <v>706</v>
      </c>
      <c r="H194" s="1501" t="str">
        <f t="shared" si="69"/>
        <v>PK1-ML-OP</v>
      </c>
      <c r="I194" s="1503" t="s">
        <v>1299</v>
      </c>
      <c r="J194" s="1504" t="s">
        <v>1300</v>
      </c>
      <c r="K194" s="3431">
        <v>30</v>
      </c>
      <c r="L194" s="2131"/>
      <c r="M194" s="3402" t="s">
        <v>80</v>
      </c>
      <c r="N194" s="3402"/>
      <c r="O194" s="3402">
        <v>30</v>
      </c>
      <c r="P194" s="3402">
        <v>2</v>
      </c>
      <c r="Q194" s="3445">
        <f t="shared" ref="Q194" si="72">O194*P194</f>
        <v>60</v>
      </c>
      <c r="R194" s="3408" t="s">
        <v>503</v>
      </c>
      <c r="S194" s="437" t="s">
        <v>528</v>
      </c>
    </row>
    <row r="195" spans="1:19" s="412" customFormat="1" ht="27.75" customHeight="1">
      <c r="A195" s="556" t="s">
        <v>55</v>
      </c>
      <c r="B195" s="3477"/>
      <c r="C195" s="3437"/>
      <c r="D195" s="3429"/>
      <c r="E195" s="1525" t="s">
        <v>695</v>
      </c>
      <c r="F195" s="1525" t="s">
        <v>42</v>
      </c>
      <c r="G195" s="1525" t="s">
        <v>706</v>
      </c>
      <c r="H195" s="1525" t="str">
        <f t="shared" si="69"/>
        <v>PK1-ML-OP</v>
      </c>
      <c r="I195" s="1526" t="s">
        <v>1301</v>
      </c>
      <c r="J195" s="1527" t="s">
        <v>1305</v>
      </c>
      <c r="K195" s="3432"/>
      <c r="L195" s="2132"/>
      <c r="M195" s="3403"/>
      <c r="N195" s="3403"/>
      <c r="O195" s="3403"/>
      <c r="P195" s="3403"/>
      <c r="Q195" s="3446"/>
      <c r="R195" s="3409"/>
    </row>
    <row r="196" spans="1:19" s="437" customFormat="1" ht="13.5" customHeight="1" thickBot="1">
      <c r="A196" s="545" t="s">
        <v>55</v>
      </c>
      <c r="B196" s="3477"/>
      <c r="C196" s="3479"/>
      <c r="D196" s="3480"/>
      <c r="E196" s="1529" t="s">
        <v>695</v>
      </c>
      <c r="F196" s="1529" t="s">
        <v>42</v>
      </c>
      <c r="G196" s="1529" t="s">
        <v>706</v>
      </c>
      <c r="H196" s="1529" t="str">
        <f t="shared" si="69"/>
        <v>PK1-ML-OP</v>
      </c>
      <c r="I196" s="1530" t="s">
        <v>1302</v>
      </c>
      <c r="J196" s="1531" t="s">
        <v>1303</v>
      </c>
      <c r="K196" s="3481"/>
      <c r="L196" s="2133"/>
      <c r="M196" s="3416"/>
      <c r="N196" s="3416"/>
      <c r="O196" s="3416"/>
      <c r="P196" s="3416"/>
      <c r="Q196" s="3458"/>
      <c r="R196" s="3443"/>
    </row>
    <row r="197" spans="1:19" s="437" customFormat="1" ht="13.5" customHeight="1" thickBot="1">
      <c r="A197" s="545" t="s">
        <v>55</v>
      </c>
      <c r="B197" s="3477"/>
      <c r="C197" s="935">
        <v>363062</v>
      </c>
      <c r="D197" s="936">
        <v>3231</v>
      </c>
      <c r="E197" s="937" t="s">
        <v>695</v>
      </c>
      <c r="F197" s="937" t="s">
        <v>32</v>
      </c>
      <c r="G197" s="937" t="s">
        <v>697</v>
      </c>
      <c r="H197" s="937" t="str">
        <f>A197&amp;"-"&amp;E197&amp;F197&amp;"-"&amp;G197</f>
        <v>PK1-MI-EE</v>
      </c>
      <c r="I197" s="938" t="s">
        <v>855</v>
      </c>
      <c r="J197" s="939" t="s">
        <v>121</v>
      </c>
      <c r="K197" s="940">
        <v>30</v>
      </c>
      <c r="L197" s="941"/>
      <c r="M197" s="940" t="s">
        <v>80</v>
      </c>
      <c r="N197" s="942"/>
      <c r="O197" s="940">
        <v>60</v>
      </c>
      <c r="P197" s="940">
        <v>1</v>
      </c>
      <c r="Q197" s="943">
        <f t="shared" si="68"/>
        <v>60</v>
      </c>
      <c r="R197" s="1064"/>
      <c r="S197" s="431" t="s">
        <v>529</v>
      </c>
    </row>
    <row r="198" spans="1:19" s="437" customFormat="1" ht="13.5" customHeight="1" thickBot="1">
      <c r="A198" s="545" t="s">
        <v>55</v>
      </c>
      <c r="B198" s="3477"/>
      <c r="C198" s="1520">
        <v>357419</v>
      </c>
      <c r="D198" s="1521">
        <v>1510</v>
      </c>
      <c r="E198" s="1521" t="s">
        <v>34</v>
      </c>
      <c r="F198" s="1521" t="s">
        <v>42</v>
      </c>
      <c r="G198" s="1521" t="s">
        <v>706</v>
      </c>
      <c r="H198" s="1521" t="str">
        <f t="shared" ref="H198:H204" si="73">A198&amp;"-"&amp;E198&amp;F198&amp;"-"&amp;G198</f>
        <v>PK1-RL-OP</v>
      </c>
      <c r="I198" s="1522" t="s">
        <v>123</v>
      </c>
      <c r="J198" s="1522" t="s">
        <v>124</v>
      </c>
      <c r="K198" s="1523">
        <v>120</v>
      </c>
      <c r="L198" s="929"/>
      <c r="M198" s="928"/>
      <c r="N198" s="928" t="s">
        <v>80</v>
      </c>
      <c r="O198" s="928">
        <v>20</v>
      </c>
      <c r="P198" s="928">
        <v>1</v>
      </c>
      <c r="Q198" s="930">
        <f t="shared" si="68"/>
        <v>20</v>
      </c>
      <c r="R198" s="540" t="s">
        <v>503</v>
      </c>
      <c r="S198" s="410" t="s">
        <v>528</v>
      </c>
    </row>
    <row r="199" spans="1:19" s="437" customFormat="1" ht="12" customHeight="1">
      <c r="A199" s="545" t="s">
        <v>55</v>
      </c>
      <c r="B199" s="3477"/>
      <c r="C199" s="3488">
        <v>357418</v>
      </c>
      <c r="D199" s="3489">
        <v>1513</v>
      </c>
      <c r="E199" s="461" t="s">
        <v>696</v>
      </c>
      <c r="F199" s="461" t="s">
        <v>9</v>
      </c>
      <c r="G199" s="461" t="s">
        <v>697</v>
      </c>
      <c r="H199" s="461" t="str">
        <f t="shared" si="73"/>
        <v>PK1-HC-EE</v>
      </c>
      <c r="I199" s="3490" t="s">
        <v>130</v>
      </c>
      <c r="J199" s="528" t="s">
        <v>68</v>
      </c>
      <c r="K199" s="3402">
        <v>180</v>
      </c>
      <c r="L199" s="463"/>
      <c r="M199" s="3402" t="s">
        <v>80</v>
      </c>
      <c r="N199" s="3402"/>
      <c r="O199" s="3402">
        <v>180</v>
      </c>
      <c r="P199" s="3402">
        <v>2</v>
      </c>
      <c r="Q199" s="3445">
        <f t="shared" si="68"/>
        <v>360</v>
      </c>
      <c r="R199" s="3408" t="s">
        <v>384</v>
      </c>
      <c r="S199" s="3452" t="s">
        <v>531</v>
      </c>
    </row>
    <row r="200" spans="1:19" s="437" customFormat="1" ht="13.5" customHeight="1" thickBot="1">
      <c r="A200" s="545" t="s">
        <v>55</v>
      </c>
      <c r="B200" s="3477"/>
      <c r="C200" s="3440"/>
      <c r="D200" s="3413"/>
      <c r="E200" s="461" t="s">
        <v>696</v>
      </c>
      <c r="F200" s="461" t="s">
        <v>9</v>
      </c>
      <c r="G200" s="461" t="s">
        <v>697</v>
      </c>
      <c r="H200" s="461" t="str">
        <f t="shared" si="73"/>
        <v>PK1-HC-EE</v>
      </c>
      <c r="I200" s="3465"/>
      <c r="J200" s="528" t="s">
        <v>131</v>
      </c>
      <c r="K200" s="3450"/>
      <c r="L200" s="463"/>
      <c r="M200" s="3450"/>
      <c r="N200" s="3450"/>
      <c r="O200" s="3450"/>
      <c r="P200" s="3450"/>
      <c r="Q200" s="3451"/>
      <c r="R200" s="3443"/>
      <c r="S200" s="3453"/>
    </row>
    <row r="201" spans="1:19" s="437" customFormat="1" ht="12.75" customHeight="1">
      <c r="A201" s="545" t="s">
        <v>55</v>
      </c>
      <c r="B201" s="3477"/>
      <c r="C201" s="3567">
        <v>357417</v>
      </c>
      <c r="D201" s="3550">
        <v>1517</v>
      </c>
      <c r="E201" s="461" t="s">
        <v>696</v>
      </c>
      <c r="F201" s="461" t="s">
        <v>34</v>
      </c>
      <c r="G201" s="461" t="s">
        <v>536</v>
      </c>
      <c r="H201" s="461" t="str">
        <f t="shared" si="73"/>
        <v>PK1-HR-ME</v>
      </c>
      <c r="I201" s="3575" t="s">
        <v>144</v>
      </c>
      <c r="J201" s="528" t="s">
        <v>145</v>
      </c>
      <c r="K201" s="3474">
        <v>180</v>
      </c>
      <c r="L201" s="463"/>
      <c r="M201" s="3474" t="s">
        <v>80</v>
      </c>
      <c r="N201" s="3474"/>
      <c r="O201" s="3474">
        <v>60</v>
      </c>
      <c r="P201" s="3474">
        <v>3</v>
      </c>
      <c r="Q201" s="3475">
        <f t="shared" si="68"/>
        <v>180</v>
      </c>
      <c r="R201" s="3408" t="s">
        <v>385</v>
      </c>
      <c r="S201" s="3453" t="s">
        <v>530</v>
      </c>
    </row>
    <row r="202" spans="1:19" s="437" customFormat="1" ht="13.5" customHeight="1" thickBot="1">
      <c r="A202" s="545" t="s">
        <v>55</v>
      </c>
      <c r="B202" s="3477"/>
      <c r="C202" s="3573"/>
      <c r="D202" s="3574"/>
      <c r="E202" s="461" t="s">
        <v>696</v>
      </c>
      <c r="F202" s="461" t="s">
        <v>34</v>
      </c>
      <c r="G202" s="461" t="s">
        <v>536</v>
      </c>
      <c r="H202" s="461" t="str">
        <f t="shared" si="73"/>
        <v>PK1-HR-ME</v>
      </c>
      <c r="I202" s="3576"/>
      <c r="J202" s="528" t="s">
        <v>146</v>
      </c>
      <c r="K202" s="3450"/>
      <c r="L202" s="463"/>
      <c r="M202" s="3450"/>
      <c r="N202" s="3450"/>
      <c r="O202" s="3450"/>
      <c r="P202" s="3450"/>
      <c r="Q202" s="3451"/>
      <c r="R202" s="3443"/>
      <c r="S202" s="3453"/>
    </row>
    <row r="203" spans="1:19" s="437" customFormat="1" ht="13.5" customHeight="1" thickBot="1">
      <c r="A203" s="545" t="s">
        <v>55</v>
      </c>
      <c r="B203" s="3477"/>
      <c r="C203" s="3482">
        <v>357420</v>
      </c>
      <c r="D203" s="3484">
        <v>1518</v>
      </c>
      <c r="E203" s="2472" t="s">
        <v>696</v>
      </c>
      <c r="F203" s="2472" t="s">
        <v>9</v>
      </c>
      <c r="G203" s="2472" t="s">
        <v>536</v>
      </c>
      <c r="H203" s="2472" t="str">
        <f t="shared" si="73"/>
        <v>PK1-HC-ME</v>
      </c>
      <c r="I203" s="3486" t="s">
        <v>147</v>
      </c>
      <c r="J203" s="2361" t="s">
        <v>148</v>
      </c>
      <c r="K203" s="3474">
        <v>180</v>
      </c>
      <c r="L203" s="463"/>
      <c r="M203" s="3474" t="s">
        <v>80</v>
      </c>
      <c r="N203" s="3474"/>
      <c r="O203" s="3474">
        <v>480</v>
      </c>
      <c r="P203" s="3474">
        <v>3</v>
      </c>
      <c r="Q203" s="3475">
        <f t="shared" si="68"/>
        <v>1440</v>
      </c>
      <c r="R203" s="540" t="s">
        <v>384</v>
      </c>
      <c r="S203" s="437" t="s">
        <v>531</v>
      </c>
    </row>
    <row r="204" spans="1:19" s="437" customFormat="1" ht="13.5" customHeight="1" thickBot="1">
      <c r="A204" s="550" t="s">
        <v>55</v>
      </c>
      <c r="B204" s="3478"/>
      <c r="C204" s="3483"/>
      <c r="D204" s="3485"/>
      <c r="E204" s="2428" t="s">
        <v>696</v>
      </c>
      <c r="F204" s="2428" t="s">
        <v>9</v>
      </c>
      <c r="G204" s="2428" t="s">
        <v>536</v>
      </c>
      <c r="H204" s="2428" t="str">
        <f t="shared" si="73"/>
        <v>PK1-HC-ME</v>
      </c>
      <c r="I204" s="3487"/>
      <c r="J204" s="2473" t="s">
        <v>149</v>
      </c>
      <c r="K204" s="3416"/>
      <c r="L204" s="486"/>
      <c r="M204" s="3416"/>
      <c r="N204" s="3416"/>
      <c r="O204" s="3416"/>
      <c r="P204" s="3416"/>
      <c r="Q204" s="3458"/>
      <c r="R204" s="540" t="s">
        <v>383</v>
      </c>
      <c r="S204" s="431" t="s">
        <v>529</v>
      </c>
    </row>
    <row r="205" spans="1:19" s="437" customFormat="1" ht="13.5" customHeight="1" thickBot="1">
      <c r="A205" s="549" t="s">
        <v>55</v>
      </c>
      <c r="B205" s="3476" t="s">
        <v>1721</v>
      </c>
      <c r="C205" s="1073"/>
      <c r="D205" s="1074"/>
      <c r="E205" s="1075" t="s">
        <v>695</v>
      </c>
      <c r="F205" s="1075" t="s">
        <v>32</v>
      </c>
      <c r="G205" s="1075" t="s">
        <v>697</v>
      </c>
      <c r="H205" s="1075" t="str">
        <f>A205&amp;"-"&amp;E205&amp;F205&amp;"-"&amp;G205</f>
        <v>PK1-MI-EE</v>
      </c>
      <c r="I205" s="1076" t="s">
        <v>854</v>
      </c>
      <c r="J205" s="1077" t="s">
        <v>121</v>
      </c>
      <c r="K205" s="1078">
        <v>30</v>
      </c>
      <c r="L205" s="929"/>
      <c r="M205" s="1078" t="s">
        <v>80</v>
      </c>
      <c r="N205" s="1079"/>
      <c r="O205" s="1078">
        <v>60</v>
      </c>
      <c r="P205" s="1078">
        <v>1</v>
      </c>
      <c r="Q205" s="1080">
        <f t="shared" ref="Q205:Q206" si="74">O205*P205</f>
        <v>60</v>
      </c>
      <c r="R205" s="540" t="s">
        <v>383</v>
      </c>
      <c r="S205" s="431"/>
    </row>
    <row r="206" spans="1:19" s="437" customFormat="1" ht="13.5" customHeight="1" thickBot="1">
      <c r="A206" s="545" t="s">
        <v>55</v>
      </c>
      <c r="B206" s="3477"/>
      <c r="C206" s="2708"/>
      <c r="D206" s="2709"/>
      <c r="E206" s="2709" t="s">
        <v>34</v>
      </c>
      <c r="F206" s="2709" t="s">
        <v>42</v>
      </c>
      <c r="G206" s="2709" t="s">
        <v>706</v>
      </c>
      <c r="H206" s="2709" t="str">
        <f t="shared" ref="H206:H217" si="75">A206&amp;"-"&amp;E206&amp;F206&amp;"-"&amp;G206</f>
        <v>PK1-RL-OP</v>
      </c>
      <c r="I206" s="2710" t="s">
        <v>123</v>
      </c>
      <c r="J206" s="2710" t="s">
        <v>124</v>
      </c>
      <c r="K206" s="928">
        <v>120</v>
      </c>
      <c r="L206" s="929"/>
      <c r="M206" s="928"/>
      <c r="N206" s="928" t="s">
        <v>80</v>
      </c>
      <c r="O206" s="928">
        <v>20</v>
      </c>
      <c r="P206" s="928">
        <v>1</v>
      </c>
      <c r="Q206" s="930">
        <f t="shared" si="74"/>
        <v>20</v>
      </c>
      <c r="R206" s="540" t="s">
        <v>503</v>
      </c>
      <c r="S206" s="431"/>
    </row>
    <row r="207" spans="1:19" s="437" customFormat="1" ht="13.5" customHeight="1">
      <c r="A207" s="545" t="s">
        <v>55</v>
      </c>
      <c r="B207" s="3477"/>
      <c r="C207" s="3488"/>
      <c r="D207" s="3489"/>
      <c r="E207" s="515" t="s">
        <v>696</v>
      </c>
      <c r="F207" s="515" t="s">
        <v>9</v>
      </c>
      <c r="G207" s="515" t="s">
        <v>697</v>
      </c>
      <c r="H207" s="515" t="str">
        <f t="shared" si="75"/>
        <v>PK1-HC-EE</v>
      </c>
      <c r="I207" s="3557" t="s">
        <v>130</v>
      </c>
      <c r="J207" s="434" t="s">
        <v>68</v>
      </c>
      <c r="K207" s="3402">
        <v>180</v>
      </c>
      <c r="L207" s="434"/>
      <c r="M207" s="3402" t="s">
        <v>80</v>
      </c>
      <c r="N207" s="3402"/>
      <c r="O207" s="3402">
        <v>480</v>
      </c>
      <c r="P207" s="3402">
        <v>3</v>
      </c>
      <c r="Q207" s="3445">
        <f>O207*P207</f>
        <v>1440</v>
      </c>
      <c r="R207" s="3408" t="s">
        <v>384</v>
      </c>
      <c r="S207" s="431"/>
    </row>
    <row r="208" spans="1:19" s="437" customFormat="1" ht="13.5" customHeight="1" thickBot="1">
      <c r="A208" s="545" t="s">
        <v>55</v>
      </c>
      <c r="B208" s="3477"/>
      <c r="C208" s="3448"/>
      <c r="D208" s="3414"/>
      <c r="E208" s="460" t="s">
        <v>696</v>
      </c>
      <c r="F208" s="460" t="s">
        <v>9</v>
      </c>
      <c r="G208" s="460" t="s">
        <v>697</v>
      </c>
      <c r="H208" s="460" t="str">
        <f t="shared" si="75"/>
        <v>PK1-HC-EE</v>
      </c>
      <c r="I208" s="3558"/>
      <c r="J208" s="423" t="s">
        <v>131</v>
      </c>
      <c r="K208" s="3416"/>
      <c r="L208" s="443"/>
      <c r="M208" s="3416"/>
      <c r="N208" s="3416"/>
      <c r="O208" s="3416"/>
      <c r="P208" s="3416"/>
      <c r="Q208" s="3458"/>
      <c r="R208" s="3443"/>
      <c r="S208" s="431"/>
    </row>
    <row r="209" spans="1:19" s="437" customFormat="1" ht="13.5" customHeight="1">
      <c r="A209" s="545" t="s">
        <v>55</v>
      </c>
      <c r="B209" s="3477"/>
      <c r="C209" s="3440"/>
      <c r="D209" s="3413"/>
      <c r="E209" s="427" t="s">
        <v>718</v>
      </c>
      <c r="F209" s="427" t="s">
        <v>34</v>
      </c>
      <c r="G209" s="427" t="s">
        <v>536</v>
      </c>
      <c r="H209" s="427" t="str">
        <f t="shared" si="75"/>
        <v>PK1-YR-ME</v>
      </c>
      <c r="I209" s="3465" t="s">
        <v>132</v>
      </c>
      <c r="J209" s="429" t="s">
        <v>1518</v>
      </c>
      <c r="K209" s="3402">
        <v>365</v>
      </c>
      <c r="L209" s="429"/>
      <c r="M209" s="3402" t="s">
        <v>80</v>
      </c>
      <c r="N209" s="3402"/>
      <c r="O209" s="3402">
        <v>480</v>
      </c>
      <c r="P209" s="3402">
        <v>3</v>
      </c>
      <c r="Q209" s="3445">
        <f t="shared" ref="Q209" si="76">O209*P209</f>
        <v>1440</v>
      </c>
      <c r="R209" s="3409" t="s">
        <v>385</v>
      </c>
      <c r="S209" s="431"/>
    </row>
    <row r="210" spans="1:19" s="437" customFormat="1" ht="13.5" customHeight="1">
      <c r="A210" s="545" t="s">
        <v>55</v>
      </c>
      <c r="B210" s="3477"/>
      <c r="C210" s="3440"/>
      <c r="D210" s="3413"/>
      <c r="E210" s="427" t="s">
        <v>718</v>
      </c>
      <c r="F210" s="427" t="s">
        <v>34</v>
      </c>
      <c r="G210" s="427" t="s">
        <v>536</v>
      </c>
      <c r="H210" s="427" t="str">
        <f t="shared" si="75"/>
        <v>PK1-YR-ME</v>
      </c>
      <c r="I210" s="3465"/>
      <c r="J210" s="415" t="s">
        <v>1510</v>
      </c>
      <c r="K210" s="3403"/>
      <c r="L210" s="415"/>
      <c r="M210" s="3403"/>
      <c r="N210" s="3403"/>
      <c r="O210" s="3403"/>
      <c r="P210" s="3403"/>
      <c r="Q210" s="3446"/>
      <c r="R210" s="3409"/>
      <c r="S210" s="431"/>
    </row>
    <row r="211" spans="1:19" s="437" customFormat="1" ht="13.5" customHeight="1" thickBot="1">
      <c r="A211" s="545" t="s">
        <v>55</v>
      </c>
      <c r="B211" s="3477"/>
      <c r="C211" s="3573"/>
      <c r="D211" s="3574"/>
      <c r="E211" s="427" t="s">
        <v>718</v>
      </c>
      <c r="F211" s="427" t="s">
        <v>34</v>
      </c>
      <c r="G211" s="427" t="s">
        <v>536</v>
      </c>
      <c r="H211" s="427" t="str">
        <f t="shared" si="75"/>
        <v>PK1-YR-ME</v>
      </c>
      <c r="I211" s="3576"/>
      <c r="J211" s="415" t="s">
        <v>1511</v>
      </c>
      <c r="K211" s="3450"/>
      <c r="L211" s="415"/>
      <c r="M211" s="3450"/>
      <c r="N211" s="3450"/>
      <c r="O211" s="3450"/>
      <c r="P211" s="3450"/>
      <c r="Q211" s="3451"/>
      <c r="R211" s="3409"/>
      <c r="S211" s="431"/>
    </row>
    <row r="212" spans="1:19" s="437" customFormat="1" ht="13.5" customHeight="1">
      <c r="A212" s="545" t="s">
        <v>55</v>
      </c>
      <c r="B212" s="3477"/>
      <c r="C212" s="3567"/>
      <c r="D212" s="3550"/>
      <c r="E212" s="419" t="s">
        <v>696</v>
      </c>
      <c r="F212" s="419" t="s">
        <v>34</v>
      </c>
      <c r="G212" s="419" t="s">
        <v>536</v>
      </c>
      <c r="H212" s="419" t="str">
        <f t="shared" si="75"/>
        <v>PK1-HR-ME</v>
      </c>
      <c r="I212" s="3575" t="s">
        <v>139</v>
      </c>
      <c r="J212" s="415" t="s">
        <v>1519</v>
      </c>
      <c r="K212" s="3474">
        <v>365</v>
      </c>
      <c r="L212" s="415"/>
      <c r="M212" s="3474" t="s">
        <v>80</v>
      </c>
      <c r="N212" s="3474"/>
      <c r="O212" s="3474">
        <v>480</v>
      </c>
      <c r="P212" s="3474">
        <v>3</v>
      </c>
      <c r="Q212" s="3475">
        <f t="shared" ref="Q212" si="77">O212*P212</f>
        <v>1440</v>
      </c>
      <c r="R212" s="3408" t="s">
        <v>385</v>
      </c>
      <c r="S212" s="431"/>
    </row>
    <row r="213" spans="1:19" s="437" customFormat="1" ht="13.5" customHeight="1" thickBot="1">
      <c r="A213" s="545" t="s">
        <v>55</v>
      </c>
      <c r="B213" s="3477"/>
      <c r="C213" s="3573"/>
      <c r="D213" s="3574"/>
      <c r="E213" s="419" t="s">
        <v>696</v>
      </c>
      <c r="F213" s="419" t="s">
        <v>34</v>
      </c>
      <c r="G213" s="419" t="s">
        <v>536</v>
      </c>
      <c r="H213" s="419" t="str">
        <f t="shared" si="75"/>
        <v>PK1-HR-ME</v>
      </c>
      <c r="I213" s="3576"/>
      <c r="J213" s="415" t="s">
        <v>859</v>
      </c>
      <c r="K213" s="3450"/>
      <c r="L213" s="415"/>
      <c r="M213" s="3450"/>
      <c r="N213" s="3450"/>
      <c r="O213" s="3450"/>
      <c r="P213" s="3450"/>
      <c r="Q213" s="3451"/>
      <c r="R213" s="3559"/>
      <c r="S213" s="431"/>
    </row>
    <row r="214" spans="1:19" s="437" customFormat="1" ht="13.5" customHeight="1">
      <c r="A214" s="545" t="s">
        <v>55</v>
      </c>
      <c r="B214" s="3477"/>
      <c r="C214" s="3567"/>
      <c r="D214" s="3550"/>
      <c r="E214" s="419" t="s">
        <v>718</v>
      </c>
      <c r="F214" s="419" t="s">
        <v>34</v>
      </c>
      <c r="G214" s="419" t="s">
        <v>536</v>
      </c>
      <c r="H214" s="419" t="str">
        <f t="shared" si="75"/>
        <v>PK1-YR-ME</v>
      </c>
      <c r="I214" s="3575" t="s">
        <v>144</v>
      </c>
      <c r="J214" s="415" t="s">
        <v>1621</v>
      </c>
      <c r="K214" s="3474">
        <v>365</v>
      </c>
      <c r="L214" s="415"/>
      <c r="M214" s="3474" t="s">
        <v>80</v>
      </c>
      <c r="N214" s="3474"/>
      <c r="O214" s="3474">
        <v>480</v>
      </c>
      <c r="P214" s="3474">
        <v>3</v>
      </c>
      <c r="Q214" s="3475">
        <f t="shared" ref="Q214" si="78">O214*P214</f>
        <v>1440</v>
      </c>
      <c r="R214" s="3408" t="s">
        <v>385</v>
      </c>
      <c r="S214" s="431"/>
    </row>
    <row r="215" spans="1:19" s="437" customFormat="1" ht="13.5" customHeight="1" thickBot="1">
      <c r="A215" s="545" t="s">
        <v>55</v>
      </c>
      <c r="B215" s="3477"/>
      <c r="C215" s="3573"/>
      <c r="D215" s="3574"/>
      <c r="E215" s="419" t="s">
        <v>718</v>
      </c>
      <c r="F215" s="419" t="s">
        <v>34</v>
      </c>
      <c r="G215" s="419" t="s">
        <v>536</v>
      </c>
      <c r="H215" s="419" t="str">
        <f t="shared" si="75"/>
        <v>PK1-YR-ME</v>
      </c>
      <c r="I215" s="3576"/>
      <c r="J215" s="415" t="s">
        <v>1517</v>
      </c>
      <c r="K215" s="3450"/>
      <c r="L215" s="415"/>
      <c r="M215" s="3450"/>
      <c r="N215" s="3450"/>
      <c r="O215" s="3450"/>
      <c r="P215" s="3450"/>
      <c r="Q215" s="3451"/>
      <c r="R215" s="3559"/>
      <c r="S215" s="431"/>
    </row>
    <row r="216" spans="1:19" s="437" customFormat="1" ht="13.5" customHeight="1" thickBot="1">
      <c r="A216" s="545" t="s">
        <v>55</v>
      </c>
      <c r="B216" s="3477"/>
      <c r="C216" s="3567"/>
      <c r="D216" s="3550"/>
      <c r="E216" s="419" t="s">
        <v>696</v>
      </c>
      <c r="F216" s="419" t="s">
        <v>9</v>
      </c>
      <c r="G216" s="419" t="s">
        <v>536</v>
      </c>
      <c r="H216" s="419" t="str">
        <f t="shared" si="75"/>
        <v>PK1-HC-ME</v>
      </c>
      <c r="I216" s="3575" t="s">
        <v>147</v>
      </c>
      <c r="J216" s="415" t="s">
        <v>148</v>
      </c>
      <c r="K216" s="3474">
        <v>180</v>
      </c>
      <c r="L216" s="440"/>
      <c r="M216" s="3474" t="s">
        <v>80</v>
      </c>
      <c r="N216" s="3474"/>
      <c r="O216" s="3474">
        <v>180</v>
      </c>
      <c r="P216" s="3474">
        <v>2</v>
      </c>
      <c r="Q216" s="3475">
        <f t="shared" ref="Q216" si="79">O216*P216</f>
        <v>360</v>
      </c>
      <c r="R216" s="540" t="s">
        <v>384</v>
      </c>
      <c r="S216" s="431"/>
    </row>
    <row r="217" spans="1:19" s="437" customFormat="1" ht="13.5" customHeight="1" thickBot="1">
      <c r="A217" s="550" t="s">
        <v>55</v>
      </c>
      <c r="B217" s="3478"/>
      <c r="C217" s="3448"/>
      <c r="D217" s="3414"/>
      <c r="E217" s="465" t="s">
        <v>696</v>
      </c>
      <c r="F217" s="465" t="s">
        <v>9</v>
      </c>
      <c r="G217" s="465" t="s">
        <v>536</v>
      </c>
      <c r="H217" s="465" t="str">
        <f t="shared" si="75"/>
        <v>PK1-HC-ME</v>
      </c>
      <c r="I217" s="3577"/>
      <c r="J217" s="423" t="s">
        <v>149</v>
      </c>
      <c r="K217" s="3416"/>
      <c r="L217" s="443"/>
      <c r="M217" s="3416"/>
      <c r="N217" s="3416"/>
      <c r="O217" s="3416"/>
      <c r="P217" s="3416"/>
      <c r="Q217" s="3458"/>
      <c r="R217" s="540" t="s">
        <v>383</v>
      </c>
      <c r="S217" s="431"/>
    </row>
    <row r="218" spans="1:19" s="437" customFormat="1" ht="13.5" customHeight="1" thickBot="1">
      <c r="A218" s="549" t="s">
        <v>55</v>
      </c>
      <c r="B218" s="3476" t="s">
        <v>1722</v>
      </c>
      <c r="C218" s="1073"/>
      <c r="D218" s="1074"/>
      <c r="E218" s="1075" t="s">
        <v>695</v>
      </c>
      <c r="F218" s="1075" t="s">
        <v>32</v>
      </c>
      <c r="G218" s="1075" t="s">
        <v>697</v>
      </c>
      <c r="H218" s="1075" t="str">
        <f>A218&amp;"-"&amp;E218&amp;F218&amp;"-"&amp;G218</f>
        <v>PK1-MI-EE</v>
      </c>
      <c r="I218" s="1076" t="s">
        <v>854</v>
      </c>
      <c r="J218" s="1077" t="s">
        <v>121</v>
      </c>
      <c r="K218" s="1078">
        <v>30</v>
      </c>
      <c r="L218" s="929"/>
      <c r="M218" s="1078" t="s">
        <v>80</v>
      </c>
      <c r="N218" s="1079"/>
      <c r="O218" s="1078">
        <v>60</v>
      </c>
      <c r="P218" s="1078">
        <v>1</v>
      </c>
      <c r="Q218" s="1080">
        <f t="shared" ref="Q218:Q219" si="80">O218*P218</f>
        <v>60</v>
      </c>
      <c r="R218" s="540" t="s">
        <v>383</v>
      </c>
      <c r="S218" s="431"/>
    </row>
    <row r="219" spans="1:19" s="437" customFormat="1" ht="13.5" customHeight="1" thickBot="1">
      <c r="A219" s="545" t="s">
        <v>55</v>
      </c>
      <c r="B219" s="3477"/>
      <c r="C219" s="2708"/>
      <c r="D219" s="2709"/>
      <c r="E219" s="2709" t="s">
        <v>34</v>
      </c>
      <c r="F219" s="2709" t="s">
        <v>42</v>
      </c>
      <c r="G219" s="2709" t="s">
        <v>706</v>
      </c>
      <c r="H219" s="2709" t="str">
        <f t="shared" ref="H219:H230" si="81">A219&amp;"-"&amp;E219&amp;F219&amp;"-"&amp;G219</f>
        <v>PK1-RL-OP</v>
      </c>
      <c r="I219" s="2710" t="s">
        <v>123</v>
      </c>
      <c r="J219" s="2710" t="s">
        <v>124</v>
      </c>
      <c r="K219" s="928">
        <v>120</v>
      </c>
      <c r="L219" s="929"/>
      <c r="M219" s="928"/>
      <c r="N219" s="928" t="s">
        <v>80</v>
      </c>
      <c r="O219" s="928">
        <v>20</v>
      </c>
      <c r="P219" s="928">
        <v>1</v>
      </c>
      <c r="Q219" s="930">
        <f t="shared" si="80"/>
        <v>20</v>
      </c>
      <c r="R219" s="540" t="s">
        <v>503</v>
      </c>
      <c r="S219" s="431"/>
    </row>
    <row r="220" spans="1:19" s="437" customFormat="1" ht="13.5" customHeight="1">
      <c r="A220" s="545" t="s">
        <v>55</v>
      </c>
      <c r="B220" s="3477"/>
      <c r="C220" s="3488"/>
      <c r="D220" s="3489"/>
      <c r="E220" s="515" t="s">
        <v>696</v>
      </c>
      <c r="F220" s="515" t="s">
        <v>9</v>
      </c>
      <c r="G220" s="515" t="s">
        <v>697</v>
      </c>
      <c r="H220" s="515" t="str">
        <f t="shared" si="81"/>
        <v>PK1-HC-EE</v>
      </c>
      <c r="I220" s="3557" t="s">
        <v>130</v>
      </c>
      <c r="J220" s="434" t="s">
        <v>68</v>
      </c>
      <c r="K220" s="3402">
        <v>180</v>
      </c>
      <c r="L220" s="434"/>
      <c r="M220" s="3402" t="s">
        <v>80</v>
      </c>
      <c r="N220" s="3402"/>
      <c r="O220" s="3402">
        <v>480</v>
      </c>
      <c r="P220" s="3402">
        <v>3</v>
      </c>
      <c r="Q220" s="3445">
        <f>O220*P220</f>
        <v>1440</v>
      </c>
      <c r="R220" s="3408" t="s">
        <v>384</v>
      </c>
      <c r="S220" s="431"/>
    </row>
    <row r="221" spans="1:19" s="437" customFormat="1" ht="13.5" customHeight="1" thickBot="1">
      <c r="A221" s="545" t="s">
        <v>55</v>
      </c>
      <c r="B221" s="3477"/>
      <c r="C221" s="3448"/>
      <c r="D221" s="3414"/>
      <c r="E221" s="460" t="s">
        <v>696</v>
      </c>
      <c r="F221" s="460" t="s">
        <v>9</v>
      </c>
      <c r="G221" s="460" t="s">
        <v>697</v>
      </c>
      <c r="H221" s="460" t="str">
        <f t="shared" si="81"/>
        <v>PK1-HC-EE</v>
      </c>
      <c r="I221" s="3558"/>
      <c r="J221" s="423" t="s">
        <v>131</v>
      </c>
      <c r="K221" s="3416"/>
      <c r="L221" s="443"/>
      <c r="M221" s="3416"/>
      <c r="N221" s="3416"/>
      <c r="O221" s="3416"/>
      <c r="P221" s="3416"/>
      <c r="Q221" s="3458"/>
      <c r="R221" s="3443"/>
      <c r="S221" s="431"/>
    </row>
    <row r="222" spans="1:19" s="437" customFormat="1" ht="13.5" customHeight="1">
      <c r="A222" s="545" t="s">
        <v>55</v>
      </c>
      <c r="B222" s="3477"/>
      <c r="C222" s="3440"/>
      <c r="D222" s="3413"/>
      <c r="E222" s="427" t="s">
        <v>718</v>
      </c>
      <c r="F222" s="427" t="s">
        <v>34</v>
      </c>
      <c r="G222" s="427" t="s">
        <v>536</v>
      </c>
      <c r="H222" s="427" t="str">
        <f t="shared" si="81"/>
        <v>PK1-YR-ME</v>
      </c>
      <c r="I222" s="3465" t="s">
        <v>132</v>
      </c>
      <c r="J222" s="429" t="s">
        <v>1518</v>
      </c>
      <c r="K222" s="3402">
        <v>365</v>
      </c>
      <c r="L222" s="429"/>
      <c r="M222" s="3402" t="s">
        <v>80</v>
      </c>
      <c r="N222" s="3402"/>
      <c r="O222" s="3402">
        <v>480</v>
      </c>
      <c r="P222" s="3402">
        <v>3</v>
      </c>
      <c r="Q222" s="3445">
        <f t="shared" ref="Q222" si="82">O222*P222</f>
        <v>1440</v>
      </c>
      <c r="R222" s="3409" t="s">
        <v>385</v>
      </c>
      <c r="S222" s="431"/>
    </row>
    <row r="223" spans="1:19" s="437" customFormat="1" ht="13.5" customHeight="1">
      <c r="A223" s="545" t="s">
        <v>55</v>
      </c>
      <c r="B223" s="3477"/>
      <c r="C223" s="3440"/>
      <c r="D223" s="3413"/>
      <c r="E223" s="427" t="s">
        <v>718</v>
      </c>
      <c r="F223" s="427" t="s">
        <v>34</v>
      </c>
      <c r="G223" s="427" t="s">
        <v>536</v>
      </c>
      <c r="H223" s="427" t="str">
        <f t="shared" si="81"/>
        <v>PK1-YR-ME</v>
      </c>
      <c r="I223" s="3465"/>
      <c r="J223" s="415" t="s">
        <v>1510</v>
      </c>
      <c r="K223" s="3403"/>
      <c r="L223" s="415"/>
      <c r="M223" s="3403"/>
      <c r="N223" s="3403"/>
      <c r="O223" s="3403"/>
      <c r="P223" s="3403"/>
      <c r="Q223" s="3446"/>
      <c r="R223" s="3409"/>
      <c r="S223" s="431"/>
    </row>
    <row r="224" spans="1:19" s="437" customFormat="1" ht="13.5" customHeight="1" thickBot="1">
      <c r="A224" s="545" t="s">
        <v>55</v>
      </c>
      <c r="B224" s="3477"/>
      <c r="C224" s="3573"/>
      <c r="D224" s="3574"/>
      <c r="E224" s="427" t="s">
        <v>718</v>
      </c>
      <c r="F224" s="427" t="s">
        <v>34</v>
      </c>
      <c r="G224" s="427" t="s">
        <v>536</v>
      </c>
      <c r="H224" s="427" t="str">
        <f t="shared" si="81"/>
        <v>PK1-YR-ME</v>
      </c>
      <c r="I224" s="3576"/>
      <c r="J224" s="415" t="s">
        <v>1511</v>
      </c>
      <c r="K224" s="3450"/>
      <c r="L224" s="415"/>
      <c r="M224" s="3450"/>
      <c r="N224" s="3450"/>
      <c r="O224" s="3450"/>
      <c r="P224" s="3450"/>
      <c r="Q224" s="3451"/>
      <c r="R224" s="3409"/>
      <c r="S224" s="431"/>
    </row>
    <row r="225" spans="1:19" s="437" customFormat="1" ht="13.5" customHeight="1">
      <c r="A225" s="545" t="s">
        <v>55</v>
      </c>
      <c r="B225" s="3477"/>
      <c r="C225" s="3567"/>
      <c r="D225" s="3550"/>
      <c r="E225" s="419" t="s">
        <v>696</v>
      </c>
      <c r="F225" s="419" t="s">
        <v>34</v>
      </c>
      <c r="G225" s="419" t="s">
        <v>536</v>
      </c>
      <c r="H225" s="419" t="str">
        <f t="shared" si="81"/>
        <v>PK1-HR-ME</v>
      </c>
      <c r="I225" s="3575" t="s">
        <v>139</v>
      </c>
      <c r="J225" s="415" t="s">
        <v>1519</v>
      </c>
      <c r="K225" s="3474">
        <v>365</v>
      </c>
      <c r="L225" s="415"/>
      <c r="M225" s="3474" t="s">
        <v>80</v>
      </c>
      <c r="N225" s="3474"/>
      <c r="O225" s="3474">
        <v>480</v>
      </c>
      <c r="P225" s="3474">
        <v>3</v>
      </c>
      <c r="Q225" s="3475">
        <f t="shared" ref="Q225" si="83">O225*P225</f>
        <v>1440</v>
      </c>
      <c r="R225" s="3408" t="s">
        <v>385</v>
      </c>
      <c r="S225" s="431"/>
    </row>
    <row r="226" spans="1:19" s="437" customFormat="1" ht="13.5" customHeight="1" thickBot="1">
      <c r="A226" s="545" t="s">
        <v>55</v>
      </c>
      <c r="B226" s="3477"/>
      <c r="C226" s="3573"/>
      <c r="D226" s="3574"/>
      <c r="E226" s="419" t="s">
        <v>696</v>
      </c>
      <c r="F226" s="419" t="s">
        <v>34</v>
      </c>
      <c r="G226" s="419" t="s">
        <v>536</v>
      </c>
      <c r="H226" s="419" t="str">
        <f t="shared" si="81"/>
        <v>PK1-HR-ME</v>
      </c>
      <c r="I226" s="3576"/>
      <c r="J226" s="415" t="s">
        <v>859</v>
      </c>
      <c r="K226" s="3450"/>
      <c r="L226" s="415"/>
      <c r="M226" s="3450"/>
      <c r="N226" s="3450"/>
      <c r="O226" s="3450"/>
      <c r="P226" s="3450"/>
      <c r="Q226" s="3451"/>
      <c r="R226" s="3559"/>
      <c r="S226" s="431"/>
    </row>
    <row r="227" spans="1:19" s="437" customFormat="1" ht="13.5" customHeight="1">
      <c r="A227" s="545" t="s">
        <v>55</v>
      </c>
      <c r="B227" s="3477"/>
      <c r="C227" s="3567"/>
      <c r="D227" s="3550"/>
      <c r="E227" s="419" t="s">
        <v>718</v>
      </c>
      <c r="F227" s="419" t="s">
        <v>34</v>
      </c>
      <c r="G227" s="419" t="s">
        <v>536</v>
      </c>
      <c r="H227" s="419" t="str">
        <f t="shared" si="81"/>
        <v>PK1-YR-ME</v>
      </c>
      <c r="I227" s="3575" t="s">
        <v>144</v>
      </c>
      <c r="J227" s="415" t="s">
        <v>1621</v>
      </c>
      <c r="K227" s="3474">
        <v>365</v>
      </c>
      <c r="L227" s="415"/>
      <c r="M227" s="3474" t="s">
        <v>80</v>
      </c>
      <c r="N227" s="3474"/>
      <c r="O227" s="3474">
        <v>480</v>
      </c>
      <c r="P227" s="3474">
        <v>3</v>
      </c>
      <c r="Q227" s="3475">
        <f t="shared" ref="Q227" si="84">O227*P227</f>
        <v>1440</v>
      </c>
      <c r="R227" s="3408" t="s">
        <v>385</v>
      </c>
      <c r="S227" s="431"/>
    </row>
    <row r="228" spans="1:19" s="437" customFormat="1" ht="13.5" customHeight="1" thickBot="1">
      <c r="A228" s="545" t="s">
        <v>55</v>
      </c>
      <c r="B228" s="3477"/>
      <c r="C228" s="3573"/>
      <c r="D228" s="3574"/>
      <c r="E228" s="419" t="s">
        <v>718</v>
      </c>
      <c r="F228" s="419" t="s">
        <v>34</v>
      </c>
      <c r="G228" s="419" t="s">
        <v>536</v>
      </c>
      <c r="H228" s="419" t="str">
        <f t="shared" si="81"/>
        <v>PK1-YR-ME</v>
      </c>
      <c r="I228" s="3576"/>
      <c r="J228" s="415" t="s">
        <v>1517</v>
      </c>
      <c r="K228" s="3450"/>
      <c r="L228" s="415"/>
      <c r="M228" s="3450"/>
      <c r="N228" s="3450"/>
      <c r="O228" s="3450"/>
      <c r="P228" s="3450"/>
      <c r="Q228" s="3451"/>
      <c r="R228" s="3559"/>
      <c r="S228" s="431"/>
    </row>
    <row r="229" spans="1:19" s="437" customFormat="1" ht="13.5" customHeight="1" thickBot="1">
      <c r="A229" s="545" t="s">
        <v>55</v>
      </c>
      <c r="B229" s="3477"/>
      <c r="C229" s="3567"/>
      <c r="D229" s="3550"/>
      <c r="E229" s="419" t="s">
        <v>696</v>
      </c>
      <c r="F229" s="419" t="s">
        <v>9</v>
      </c>
      <c r="G229" s="419" t="s">
        <v>536</v>
      </c>
      <c r="H229" s="419" t="str">
        <f t="shared" si="81"/>
        <v>PK1-HC-ME</v>
      </c>
      <c r="I229" s="3575" t="s">
        <v>147</v>
      </c>
      <c r="J229" s="415" t="s">
        <v>148</v>
      </c>
      <c r="K229" s="3474">
        <v>180</v>
      </c>
      <c r="L229" s="440"/>
      <c r="M229" s="3474" t="s">
        <v>80</v>
      </c>
      <c r="N229" s="3474"/>
      <c r="O229" s="3474">
        <v>180</v>
      </c>
      <c r="P229" s="3474">
        <v>2</v>
      </c>
      <c r="Q229" s="3475">
        <f t="shared" ref="Q229" si="85">O229*P229</f>
        <v>360</v>
      </c>
      <c r="R229" s="540" t="s">
        <v>384</v>
      </c>
      <c r="S229" s="431"/>
    </row>
    <row r="230" spans="1:19" s="437" customFormat="1" ht="13.5" customHeight="1" thickBot="1">
      <c r="A230" s="550" t="s">
        <v>55</v>
      </c>
      <c r="B230" s="3478"/>
      <c r="C230" s="3448"/>
      <c r="D230" s="3414"/>
      <c r="E230" s="465" t="s">
        <v>696</v>
      </c>
      <c r="F230" s="465" t="s">
        <v>9</v>
      </c>
      <c r="G230" s="465" t="s">
        <v>536</v>
      </c>
      <c r="H230" s="465" t="str">
        <f t="shared" si="81"/>
        <v>PK1-HC-ME</v>
      </c>
      <c r="I230" s="3577"/>
      <c r="J230" s="423" t="s">
        <v>149</v>
      </c>
      <c r="K230" s="3416"/>
      <c r="L230" s="443"/>
      <c r="M230" s="3416"/>
      <c r="N230" s="3416"/>
      <c r="O230" s="3416"/>
      <c r="P230" s="3416"/>
      <c r="Q230" s="3458"/>
      <c r="R230" s="540" t="s">
        <v>383</v>
      </c>
      <c r="S230" s="431"/>
    </row>
    <row r="231" spans="1:19" s="437" customFormat="1" ht="13.5" customHeight="1" thickBot="1">
      <c r="A231" s="2703"/>
      <c r="B231" s="2653"/>
      <c r="C231" s="1062"/>
      <c r="D231" s="1061"/>
      <c r="E231" s="457"/>
      <c r="F231" s="457"/>
      <c r="G231" s="457"/>
      <c r="H231" s="457"/>
      <c r="I231" s="1056"/>
      <c r="J231" s="2704"/>
      <c r="K231" s="564"/>
      <c r="L231" s="432"/>
      <c r="M231" s="564"/>
      <c r="N231" s="564"/>
      <c r="O231" s="564"/>
      <c r="P231" s="564"/>
      <c r="Q231" s="571"/>
      <c r="R231" s="2672"/>
      <c r="S231" s="431"/>
    </row>
    <row r="232" spans="1:19" s="437" customFormat="1" ht="13.5" customHeight="1" thickBot="1">
      <c r="A232" s="2703"/>
      <c r="B232" s="2653"/>
      <c r="C232" s="1062"/>
      <c r="D232" s="1061"/>
      <c r="E232" s="457"/>
      <c r="F232" s="457"/>
      <c r="G232" s="457"/>
      <c r="H232" s="457"/>
      <c r="I232" s="1056"/>
      <c r="J232" s="2704"/>
      <c r="K232" s="564"/>
      <c r="L232" s="432"/>
      <c r="M232" s="564"/>
      <c r="N232" s="564"/>
      <c r="O232" s="564"/>
      <c r="P232" s="564"/>
      <c r="Q232" s="571"/>
      <c r="R232" s="2672"/>
      <c r="S232" s="431"/>
    </row>
    <row r="233" spans="1:19" s="437" customFormat="1" ht="13.5" customHeight="1" thickBot="1">
      <c r="A233" s="2703"/>
      <c r="B233" s="2653"/>
      <c r="C233" s="1062"/>
      <c r="D233" s="1061"/>
      <c r="E233" s="457"/>
      <c r="F233" s="457"/>
      <c r="G233" s="457"/>
      <c r="H233" s="457"/>
      <c r="I233" s="1056"/>
      <c r="J233" s="2704"/>
      <c r="K233" s="564"/>
      <c r="L233" s="432"/>
      <c r="M233" s="564"/>
      <c r="N233" s="564"/>
      <c r="O233" s="564"/>
      <c r="P233" s="564"/>
      <c r="Q233" s="571"/>
      <c r="R233" s="2672"/>
      <c r="S233" s="431"/>
    </row>
    <row r="234" spans="1:19" s="437" customFormat="1" ht="13.5" customHeight="1" thickBot="1">
      <c r="A234" s="2703"/>
      <c r="B234" s="2653"/>
      <c r="C234" s="1062"/>
      <c r="D234" s="1061"/>
      <c r="E234" s="457"/>
      <c r="F234" s="457"/>
      <c r="G234" s="457"/>
      <c r="H234" s="457"/>
      <c r="I234" s="1056"/>
      <c r="J234" s="2704"/>
      <c r="K234" s="564"/>
      <c r="L234" s="432"/>
      <c r="M234" s="564"/>
      <c r="N234" s="564"/>
      <c r="O234" s="564"/>
      <c r="P234" s="564"/>
      <c r="Q234" s="571"/>
      <c r="R234" s="2672"/>
      <c r="S234" s="431"/>
    </row>
    <row r="235" spans="1:19" s="437" customFormat="1" ht="13.5" customHeight="1" thickBot="1">
      <c r="A235" s="2703"/>
      <c r="B235" s="2653"/>
      <c r="C235" s="1062"/>
      <c r="D235" s="1061"/>
      <c r="E235" s="457"/>
      <c r="F235" s="457"/>
      <c r="G235" s="457"/>
      <c r="H235" s="457"/>
      <c r="I235" s="1056"/>
      <c r="J235" s="2704"/>
      <c r="K235" s="564"/>
      <c r="L235" s="432"/>
      <c r="M235" s="564"/>
      <c r="N235" s="564"/>
      <c r="O235" s="564"/>
      <c r="P235" s="564"/>
      <c r="Q235" s="571"/>
      <c r="R235" s="2672"/>
      <c r="S235" s="431"/>
    </row>
    <row r="236" spans="1:19" s="437" customFormat="1" ht="13.5" customHeight="1" thickBot="1">
      <c r="A236" s="2703"/>
      <c r="B236" s="2653"/>
      <c r="C236" s="1062"/>
      <c r="D236" s="1061"/>
      <c r="E236" s="457"/>
      <c r="F236" s="457"/>
      <c r="G236" s="457"/>
      <c r="H236" s="457"/>
      <c r="I236" s="1056"/>
      <c r="J236" s="2704"/>
      <c r="K236" s="564"/>
      <c r="L236" s="432"/>
      <c r="M236" s="564"/>
      <c r="N236" s="564"/>
      <c r="O236" s="564"/>
      <c r="P236" s="564"/>
      <c r="Q236" s="571"/>
      <c r="R236" s="2672"/>
      <c r="S236" s="431"/>
    </row>
    <row r="237" spans="1:19" s="437" customFormat="1" ht="13.5" customHeight="1" thickBot="1">
      <c r="A237" s="2703"/>
      <c r="B237" s="2653"/>
      <c r="C237" s="1062"/>
      <c r="D237" s="1061"/>
      <c r="E237" s="457"/>
      <c r="F237" s="457"/>
      <c r="G237" s="457"/>
      <c r="H237" s="457"/>
      <c r="I237" s="1056"/>
      <c r="J237" s="2704"/>
      <c r="K237" s="564"/>
      <c r="L237" s="432"/>
      <c r="M237" s="564"/>
      <c r="N237" s="564"/>
      <c r="O237" s="564"/>
      <c r="P237" s="564"/>
      <c r="Q237" s="571"/>
      <c r="R237" s="2672"/>
      <c r="S237" s="431"/>
    </row>
    <row r="238" spans="1:19" s="437" customFormat="1" ht="13.5" customHeight="1" thickBot="1">
      <c r="A238" s="2703"/>
      <c r="B238" s="2653"/>
      <c r="C238" s="1062"/>
      <c r="D238" s="1061"/>
      <c r="E238" s="457"/>
      <c r="F238" s="457"/>
      <c r="G238" s="457"/>
      <c r="H238" s="457"/>
      <c r="I238" s="1056"/>
      <c r="J238" s="2704"/>
      <c r="K238" s="564"/>
      <c r="L238" s="432"/>
      <c r="M238" s="564"/>
      <c r="N238" s="564"/>
      <c r="O238" s="564"/>
      <c r="P238" s="564"/>
      <c r="Q238" s="571"/>
      <c r="R238" s="2672"/>
      <c r="S238" s="431"/>
    </row>
    <row r="239" spans="1:19" s="437" customFormat="1" ht="13.5" customHeight="1" thickBot="1">
      <c r="A239" s="2703"/>
      <c r="B239" s="2653"/>
      <c r="C239" s="1062"/>
      <c r="D239" s="1061"/>
      <c r="E239" s="457"/>
      <c r="F239" s="457"/>
      <c r="G239" s="457"/>
      <c r="H239" s="457"/>
      <c r="I239" s="1056"/>
      <c r="J239" s="2704"/>
      <c r="K239" s="564"/>
      <c r="L239" s="432"/>
      <c r="M239" s="564"/>
      <c r="N239" s="564"/>
      <c r="O239" s="564"/>
      <c r="P239" s="564"/>
      <c r="Q239" s="571"/>
      <c r="R239" s="2672"/>
      <c r="S239" s="431"/>
    </row>
    <row r="240" spans="1:19" s="437" customFormat="1" ht="13.5" customHeight="1" thickBot="1">
      <c r="A240" s="2703"/>
      <c r="B240" s="2653"/>
      <c r="C240" s="1062"/>
      <c r="D240" s="1061"/>
      <c r="E240" s="457"/>
      <c r="F240" s="457"/>
      <c r="G240" s="457"/>
      <c r="H240" s="457"/>
      <c r="I240" s="1056"/>
      <c r="J240" s="2704"/>
      <c r="K240" s="564"/>
      <c r="L240" s="432"/>
      <c r="M240" s="564"/>
      <c r="N240" s="564"/>
      <c r="O240" s="564"/>
      <c r="P240" s="564"/>
      <c r="Q240" s="571"/>
      <c r="R240" s="2672"/>
      <c r="S240" s="431"/>
    </row>
    <row r="241" spans="1:19" s="437" customFormat="1" ht="13.5" customHeight="1" thickBot="1">
      <c r="A241" s="2703"/>
      <c r="B241" s="2653"/>
      <c r="C241" s="1062"/>
      <c r="D241" s="1061"/>
      <c r="E241" s="457"/>
      <c r="F241" s="457"/>
      <c r="G241" s="457"/>
      <c r="H241" s="457"/>
      <c r="I241" s="1056"/>
      <c r="J241" s="2704"/>
      <c r="K241" s="564"/>
      <c r="L241" s="432"/>
      <c r="M241" s="564"/>
      <c r="N241" s="564"/>
      <c r="O241" s="564"/>
      <c r="P241" s="564"/>
      <c r="Q241" s="571"/>
      <c r="R241" s="2672"/>
      <c r="S241" s="431"/>
    </row>
    <row r="242" spans="1:19" s="437" customFormat="1" ht="13.5" customHeight="1" thickBot="1">
      <c r="A242" s="2703"/>
      <c r="B242" s="2653"/>
      <c r="C242" s="1062"/>
      <c r="D242" s="1061"/>
      <c r="E242" s="457"/>
      <c r="F242" s="457"/>
      <c r="G242" s="457"/>
      <c r="H242" s="457"/>
      <c r="I242" s="1056"/>
      <c r="J242" s="2704"/>
      <c r="K242" s="564"/>
      <c r="L242" s="432"/>
      <c r="M242" s="564"/>
      <c r="N242" s="564"/>
      <c r="O242" s="564"/>
      <c r="P242" s="564"/>
      <c r="Q242" s="571"/>
      <c r="R242" s="2672"/>
      <c r="S242" s="431"/>
    </row>
    <row r="243" spans="1:19" s="437" customFormat="1" ht="13.5" customHeight="1" thickBot="1">
      <c r="A243" s="2703"/>
      <c r="B243" s="2653"/>
      <c r="C243" s="1062"/>
      <c r="D243" s="1061"/>
      <c r="E243" s="457"/>
      <c r="F243" s="457"/>
      <c r="G243" s="457"/>
      <c r="H243" s="457"/>
      <c r="I243" s="1056"/>
      <c r="J243" s="2704"/>
      <c r="K243" s="564"/>
      <c r="L243" s="432"/>
      <c r="M243" s="564"/>
      <c r="N243" s="564"/>
      <c r="O243" s="564"/>
      <c r="P243" s="564"/>
      <c r="Q243" s="571"/>
      <c r="R243" s="2672"/>
      <c r="S243" s="431"/>
    </row>
    <row r="244" spans="1:19" s="437" customFormat="1" ht="13.5" customHeight="1" thickBot="1">
      <c r="A244" s="2703"/>
      <c r="B244" s="2653"/>
      <c r="C244" s="1062"/>
      <c r="D244" s="1061"/>
      <c r="E244" s="457"/>
      <c r="F244" s="457"/>
      <c r="G244" s="457"/>
      <c r="H244" s="457"/>
      <c r="I244" s="1056"/>
      <c r="J244" s="2704"/>
      <c r="K244" s="564"/>
      <c r="L244" s="432"/>
      <c r="M244" s="564"/>
      <c r="N244" s="564"/>
      <c r="O244" s="564"/>
      <c r="P244" s="564"/>
      <c r="Q244" s="571"/>
      <c r="R244" s="2672"/>
      <c r="S244" s="431"/>
    </row>
    <row r="245" spans="1:19" s="437" customFormat="1" ht="13.5" customHeight="1" thickBot="1">
      <c r="A245" s="2703"/>
      <c r="B245" s="2653"/>
      <c r="C245" s="1062"/>
      <c r="D245" s="1061"/>
      <c r="E245" s="457"/>
      <c r="F245" s="457"/>
      <c r="G245" s="457"/>
      <c r="H245" s="457"/>
      <c r="I245" s="1056"/>
      <c r="J245" s="2704"/>
      <c r="K245" s="564"/>
      <c r="L245" s="432"/>
      <c r="M245" s="564"/>
      <c r="N245" s="564"/>
      <c r="O245" s="564"/>
      <c r="P245" s="564"/>
      <c r="Q245" s="571"/>
      <c r="R245" s="2672"/>
      <c r="S245" s="431"/>
    </row>
    <row r="246" spans="1:19" s="437" customFormat="1" ht="13.5" customHeight="1" thickBot="1">
      <c r="A246" s="2703"/>
      <c r="B246" s="2653"/>
      <c r="C246" s="1062"/>
      <c r="D246" s="1061"/>
      <c r="E246" s="457"/>
      <c r="F246" s="457"/>
      <c r="G246" s="457"/>
      <c r="H246" s="457"/>
      <c r="I246" s="1056"/>
      <c r="J246" s="2704"/>
      <c r="K246" s="564"/>
      <c r="L246" s="432"/>
      <c r="M246" s="564"/>
      <c r="N246" s="564"/>
      <c r="O246" s="564"/>
      <c r="P246" s="564"/>
      <c r="Q246" s="571"/>
      <c r="R246" s="2672"/>
      <c r="S246" s="431"/>
    </row>
    <row r="247" spans="1:19" s="437" customFormat="1" ht="13.5" customHeight="1" thickBot="1">
      <c r="A247" s="2703"/>
      <c r="B247" s="2653"/>
      <c r="C247" s="1062"/>
      <c r="D247" s="1061"/>
      <c r="E247" s="457"/>
      <c r="F247" s="457"/>
      <c r="G247" s="457"/>
      <c r="H247" s="457"/>
      <c r="I247" s="1056"/>
      <c r="J247" s="2704"/>
      <c r="K247" s="564"/>
      <c r="L247" s="432"/>
      <c r="M247" s="564"/>
      <c r="N247" s="564"/>
      <c r="O247" s="564"/>
      <c r="P247" s="564"/>
      <c r="Q247" s="571"/>
      <c r="R247" s="2672"/>
      <c r="S247" s="431"/>
    </row>
    <row r="248" spans="1:19" s="437" customFormat="1" ht="13.5" customHeight="1" thickBot="1">
      <c r="A248" s="2703"/>
      <c r="B248" s="2653"/>
      <c r="C248" s="1062"/>
      <c r="D248" s="1061"/>
      <c r="E248" s="457"/>
      <c r="F248" s="457"/>
      <c r="G248" s="457"/>
      <c r="H248" s="457"/>
      <c r="I248" s="1056"/>
      <c r="J248" s="2704"/>
      <c r="K248" s="564"/>
      <c r="L248" s="432"/>
      <c r="M248" s="564"/>
      <c r="N248" s="564"/>
      <c r="O248" s="564"/>
      <c r="P248" s="564"/>
      <c r="Q248" s="571"/>
      <c r="R248" s="2672"/>
      <c r="S248" s="431"/>
    </row>
    <row r="249" spans="1:19" s="437" customFormat="1" ht="13.5" customHeight="1" thickBot="1">
      <c r="A249" s="2703"/>
      <c r="B249" s="2653"/>
      <c r="C249" s="1062"/>
      <c r="D249" s="1061"/>
      <c r="E249" s="457"/>
      <c r="F249" s="457"/>
      <c r="G249" s="457"/>
      <c r="H249" s="457"/>
      <c r="I249" s="1056"/>
      <c r="J249" s="2704"/>
      <c r="K249" s="564"/>
      <c r="L249" s="432"/>
      <c r="M249" s="564"/>
      <c r="N249" s="564"/>
      <c r="O249" s="564"/>
      <c r="P249" s="564"/>
      <c r="Q249" s="571"/>
      <c r="R249" s="2672"/>
      <c r="S249" s="431"/>
    </row>
    <row r="250" spans="1:19" s="437" customFormat="1" ht="13.5" customHeight="1" thickBot="1">
      <c r="A250" s="2703"/>
      <c r="B250" s="2653"/>
      <c r="C250" s="1062"/>
      <c r="D250" s="1061"/>
      <c r="E250" s="457"/>
      <c r="F250" s="457"/>
      <c r="G250" s="457"/>
      <c r="H250" s="457"/>
      <c r="I250" s="1056"/>
      <c r="J250" s="2704"/>
      <c r="K250" s="564"/>
      <c r="L250" s="432"/>
      <c r="M250" s="564"/>
      <c r="N250" s="564"/>
      <c r="O250" s="564"/>
      <c r="P250" s="564"/>
      <c r="Q250" s="571"/>
      <c r="R250" s="2672"/>
      <c r="S250" s="431"/>
    </row>
    <row r="251" spans="1:19" s="437" customFormat="1" ht="13.5" customHeight="1" thickBot="1">
      <c r="A251" s="2703"/>
      <c r="B251" s="2653"/>
      <c r="C251" s="1062"/>
      <c r="D251" s="1061"/>
      <c r="E251" s="457"/>
      <c r="F251" s="457"/>
      <c r="G251" s="457"/>
      <c r="H251" s="457"/>
      <c r="I251" s="1056"/>
      <c r="J251" s="2704"/>
      <c r="K251" s="564"/>
      <c r="L251" s="432"/>
      <c r="M251" s="564"/>
      <c r="N251" s="564"/>
      <c r="O251" s="564"/>
      <c r="P251" s="564"/>
      <c r="Q251" s="571"/>
      <c r="R251" s="2672"/>
      <c r="S251" s="431"/>
    </row>
    <row r="252" spans="1:19" s="437" customFormat="1" ht="13.5" customHeight="1" thickBot="1">
      <c r="A252" s="2703"/>
      <c r="B252" s="2653"/>
      <c r="C252" s="1062"/>
      <c r="D252" s="1061"/>
      <c r="E252" s="457"/>
      <c r="F252" s="457"/>
      <c r="G252" s="457"/>
      <c r="H252" s="457"/>
      <c r="I252" s="1056"/>
      <c r="J252" s="2704"/>
      <c r="K252" s="564"/>
      <c r="L252" s="432"/>
      <c r="M252" s="564"/>
      <c r="N252" s="564"/>
      <c r="O252" s="564"/>
      <c r="P252" s="564"/>
      <c r="Q252" s="571"/>
      <c r="R252" s="2672"/>
      <c r="S252" s="431"/>
    </row>
    <row r="253" spans="1:19" s="437" customFormat="1" ht="13.5" customHeight="1" thickBot="1">
      <c r="A253" s="2703"/>
      <c r="B253" s="2653"/>
      <c r="C253" s="1062"/>
      <c r="D253" s="1061"/>
      <c r="E253" s="457"/>
      <c r="F253" s="457"/>
      <c r="G253" s="457"/>
      <c r="H253" s="457"/>
      <c r="I253" s="1056"/>
      <c r="J253" s="2704"/>
      <c r="K253" s="564"/>
      <c r="L253" s="432"/>
      <c r="M253" s="564"/>
      <c r="N253" s="564"/>
      <c r="O253" s="564"/>
      <c r="P253" s="564"/>
      <c r="Q253" s="571"/>
      <c r="R253" s="2672"/>
      <c r="S253" s="431"/>
    </row>
    <row r="254" spans="1:19" s="437" customFormat="1" ht="13.5" customHeight="1" thickBot="1">
      <c r="A254" s="2703"/>
      <c r="B254" s="2653"/>
      <c r="C254" s="1062"/>
      <c r="D254" s="1061"/>
      <c r="E254" s="457"/>
      <c r="F254" s="457"/>
      <c r="G254" s="457"/>
      <c r="H254" s="457"/>
      <c r="I254" s="1056"/>
      <c r="J254" s="2704"/>
      <c r="K254" s="564"/>
      <c r="L254" s="432"/>
      <c r="M254" s="564"/>
      <c r="N254" s="564"/>
      <c r="O254" s="564"/>
      <c r="P254" s="564"/>
      <c r="Q254" s="571"/>
      <c r="R254" s="2672"/>
      <c r="S254" s="431"/>
    </row>
    <row r="255" spans="1:19" s="437" customFormat="1" ht="13.5" customHeight="1" thickBot="1">
      <c r="A255" s="2703"/>
      <c r="B255" s="2653"/>
      <c r="C255" s="1062"/>
      <c r="D255" s="1061"/>
      <c r="E255" s="457"/>
      <c r="F255" s="457"/>
      <c r="G255" s="457"/>
      <c r="H255" s="457"/>
      <c r="I255" s="1056"/>
      <c r="J255" s="2704"/>
      <c r="K255" s="564"/>
      <c r="L255" s="432"/>
      <c r="M255" s="564"/>
      <c r="N255" s="564"/>
      <c r="O255" s="564"/>
      <c r="P255" s="564"/>
      <c r="Q255" s="571"/>
      <c r="R255" s="2672"/>
      <c r="S255" s="431"/>
    </row>
    <row r="256" spans="1:19" s="437" customFormat="1" ht="13.5" customHeight="1" thickBot="1">
      <c r="A256" s="2703"/>
      <c r="B256" s="2653"/>
      <c r="C256" s="1062"/>
      <c r="D256" s="1061"/>
      <c r="E256" s="457"/>
      <c r="F256" s="457"/>
      <c r="G256" s="457"/>
      <c r="H256" s="457"/>
      <c r="I256" s="1056"/>
      <c r="J256" s="2704"/>
      <c r="K256" s="564"/>
      <c r="L256" s="432"/>
      <c r="M256" s="564"/>
      <c r="N256" s="564"/>
      <c r="O256" s="564"/>
      <c r="P256" s="564"/>
      <c r="Q256" s="571"/>
      <c r="R256" s="2672"/>
      <c r="S256" s="431"/>
    </row>
    <row r="257" spans="1:19" s="437" customFormat="1" ht="13.5" customHeight="1" thickBot="1">
      <c r="A257" s="2703"/>
      <c r="B257" s="2653"/>
      <c r="C257" s="1062"/>
      <c r="D257" s="1061"/>
      <c r="E257" s="457"/>
      <c r="F257" s="457"/>
      <c r="G257" s="457"/>
      <c r="H257" s="457"/>
      <c r="I257" s="1056"/>
      <c r="J257" s="2704"/>
      <c r="K257" s="564"/>
      <c r="L257" s="432"/>
      <c r="M257" s="564"/>
      <c r="N257" s="564"/>
      <c r="O257" s="564"/>
      <c r="P257" s="564"/>
      <c r="Q257" s="571"/>
      <c r="R257" s="2672"/>
      <c r="S257" s="431"/>
    </row>
    <row r="258" spans="1:19" s="437" customFormat="1" ht="13.5" customHeight="1" thickBot="1">
      <c r="A258" s="2703"/>
      <c r="B258" s="2653"/>
      <c r="C258" s="1062"/>
      <c r="D258" s="1061"/>
      <c r="E258" s="457"/>
      <c r="F258" s="457"/>
      <c r="G258" s="457"/>
      <c r="H258" s="457"/>
      <c r="I258" s="1056"/>
      <c r="J258" s="2704"/>
      <c r="K258" s="564"/>
      <c r="L258" s="432"/>
      <c r="M258" s="564"/>
      <c r="N258" s="564"/>
      <c r="O258" s="564"/>
      <c r="P258" s="564"/>
      <c r="Q258" s="571"/>
      <c r="R258" s="2672"/>
      <c r="S258" s="431"/>
    </row>
    <row r="259" spans="1:19" s="437" customFormat="1" ht="13.5" customHeight="1" thickBot="1">
      <c r="A259" s="2703"/>
      <c r="B259" s="2653"/>
      <c r="C259" s="1062"/>
      <c r="D259" s="1061"/>
      <c r="E259" s="457"/>
      <c r="F259" s="457"/>
      <c r="G259" s="457"/>
      <c r="H259" s="457"/>
      <c r="I259" s="1056"/>
      <c r="J259" s="2704"/>
      <c r="K259" s="564"/>
      <c r="L259" s="432"/>
      <c r="M259" s="564"/>
      <c r="N259" s="564"/>
      <c r="O259" s="564"/>
      <c r="P259" s="564"/>
      <c r="Q259" s="571"/>
      <c r="R259" s="2672"/>
      <c r="S259" s="431"/>
    </row>
    <row r="260" spans="1:19" s="437" customFormat="1" ht="13.5" customHeight="1" thickBot="1">
      <c r="A260" s="2703"/>
      <c r="B260" s="2653"/>
      <c r="C260" s="1062"/>
      <c r="D260" s="1061"/>
      <c r="E260" s="457"/>
      <c r="F260" s="457"/>
      <c r="G260" s="457"/>
      <c r="H260" s="457"/>
      <c r="I260" s="1056"/>
      <c r="J260" s="2704"/>
      <c r="K260" s="564"/>
      <c r="L260" s="432"/>
      <c r="M260" s="564"/>
      <c r="N260" s="564"/>
      <c r="O260" s="564"/>
      <c r="P260" s="564"/>
      <c r="Q260" s="571"/>
      <c r="R260" s="2672"/>
      <c r="S260" s="431"/>
    </row>
    <row r="261" spans="1:19" s="437" customFormat="1" ht="13.5" customHeight="1" thickBot="1">
      <c r="A261" s="2703"/>
      <c r="B261" s="2653"/>
      <c r="C261" s="1062"/>
      <c r="D261" s="1061"/>
      <c r="E261" s="457"/>
      <c r="F261" s="457"/>
      <c r="G261" s="457"/>
      <c r="H261" s="457"/>
      <c r="I261" s="1056"/>
      <c r="J261" s="2704"/>
      <c r="K261" s="564"/>
      <c r="L261" s="432"/>
      <c r="M261" s="564"/>
      <c r="N261" s="564"/>
      <c r="O261" s="564"/>
      <c r="P261" s="564"/>
      <c r="Q261" s="571"/>
      <c r="R261" s="2672"/>
      <c r="S261" s="431"/>
    </row>
    <row r="262" spans="1:19" s="437" customFormat="1" ht="13.5" customHeight="1" thickBot="1">
      <c r="A262" s="2703"/>
      <c r="B262" s="2653"/>
      <c r="C262" s="1062"/>
      <c r="D262" s="1061"/>
      <c r="E262" s="457"/>
      <c r="F262" s="457"/>
      <c r="G262" s="457"/>
      <c r="H262" s="457"/>
      <c r="I262" s="1056"/>
      <c r="J262" s="2704"/>
      <c r="K262" s="564"/>
      <c r="L262" s="432"/>
      <c r="M262" s="564"/>
      <c r="N262" s="564"/>
      <c r="O262" s="564"/>
      <c r="P262" s="564"/>
      <c r="Q262" s="571"/>
      <c r="R262" s="2672"/>
      <c r="S262" s="431"/>
    </row>
    <row r="263" spans="1:19" s="437" customFormat="1" ht="13.5" customHeight="1" thickBot="1">
      <c r="A263" s="2703"/>
      <c r="B263" s="2653"/>
      <c r="C263" s="1062"/>
      <c r="D263" s="1061"/>
      <c r="E263" s="457"/>
      <c r="F263" s="457"/>
      <c r="G263" s="457"/>
      <c r="H263" s="457"/>
      <c r="I263" s="1056"/>
      <c r="J263" s="2704"/>
      <c r="K263" s="564"/>
      <c r="L263" s="432"/>
      <c r="M263" s="564"/>
      <c r="N263" s="564"/>
      <c r="O263" s="564"/>
      <c r="P263" s="564"/>
      <c r="Q263" s="571"/>
      <c r="R263" s="2672"/>
      <c r="S263" s="431"/>
    </row>
    <row r="264" spans="1:19" s="437" customFormat="1" ht="13.5" customHeight="1" thickBot="1">
      <c r="A264" s="2703"/>
      <c r="B264" s="2653"/>
      <c r="C264" s="1062"/>
      <c r="D264" s="1061"/>
      <c r="E264" s="457"/>
      <c r="F264" s="457"/>
      <c r="G264" s="457"/>
      <c r="H264" s="457"/>
      <c r="I264" s="1056"/>
      <c r="J264" s="2704"/>
      <c r="K264" s="564"/>
      <c r="L264" s="432"/>
      <c r="M264" s="564"/>
      <c r="N264" s="564"/>
      <c r="O264" s="564"/>
      <c r="P264" s="564"/>
      <c r="Q264" s="571"/>
      <c r="R264" s="2672"/>
      <c r="S264" s="431"/>
    </row>
    <row r="265" spans="1:19" s="437" customFormat="1" ht="13.5" customHeight="1" thickBot="1">
      <c r="A265" s="2703"/>
      <c r="B265" s="2653"/>
      <c r="C265" s="1062"/>
      <c r="D265" s="1061"/>
      <c r="E265" s="457"/>
      <c r="F265" s="457"/>
      <c r="G265" s="457"/>
      <c r="H265" s="457"/>
      <c r="I265" s="1056"/>
      <c r="J265" s="2704"/>
      <c r="K265" s="564"/>
      <c r="L265" s="432"/>
      <c r="M265" s="564"/>
      <c r="N265" s="564"/>
      <c r="O265" s="564"/>
      <c r="P265" s="564"/>
      <c r="Q265" s="571"/>
      <c r="R265" s="2672"/>
      <c r="S265" s="431"/>
    </row>
    <row r="266" spans="1:19" s="437" customFormat="1" ht="13.5" customHeight="1" thickBot="1">
      <c r="A266" s="2703"/>
      <c r="B266" s="2653"/>
      <c r="C266" s="1062"/>
      <c r="D266" s="1061"/>
      <c r="E266" s="457"/>
      <c r="F266" s="457"/>
      <c r="G266" s="457"/>
      <c r="H266" s="457"/>
      <c r="I266" s="1056"/>
      <c r="J266" s="2704"/>
      <c r="K266" s="564"/>
      <c r="L266" s="432"/>
      <c r="M266" s="564"/>
      <c r="N266" s="564"/>
      <c r="O266" s="564"/>
      <c r="P266" s="564"/>
      <c r="Q266" s="571"/>
      <c r="R266" s="2672"/>
      <c r="S266" s="431"/>
    </row>
    <row r="267" spans="1:19" s="437" customFormat="1" ht="13.5" customHeight="1" thickBot="1">
      <c r="A267" s="2703"/>
      <c r="B267" s="2653"/>
      <c r="C267" s="1062"/>
      <c r="D267" s="1061"/>
      <c r="E267" s="457"/>
      <c r="F267" s="457"/>
      <c r="G267" s="457"/>
      <c r="H267" s="457"/>
      <c r="I267" s="1056"/>
      <c r="J267" s="2704"/>
      <c r="K267" s="564"/>
      <c r="L267" s="432"/>
      <c r="M267" s="564"/>
      <c r="N267" s="564"/>
      <c r="O267" s="564"/>
      <c r="P267" s="564"/>
      <c r="Q267" s="571"/>
      <c r="R267" s="2672"/>
      <c r="S267" s="431"/>
    </row>
    <row r="268" spans="1:19" s="437" customFormat="1" ht="13.5" customHeight="1" thickBot="1">
      <c r="A268" s="2703"/>
      <c r="B268" s="2653"/>
      <c r="C268" s="1062"/>
      <c r="D268" s="1061"/>
      <c r="E268" s="457"/>
      <c r="F268" s="457"/>
      <c r="G268" s="457"/>
      <c r="H268" s="457"/>
      <c r="I268" s="1056"/>
      <c r="J268" s="2704"/>
      <c r="K268" s="564"/>
      <c r="L268" s="432"/>
      <c r="M268" s="564"/>
      <c r="N268" s="564"/>
      <c r="O268" s="564"/>
      <c r="P268" s="564"/>
      <c r="Q268" s="571"/>
      <c r="R268" s="2672"/>
      <c r="S268" s="431"/>
    </row>
    <row r="269" spans="1:19" s="437" customFormat="1" ht="13.5" customHeight="1" thickBot="1">
      <c r="A269" s="2703"/>
      <c r="B269" s="2653"/>
      <c r="C269" s="1062"/>
      <c r="D269" s="1061"/>
      <c r="E269" s="457"/>
      <c r="F269" s="457"/>
      <c r="G269" s="457"/>
      <c r="H269" s="457"/>
      <c r="I269" s="1056"/>
      <c r="J269" s="2704"/>
      <c r="K269" s="564"/>
      <c r="L269" s="432"/>
      <c r="M269" s="564"/>
      <c r="N269" s="564"/>
      <c r="O269" s="564"/>
      <c r="P269" s="564"/>
      <c r="Q269" s="571"/>
      <c r="R269" s="2672"/>
      <c r="S269" s="431"/>
    </row>
    <row r="270" spans="1:19" s="437" customFormat="1" ht="13.5" customHeight="1" thickBot="1">
      <c r="A270" s="2703"/>
      <c r="B270" s="2653"/>
      <c r="C270" s="1062"/>
      <c r="D270" s="1061"/>
      <c r="E270" s="457"/>
      <c r="F270" s="457"/>
      <c r="G270" s="457"/>
      <c r="H270" s="457"/>
      <c r="I270" s="1056"/>
      <c r="J270" s="2704"/>
      <c r="K270" s="564"/>
      <c r="L270" s="432"/>
      <c r="M270" s="564"/>
      <c r="N270" s="564"/>
      <c r="O270" s="564"/>
      <c r="P270" s="564"/>
      <c r="Q270" s="571"/>
      <c r="R270" s="2672"/>
      <c r="S270" s="431"/>
    </row>
    <row r="271" spans="1:19" s="437" customFormat="1" ht="13.5" customHeight="1" thickBot="1">
      <c r="A271" s="2703"/>
      <c r="B271" s="2653"/>
      <c r="C271" s="1062"/>
      <c r="D271" s="1061"/>
      <c r="E271" s="457"/>
      <c r="F271" s="457"/>
      <c r="G271" s="457"/>
      <c r="H271" s="457"/>
      <c r="I271" s="1056"/>
      <c r="J271" s="2704"/>
      <c r="K271" s="564"/>
      <c r="L271" s="432"/>
      <c r="M271" s="564"/>
      <c r="N271" s="564"/>
      <c r="O271" s="564"/>
      <c r="P271" s="564"/>
      <c r="Q271" s="571"/>
      <c r="R271" s="2672"/>
      <c r="S271" s="431"/>
    </row>
    <row r="272" spans="1:19" s="437" customFormat="1" ht="13.5" customHeight="1" thickBot="1">
      <c r="A272" s="2703"/>
      <c r="B272" s="2653"/>
      <c r="C272" s="1062"/>
      <c r="D272" s="1061"/>
      <c r="E272" s="457"/>
      <c r="F272" s="457"/>
      <c r="G272" s="457"/>
      <c r="H272" s="457"/>
      <c r="I272" s="1056"/>
      <c r="J272" s="2704"/>
      <c r="K272" s="564"/>
      <c r="L272" s="432"/>
      <c r="M272" s="564"/>
      <c r="N272" s="564"/>
      <c r="O272" s="564"/>
      <c r="P272" s="564"/>
      <c r="Q272" s="571"/>
      <c r="R272" s="2672"/>
      <c r="S272" s="431"/>
    </row>
    <row r="273" spans="1:19" s="437" customFormat="1" ht="13.5" customHeight="1" thickBot="1">
      <c r="A273" s="2703"/>
      <c r="B273" s="2653"/>
      <c r="C273" s="1062"/>
      <c r="D273" s="1061"/>
      <c r="E273" s="457"/>
      <c r="F273" s="457"/>
      <c r="G273" s="457"/>
      <c r="H273" s="457"/>
      <c r="I273" s="1056"/>
      <c r="J273" s="2704"/>
      <c r="K273" s="564"/>
      <c r="L273" s="432"/>
      <c r="M273" s="564"/>
      <c r="N273" s="564"/>
      <c r="O273" s="564"/>
      <c r="P273" s="564"/>
      <c r="Q273" s="571"/>
      <c r="R273" s="2672"/>
      <c r="S273" s="431"/>
    </row>
    <row r="274" spans="1:19" s="437" customFormat="1" ht="13.5" customHeight="1" thickBot="1">
      <c r="A274" s="2703"/>
      <c r="B274" s="2653"/>
      <c r="C274" s="1062"/>
      <c r="D274" s="1061"/>
      <c r="E274" s="457"/>
      <c r="F274" s="457"/>
      <c r="G274" s="457"/>
      <c r="H274" s="457"/>
      <c r="I274" s="1056"/>
      <c r="J274" s="2704"/>
      <c r="K274" s="564"/>
      <c r="L274" s="432"/>
      <c r="M274" s="564"/>
      <c r="N274" s="564"/>
      <c r="O274" s="564"/>
      <c r="P274" s="564"/>
      <c r="Q274" s="571"/>
      <c r="R274" s="2672"/>
      <c r="S274" s="431"/>
    </row>
    <row r="275" spans="1:19" s="437" customFormat="1" ht="13.5" customHeight="1" thickBot="1">
      <c r="A275" s="2703"/>
      <c r="B275" s="2653"/>
      <c r="C275" s="1062"/>
      <c r="D275" s="1061"/>
      <c r="E275" s="457"/>
      <c r="F275" s="457"/>
      <c r="G275" s="457"/>
      <c r="H275" s="457"/>
      <c r="I275" s="1056"/>
      <c r="J275" s="2704"/>
      <c r="K275" s="564"/>
      <c r="L275" s="432"/>
      <c r="M275" s="564"/>
      <c r="N275" s="564"/>
      <c r="O275" s="564"/>
      <c r="P275" s="564"/>
      <c r="Q275" s="571"/>
      <c r="R275" s="2672"/>
      <c r="S275" s="431"/>
    </row>
    <row r="276" spans="1:19" s="437" customFormat="1" ht="13.5" customHeight="1" thickBot="1">
      <c r="A276" s="2703"/>
      <c r="B276" s="2653"/>
      <c r="C276" s="1062"/>
      <c r="D276" s="1061"/>
      <c r="E276" s="457"/>
      <c r="F276" s="457"/>
      <c r="G276" s="457"/>
      <c r="H276" s="457"/>
      <c r="I276" s="1056"/>
      <c r="J276" s="2704"/>
      <c r="K276" s="564"/>
      <c r="L276" s="432"/>
      <c r="M276" s="564"/>
      <c r="N276" s="564"/>
      <c r="O276" s="564"/>
      <c r="P276" s="564"/>
      <c r="Q276" s="571"/>
      <c r="R276" s="2672"/>
      <c r="S276" s="431"/>
    </row>
    <row r="277" spans="1:19" s="437" customFormat="1" ht="13.5" customHeight="1" thickBot="1">
      <c r="A277" s="2703"/>
      <c r="B277" s="2653"/>
      <c r="C277" s="1062"/>
      <c r="D277" s="1061"/>
      <c r="E277" s="457"/>
      <c r="F277" s="457"/>
      <c r="G277" s="457"/>
      <c r="H277" s="457"/>
      <c r="I277" s="1056"/>
      <c r="J277" s="2704"/>
      <c r="K277" s="564"/>
      <c r="L277" s="432"/>
      <c r="M277" s="564"/>
      <c r="N277" s="564"/>
      <c r="O277" s="564"/>
      <c r="P277" s="564"/>
      <c r="Q277" s="571"/>
      <c r="R277" s="2672"/>
      <c r="S277" s="431"/>
    </row>
    <row r="278" spans="1:19" s="437" customFormat="1" ht="13.5" customHeight="1" thickBot="1">
      <c r="A278" s="2703"/>
      <c r="B278" s="2653"/>
      <c r="C278" s="1062"/>
      <c r="D278" s="1061"/>
      <c r="E278" s="457"/>
      <c r="F278" s="457"/>
      <c r="G278" s="457"/>
      <c r="H278" s="457"/>
      <c r="I278" s="1056"/>
      <c r="J278" s="2704"/>
      <c r="K278" s="564"/>
      <c r="L278" s="432"/>
      <c r="M278" s="564"/>
      <c r="N278" s="564"/>
      <c r="O278" s="564"/>
      <c r="P278" s="564"/>
      <c r="Q278" s="571"/>
      <c r="R278" s="2672"/>
      <c r="S278" s="431"/>
    </row>
    <row r="279" spans="1:19" s="437" customFormat="1" ht="13.5" customHeight="1" thickBot="1">
      <c r="A279" s="2703"/>
      <c r="B279" s="2653"/>
      <c r="C279" s="1062"/>
      <c r="D279" s="1061"/>
      <c r="E279" s="457"/>
      <c r="F279" s="457"/>
      <c r="G279" s="457"/>
      <c r="H279" s="457"/>
      <c r="I279" s="1056"/>
      <c r="J279" s="2704"/>
      <c r="K279" s="564"/>
      <c r="L279" s="432"/>
      <c r="M279" s="564"/>
      <c r="N279" s="564"/>
      <c r="O279" s="564"/>
      <c r="P279" s="564"/>
      <c r="Q279" s="571"/>
      <c r="R279" s="2672"/>
      <c r="S279" s="431"/>
    </row>
    <row r="280" spans="1:19" s="437" customFormat="1" ht="13.5" customHeight="1" thickBot="1">
      <c r="A280" s="2703"/>
      <c r="B280" s="2653"/>
      <c r="C280" s="1062"/>
      <c r="D280" s="1061"/>
      <c r="E280" s="457"/>
      <c r="F280" s="457"/>
      <c r="G280" s="457"/>
      <c r="H280" s="457"/>
      <c r="I280" s="1056"/>
      <c r="J280" s="2704"/>
      <c r="K280" s="564"/>
      <c r="L280" s="432"/>
      <c r="M280" s="564"/>
      <c r="N280" s="564"/>
      <c r="O280" s="564"/>
      <c r="P280" s="564"/>
      <c r="Q280" s="571"/>
      <c r="R280" s="2672"/>
      <c r="S280" s="431"/>
    </row>
    <row r="281" spans="1:19" s="437" customFormat="1" ht="13.5" customHeight="1" thickBot="1">
      <c r="A281" s="2703"/>
      <c r="B281" s="2653"/>
      <c r="C281" s="1062"/>
      <c r="D281" s="1061"/>
      <c r="E281" s="457"/>
      <c r="F281" s="457"/>
      <c r="G281" s="457"/>
      <c r="H281" s="457"/>
      <c r="I281" s="1056"/>
      <c r="J281" s="2704"/>
      <c r="K281" s="564"/>
      <c r="L281" s="432"/>
      <c r="M281" s="564"/>
      <c r="N281" s="564"/>
      <c r="O281" s="564"/>
      <c r="P281" s="564"/>
      <c r="Q281" s="571"/>
      <c r="R281" s="2672"/>
      <c r="S281" s="431"/>
    </row>
    <row r="282" spans="1:19" s="437" customFormat="1" ht="13.5" customHeight="1" thickBot="1">
      <c r="A282" s="2703"/>
      <c r="B282" s="2653"/>
      <c r="C282" s="1062"/>
      <c r="D282" s="1061"/>
      <c r="E282" s="457"/>
      <c r="F282" s="457"/>
      <c r="G282" s="457"/>
      <c r="H282" s="457"/>
      <c r="I282" s="1056"/>
      <c r="J282" s="2704"/>
      <c r="K282" s="564"/>
      <c r="L282" s="432"/>
      <c r="M282" s="564"/>
      <c r="N282" s="564"/>
      <c r="O282" s="564"/>
      <c r="P282" s="564"/>
      <c r="Q282" s="571"/>
      <c r="R282" s="2672"/>
      <c r="S282" s="431"/>
    </row>
    <row r="283" spans="1:19" s="437" customFormat="1" ht="13.5" customHeight="1" thickBot="1">
      <c r="A283" s="2703"/>
      <c r="B283" s="2653"/>
      <c r="C283" s="1062"/>
      <c r="D283" s="1061"/>
      <c r="E283" s="457"/>
      <c r="F283" s="457"/>
      <c r="G283" s="457"/>
      <c r="H283" s="457"/>
      <c r="I283" s="1056"/>
      <c r="J283" s="2704"/>
      <c r="K283" s="564"/>
      <c r="L283" s="432"/>
      <c r="M283" s="564"/>
      <c r="N283" s="564"/>
      <c r="O283" s="564"/>
      <c r="P283" s="564"/>
      <c r="Q283" s="571"/>
      <c r="R283" s="2672"/>
      <c r="S283" s="431"/>
    </row>
    <row r="284" spans="1:19" s="437" customFormat="1" ht="13.5" customHeight="1" thickBot="1">
      <c r="A284" s="2703"/>
      <c r="B284" s="2653"/>
      <c r="C284" s="1062"/>
      <c r="D284" s="1061"/>
      <c r="E284" s="457"/>
      <c r="F284" s="457"/>
      <c r="G284" s="457"/>
      <c r="H284" s="457"/>
      <c r="I284" s="1056"/>
      <c r="J284" s="2704"/>
      <c r="K284" s="564"/>
      <c r="L284" s="432"/>
      <c r="M284" s="564"/>
      <c r="N284" s="564"/>
      <c r="O284" s="564"/>
      <c r="P284" s="564"/>
      <c r="Q284" s="571"/>
      <c r="R284" s="2672"/>
      <c r="S284" s="431"/>
    </row>
    <row r="285" spans="1:19" s="437" customFormat="1" ht="12">
      <c r="A285" s="549" t="s">
        <v>55</v>
      </c>
      <c r="B285" s="3422" t="s">
        <v>471</v>
      </c>
      <c r="C285" s="3593">
        <v>357794</v>
      </c>
      <c r="D285" s="3489">
        <v>1539</v>
      </c>
      <c r="E285" s="515" t="s">
        <v>718</v>
      </c>
      <c r="F285" s="515" t="s">
        <v>8</v>
      </c>
      <c r="G285" s="515" t="s">
        <v>536</v>
      </c>
      <c r="H285" s="515" t="str">
        <f t="shared" ref="H285:H315" si="86">A285&amp;"-"&amp;E285&amp;F285&amp;"-"&amp;G285</f>
        <v>PK1-YB-ME</v>
      </c>
      <c r="I285" s="3490" t="s">
        <v>497</v>
      </c>
      <c r="J285" s="517" t="s">
        <v>274</v>
      </c>
      <c r="K285" s="3402">
        <v>365</v>
      </c>
      <c r="L285" s="435"/>
      <c r="M285" s="3402"/>
      <c r="N285" s="3402" t="s">
        <v>80</v>
      </c>
      <c r="O285" s="3402">
        <v>30</v>
      </c>
      <c r="P285" s="3402">
        <v>1</v>
      </c>
      <c r="Q285" s="3445">
        <f t="shared" ref="Q285:Q313" si="87">O285*P285</f>
        <v>30</v>
      </c>
      <c r="R285" s="3408" t="s">
        <v>638</v>
      </c>
      <c r="S285" s="437" t="s">
        <v>858</v>
      </c>
    </row>
    <row r="286" spans="1:19" s="437" customFormat="1" ht="12.75" customHeight="1">
      <c r="A286" s="545" t="s">
        <v>55</v>
      </c>
      <c r="B286" s="3423"/>
      <c r="C286" s="3586"/>
      <c r="D286" s="3413"/>
      <c r="E286" s="455" t="s">
        <v>718</v>
      </c>
      <c r="F286" s="455" t="s">
        <v>8</v>
      </c>
      <c r="G286" s="455" t="s">
        <v>536</v>
      </c>
      <c r="H286" s="455" t="str">
        <f t="shared" si="86"/>
        <v>PK1-YB-ME</v>
      </c>
      <c r="I286" s="3465"/>
      <c r="J286" s="489" t="s">
        <v>275</v>
      </c>
      <c r="K286" s="3403"/>
      <c r="L286" s="441"/>
      <c r="M286" s="3403"/>
      <c r="N286" s="3403"/>
      <c r="O286" s="3403"/>
      <c r="P286" s="3403"/>
      <c r="Q286" s="3446"/>
      <c r="R286" s="3409"/>
    </row>
    <row r="287" spans="1:19" s="437" customFormat="1" ht="13.5" customHeight="1" thickBot="1">
      <c r="A287" s="575" t="s">
        <v>55</v>
      </c>
      <c r="B287" s="3592"/>
      <c r="C287" s="3587"/>
      <c r="D287" s="3413"/>
      <c r="E287" s="534" t="s">
        <v>718</v>
      </c>
      <c r="F287" s="534" t="s">
        <v>8</v>
      </c>
      <c r="G287" s="534" t="s">
        <v>536</v>
      </c>
      <c r="H287" s="534" t="str">
        <f t="shared" si="86"/>
        <v>PK1-YB-ME</v>
      </c>
      <c r="I287" s="3591"/>
      <c r="J287" s="535" t="s">
        <v>276</v>
      </c>
      <c r="K287" s="3579"/>
      <c r="L287" s="536"/>
      <c r="M287" s="3579"/>
      <c r="N287" s="3579"/>
      <c r="O287" s="3579"/>
      <c r="P287" s="3579"/>
      <c r="Q287" s="3581"/>
      <c r="R287" s="3443"/>
    </row>
    <row r="288" spans="1:19" s="437" customFormat="1" ht="12.75" customHeight="1">
      <c r="A288" s="576" t="s">
        <v>55</v>
      </c>
      <c r="B288" s="3582" t="s">
        <v>472</v>
      </c>
      <c r="C288" s="3585">
        <v>357795</v>
      </c>
      <c r="D288" s="3588">
        <v>1539</v>
      </c>
      <c r="E288" s="529" t="s">
        <v>718</v>
      </c>
      <c r="F288" s="529" t="s">
        <v>8</v>
      </c>
      <c r="G288" s="529" t="s">
        <v>536</v>
      </c>
      <c r="H288" s="529" t="str">
        <f t="shared" si="86"/>
        <v>PK1-YB-ME</v>
      </c>
      <c r="I288" s="3590" t="s">
        <v>498</v>
      </c>
      <c r="J288" s="537" t="s">
        <v>274</v>
      </c>
      <c r="K288" s="3578">
        <v>365</v>
      </c>
      <c r="L288" s="538"/>
      <c r="M288" s="3578"/>
      <c r="N288" s="3578" t="s">
        <v>80</v>
      </c>
      <c r="O288" s="3578">
        <v>30</v>
      </c>
      <c r="P288" s="3578">
        <v>1</v>
      </c>
      <c r="Q288" s="3580">
        <f t="shared" si="87"/>
        <v>30</v>
      </c>
      <c r="R288" s="3408" t="s">
        <v>638</v>
      </c>
      <c r="S288" s="437" t="s">
        <v>858</v>
      </c>
    </row>
    <row r="289" spans="1:19" s="437" customFormat="1" ht="12.75" customHeight="1">
      <c r="A289" s="545" t="s">
        <v>55</v>
      </c>
      <c r="B289" s="3583"/>
      <c r="C289" s="3586"/>
      <c r="D289" s="3413"/>
      <c r="E289" s="456" t="s">
        <v>718</v>
      </c>
      <c r="F289" s="456" t="s">
        <v>8</v>
      </c>
      <c r="G289" s="456" t="s">
        <v>536</v>
      </c>
      <c r="H289" s="456" t="str">
        <f t="shared" si="86"/>
        <v>PK1-YB-ME</v>
      </c>
      <c r="I289" s="3465"/>
      <c r="J289" s="522" t="s">
        <v>275</v>
      </c>
      <c r="K289" s="3403"/>
      <c r="L289" s="523"/>
      <c r="M289" s="3403"/>
      <c r="N289" s="3403"/>
      <c r="O289" s="3403"/>
      <c r="P289" s="3403"/>
      <c r="Q289" s="3446"/>
      <c r="R289" s="3409"/>
    </row>
    <row r="290" spans="1:19" s="437" customFormat="1" ht="13.5" customHeight="1" thickBot="1">
      <c r="A290" s="575" t="s">
        <v>55</v>
      </c>
      <c r="B290" s="3584"/>
      <c r="C290" s="3587"/>
      <c r="D290" s="3589"/>
      <c r="E290" s="534" t="s">
        <v>718</v>
      </c>
      <c r="F290" s="534" t="s">
        <v>8</v>
      </c>
      <c r="G290" s="534" t="s">
        <v>536</v>
      </c>
      <c r="H290" s="534" t="str">
        <f t="shared" si="86"/>
        <v>PK1-YB-ME</v>
      </c>
      <c r="I290" s="3591"/>
      <c r="J290" s="535" t="s">
        <v>276</v>
      </c>
      <c r="K290" s="3579"/>
      <c r="L290" s="536"/>
      <c r="M290" s="3579"/>
      <c r="N290" s="3579"/>
      <c r="O290" s="3579"/>
      <c r="P290" s="3579"/>
      <c r="Q290" s="3581"/>
      <c r="R290" s="3443"/>
    </row>
    <row r="291" spans="1:19" s="437" customFormat="1" ht="12.75" customHeight="1">
      <c r="A291" s="576" t="s">
        <v>55</v>
      </c>
      <c r="B291" s="3582" t="s">
        <v>473</v>
      </c>
      <c r="C291" s="3585">
        <v>357797</v>
      </c>
      <c r="D291" s="3588">
        <v>1539</v>
      </c>
      <c r="E291" s="457" t="s">
        <v>718</v>
      </c>
      <c r="F291" s="457" t="s">
        <v>8</v>
      </c>
      <c r="G291" s="457" t="s">
        <v>536</v>
      </c>
      <c r="H291" s="457" t="str">
        <f t="shared" si="86"/>
        <v>PK1-YB-ME</v>
      </c>
      <c r="I291" s="3590" t="s">
        <v>499</v>
      </c>
      <c r="J291" s="539" t="s">
        <v>274</v>
      </c>
      <c r="K291" s="3578">
        <v>365</v>
      </c>
      <c r="L291" s="530"/>
      <c r="M291" s="3578"/>
      <c r="N291" s="3578" t="s">
        <v>80</v>
      </c>
      <c r="O291" s="3578">
        <v>30</v>
      </c>
      <c r="P291" s="3578">
        <v>1</v>
      </c>
      <c r="Q291" s="3580">
        <f t="shared" si="87"/>
        <v>30</v>
      </c>
      <c r="R291" s="3408" t="s">
        <v>638</v>
      </c>
      <c r="S291" s="437" t="s">
        <v>858</v>
      </c>
    </row>
    <row r="292" spans="1:19" s="437" customFormat="1" ht="12.75" customHeight="1">
      <c r="A292" s="545" t="s">
        <v>55</v>
      </c>
      <c r="B292" s="3583"/>
      <c r="C292" s="3586"/>
      <c r="D292" s="3413"/>
      <c r="E292" s="456" t="s">
        <v>718</v>
      </c>
      <c r="F292" s="456" t="s">
        <v>8</v>
      </c>
      <c r="G292" s="456" t="s">
        <v>536</v>
      </c>
      <c r="H292" s="456" t="str">
        <f t="shared" si="86"/>
        <v>PK1-YB-ME</v>
      </c>
      <c r="I292" s="3465"/>
      <c r="J292" s="522" t="s">
        <v>275</v>
      </c>
      <c r="K292" s="3403"/>
      <c r="L292" s="523"/>
      <c r="M292" s="3403"/>
      <c r="N292" s="3403"/>
      <c r="O292" s="3403"/>
      <c r="P292" s="3403"/>
      <c r="Q292" s="3446"/>
      <c r="R292" s="3409"/>
    </row>
    <row r="293" spans="1:19" s="437" customFormat="1" ht="13.5" customHeight="1" thickBot="1">
      <c r="A293" s="575" t="s">
        <v>55</v>
      </c>
      <c r="B293" s="3584"/>
      <c r="C293" s="3587"/>
      <c r="D293" s="3589"/>
      <c r="E293" s="534" t="s">
        <v>718</v>
      </c>
      <c r="F293" s="534" t="s">
        <v>8</v>
      </c>
      <c r="G293" s="534" t="s">
        <v>536</v>
      </c>
      <c r="H293" s="534" t="str">
        <f t="shared" si="86"/>
        <v>PK1-YB-ME</v>
      </c>
      <c r="I293" s="3591"/>
      <c r="J293" s="535" t="s">
        <v>276</v>
      </c>
      <c r="K293" s="3579"/>
      <c r="L293" s="536"/>
      <c r="M293" s="3579"/>
      <c r="N293" s="3579"/>
      <c r="O293" s="3579"/>
      <c r="P293" s="3579"/>
      <c r="Q293" s="3581"/>
      <c r="R293" s="3443"/>
    </row>
    <row r="294" spans="1:19" s="437" customFormat="1" ht="12.75" customHeight="1">
      <c r="A294" s="576" t="s">
        <v>55</v>
      </c>
      <c r="B294" s="3582" t="s">
        <v>474</v>
      </c>
      <c r="C294" s="3585">
        <v>357798</v>
      </c>
      <c r="D294" s="3588">
        <v>1539</v>
      </c>
      <c r="E294" s="457" t="s">
        <v>718</v>
      </c>
      <c r="F294" s="457" t="s">
        <v>8</v>
      </c>
      <c r="G294" s="457" t="s">
        <v>536</v>
      </c>
      <c r="H294" s="457" t="str">
        <f t="shared" si="86"/>
        <v>PK1-YB-ME</v>
      </c>
      <c r="I294" s="3590" t="s">
        <v>500</v>
      </c>
      <c r="J294" s="539" t="s">
        <v>274</v>
      </c>
      <c r="K294" s="3578">
        <v>365</v>
      </c>
      <c r="L294" s="530"/>
      <c r="M294" s="3578"/>
      <c r="N294" s="3578" t="s">
        <v>80</v>
      </c>
      <c r="O294" s="3578">
        <v>30</v>
      </c>
      <c r="P294" s="3578">
        <v>1</v>
      </c>
      <c r="Q294" s="3580">
        <f t="shared" ref="Q294" si="88">O294*P294</f>
        <v>30</v>
      </c>
      <c r="R294" s="3408" t="s">
        <v>638</v>
      </c>
      <c r="S294" s="437" t="s">
        <v>858</v>
      </c>
    </row>
    <row r="295" spans="1:19" s="437" customFormat="1" ht="12.75" customHeight="1">
      <c r="A295" s="545" t="s">
        <v>55</v>
      </c>
      <c r="B295" s="3583"/>
      <c r="C295" s="3586"/>
      <c r="D295" s="3413"/>
      <c r="E295" s="456" t="s">
        <v>718</v>
      </c>
      <c r="F295" s="456" t="s">
        <v>8</v>
      </c>
      <c r="G295" s="456" t="s">
        <v>536</v>
      </c>
      <c r="H295" s="456" t="str">
        <f t="shared" si="86"/>
        <v>PK1-YB-ME</v>
      </c>
      <c r="I295" s="3465"/>
      <c r="J295" s="522" t="s">
        <v>275</v>
      </c>
      <c r="K295" s="3403"/>
      <c r="L295" s="523"/>
      <c r="M295" s="3403"/>
      <c r="N295" s="3403"/>
      <c r="O295" s="3403"/>
      <c r="P295" s="3403"/>
      <c r="Q295" s="3446"/>
      <c r="R295" s="3409"/>
    </row>
    <row r="296" spans="1:19" s="437" customFormat="1" ht="13.5" customHeight="1" thickBot="1">
      <c r="A296" s="575" t="s">
        <v>55</v>
      </c>
      <c r="B296" s="3584"/>
      <c r="C296" s="3587"/>
      <c r="D296" s="3589"/>
      <c r="E296" s="534" t="s">
        <v>718</v>
      </c>
      <c r="F296" s="534" t="s">
        <v>8</v>
      </c>
      <c r="G296" s="534" t="s">
        <v>536</v>
      </c>
      <c r="H296" s="534" t="str">
        <f t="shared" si="86"/>
        <v>PK1-YB-ME</v>
      </c>
      <c r="I296" s="3591"/>
      <c r="J296" s="535" t="s">
        <v>276</v>
      </c>
      <c r="K296" s="3579"/>
      <c r="L296" s="536"/>
      <c r="M296" s="3579"/>
      <c r="N296" s="3579"/>
      <c r="O296" s="3579"/>
      <c r="P296" s="3579"/>
      <c r="Q296" s="3581"/>
      <c r="R296" s="3443"/>
    </row>
    <row r="297" spans="1:19" s="437" customFormat="1" ht="12.75" customHeight="1">
      <c r="A297" s="545" t="s">
        <v>55</v>
      </c>
      <c r="B297" s="3582" t="s">
        <v>845</v>
      </c>
      <c r="C297" s="3585">
        <v>357796</v>
      </c>
      <c r="D297" s="3588">
        <v>1539</v>
      </c>
      <c r="E297" s="457" t="s">
        <v>718</v>
      </c>
      <c r="F297" s="457" t="s">
        <v>8</v>
      </c>
      <c r="G297" s="457" t="s">
        <v>536</v>
      </c>
      <c r="H297" s="457" t="str">
        <f t="shared" si="86"/>
        <v>PK1-YB-ME</v>
      </c>
      <c r="I297" s="3590" t="s">
        <v>285</v>
      </c>
      <c r="J297" s="539" t="s">
        <v>274</v>
      </c>
      <c r="K297" s="3578">
        <v>365</v>
      </c>
      <c r="L297" s="530"/>
      <c r="M297" s="3578"/>
      <c r="N297" s="3578" t="s">
        <v>80</v>
      </c>
      <c r="O297" s="3578">
        <v>30</v>
      </c>
      <c r="P297" s="3578">
        <v>1</v>
      </c>
      <c r="Q297" s="3580">
        <f t="shared" ref="Q297" si="89">O297*P297</f>
        <v>30</v>
      </c>
      <c r="R297" s="3408" t="s">
        <v>638</v>
      </c>
      <c r="S297" s="437" t="s">
        <v>858</v>
      </c>
    </row>
    <row r="298" spans="1:19" s="437" customFormat="1" ht="12.75" customHeight="1">
      <c r="A298" s="545" t="s">
        <v>55</v>
      </c>
      <c r="B298" s="3583"/>
      <c r="C298" s="3586"/>
      <c r="D298" s="3413"/>
      <c r="E298" s="456" t="s">
        <v>718</v>
      </c>
      <c r="F298" s="456" t="s">
        <v>8</v>
      </c>
      <c r="G298" s="456" t="s">
        <v>536</v>
      </c>
      <c r="H298" s="456" t="str">
        <f t="shared" si="86"/>
        <v>PK1-YB-ME</v>
      </c>
      <c r="I298" s="3465"/>
      <c r="J298" s="522" t="s">
        <v>275</v>
      </c>
      <c r="K298" s="3403"/>
      <c r="L298" s="523"/>
      <c r="M298" s="3403"/>
      <c r="N298" s="3403"/>
      <c r="O298" s="3403"/>
      <c r="P298" s="3403"/>
      <c r="Q298" s="3446"/>
      <c r="R298" s="3409"/>
    </row>
    <row r="299" spans="1:19" s="437" customFormat="1" ht="13.5" customHeight="1" thickBot="1">
      <c r="A299" s="575" t="s">
        <v>55</v>
      </c>
      <c r="B299" s="3584"/>
      <c r="C299" s="3587"/>
      <c r="D299" s="3589"/>
      <c r="E299" s="534" t="s">
        <v>718</v>
      </c>
      <c r="F299" s="534" t="s">
        <v>8</v>
      </c>
      <c r="G299" s="534" t="s">
        <v>536</v>
      </c>
      <c r="H299" s="534" t="str">
        <f t="shared" si="86"/>
        <v>PK1-YB-ME</v>
      </c>
      <c r="I299" s="3591"/>
      <c r="J299" s="535" t="s">
        <v>276</v>
      </c>
      <c r="K299" s="3579"/>
      <c r="L299" s="536"/>
      <c r="M299" s="3579"/>
      <c r="N299" s="3579"/>
      <c r="O299" s="3579"/>
      <c r="P299" s="3579"/>
      <c r="Q299" s="3581"/>
      <c r="R299" s="3443"/>
    </row>
    <row r="300" spans="1:19" s="437" customFormat="1" ht="12.75" customHeight="1">
      <c r="A300" s="545" t="s">
        <v>55</v>
      </c>
      <c r="B300" s="3582" t="s">
        <v>475</v>
      </c>
      <c r="C300" s="3585">
        <v>357799</v>
      </c>
      <c r="D300" s="3588">
        <v>1539</v>
      </c>
      <c r="E300" s="457" t="s">
        <v>718</v>
      </c>
      <c r="F300" s="457" t="s">
        <v>8</v>
      </c>
      <c r="G300" s="457" t="s">
        <v>536</v>
      </c>
      <c r="H300" s="457" t="str">
        <f t="shared" si="86"/>
        <v>PK1-YB-ME</v>
      </c>
      <c r="I300" s="3590" t="s">
        <v>501</v>
      </c>
      <c r="J300" s="539" t="s">
        <v>274</v>
      </c>
      <c r="K300" s="3578">
        <v>365</v>
      </c>
      <c r="L300" s="530"/>
      <c r="M300" s="3578"/>
      <c r="N300" s="3578" t="s">
        <v>80</v>
      </c>
      <c r="O300" s="3578">
        <v>30</v>
      </c>
      <c r="P300" s="3578">
        <v>1</v>
      </c>
      <c r="Q300" s="3580">
        <f t="shared" ref="Q300" si="90">O300*P300</f>
        <v>30</v>
      </c>
      <c r="R300" s="3408" t="s">
        <v>638</v>
      </c>
      <c r="S300" s="437" t="s">
        <v>858</v>
      </c>
    </row>
    <row r="301" spans="1:19" s="437" customFormat="1" ht="12.75" customHeight="1">
      <c r="A301" s="545" t="s">
        <v>55</v>
      </c>
      <c r="B301" s="3583"/>
      <c r="C301" s="3586"/>
      <c r="D301" s="3413"/>
      <c r="E301" s="456" t="s">
        <v>718</v>
      </c>
      <c r="F301" s="456" t="s">
        <v>8</v>
      </c>
      <c r="G301" s="456" t="s">
        <v>536</v>
      </c>
      <c r="H301" s="456" t="str">
        <f t="shared" si="86"/>
        <v>PK1-YB-ME</v>
      </c>
      <c r="I301" s="3465"/>
      <c r="J301" s="522" t="s">
        <v>275</v>
      </c>
      <c r="K301" s="3403"/>
      <c r="L301" s="523"/>
      <c r="M301" s="3403"/>
      <c r="N301" s="3403"/>
      <c r="O301" s="3403"/>
      <c r="P301" s="3403"/>
      <c r="Q301" s="3446"/>
      <c r="R301" s="3409"/>
    </row>
    <row r="302" spans="1:19" s="437" customFormat="1" ht="13.5" customHeight="1" thickBot="1">
      <c r="A302" s="575" t="s">
        <v>55</v>
      </c>
      <c r="B302" s="3584"/>
      <c r="C302" s="3587"/>
      <c r="D302" s="3589"/>
      <c r="E302" s="534" t="s">
        <v>718</v>
      </c>
      <c r="F302" s="534" t="s">
        <v>8</v>
      </c>
      <c r="G302" s="534" t="s">
        <v>536</v>
      </c>
      <c r="H302" s="534" t="str">
        <f t="shared" si="86"/>
        <v>PK1-YB-ME</v>
      </c>
      <c r="I302" s="3591"/>
      <c r="J302" s="535" t="s">
        <v>276</v>
      </c>
      <c r="K302" s="3579"/>
      <c r="L302" s="536"/>
      <c r="M302" s="3579"/>
      <c r="N302" s="3579"/>
      <c r="O302" s="3579"/>
      <c r="P302" s="3579"/>
      <c r="Q302" s="3581"/>
      <c r="R302" s="3443"/>
    </row>
    <row r="303" spans="1:19" s="437" customFormat="1" ht="12.75" customHeight="1">
      <c r="A303" s="576" t="s">
        <v>55</v>
      </c>
      <c r="B303" s="3582" t="s">
        <v>476</v>
      </c>
      <c r="C303" s="3594">
        <v>357800</v>
      </c>
      <c r="D303" s="3588">
        <v>1539</v>
      </c>
      <c r="E303" s="457" t="s">
        <v>718</v>
      </c>
      <c r="F303" s="457" t="s">
        <v>8</v>
      </c>
      <c r="G303" s="457" t="s">
        <v>536</v>
      </c>
      <c r="H303" s="457" t="str">
        <f t="shared" si="86"/>
        <v>PK1-YB-ME</v>
      </c>
      <c r="I303" s="3590" t="s">
        <v>502</v>
      </c>
      <c r="J303" s="539" t="s">
        <v>274</v>
      </c>
      <c r="K303" s="3578">
        <v>365</v>
      </c>
      <c r="L303" s="530"/>
      <c r="M303" s="3578"/>
      <c r="N303" s="3578" t="s">
        <v>80</v>
      </c>
      <c r="O303" s="3578">
        <v>30</v>
      </c>
      <c r="P303" s="3578">
        <v>1</v>
      </c>
      <c r="Q303" s="3580">
        <f t="shared" ref="Q303" si="91">O303*P303</f>
        <v>30</v>
      </c>
      <c r="R303" s="3408" t="s">
        <v>638</v>
      </c>
      <c r="S303" s="437" t="s">
        <v>858</v>
      </c>
    </row>
    <row r="304" spans="1:19" s="437" customFormat="1" ht="12.75" customHeight="1">
      <c r="A304" s="545" t="s">
        <v>55</v>
      </c>
      <c r="B304" s="3583"/>
      <c r="C304" s="3440"/>
      <c r="D304" s="3413"/>
      <c r="E304" s="456" t="s">
        <v>718</v>
      </c>
      <c r="F304" s="456" t="s">
        <v>8</v>
      </c>
      <c r="G304" s="456" t="s">
        <v>536</v>
      </c>
      <c r="H304" s="456" t="str">
        <f t="shared" si="86"/>
        <v>PK1-YB-ME</v>
      </c>
      <c r="I304" s="3465"/>
      <c r="J304" s="522" t="s">
        <v>275</v>
      </c>
      <c r="K304" s="3403"/>
      <c r="L304" s="523"/>
      <c r="M304" s="3403"/>
      <c r="N304" s="3403"/>
      <c r="O304" s="3403"/>
      <c r="P304" s="3403"/>
      <c r="Q304" s="3446"/>
      <c r="R304" s="3409"/>
    </row>
    <row r="305" spans="1:20" s="437" customFormat="1" ht="13.5" customHeight="1" thickBot="1">
      <c r="A305" s="575" t="s">
        <v>55</v>
      </c>
      <c r="B305" s="3584"/>
      <c r="C305" s="3595"/>
      <c r="D305" s="3589"/>
      <c r="E305" s="534" t="s">
        <v>718</v>
      </c>
      <c r="F305" s="534" t="s">
        <v>8</v>
      </c>
      <c r="G305" s="534" t="s">
        <v>536</v>
      </c>
      <c r="H305" s="534" t="str">
        <f t="shared" si="86"/>
        <v>PK1-YB-ME</v>
      </c>
      <c r="I305" s="3591"/>
      <c r="J305" s="535" t="s">
        <v>276</v>
      </c>
      <c r="K305" s="3579"/>
      <c r="L305" s="536"/>
      <c r="M305" s="3579"/>
      <c r="N305" s="3579"/>
      <c r="O305" s="3579"/>
      <c r="P305" s="3579"/>
      <c r="Q305" s="3581"/>
      <c r="R305" s="3443"/>
    </row>
    <row r="306" spans="1:20" s="437" customFormat="1" ht="12.75" customHeight="1">
      <c r="A306" s="576" t="s">
        <v>55</v>
      </c>
      <c r="B306" s="3582" t="s">
        <v>856</v>
      </c>
      <c r="C306" s="3585">
        <v>357747</v>
      </c>
      <c r="D306" s="3413">
        <v>1539</v>
      </c>
      <c r="E306" s="457" t="s">
        <v>718</v>
      </c>
      <c r="F306" s="457" t="s">
        <v>8</v>
      </c>
      <c r="G306" s="457" t="s">
        <v>536</v>
      </c>
      <c r="H306" s="457" t="str">
        <f t="shared" si="86"/>
        <v>PK1-YB-ME</v>
      </c>
      <c r="I306" s="3590" t="s">
        <v>283</v>
      </c>
      <c r="J306" s="539" t="s">
        <v>274</v>
      </c>
      <c r="K306" s="3578">
        <v>365</v>
      </c>
      <c r="L306" s="530"/>
      <c r="M306" s="3578"/>
      <c r="N306" s="3578" t="s">
        <v>80</v>
      </c>
      <c r="O306" s="3578">
        <v>30</v>
      </c>
      <c r="P306" s="3578">
        <v>1</v>
      </c>
      <c r="Q306" s="3580">
        <f t="shared" ref="Q306" si="92">O306*P306</f>
        <v>30</v>
      </c>
      <c r="R306" s="3408" t="s">
        <v>638</v>
      </c>
      <c r="S306" s="437" t="s">
        <v>858</v>
      </c>
    </row>
    <row r="307" spans="1:20" s="437" customFormat="1" ht="12.75" customHeight="1">
      <c r="A307" s="545" t="s">
        <v>55</v>
      </c>
      <c r="B307" s="3583"/>
      <c r="C307" s="3586"/>
      <c r="D307" s="3413"/>
      <c r="E307" s="456" t="s">
        <v>718</v>
      </c>
      <c r="F307" s="456" t="s">
        <v>8</v>
      </c>
      <c r="G307" s="456" t="s">
        <v>536</v>
      </c>
      <c r="H307" s="456" t="str">
        <f t="shared" si="86"/>
        <v>PK1-YB-ME</v>
      </c>
      <c r="I307" s="3465"/>
      <c r="J307" s="522" t="s">
        <v>275</v>
      </c>
      <c r="K307" s="3403"/>
      <c r="L307" s="523"/>
      <c r="M307" s="3403"/>
      <c r="N307" s="3403"/>
      <c r="O307" s="3403"/>
      <c r="P307" s="3403"/>
      <c r="Q307" s="3446"/>
      <c r="R307" s="3409"/>
    </row>
    <row r="308" spans="1:20" s="437" customFormat="1" ht="13.5" customHeight="1" thickBot="1">
      <c r="A308" s="575" t="s">
        <v>55</v>
      </c>
      <c r="B308" s="3584"/>
      <c r="C308" s="3587"/>
      <c r="D308" s="3589"/>
      <c r="E308" s="534" t="s">
        <v>718</v>
      </c>
      <c r="F308" s="534" t="s">
        <v>8</v>
      </c>
      <c r="G308" s="534" t="s">
        <v>536</v>
      </c>
      <c r="H308" s="534" t="str">
        <f t="shared" si="86"/>
        <v>PK1-YB-ME</v>
      </c>
      <c r="I308" s="3591"/>
      <c r="J308" s="535" t="s">
        <v>276</v>
      </c>
      <c r="K308" s="3579"/>
      <c r="L308" s="536"/>
      <c r="M308" s="3579"/>
      <c r="N308" s="3579"/>
      <c r="O308" s="3579"/>
      <c r="P308" s="3579"/>
      <c r="Q308" s="3581"/>
      <c r="R308" s="3443"/>
    </row>
    <row r="309" spans="1:20" s="437" customFormat="1" ht="12.75" customHeight="1">
      <c r="A309" s="545" t="s">
        <v>55</v>
      </c>
      <c r="B309" s="3582" t="s">
        <v>857</v>
      </c>
      <c r="C309" s="3585">
        <v>357748</v>
      </c>
      <c r="D309" s="3413">
        <v>1539</v>
      </c>
      <c r="E309" s="457" t="s">
        <v>718</v>
      </c>
      <c r="F309" s="457" t="s">
        <v>8</v>
      </c>
      <c r="G309" s="457" t="s">
        <v>536</v>
      </c>
      <c r="H309" s="457" t="str">
        <f t="shared" si="86"/>
        <v>PK1-YB-ME</v>
      </c>
      <c r="I309" s="3590" t="s">
        <v>284</v>
      </c>
      <c r="J309" s="539" t="s">
        <v>274</v>
      </c>
      <c r="K309" s="3578">
        <v>365</v>
      </c>
      <c r="L309" s="530"/>
      <c r="M309" s="3578"/>
      <c r="N309" s="3578" t="s">
        <v>80</v>
      </c>
      <c r="O309" s="3578">
        <v>30</v>
      </c>
      <c r="P309" s="3578">
        <v>1</v>
      </c>
      <c r="Q309" s="3580">
        <f t="shared" ref="Q309" si="93">O309*P309</f>
        <v>30</v>
      </c>
      <c r="R309" s="3408" t="s">
        <v>638</v>
      </c>
      <c r="S309" s="437" t="s">
        <v>858</v>
      </c>
    </row>
    <row r="310" spans="1:20" s="437" customFormat="1" ht="12.75" customHeight="1">
      <c r="A310" s="545" t="s">
        <v>55</v>
      </c>
      <c r="B310" s="3583"/>
      <c r="C310" s="3586"/>
      <c r="D310" s="3413"/>
      <c r="E310" s="456" t="s">
        <v>718</v>
      </c>
      <c r="F310" s="456" t="s">
        <v>8</v>
      </c>
      <c r="G310" s="456" t="s">
        <v>536</v>
      </c>
      <c r="H310" s="456" t="str">
        <f t="shared" si="86"/>
        <v>PK1-YB-ME</v>
      </c>
      <c r="I310" s="3465"/>
      <c r="J310" s="522" t="s">
        <v>275</v>
      </c>
      <c r="K310" s="3403"/>
      <c r="L310" s="523"/>
      <c r="M310" s="3403"/>
      <c r="N310" s="3403"/>
      <c r="O310" s="3403"/>
      <c r="P310" s="3403"/>
      <c r="Q310" s="3446"/>
      <c r="R310" s="3409"/>
    </row>
    <row r="311" spans="1:20" s="437" customFormat="1" ht="13.5" customHeight="1" thickBot="1">
      <c r="A311" s="575" t="s">
        <v>55</v>
      </c>
      <c r="B311" s="3597"/>
      <c r="C311" s="3598"/>
      <c r="D311" s="3414"/>
      <c r="E311" s="534" t="s">
        <v>718</v>
      </c>
      <c r="F311" s="534" t="s">
        <v>8</v>
      </c>
      <c r="G311" s="534" t="s">
        <v>536</v>
      </c>
      <c r="H311" s="534" t="str">
        <f t="shared" si="86"/>
        <v>PK1-YB-ME</v>
      </c>
      <c r="I311" s="3577"/>
      <c r="J311" s="535" t="s">
        <v>276</v>
      </c>
      <c r="K311" s="3579"/>
      <c r="L311" s="536"/>
      <c r="M311" s="3579"/>
      <c r="N311" s="3579"/>
      <c r="O311" s="3579"/>
      <c r="P311" s="3579"/>
      <c r="Q311" s="3581"/>
      <c r="R311" s="3443"/>
    </row>
    <row r="312" spans="1:20" s="437" customFormat="1" ht="13.5" customHeight="1" thickBot="1">
      <c r="A312" s="549" t="s">
        <v>55</v>
      </c>
      <c r="B312" s="3596" t="s">
        <v>67</v>
      </c>
      <c r="C312" s="1535">
        <v>357534</v>
      </c>
      <c r="D312" s="515">
        <v>3134</v>
      </c>
      <c r="E312" s="515" t="s">
        <v>713</v>
      </c>
      <c r="F312" s="515" t="s">
        <v>9</v>
      </c>
      <c r="G312" s="515" t="s">
        <v>697</v>
      </c>
      <c r="H312" s="515" t="str">
        <f t="shared" si="86"/>
        <v>PK1-NC-EE</v>
      </c>
      <c r="I312" s="517" t="s">
        <v>67</v>
      </c>
      <c r="J312" s="517" t="s">
        <v>68</v>
      </c>
      <c r="K312" s="435">
        <v>60</v>
      </c>
      <c r="L312" s="435"/>
      <c r="M312" s="435" t="s">
        <v>80</v>
      </c>
      <c r="N312" s="435"/>
      <c r="O312" s="435">
        <v>120</v>
      </c>
      <c r="P312" s="435">
        <v>2</v>
      </c>
      <c r="Q312" s="483">
        <f t="shared" si="87"/>
        <v>240</v>
      </c>
      <c r="R312" s="541" t="s">
        <v>384</v>
      </c>
      <c r="S312" s="437" t="s">
        <v>531</v>
      </c>
    </row>
    <row r="313" spans="1:20" s="437" customFormat="1" ht="12">
      <c r="A313" s="545" t="s">
        <v>55</v>
      </c>
      <c r="B313" s="3583"/>
      <c r="C313" s="3567">
        <v>361250</v>
      </c>
      <c r="D313" s="3550">
        <v>1530</v>
      </c>
      <c r="E313" s="455" t="s">
        <v>696</v>
      </c>
      <c r="F313" s="455" t="s">
        <v>32</v>
      </c>
      <c r="G313" s="455" t="s">
        <v>697</v>
      </c>
      <c r="H313" s="455" t="str">
        <f t="shared" si="86"/>
        <v>PK1-HI-EE</v>
      </c>
      <c r="I313" s="3575" t="s">
        <v>67</v>
      </c>
      <c r="J313" s="489" t="s">
        <v>69</v>
      </c>
      <c r="K313" s="3474">
        <v>180</v>
      </c>
      <c r="L313" s="441"/>
      <c r="M313" s="3474" t="s">
        <v>80</v>
      </c>
      <c r="N313" s="3474"/>
      <c r="O313" s="3474">
        <v>30</v>
      </c>
      <c r="P313" s="3474">
        <v>2</v>
      </c>
      <c r="Q313" s="3475">
        <f t="shared" si="87"/>
        <v>60</v>
      </c>
      <c r="R313" s="3408" t="s">
        <v>383</v>
      </c>
      <c r="S313" s="431" t="s">
        <v>529</v>
      </c>
    </row>
    <row r="314" spans="1:20" s="437" customFormat="1" ht="12.75" customHeight="1">
      <c r="A314" s="545" t="s">
        <v>55</v>
      </c>
      <c r="B314" s="3583"/>
      <c r="C314" s="3440"/>
      <c r="D314" s="3413"/>
      <c r="E314" s="455" t="s">
        <v>696</v>
      </c>
      <c r="F314" s="455" t="s">
        <v>32</v>
      </c>
      <c r="G314" s="455" t="s">
        <v>697</v>
      </c>
      <c r="H314" s="455" t="str">
        <f t="shared" si="86"/>
        <v>PK1-HI-EE</v>
      </c>
      <c r="I314" s="3465"/>
      <c r="J314" s="489" t="s">
        <v>79</v>
      </c>
      <c r="K314" s="3403"/>
      <c r="L314" s="441"/>
      <c r="M314" s="3403"/>
      <c r="N314" s="3403"/>
      <c r="O314" s="3403"/>
      <c r="P314" s="3403"/>
      <c r="Q314" s="3446"/>
      <c r="R314" s="3409"/>
      <c r="S314" s="431"/>
    </row>
    <row r="315" spans="1:20" s="437" customFormat="1" ht="13.5" customHeight="1" thickBot="1">
      <c r="A315" s="550" t="s">
        <v>55</v>
      </c>
      <c r="B315" s="3597"/>
      <c r="C315" s="3448"/>
      <c r="D315" s="3414"/>
      <c r="E315" s="459" t="s">
        <v>696</v>
      </c>
      <c r="F315" s="459" t="s">
        <v>32</v>
      </c>
      <c r="G315" s="459" t="s">
        <v>697</v>
      </c>
      <c r="H315" s="459" t="str">
        <f t="shared" si="86"/>
        <v>PK1-HI-EE</v>
      </c>
      <c r="I315" s="3577"/>
      <c r="J315" s="533" t="s">
        <v>72</v>
      </c>
      <c r="K315" s="3416"/>
      <c r="L315" s="444"/>
      <c r="M315" s="3416"/>
      <c r="N315" s="3416"/>
      <c r="O315" s="3416"/>
      <c r="P315" s="3416"/>
      <c r="Q315" s="3458"/>
      <c r="R315" s="3443"/>
      <c r="S315" s="431"/>
    </row>
    <row r="316" spans="1:20" ht="13.5" thickBot="1">
      <c r="A316" s="1164" t="s">
        <v>55</v>
      </c>
      <c r="B316" s="1165" t="s">
        <v>1306</v>
      </c>
      <c r="C316" s="1166"/>
      <c r="D316" s="1167">
        <v>5162</v>
      </c>
      <c r="E316" s="953" t="s">
        <v>694</v>
      </c>
      <c r="F316" s="953" t="s">
        <v>32</v>
      </c>
      <c r="G316" s="953" t="s">
        <v>536</v>
      </c>
      <c r="H316" s="953" t="str">
        <f>A316&amp;"-"&amp;E316&amp;F316&amp;"-"&amp;G316</f>
        <v>PK1-FI-ME</v>
      </c>
      <c r="I316" s="1168" t="str">
        <f>B316</f>
        <v>Bag maker 1A5</v>
      </c>
      <c r="J316" s="1168" t="s">
        <v>1000</v>
      </c>
      <c r="K316" s="954">
        <v>14</v>
      </c>
      <c r="L316" s="1169"/>
      <c r="M316" s="954" t="s">
        <v>80</v>
      </c>
      <c r="N316" s="954"/>
      <c r="O316" s="956">
        <v>30</v>
      </c>
      <c r="P316" s="954">
        <v>1</v>
      </c>
      <c r="Q316" s="1170">
        <f t="shared" ref="Q316" si="94">O316*P316</f>
        <v>30</v>
      </c>
      <c r="R316" s="1130" t="s">
        <v>503</v>
      </c>
      <c r="S316" s="410" t="s">
        <v>528</v>
      </c>
    </row>
    <row r="317" spans="1:20">
      <c r="A317" s="2461" t="s">
        <v>55</v>
      </c>
      <c r="B317" s="1919" t="s">
        <v>1616</v>
      </c>
      <c r="C317" s="3611">
        <v>365633</v>
      </c>
      <c r="D317" s="3601">
        <v>5972</v>
      </c>
      <c r="E317" s="3601" t="s">
        <v>718</v>
      </c>
      <c r="F317" s="3601" t="s">
        <v>34</v>
      </c>
      <c r="G317" s="3601" t="s">
        <v>536</v>
      </c>
      <c r="H317" s="3601" t="str">
        <f>A317&amp;"-"&amp;E317&amp;F317&amp;"-"&amp;G317</f>
        <v>PK1-YR-ME</v>
      </c>
      <c r="I317" s="3599" t="s">
        <v>1387</v>
      </c>
      <c r="J317" s="2442" t="s">
        <v>1635</v>
      </c>
      <c r="K317" s="3601">
        <v>365</v>
      </c>
      <c r="L317" s="2276"/>
      <c r="M317" s="414" t="s">
        <v>80</v>
      </c>
      <c r="N317" s="414"/>
      <c r="O317" s="414" t="s">
        <v>80</v>
      </c>
      <c r="P317" s="414"/>
      <c r="Q317" s="414"/>
      <c r="R317" s="414"/>
      <c r="S317" s="613"/>
      <c r="T317" s="2277"/>
    </row>
    <row r="318" spans="1:20">
      <c r="A318" s="2274" t="s">
        <v>55</v>
      </c>
      <c r="B318" s="2275" t="s">
        <v>1616</v>
      </c>
      <c r="C318" s="3604"/>
      <c r="D318" s="3602"/>
      <c r="E318" s="3602"/>
      <c r="F318" s="3602"/>
      <c r="G318" s="3602"/>
      <c r="H318" s="3602"/>
      <c r="I318" s="3600"/>
      <c r="J318" s="2443" t="s">
        <v>1636</v>
      </c>
      <c r="K318" s="3602"/>
      <c r="L318" s="2278"/>
      <c r="M318" s="560" t="s">
        <v>80</v>
      </c>
      <c r="N318" s="560"/>
      <c r="O318" s="560" t="s">
        <v>80</v>
      </c>
      <c r="P318" s="560"/>
      <c r="Q318" s="560"/>
      <c r="R318" s="560"/>
      <c r="S318" s="1011"/>
      <c r="T318" s="2279"/>
    </row>
    <row r="319" spans="1:20">
      <c r="A319" s="2274" t="s">
        <v>55</v>
      </c>
      <c r="B319" s="2275" t="s">
        <v>1386</v>
      </c>
      <c r="C319" s="3603">
        <v>365634</v>
      </c>
      <c r="D319" s="3605">
        <v>5973</v>
      </c>
      <c r="E319" s="3607" t="s">
        <v>695</v>
      </c>
      <c r="F319" s="3607" t="s">
        <v>42</v>
      </c>
      <c r="G319" s="3607" t="s">
        <v>536</v>
      </c>
      <c r="H319" s="3607" t="str">
        <f t="shared" ref="H319:H323" si="95">A319&amp;"-"&amp;E319&amp;F319&amp;"-"&amp;G319</f>
        <v>PK1-ML-ME</v>
      </c>
      <c r="I319" s="3609" t="s">
        <v>1494</v>
      </c>
      <c r="J319" s="2444" t="s">
        <v>1528</v>
      </c>
      <c r="K319" s="3607">
        <v>30</v>
      </c>
      <c r="L319" s="2280"/>
      <c r="M319" s="3579" t="s">
        <v>80</v>
      </c>
      <c r="N319" s="3579"/>
      <c r="O319" s="3579" t="s">
        <v>80</v>
      </c>
      <c r="P319" s="3579"/>
      <c r="Q319" s="3579">
        <v>10</v>
      </c>
      <c r="R319" s="3579"/>
      <c r="S319" s="3613"/>
      <c r="T319" s="3626"/>
    </row>
    <row r="320" spans="1:20">
      <c r="A320" s="2274" t="s">
        <v>55</v>
      </c>
      <c r="B320" s="2275" t="s">
        <v>1386</v>
      </c>
      <c r="C320" s="3603"/>
      <c r="D320" s="3606"/>
      <c r="E320" s="3608"/>
      <c r="F320" s="3608"/>
      <c r="G320" s="3608"/>
      <c r="H320" s="3608" t="str">
        <f t="shared" si="95"/>
        <v>PK1--</v>
      </c>
      <c r="I320" s="3610"/>
      <c r="J320" s="2445" t="s">
        <v>1529</v>
      </c>
      <c r="K320" s="3608"/>
      <c r="L320" s="2280"/>
      <c r="M320" s="3634"/>
      <c r="N320" s="3634"/>
      <c r="O320" s="3634"/>
      <c r="P320" s="3634"/>
      <c r="Q320" s="3634"/>
      <c r="R320" s="3634"/>
      <c r="S320" s="3613"/>
      <c r="T320" s="3626"/>
    </row>
    <row r="321" spans="1:20">
      <c r="A321" s="2274" t="s">
        <v>55</v>
      </c>
      <c r="B321" s="2275" t="s">
        <v>1386</v>
      </c>
      <c r="C321" s="3603"/>
      <c r="D321" s="3606"/>
      <c r="E321" s="3608"/>
      <c r="F321" s="3608"/>
      <c r="G321" s="3608"/>
      <c r="H321" s="3608" t="str">
        <f t="shared" si="95"/>
        <v>PK1--</v>
      </c>
      <c r="I321" s="3610" t="s">
        <v>1496</v>
      </c>
      <c r="J321" s="2445" t="s">
        <v>1530</v>
      </c>
      <c r="K321" s="3608"/>
      <c r="L321" s="2280"/>
      <c r="M321" s="3634"/>
      <c r="N321" s="3634"/>
      <c r="O321" s="3634"/>
      <c r="P321" s="3634"/>
      <c r="Q321" s="3634"/>
      <c r="R321" s="3634"/>
      <c r="S321" s="3613"/>
      <c r="T321" s="3626"/>
    </row>
    <row r="322" spans="1:20">
      <c r="A322" s="2274" t="s">
        <v>55</v>
      </c>
      <c r="B322" s="2275" t="s">
        <v>1386</v>
      </c>
      <c r="C322" s="3603"/>
      <c r="D322" s="3606"/>
      <c r="E322" s="3608"/>
      <c r="F322" s="3608"/>
      <c r="G322" s="3608"/>
      <c r="H322" s="3608" t="str">
        <f t="shared" si="95"/>
        <v>PK1--</v>
      </c>
      <c r="I322" s="3610"/>
      <c r="J322" s="2445" t="s">
        <v>1531</v>
      </c>
      <c r="K322" s="3608"/>
      <c r="L322" s="2280"/>
      <c r="M322" s="3634"/>
      <c r="N322" s="3634"/>
      <c r="O322" s="3634"/>
      <c r="P322" s="3634"/>
      <c r="Q322" s="3634"/>
      <c r="R322" s="3634"/>
      <c r="S322" s="3613"/>
      <c r="T322" s="3626"/>
    </row>
    <row r="323" spans="1:20">
      <c r="A323" s="2274" t="s">
        <v>55</v>
      </c>
      <c r="B323" s="2275" t="s">
        <v>1386</v>
      </c>
      <c r="C323" s="3604"/>
      <c r="D323" s="3606"/>
      <c r="E323" s="3608"/>
      <c r="F323" s="3608"/>
      <c r="G323" s="3608"/>
      <c r="H323" s="3608" t="str">
        <f t="shared" si="95"/>
        <v>PK1--</v>
      </c>
      <c r="I323" s="2446" t="s">
        <v>1532</v>
      </c>
      <c r="J323" s="2447" t="s">
        <v>1533</v>
      </c>
      <c r="K323" s="3608"/>
      <c r="L323" s="2280"/>
      <c r="M323" s="3634"/>
      <c r="N323" s="3634"/>
      <c r="O323" s="3634"/>
      <c r="P323" s="3634"/>
      <c r="Q323" s="3634"/>
      <c r="R323" s="3634"/>
      <c r="S323" s="3614"/>
      <c r="T323" s="3627"/>
    </row>
    <row r="324" spans="1:20">
      <c r="A324" s="2274" t="s">
        <v>55</v>
      </c>
      <c r="B324" s="2275" t="s">
        <v>1386</v>
      </c>
      <c r="C324" s="3628"/>
      <c r="D324" s="3631">
        <v>5974</v>
      </c>
      <c r="E324" s="3624" t="s">
        <v>696</v>
      </c>
      <c r="F324" s="3624" t="s">
        <v>34</v>
      </c>
      <c r="G324" s="3624" t="s">
        <v>536</v>
      </c>
      <c r="H324" s="3624" t="str">
        <f>A324&amp;"-"&amp;E324&amp;F324&amp;"-"&amp;G324</f>
        <v>PK1-HR-ME</v>
      </c>
      <c r="I324" s="3633" t="s">
        <v>1494</v>
      </c>
      <c r="J324" s="2282" t="s">
        <v>1535</v>
      </c>
      <c r="K324" s="3624">
        <v>180</v>
      </c>
      <c r="L324" s="2280"/>
      <c r="M324" s="3578" t="s">
        <v>80</v>
      </c>
      <c r="N324" s="3578"/>
      <c r="O324" s="3578" t="s">
        <v>80</v>
      </c>
      <c r="P324" s="3578"/>
      <c r="Q324" s="3578"/>
      <c r="R324" s="3578"/>
      <c r="S324" s="3612"/>
      <c r="T324" s="3615"/>
    </row>
    <row r="325" spans="1:20">
      <c r="A325" s="1971"/>
      <c r="B325" s="2335"/>
      <c r="C325" s="3629"/>
      <c r="D325" s="3632"/>
      <c r="E325" s="3625"/>
      <c r="F325" s="3625"/>
      <c r="G325" s="3625"/>
      <c r="H325" s="3625"/>
      <c r="I325" s="3618"/>
      <c r="J325" s="2336" t="s">
        <v>1536</v>
      </c>
      <c r="K325" s="3625"/>
      <c r="L325" s="2284"/>
      <c r="M325" s="3403"/>
      <c r="N325" s="3403"/>
      <c r="O325" s="3403"/>
      <c r="P325" s="3403"/>
      <c r="Q325" s="3403"/>
      <c r="R325" s="3403"/>
      <c r="S325" s="3613"/>
      <c r="T325" s="3616"/>
    </row>
    <row r="326" spans="1:20">
      <c r="A326" s="2274" t="s">
        <v>55</v>
      </c>
      <c r="B326" s="2275" t="s">
        <v>1386</v>
      </c>
      <c r="C326" s="3629"/>
      <c r="D326" s="3632"/>
      <c r="E326" s="3625"/>
      <c r="F326" s="3625"/>
      <c r="G326" s="3625"/>
      <c r="H326" s="3625"/>
      <c r="I326" s="3618" t="s">
        <v>1496</v>
      </c>
      <c r="J326" s="2336" t="s">
        <v>1538</v>
      </c>
      <c r="K326" s="3625"/>
      <c r="L326" s="2280"/>
      <c r="M326" s="3403"/>
      <c r="N326" s="3403"/>
      <c r="O326" s="3403"/>
      <c r="P326" s="3403"/>
      <c r="Q326" s="3403"/>
      <c r="R326" s="3403"/>
      <c r="S326" s="3613"/>
      <c r="T326" s="3616"/>
    </row>
    <row r="327" spans="1:20">
      <c r="A327" s="2274" t="s">
        <v>55</v>
      </c>
      <c r="B327" s="2275" t="s">
        <v>1386</v>
      </c>
      <c r="C327" s="3630"/>
      <c r="D327" s="3607"/>
      <c r="E327" s="3622"/>
      <c r="F327" s="3622"/>
      <c r="G327" s="3622"/>
      <c r="H327" s="3622"/>
      <c r="I327" s="3619"/>
      <c r="J327" s="2283" t="s">
        <v>1539</v>
      </c>
      <c r="K327" s="3622"/>
      <c r="L327" s="2284"/>
      <c r="M327" s="3579"/>
      <c r="N327" s="3579"/>
      <c r="O327" s="3579"/>
      <c r="P327" s="3579"/>
      <c r="Q327" s="3579"/>
      <c r="R327" s="3579"/>
      <c r="S327" s="3614"/>
      <c r="T327" s="3617"/>
    </row>
    <row r="328" spans="1:20">
      <c r="A328" s="2274" t="s">
        <v>55</v>
      </c>
      <c r="B328" s="2275" t="s">
        <v>1386</v>
      </c>
      <c r="C328" s="3620"/>
      <c r="D328" s="3605">
        <v>5975</v>
      </c>
      <c r="E328" s="3622" t="s">
        <v>696</v>
      </c>
      <c r="F328" s="3622" t="s">
        <v>34</v>
      </c>
      <c r="G328" s="3622" t="s">
        <v>536</v>
      </c>
      <c r="H328" s="3624" t="str">
        <f t="shared" ref="H328:H339" si="96">A328&amp;"-"&amp;E328&amp;F328&amp;"-"&amp;G328</f>
        <v>PK1-HR-ME</v>
      </c>
      <c r="I328" s="2289" t="s">
        <v>1494</v>
      </c>
      <c r="J328" s="2285" t="s">
        <v>1537</v>
      </c>
      <c r="K328" s="3622">
        <v>180</v>
      </c>
      <c r="L328" s="2280"/>
      <c r="M328" s="3579" t="s">
        <v>80</v>
      </c>
      <c r="N328" s="3579"/>
      <c r="O328" s="3579" t="s">
        <v>80</v>
      </c>
      <c r="P328" s="3579"/>
      <c r="Q328" s="3579"/>
      <c r="R328" s="3579"/>
      <c r="S328" s="1139"/>
      <c r="T328" s="2286"/>
    </row>
    <row r="329" spans="1:20">
      <c r="A329" s="2274" t="s">
        <v>55</v>
      </c>
      <c r="B329" s="2275" t="s">
        <v>1386</v>
      </c>
      <c r="C329" s="3621"/>
      <c r="D329" s="3606"/>
      <c r="E329" s="3623"/>
      <c r="F329" s="3623"/>
      <c r="G329" s="3623"/>
      <c r="H329" s="3622" t="str">
        <f t="shared" si="96"/>
        <v>PK1--</v>
      </c>
      <c r="I329" s="2290" t="s">
        <v>1496</v>
      </c>
      <c r="J329" s="2283" t="s">
        <v>1540</v>
      </c>
      <c r="K329" s="3623"/>
      <c r="L329" s="2284"/>
      <c r="M329" s="3634"/>
      <c r="N329" s="3634"/>
      <c r="O329" s="3634"/>
      <c r="P329" s="3634"/>
      <c r="Q329" s="3634"/>
      <c r="R329" s="3634"/>
      <c r="S329" s="2287"/>
      <c r="T329" s="2288"/>
    </row>
    <row r="330" spans="1:20">
      <c r="A330" s="2274" t="s">
        <v>55</v>
      </c>
      <c r="B330" s="2275" t="s">
        <v>1616</v>
      </c>
      <c r="C330" s="3620"/>
      <c r="D330" s="3605">
        <v>5976</v>
      </c>
      <c r="E330" s="3622" t="s">
        <v>696</v>
      </c>
      <c r="F330" s="3622" t="s">
        <v>34</v>
      </c>
      <c r="G330" s="3622" t="s">
        <v>536</v>
      </c>
      <c r="H330" s="3624" t="str">
        <f t="shared" si="96"/>
        <v>PK1-HR-ME</v>
      </c>
      <c r="I330" s="2289" t="s">
        <v>1494</v>
      </c>
      <c r="J330" s="2285" t="s">
        <v>1495</v>
      </c>
      <c r="K330" s="3622">
        <v>180</v>
      </c>
      <c r="L330" s="2280"/>
      <c r="M330" s="3579" t="s">
        <v>80</v>
      </c>
      <c r="N330" s="3579"/>
      <c r="O330" s="3579" t="s">
        <v>80</v>
      </c>
      <c r="P330" s="3579"/>
      <c r="Q330" s="3579"/>
      <c r="R330" s="3579"/>
      <c r="S330" s="1139"/>
      <c r="T330" s="2286"/>
    </row>
    <row r="331" spans="1:20">
      <c r="A331" s="2274" t="s">
        <v>55</v>
      </c>
      <c r="B331" s="2275" t="s">
        <v>1386</v>
      </c>
      <c r="C331" s="3621"/>
      <c r="D331" s="3606"/>
      <c r="E331" s="3623"/>
      <c r="F331" s="3623"/>
      <c r="G331" s="3623"/>
      <c r="H331" s="3622" t="str">
        <f t="shared" si="96"/>
        <v>PK1--</v>
      </c>
      <c r="I331" s="2290" t="s">
        <v>1496</v>
      </c>
      <c r="J331" s="2283" t="s">
        <v>1495</v>
      </c>
      <c r="K331" s="3623"/>
      <c r="L331" s="2280"/>
      <c r="M331" s="3634"/>
      <c r="N331" s="3634"/>
      <c r="O331" s="3634"/>
      <c r="P331" s="3634"/>
      <c r="Q331" s="3634"/>
      <c r="R331" s="3634"/>
      <c r="S331" s="2287"/>
      <c r="T331" s="2288"/>
    </row>
    <row r="332" spans="1:20">
      <c r="A332" s="2274" t="s">
        <v>55</v>
      </c>
      <c r="B332" s="2275" t="s">
        <v>1386</v>
      </c>
      <c r="C332" s="3635">
        <v>365635</v>
      </c>
      <c r="D332" s="3637">
        <v>5977</v>
      </c>
      <c r="E332" s="3638" t="s">
        <v>695</v>
      </c>
      <c r="F332" s="3638" t="s">
        <v>32</v>
      </c>
      <c r="G332" s="3638" t="s">
        <v>536</v>
      </c>
      <c r="H332" s="3638" t="str">
        <f t="shared" si="96"/>
        <v>PK1-MI-ME</v>
      </c>
      <c r="I332" s="3643" t="s">
        <v>1388</v>
      </c>
      <c r="J332" s="2448" t="s">
        <v>1497</v>
      </c>
      <c r="K332" s="3644">
        <v>30</v>
      </c>
      <c r="L332" s="2292"/>
      <c r="M332" s="3645" t="s">
        <v>80</v>
      </c>
      <c r="N332" s="3578"/>
      <c r="O332" s="3645" t="s">
        <v>80</v>
      </c>
      <c r="P332" s="3578"/>
      <c r="Q332" s="3578">
        <v>10</v>
      </c>
      <c r="R332" s="3578"/>
      <c r="S332" s="1139"/>
      <c r="T332" s="2286"/>
    </row>
    <row r="333" spans="1:20">
      <c r="A333" s="2274" t="s">
        <v>55</v>
      </c>
      <c r="B333" s="2275" t="s">
        <v>1386</v>
      </c>
      <c r="C333" s="3636"/>
      <c r="D333" s="3637"/>
      <c r="E333" s="3638"/>
      <c r="F333" s="3638"/>
      <c r="G333" s="3638"/>
      <c r="H333" s="3638" t="str">
        <f t="shared" si="96"/>
        <v>PK1--</v>
      </c>
      <c r="I333" s="3643"/>
      <c r="J333" s="2449" t="s">
        <v>1534</v>
      </c>
      <c r="K333" s="3641"/>
      <c r="L333" s="2293"/>
      <c r="M333" s="3646" t="s">
        <v>80</v>
      </c>
      <c r="N333" s="3579"/>
      <c r="O333" s="3646" t="s">
        <v>80</v>
      </c>
      <c r="P333" s="3579"/>
      <c r="Q333" s="3579">
        <v>10</v>
      </c>
      <c r="R333" s="3579"/>
      <c r="S333" s="2287"/>
      <c r="T333" s="2288"/>
    </row>
    <row r="334" spans="1:20">
      <c r="A334" s="2274" t="s">
        <v>55</v>
      </c>
      <c r="B334" s="2275" t="s">
        <v>1386</v>
      </c>
      <c r="C334" s="3639">
        <v>365636</v>
      </c>
      <c r="D334" s="3640">
        <v>5978</v>
      </c>
      <c r="E334" s="3641" t="s">
        <v>695</v>
      </c>
      <c r="F334" s="3641" t="s">
        <v>42</v>
      </c>
      <c r="G334" s="3641" t="s">
        <v>536</v>
      </c>
      <c r="H334" s="3641" t="str">
        <f t="shared" si="96"/>
        <v>PK1-ML-ME</v>
      </c>
      <c r="I334" s="3642" t="s">
        <v>1388</v>
      </c>
      <c r="J334" s="2450" t="s">
        <v>1498</v>
      </c>
      <c r="K334" s="3641">
        <v>30</v>
      </c>
      <c r="L334" s="2294"/>
      <c r="M334" s="3579" t="s">
        <v>80</v>
      </c>
      <c r="N334" s="3579"/>
      <c r="O334" s="3579" t="s">
        <v>80</v>
      </c>
      <c r="P334" s="3579"/>
      <c r="Q334" s="3579">
        <v>5</v>
      </c>
      <c r="R334" s="3579"/>
      <c r="S334" s="1139"/>
      <c r="T334" s="2286"/>
    </row>
    <row r="335" spans="1:20">
      <c r="A335" s="2274" t="s">
        <v>55</v>
      </c>
      <c r="B335" s="2275" t="s">
        <v>1386</v>
      </c>
      <c r="C335" s="3639"/>
      <c r="D335" s="3637"/>
      <c r="E335" s="3638" t="s">
        <v>694</v>
      </c>
      <c r="F335" s="3638"/>
      <c r="G335" s="3638" t="s">
        <v>536</v>
      </c>
      <c r="H335" s="3638" t="str">
        <f t="shared" si="96"/>
        <v>PK1-F-ME</v>
      </c>
      <c r="I335" s="3643"/>
      <c r="J335" s="2451" t="s">
        <v>1499</v>
      </c>
      <c r="K335" s="3638">
        <v>14</v>
      </c>
      <c r="L335" s="2294"/>
      <c r="M335" s="3634" t="s">
        <v>80</v>
      </c>
      <c r="N335" s="3634"/>
      <c r="O335" s="3634" t="s">
        <v>80</v>
      </c>
      <c r="P335" s="3634"/>
      <c r="Q335" s="3634"/>
      <c r="R335" s="3634"/>
      <c r="S335" s="1102"/>
      <c r="T335" s="1499"/>
    </row>
    <row r="336" spans="1:20">
      <c r="A336" s="2274" t="s">
        <v>55</v>
      </c>
      <c r="B336" s="2275" t="s">
        <v>1386</v>
      </c>
      <c r="C336" s="3639"/>
      <c r="D336" s="3637"/>
      <c r="E336" s="3638" t="s">
        <v>694</v>
      </c>
      <c r="F336" s="3638"/>
      <c r="G336" s="3638" t="s">
        <v>536</v>
      </c>
      <c r="H336" s="3638" t="str">
        <f t="shared" si="96"/>
        <v>PK1-F-ME</v>
      </c>
      <c r="I336" s="3643"/>
      <c r="J336" s="2451" t="s">
        <v>1500</v>
      </c>
      <c r="K336" s="3638">
        <v>14</v>
      </c>
      <c r="L336" s="2294"/>
      <c r="M336" s="3634" t="s">
        <v>80</v>
      </c>
      <c r="N336" s="3634"/>
      <c r="O336" s="3634" t="s">
        <v>80</v>
      </c>
      <c r="P336" s="3634"/>
      <c r="Q336" s="3634"/>
      <c r="R336" s="3634"/>
      <c r="S336" s="1102"/>
      <c r="T336" s="1499"/>
    </row>
    <row r="337" spans="1:20">
      <c r="A337" s="2274" t="s">
        <v>55</v>
      </c>
      <c r="B337" s="2275" t="s">
        <v>1386</v>
      </c>
      <c r="C337" s="3636"/>
      <c r="D337" s="3637"/>
      <c r="E337" s="3638" t="s">
        <v>694</v>
      </c>
      <c r="F337" s="3638"/>
      <c r="G337" s="3638" t="s">
        <v>536</v>
      </c>
      <c r="H337" s="3638" t="str">
        <f t="shared" si="96"/>
        <v>PK1-F-ME</v>
      </c>
      <c r="I337" s="3643"/>
      <c r="J337" s="2449" t="s">
        <v>1501</v>
      </c>
      <c r="K337" s="3638">
        <v>14</v>
      </c>
      <c r="L337" s="2294"/>
      <c r="M337" s="3634" t="s">
        <v>80</v>
      </c>
      <c r="N337" s="3634"/>
      <c r="O337" s="3634" t="s">
        <v>80</v>
      </c>
      <c r="P337" s="3634"/>
      <c r="Q337" s="3634"/>
      <c r="R337" s="3634"/>
      <c r="S337" s="2287"/>
      <c r="T337" s="2288"/>
    </row>
    <row r="338" spans="1:20">
      <c r="A338" s="2274" t="s">
        <v>55</v>
      </c>
      <c r="B338" s="2275" t="s">
        <v>1386</v>
      </c>
      <c r="C338" s="2462">
        <v>365642</v>
      </c>
      <c r="D338" s="2296">
        <v>5979</v>
      </c>
      <c r="E338" s="2670" t="s">
        <v>999</v>
      </c>
      <c r="F338" s="2670" t="s">
        <v>9</v>
      </c>
      <c r="G338" s="2670" t="s">
        <v>536</v>
      </c>
      <c r="H338" s="2670" t="str">
        <f t="shared" si="96"/>
        <v>PK1-WC-ME</v>
      </c>
      <c r="I338" s="2671" t="s">
        <v>1388</v>
      </c>
      <c r="J338" s="2463" t="s">
        <v>1541</v>
      </c>
      <c r="K338" s="2670">
        <v>7</v>
      </c>
      <c r="L338" s="2294"/>
      <c r="M338" s="2300" t="s">
        <v>80</v>
      </c>
      <c r="N338" s="2300"/>
      <c r="O338" s="2300" t="s">
        <v>80</v>
      </c>
      <c r="P338" s="2300"/>
      <c r="Q338" s="2300">
        <v>20</v>
      </c>
      <c r="R338" s="2300"/>
      <c r="S338" s="1215"/>
      <c r="T338" s="2301"/>
    </row>
    <row r="339" spans="1:20">
      <c r="A339" s="2274" t="s">
        <v>55</v>
      </c>
      <c r="B339" s="2275" t="s">
        <v>1386</v>
      </c>
      <c r="C339" s="2295"/>
      <c r="D339" s="2296">
        <v>5980</v>
      </c>
      <c r="E339" s="2297" t="s">
        <v>696</v>
      </c>
      <c r="F339" s="2297" t="s">
        <v>34</v>
      </c>
      <c r="G339" s="2297" t="s">
        <v>536</v>
      </c>
      <c r="H339" s="2297" t="str">
        <f t="shared" si="96"/>
        <v>PK1-HR-ME</v>
      </c>
      <c r="I339" s="2298" t="s">
        <v>1388</v>
      </c>
      <c r="J339" s="2299" t="s">
        <v>1502</v>
      </c>
      <c r="K339" s="2297">
        <v>180</v>
      </c>
      <c r="L339" s="2294"/>
      <c r="M339" s="2300" t="s">
        <v>80</v>
      </c>
      <c r="N339" s="2300"/>
      <c r="O339" s="2300" t="s">
        <v>80</v>
      </c>
      <c r="P339" s="2300"/>
      <c r="Q339" s="2300"/>
      <c r="R339" s="2302"/>
      <c r="S339" s="1215"/>
      <c r="T339" s="2301"/>
    </row>
    <row r="340" spans="1:20">
      <c r="A340" s="2274" t="s">
        <v>55</v>
      </c>
      <c r="B340" s="2275" t="s">
        <v>1594</v>
      </c>
      <c r="C340" s="2667">
        <v>365637</v>
      </c>
      <c r="D340" s="2307">
        <v>5981</v>
      </c>
      <c r="E340" s="2668" t="s">
        <v>695</v>
      </c>
      <c r="F340" s="2668" t="s">
        <v>42</v>
      </c>
      <c r="G340" s="2668" t="s">
        <v>536</v>
      </c>
      <c r="H340" s="2668" t="str">
        <f>A340&amp;"-"&amp;E340&amp;F340&amp;"-"&amp;G340</f>
        <v>PK1-ML-ME</v>
      </c>
      <c r="I340" s="2669" t="s">
        <v>1506</v>
      </c>
      <c r="J340" s="2452" t="s">
        <v>1542</v>
      </c>
      <c r="K340" s="2668">
        <v>30</v>
      </c>
      <c r="L340" s="665"/>
      <c r="M340" s="2300"/>
      <c r="N340" s="2300"/>
      <c r="O340" s="2300"/>
      <c r="P340" s="2300"/>
      <c r="Q340" s="2300"/>
      <c r="R340" s="2302"/>
      <c r="S340" s="2287"/>
      <c r="T340" s="2288"/>
    </row>
    <row r="341" spans="1:20">
      <c r="A341" s="2274" t="s">
        <v>55</v>
      </c>
      <c r="B341" s="2275" t="s">
        <v>1596</v>
      </c>
      <c r="C341" s="3651">
        <v>365638</v>
      </c>
      <c r="D341" s="3653">
        <v>5982</v>
      </c>
      <c r="E341" s="3648" t="s">
        <v>695</v>
      </c>
      <c r="F341" s="3648" t="s">
        <v>9</v>
      </c>
      <c r="G341" s="3648" t="s">
        <v>536</v>
      </c>
      <c r="H341" s="3648" t="str">
        <f>A341&amp;"-"&amp;E341&amp;F341&amp;"-"&amp;G341</f>
        <v>PK1-MC-ME</v>
      </c>
      <c r="I341" s="3647" t="s">
        <v>1506</v>
      </c>
      <c r="J341" s="2453" t="s">
        <v>1507</v>
      </c>
      <c r="K341" s="3648">
        <v>30</v>
      </c>
      <c r="L341" s="665"/>
      <c r="M341" s="2300"/>
      <c r="N341" s="2300"/>
      <c r="O341" s="2300"/>
      <c r="P341" s="2300"/>
      <c r="Q341" s="2300"/>
      <c r="R341" s="2302"/>
      <c r="S341" s="2287"/>
      <c r="T341" s="2288"/>
    </row>
    <row r="342" spans="1:20">
      <c r="A342" s="2274" t="s">
        <v>55</v>
      </c>
      <c r="B342" s="2275" t="s">
        <v>1597</v>
      </c>
      <c r="C342" s="3652"/>
      <c r="D342" s="3654"/>
      <c r="E342" s="3648"/>
      <c r="F342" s="3648"/>
      <c r="G342" s="3648" t="s">
        <v>536</v>
      </c>
      <c r="H342" s="3648" t="str">
        <f t="shared" ref="H342:H347" si="97">A342&amp;"-"&amp;E342&amp;F342&amp;"-"&amp;G342</f>
        <v>PK1--ME</v>
      </c>
      <c r="I342" s="3647"/>
      <c r="J342" s="2454" t="s">
        <v>1508</v>
      </c>
      <c r="K342" s="3648">
        <v>14</v>
      </c>
      <c r="L342" s="665"/>
      <c r="M342" s="2300"/>
      <c r="N342" s="2300"/>
      <c r="O342" s="2300"/>
      <c r="P342" s="2300"/>
      <c r="Q342" s="2300"/>
      <c r="R342" s="2302"/>
      <c r="S342" s="2287"/>
      <c r="T342" s="2288"/>
    </row>
    <row r="343" spans="1:20">
      <c r="A343" s="2274" t="s">
        <v>55</v>
      </c>
      <c r="B343" s="2275" t="s">
        <v>1597</v>
      </c>
      <c r="C343" s="2306"/>
      <c r="D343" s="2307">
        <v>5983</v>
      </c>
      <c r="E343" s="2308" t="s">
        <v>696</v>
      </c>
      <c r="F343" s="2308" t="s">
        <v>34</v>
      </c>
      <c r="G343" s="2308" t="s">
        <v>536</v>
      </c>
      <c r="H343" s="2308" t="str">
        <f t="shared" si="97"/>
        <v>PK1-HR-ME</v>
      </c>
      <c r="I343" s="2309" t="s">
        <v>1504</v>
      </c>
      <c r="J343" s="2310" t="s">
        <v>1505</v>
      </c>
      <c r="K343" s="2311">
        <v>180</v>
      </c>
      <c r="L343" s="2312"/>
      <c r="M343" s="876" t="s">
        <v>80</v>
      </c>
      <c r="N343" s="876"/>
      <c r="O343" s="876" t="s">
        <v>80</v>
      </c>
      <c r="P343" s="876"/>
      <c r="Q343" s="876"/>
      <c r="R343" s="876"/>
      <c r="S343" s="2287"/>
      <c r="T343" s="2288"/>
    </row>
    <row r="344" spans="1:20">
      <c r="A344" s="2274" t="s">
        <v>55</v>
      </c>
      <c r="B344" s="2275" t="s">
        <v>1597</v>
      </c>
      <c r="C344" s="2306"/>
      <c r="D344" s="2307">
        <v>5984</v>
      </c>
      <c r="E344" s="2308" t="s">
        <v>718</v>
      </c>
      <c r="F344" s="2308" t="s">
        <v>34</v>
      </c>
      <c r="G344" s="2308" t="s">
        <v>536</v>
      </c>
      <c r="H344" s="2308" t="str">
        <f t="shared" si="97"/>
        <v>PK1-YR-ME</v>
      </c>
      <c r="I344" s="2309" t="s">
        <v>1520</v>
      </c>
      <c r="J344" s="2310" t="s">
        <v>1505</v>
      </c>
      <c r="K344" s="2311">
        <v>365</v>
      </c>
      <c r="L344" s="2312"/>
      <c r="M344" s="2313" t="s">
        <v>80</v>
      </c>
      <c r="N344" s="2313"/>
      <c r="O344" s="2313" t="s">
        <v>80</v>
      </c>
      <c r="P344" s="2313"/>
      <c r="Q344" s="2313"/>
      <c r="R344" s="2313"/>
      <c r="S344" s="2287"/>
      <c r="T344" s="2314"/>
    </row>
    <row r="345" spans="1:20">
      <c r="A345" s="2274" t="s">
        <v>55</v>
      </c>
      <c r="B345" s="2275" t="s">
        <v>1386</v>
      </c>
      <c r="C345" s="2455">
        <v>365639</v>
      </c>
      <c r="D345" s="2344">
        <v>5989</v>
      </c>
      <c r="E345" s="2456" t="s">
        <v>695</v>
      </c>
      <c r="F345" s="2456" t="s">
        <v>42</v>
      </c>
      <c r="G345" s="2456" t="s">
        <v>536</v>
      </c>
      <c r="H345" s="2457" t="str">
        <f t="shared" si="97"/>
        <v>PK1-ML-ME</v>
      </c>
      <c r="I345" s="2458" t="s">
        <v>1522</v>
      </c>
      <c r="J345" s="2459" t="s">
        <v>1521</v>
      </c>
      <c r="K345" s="2460">
        <v>30</v>
      </c>
      <c r="L345" s="2317"/>
      <c r="M345" s="2313" t="s">
        <v>80</v>
      </c>
      <c r="N345" s="2313"/>
      <c r="O345" s="2313" t="s">
        <v>80</v>
      </c>
      <c r="P345" s="2313"/>
      <c r="Q345" s="2313">
        <v>5</v>
      </c>
      <c r="R345" s="2313"/>
      <c r="S345" s="2287"/>
      <c r="T345" s="2314"/>
    </row>
    <row r="346" spans="1:20">
      <c r="A346" s="2274" t="s">
        <v>55</v>
      </c>
      <c r="B346" s="2275" t="s">
        <v>1386</v>
      </c>
      <c r="C346" s="2318"/>
      <c r="D346" s="2319">
        <v>5990</v>
      </c>
      <c r="E346" s="2320" t="s">
        <v>696</v>
      </c>
      <c r="F346" s="2320" t="s">
        <v>34</v>
      </c>
      <c r="G346" s="2320" t="s">
        <v>536</v>
      </c>
      <c r="H346" s="2320" t="str">
        <f t="shared" si="97"/>
        <v>PK1-HR-ME</v>
      </c>
      <c r="I346" s="2321" t="s">
        <v>1524</v>
      </c>
      <c r="J346" s="2322" t="s">
        <v>1523</v>
      </c>
      <c r="K346" s="2320">
        <v>180</v>
      </c>
      <c r="L346" s="2323"/>
      <c r="M346" s="2324" t="s">
        <v>80</v>
      </c>
      <c r="N346" s="2324"/>
      <c r="O346" s="2324" t="s">
        <v>80</v>
      </c>
      <c r="P346" s="2324"/>
      <c r="Q346" s="2324"/>
      <c r="R346" s="2324"/>
      <c r="S346" s="1215"/>
      <c r="T346" s="2325"/>
    </row>
    <row r="347" spans="1:20" ht="13.5" thickBot="1">
      <c r="A347" s="2326" t="s">
        <v>55</v>
      </c>
      <c r="B347" s="2327" t="s">
        <v>1386</v>
      </c>
      <c r="C347" s="2172"/>
      <c r="D347" s="2328">
        <v>5991</v>
      </c>
      <c r="E347" s="2329" t="s">
        <v>713</v>
      </c>
      <c r="F347" s="2329" t="s">
        <v>9</v>
      </c>
      <c r="G347" s="2329" t="s">
        <v>697</v>
      </c>
      <c r="H347" s="2330" t="str">
        <f t="shared" si="97"/>
        <v>PK1-NC-EE</v>
      </c>
      <c r="I347" s="2331" t="s">
        <v>1525</v>
      </c>
      <c r="J347" s="2332" t="s">
        <v>1549</v>
      </c>
      <c r="K347" s="2333">
        <v>60</v>
      </c>
      <c r="L347" s="715"/>
      <c r="M347" s="2334" t="s">
        <v>80</v>
      </c>
      <c r="N347" s="2334"/>
      <c r="O347" s="2334" t="s">
        <v>80</v>
      </c>
      <c r="P347" s="2334"/>
      <c r="Q347" s="2334"/>
      <c r="R347" s="2334"/>
      <c r="S347" s="1103"/>
      <c r="T347" s="1494"/>
    </row>
    <row r="348" spans="1:20">
      <c r="A348" s="2461" t="s">
        <v>55</v>
      </c>
      <c r="B348" s="1919" t="s">
        <v>1617</v>
      </c>
      <c r="C348" s="3649">
        <v>365640</v>
      </c>
      <c r="D348" s="3601">
        <v>5972</v>
      </c>
      <c r="E348" s="3601" t="s">
        <v>718</v>
      </c>
      <c r="F348" s="3601" t="s">
        <v>34</v>
      </c>
      <c r="G348" s="3601" t="s">
        <v>536</v>
      </c>
      <c r="H348" s="3601" t="str">
        <f>A348&amp;"-"&amp;E348&amp;F348&amp;"-"&amp;G348</f>
        <v>PK1-YR-ME</v>
      </c>
      <c r="I348" s="3599" t="s">
        <v>1387</v>
      </c>
      <c r="J348" s="2442" t="s">
        <v>1635</v>
      </c>
      <c r="K348" s="3601">
        <v>365</v>
      </c>
      <c r="L348" s="2276"/>
      <c r="M348" s="414" t="s">
        <v>80</v>
      </c>
      <c r="N348" s="414"/>
      <c r="O348" s="414" t="s">
        <v>80</v>
      </c>
      <c r="P348" s="414"/>
      <c r="Q348" s="414"/>
      <c r="R348" s="414"/>
      <c r="S348" s="613"/>
      <c r="T348" s="2277"/>
    </row>
    <row r="349" spans="1:20">
      <c r="A349" s="2274" t="s">
        <v>55</v>
      </c>
      <c r="B349" s="2275" t="s">
        <v>1386</v>
      </c>
      <c r="C349" s="3650"/>
      <c r="D349" s="3602"/>
      <c r="E349" s="3602"/>
      <c r="F349" s="3602"/>
      <c r="G349" s="3602"/>
      <c r="H349" s="3602"/>
      <c r="I349" s="3600"/>
      <c r="J349" s="2443" t="s">
        <v>1636</v>
      </c>
      <c r="K349" s="3602"/>
      <c r="L349" s="2278"/>
      <c r="M349" s="560" t="s">
        <v>80</v>
      </c>
      <c r="N349" s="560"/>
      <c r="O349" s="560" t="s">
        <v>80</v>
      </c>
      <c r="P349" s="560"/>
      <c r="Q349" s="560"/>
      <c r="R349" s="560"/>
      <c r="S349" s="1011"/>
      <c r="T349" s="2279"/>
    </row>
    <row r="350" spans="1:20">
      <c r="A350" s="2274" t="s">
        <v>55</v>
      </c>
      <c r="B350" s="2275" t="s">
        <v>1386</v>
      </c>
      <c r="C350" s="3655">
        <v>365641</v>
      </c>
      <c r="D350" s="3605">
        <v>5973</v>
      </c>
      <c r="E350" s="3607" t="s">
        <v>695</v>
      </c>
      <c r="F350" s="3607" t="s">
        <v>42</v>
      </c>
      <c r="G350" s="3607" t="s">
        <v>536</v>
      </c>
      <c r="H350" s="3607" t="str">
        <f t="shared" ref="H350:H355" si="98">A350&amp;"-"&amp;E350&amp;F350&amp;"-"&amp;G350</f>
        <v>PK1-ML-ME</v>
      </c>
      <c r="I350" s="3609" t="s">
        <v>1494</v>
      </c>
      <c r="J350" s="2444" t="s">
        <v>1528</v>
      </c>
      <c r="K350" s="3607">
        <v>30</v>
      </c>
      <c r="L350" s="2280"/>
      <c r="M350" s="3579" t="s">
        <v>80</v>
      </c>
      <c r="N350" s="3579"/>
      <c r="O350" s="3579" t="s">
        <v>80</v>
      </c>
      <c r="P350" s="3579"/>
      <c r="Q350" s="3579">
        <v>10</v>
      </c>
      <c r="R350" s="3579"/>
      <c r="S350" s="3613"/>
      <c r="T350" s="3626"/>
    </row>
    <row r="351" spans="1:20">
      <c r="A351" s="2274" t="s">
        <v>55</v>
      </c>
      <c r="B351" s="2275" t="s">
        <v>1386</v>
      </c>
      <c r="C351" s="3655"/>
      <c r="D351" s="3606"/>
      <c r="E351" s="3608"/>
      <c r="F351" s="3608"/>
      <c r="G351" s="3608"/>
      <c r="H351" s="3608" t="str">
        <f t="shared" si="98"/>
        <v>PK1--</v>
      </c>
      <c r="I351" s="3610"/>
      <c r="J351" s="2445" t="s">
        <v>1529</v>
      </c>
      <c r="K351" s="3608"/>
      <c r="L351" s="2280"/>
      <c r="M351" s="3634"/>
      <c r="N351" s="3634"/>
      <c r="O351" s="3634"/>
      <c r="P351" s="3634"/>
      <c r="Q351" s="3634"/>
      <c r="R351" s="3634"/>
      <c r="S351" s="3613"/>
      <c r="T351" s="3626"/>
    </row>
    <row r="352" spans="1:20">
      <c r="A352" s="2274" t="s">
        <v>55</v>
      </c>
      <c r="B352" s="2275" t="s">
        <v>1386</v>
      </c>
      <c r="C352" s="3655"/>
      <c r="D352" s="3606"/>
      <c r="E352" s="3608"/>
      <c r="F352" s="3608"/>
      <c r="G352" s="3608"/>
      <c r="H352" s="3608" t="str">
        <f t="shared" si="98"/>
        <v>PK1--</v>
      </c>
      <c r="I352" s="3610" t="s">
        <v>1496</v>
      </c>
      <c r="J352" s="2445" t="s">
        <v>1530</v>
      </c>
      <c r="K352" s="3608"/>
      <c r="L352" s="2280"/>
      <c r="M352" s="3634"/>
      <c r="N352" s="3634"/>
      <c r="O352" s="3634"/>
      <c r="P352" s="3634"/>
      <c r="Q352" s="3634"/>
      <c r="R352" s="3634"/>
      <c r="S352" s="3613"/>
      <c r="T352" s="3626"/>
    </row>
    <row r="353" spans="1:20">
      <c r="A353" s="2274" t="s">
        <v>55</v>
      </c>
      <c r="B353" s="2275" t="s">
        <v>1386</v>
      </c>
      <c r="C353" s="3655"/>
      <c r="D353" s="3606"/>
      <c r="E353" s="3608"/>
      <c r="F353" s="3608"/>
      <c r="G353" s="3608"/>
      <c r="H353" s="3608" t="str">
        <f t="shared" si="98"/>
        <v>PK1--</v>
      </c>
      <c r="I353" s="3610"/>
      <c r="J353" s="2445" t="s">
        <v>1531</v>
      </c>
      <c r="K353" s="3608"/>
      <c r="L353" s="2280"/>
      <c r="M353" s="3634"/>
      <c r="N353" s="3634"/>
      <c r="O353" s="3634"/>
      <c r="P353" s="3634"/>
      <c r="Q353" s="3634"/>
      <c r="R353" s="3634"/>
      <c r="S353" s="3613"/>
      <c r="T353" s="3626"/>
    </row>
    <row r="354" spans="1:20">
      <c r="A354" s="2274" t="s">
        <v>55</v>
      </c>
      <c r="B354" s="2275" t="s">
        <v>1386</v>
      </c>
      <c r="C354" s="3656"/>
      <c r="D354" s="3606"/>
      <c r="E354" s="3608"/>
      <c r="F354" s="3608"/>
      <c r="G354" s="3608"/>
      <c r="H354" s="3608" t="str">
        <f t="shared" si="98"/>
        <v>PK1--</v>
      </c>
      <c r="I354" s="2446" t="s">
        <v>1532</v>
      </c>
      <c r="J354" s="2447" t="s">
        <v>1533</v>
      </c>
      <c r="K354" s="3608"/>
      <c r="L354" s="2280"/>
      <c r="M354" s="3634"/>
      <c r="N354" s="3634"/>
      <c r="O354" s="3634"/>
      <c r="P354" s="3634"/>
      <c r="Q354" s="3634"/>
      <c r="R354" s="3634"/>
      <c r="S354" s="3614"/>
      <c r="T354" s="3627"/>
    </row>
    <row r="355" spans="1:20">
      <c r="A355" s="2274" t="s">
        <v>55</v>
      </c>
      <c r="B355" s="2275" t="s">
        <v>1386</v>
      </c>
      <c r="C355" s="3628"/>
      <c r="D355" s="3631">
        <v>5974</v>
      </c>
      <c r="E355" s="3624" t="s">
        <v>696</v>
      </c>
      <c r="F355" s="3624" t="s">
        <v>34</v>
      </c>
      <c r="G355" s="3624" t="s">
        <v>536</v>
      </c>
      <c r="H355" s="3624" t="str">
        <f t="shared" si="98"/>
        <v>PK1-HR-ME</v>
      </c>
      <c r="I355" s="3633" t="s">
        <v>1494</v>
      </c>
      <c r="J355" s="2282" t="s">
        <v>1535</v>
      </c>
      <c r="K355" s="3624">
        <v>180</v>
      </c>
      <c r="L355" s="2280"/>
      <c r="M355" s="3578" t="s">
        <v>80</v>
      </c>
      <c r="N355" s="3578"/>
      <c r="O355" s="3578" t="s">
        <v>80</v>
      </c>
      <c r="P355" s="3578"/>
      <c r="Q355" s="3578"/>
      <c r="R355" s="3578"/>
      <c r="S355" s="3612"/>
      <c r="T355" s="3615"/>
    </row>
    <row r="356" spans="1:20">
      <c r="A356" s="2274" t="s">
        <v>55</v>
      </c>
      <c r="B356" s="2275" t="s">
        <v>1386</v>
      </c>
      <c r="C356" s="3629"/>
      <c r="D356" s="3632"/>
      <c r="E356" s="3625"/>
      <c r="F356" s="3625"/>
      <c r="G356" s="3625"/>
      <c r="H356" s="3625"/>
      <c r="I356" s="3618"/>
      <c r="J356" s="2336" t="s">
        <v>1536</v>
      </c>
      <c r="K356" s="3625"/>
      <c r="L356" s="2284"/>
      <c r="M356" s="3403"/>
      <c r="N356" s="3403"/>
      <c r="O356" s="3403"/>
      <c r="P356" s="3403"/>
      <c r="Q356" s="3403"/>
      <c r="R356" s="3403"/>
      <c r="S356" s="3613"/>
      <c r="T356" s="3616"/>
    </row>
    <row r="357" spans="1:20">
      <c r="A357" s="2274" t="s">
        <v>55</v>
      </c>
      <c r="B357" s="2275" t="s">
        <v>1386</v>
      </c>
      <c r="C357" s="3629"/>
      <c r="D357" s="3632"/>
      <c r="E357" s="3625"/>
      <c r="F357" s="3625"/>
      <c r="G357" s="3625"/>
      <c r="H357" s="3625"/>
      <c r="I357" s="3618" t="s">
        <v>1496</v>
      </c>
      <c r="J357" s="2336" t="s">
        <v>1538</v>
      </c>
      <c r="K357" s="3625"/>
      <c r="L357" s="2280"/>
      <c r="M357" s="3403"/>
      <c r="N357" s="3403"/>
      <c r="O357" s="3403"/>
      <c r="P357" s="3403"/>
      <c r="Q357" s="3403"/>
      <c r="R357" s="3403"/>
      <c r="S357" s="3613"/>
      <c r="T357" s="3616"/>
    </row>
    <row r="358" spans="1:20">
      <c r="A358" s="2274" t="s">
        <v>55</v>
      </c>
      <c r="B358" s="2275" t="s">
        <v>1386</v>
      </c>
      <c r="C358" s="3630"/>
      <c r="D358" s="3607"/>
      <c r="E358" s="3622"/>
      <c r="F358" s="3622"/>
      <c r="G358" s="3622"/>
      <c r="H358" s="3622"/>
      <c r="I358" s="3619"/>
      <c r="J358" s="2283" t="s">
        <v>1539</v>
      </c>
      <c r="K358" s="3622"/>
      <c r="L358" s="2284"/>
      <c r="M358" s="3579"/>
      <c r="N358" s="3579"/>
      <c r="O358" s="3579"/>
      <c r="P358" s="3579"/>
      <c r="Q358" s="3579"/>
      <c r="R358" s="3579"/>
      <c r="S358" s="3614"/>
      <c r="T358" s="3617"/>
    </row>
    <row r="359" spans="1:20">
      <c r="A359" s="2274" t="s">
        <v>55</v>
      </c>
      <c r="B359" s="2275" t="s">
        <v>1386</v>
      </c>
      <c r="C359" s="3620"/>
      <c r="D359" s="3605">
        <v>5975</v>
      </c>
      <c r="E359" s="3622" t="s">
        <v>696</v>
      </c>
      <c r="F359" s="3622" t="s">
        <v>34</v>
      </c>
      <c r="G359" s="3622" t="s">
        <v>536</v>
      </c>
      <c r="H359" s="3624" t="str">
        <f t="shared" ref="H359:H370" si="99">A359&amp;"-"&amp;E359&amp;F359&amp;"-"&amp;G359</f>
        <v>PK1-HR-ME</v>
      </c>
      <c r="I359" s="2289" t="s">
        <v>1494</v>
      </c>
      <c r="J359" s="2285" t="s">
        <v>1537</v>
      </c>
      <c r="K359" s="3622">
        <v>180</v>
      </c>
      <c r="L359" s="2280"/>
      <c r="M359" s="3579" t="s">
        <v>80</v>
      </c>
      <c r="N359" s="3579"/>
      <c r="O359" s="3579" t="s">
        <v>80</v>
      </c>
      <c r="P359" s="3579"/>
      <c r="Q359" s="3579"/>
      <c r="R359" s="3579"/>
      <c r="S359" s="1139"/>
      <c r="T359" s="2286"/>
    </row>
    <row r="360" spans="1:20">
      <c r="A360" s="2274" t="s">
        <v>55</v>
      </c>
      <c r="B360" s="2275" t="s">
        <v>1386</v>
      </c>
      <c r="C360" s="3621"/>
      <c r="D360" s="3606"/>
      <c r="E360" s="3623"/>
      <c r="F360" s="3623"/>
      <c r="G360" s="3623"/>
      <c r="H360" s="3622" t="str">
        <f t="shared" si="99"/>
        <v>PK1--</v>
      </c>
      <c r="I360" s="2290" t="s">
        <v>1496</v>
      </c>
      <c r="J360" s="2283" t="s">
        <v>1540</v>
      </c>
      <c r="K360" s="3623"/>
      <c r="L360" s="2284"/>
      <c r="M360" s="3634"/>
      <c r="N360" s="3634"/>
      <c r="O360" s="3634"/>
      <c r="P360" s="3634"/>
      <c r="Q360" s="3634"/>
      <c r="R360" s="3634"/>
      <c r="S360" s="2287"/>
      <c r="T360" s="2288"/>
    </row>
    <row r="361" spans="1:20">
      <c r="A361" s="2274" t="s">
        <v>55</v>
      </c>
      <c r="B361" s="2275" t="s">
        <v>1386</v>
      </c>
      <c r="C361" s="3620"/>
      <c r="D361" s="3605">
        <v>5976</v>
      </c>
      <c r="E361" s="3622" t="s">
        <v>696</v>
      </c>
      <c r="F361" s="3622" t="s">
        <v>34</v>
      </c>
      <c r="G361" s="3622" t="s">
        <v>536</v>
      </c>
      <c r="H361" s="3624" t="str">
        <f t="shared" si="99"/>
        <v>PK1-HR-ME</v>
      </c>
      <c r="I361" s="2289" t="s">
        <v>1494</v>
      </c>
      <c r="J361" s="2285" t="s">
        <v>1495</v>
      </c>
      <c r="K361" s="3622">
        <v>180</v>
      </c>
      <c r="L361" s="2280"/>
      <c r="M361" s="3579" t="s">
        <v>80</v>
      </c>
      <c r="N361" s="3579"/>
      <c r="O361" s="3579" t="s">
        <v>80</v>
      </c>
      <c r="P361" s="3579"/>
      <c r="Q361" s="3579"/>
      <c r="R361" s="3579"/>
      <c r="S361" s="1139"/>
      <c r="T361" s="2286"/>
    </row>
    <row r="362" spans="1:20">
      <c r="A362" s="2274" t="s">
        <v>55</v>
      </c>
      <c r="B362" s="2275" t="s">
        <v>1386</v>
      </c>
      <c r="C362" s="3621"/>
      <c r="D362" s="3606"/>
      <c r="E362" s="3623"/>
      <c r="F362" s="3623"/>
      <c r="G362" s="3623"/>
      <c r="H362" s="3622" t="str">
        <f t="shared" si="99"/>
        <v>PK1--</v>
      </c>
      <c r="I362" s="2290" t="s">
        <v>1496</v>
      </c>
      <c r="J362" s="2283" t="s">
        <v>1495</v>
      </c>
      <c r="K362" s="3623"/>
      <c r="L362" s="2280"/>
      <c r="M362" s="3634"/>
      <c r="N362" s="3634"/>
      <c r="O362" s="3634"/>
      <c r="P362" s="3634"/>
      <c r="Q362" s="3634"/>
      <c r="R362" s="3634"/>
      <c r="S362" s="2287"/>
      <c r="T362" s="2288"/>
    </row>
    <row r="363" spans="1:20">
      <c r="A363" s="2274" t="s">
        <v>55</v>
      </c>
      <c r="B363" s="2275" t="s">
        <v>1386</v>
      </c>
      <c r="C363" s="3635">
        <v>365643</v>
      </c>
      <c r="D363" s="3637">
        <v>5977</v>
      </c>
      <c r="E363" s="3638" t="s">
        <v>695</v>
      </c>
      <c r="F363" s="3638" t="s">
        <v>32</v>
      </c>
      <c r="G363" s="3638" t="s">
        <v>536</v>
      </c>
      <c r="H363" s="3638" t="str">
        <f t="shared" si="99"/>
        <v>PK1-MI-ME</v>
      </c>
      <c r="I363" s="3643" t="s">
        <v>1388</v>
      </c>
      <c r="J363" s="2448" t="s">
        <v>1497</v>
      </c>
      <c r="K363" s="3644">
        <v>30</v>
      </c>
      <c r="L363" s="2292"/>
      <c r="M363" s="3645" t="s">
        <v>80</v>
      </c>
      <c r="N363" s="3578"/>
      <c r="O363" s="3645" t="s">
        <v>80</v>
      </c>
      <c r="P363" s="3578"/>
      <c r="Q363" s="3578">
        <v>10</v>
      </c>
      <c r="R363" s="3578"/>
      <c r="S363" s="1139"/>
      <c r="T363" s="2286"/>
    </row>
    <row r="364" spans="1:20">
      <c r="A364" s="1971"/>
      <c r="B364" s="2335"/>
      <c r="C364" s="3636"/>
      <c r="D364" s="3637"/>
      <c r="E364" s="3638"/>
      <c r="F364" s="3638"/>
      <c r="G364" s="3638"/>
      <c r="H364" s="3638" t="str">
        <f t="shared" si="99"/>
        <v>--</v>
      </c>
      <c r="I364" s="3643"/>
      <c r="J364" s="2449" t="s">
        <v>1534</v>
      </c>
      <c r="K364" s="3641"/>
      <c r="L364" s="2293"/>
      <c r="M364" s="3646" t="s">
        <v>80</v>
      </c>
      <c r="N364" s="3579"/>
      <c r="O364" s="3646" t="s">
        <v>80</v>
      </c>
      <c r="P364" s="3579"/>
      <c r="Q364" s="3579">
        <v>10</v>
      </c>
      <c r="R364" s="3579"/>
      <c r="S364" s="2287"/>
      <c r="T364" s="2288"/>
    </row>
    <row r="365" spans="1:20">
      <c r="A365" s="2274" t="s">
        <v>55</v>
      </c>
      <c r="B365" s="2275" t="s">
        <v>1386</v>
      </c>
      <c r="C365" s="3639">
        <v>365644</v>
      </c>
      <c r="D365" s="3640">
        <v>5978</v>
      </c>
      <c r="E365" s="3641" t="s">
        <v>695</v>
      </c>
      <c r="F365" s="3641" t="s">
        <v>42</v>
      </c>
      <c r="G365" s="3641" t="s">
        <v>536</v>
      </c>
      <c r="H365" s="3641" t="str">
        <f t="shared" si="99"/>
        <v>PK1-ML-ME</v>
      </c>
      <c r="I365" s="3642" t="s">
        <v>1388</v>
      </c>
      <c r="J365" s="2450" t="s">
        <v>1498</v>
      </c>
      <c r="K365" s="3641">
        <v>30</v>
      </c>
      <c r="L365" s="2294"/>
      <c r="M365" s="3579" t="s">
        <v>80</v>
      </c>
      <c r="N365" s="3579"/>
      <c r="O365" s="3579" t="s">
        <v>80</v>
      </c>
      <c r="P365" s="3579"/>
      <c r="Q365" s="3579">
        <v>5</v>
      </c>
      <c r="R365" s="3579"/>
      <c r="S365" s="1139"/>
      <c r="T365" s="2286"/>
    </row>
    <row r="366" spans="1:20">
      <c r="A366" s="2274" t="s">
        <v>55</v>
      </c>
      <c r="B366" s="2275" t="s">
        <v>1386</v>
      </c>
      <c r="C366" s="3639"/>
      <c r="D366" s="3637"/>
      <c r="E366" s="3638" t="s">
        <v>694</v>
      </c>
      <c r="F366" s="3638"/>
      <c r="G366" s="3638" t="s">
        <v>536</v>
      </c>
      <c r="H366" s="3638" t="str">
        <f t="shared" si="99"/>
        <v>PK1-F-ME</v>
      </c>
      <c r="I366" s="3643"/>
      <c r="J366" s="2451" t="s">
        <v>1499</v>
      </c>
      <c r="K366" s="3638">
        <v>14</v>
      </c>
      <c r="L366" s="2294"/>
      <c r="M366" s="3634" t="s">
        <v>80</v>
      </c>
      <c r="N366" s="3634"/>
      <c r="O366" s="3634" t="s">
        <v>80</v>
      </c>
      <c r="P366" s="3634"/>
      <c r="Q366" s="3634"/>
      <c r="R366" s="3634"/>
      <c r="S366" s="1102"/>
      <c r="T366" s="1499"/>
    </row>
    <row r="367" spans="1:20">
      <c r="A367" s="2274" t="s">
        <v>55</v>
      </c>
      <c r="B367" s="2275" t="s">
        <v>1386</v>
      </c>
      <c r="C367" s="3639"/>
      <c r="D367" s="3637"/>
      <c r="E367" s="3638" t="s">
        <v>694</v>
      </c>
      <c r="F367" s="3638"/>
      <c r="G367" s="3638" t="s">
        <v>536</v>
      </c>
      <c r="H367" s="3638" t="str">
        <f t="shared" si="99"/>
        <v>PK1-F-ME</v>
      </c>
      <c r="I367" s="3643"/>
      <c r="J367" s="2451" t="s">
        <v>1500</v>
      </c>
      <c r="K367" s="3638">
        <v>14</v>
      </c>
      <c r="L367" s="2294"/>
      <c r="M367" s="3634" t="s">
        <v>80</v>
      </c>
      <c r="N367" s="3634"/>
      <c r="O367" s="3634" t="s">
        <v>80</v>
      </c>
      <c r="P367" s="3634"/>
      <c r="Q367" s="3634"/>
      <c r="R367" s="3634"/>
      <c r="S367" s="1102"/>
      <c r="T367" s="1499"/>
    </row>
    <row r="368" spans="1:20">
      <c r="A368" s="2274" t="s">
        <v>55</v>
      </c>
      <c r="B368" s="2275" t="s">
        <v>1386</v>
      </c>
      <c r="C368" s="3636"/>
      <c r="D368" s="3637"/>
      <c r="E368" s="3638" t="s">
        <v>694</v>
      </c>
      <c r="F368" s="3638"/>
      <c r="G368" s="3638" t="s">
        <v>536</v>
      </c>
      <c r="H368" s="3638" t="str">
        <f t="shared" si="99"/>
        <v>PK1-F-ME</v>
      </c>
      <c r="I368" s="3643"/>
      <c r="J368" s="2449" t="s">
        <v>1501</v>
      </c>
      <c r="K368" s="3638">
        <v>14</v>
      </c>
      <c r="L368" s="2294"/>
      <c r="M368" s="3634" t="s">
        <v>80</v>
      </c>
      <c r="N368" s="3634"/>
      <c r="O368" s="3634" t="s">
        <v>80</v>
      </c>
      <c r="P368" s="3634"/>
      <c r="Q368" s="3634"/>
      <c r="R368" s="3634"/>
      <c r="S368" s="2287"/>
      <c r="T368" s="2288"/>
    </row>
    <row r="369" spans="1:20">
      <c r="A369" s="2274" t="s">
        <v>55</v>
      </c>
      <c r="B369" s="2275" t="s">
        <v>1386</v>
      </c>
      <c r="C369" s="2462">
        <v>365645</v>
      </c>
      <c r="D369" s="2296">
        <v>5979</v>
      </c>
      <c r="E369" s="2670" t="s">
        <v>999</v>
      </c>
      <c r="F369" s="2670" t="s">
        <v>9</v>
      </c>
      <c r="G369" s="2670" t="s">
        <v>536</v>
      </c>
      <c r="H369" s="2670" t="str">
        <f t="shared" si="99"/>
        <v>PK1-WC-ME</v>
      </c>
      <c r="I369" s="2671" t="s">
        <v>1388</v>
      </c>
      <c r="J369" s="2463" t="s">
        <v>1541</v>
      </c>
      <c r="K369" s="2670">
        <v>7</v>
      </c>
      <c r="L369" s="2294"/>
      <c r="M369" s="2300" t="s">
        <v>80</v>
      </c>
      <c r="N369" s="2300"/>
      <c r="O369" s="2300" t="s">
        <v>80</v>
      </c>
      <c r="P369" s="2300"/>
      <c r="Q369" s="2300">
        <v>20</v>
      </c>
      <c r="R369" s="2300"/>
      <c r="S369" s="1215"/>
      <c r="T369" s="2301"/>
    </row>
    <row r="370" spans="1:20">
      <c r="A370" s="2274" t="s">
        <v>55</v>
      </c>
      <c r="B370" s="2275" t="s">
        <v>1386</v>
      </c>
      <c r="C370" s="2295"/>
      <c r="D370" s="2296">
        <v>5980</v>
      </c>
      <c r="E370" s="2297" t="s">
        <v>696</v>
      </c>
      <c r="F370" s="2297" t="s">
        <v>34</v>
      </c>
      <c r="G370" s="2297" t="s">
        <v>536</v>
      </c>
      <c r="H370" s="2297" t="str">
        <f t="shared" si="99"/>
        <v>PK1-HR-ME</v>
      </c>
      <c r="I370" s="2298" t="s">
        <v>1388</v>
      </c>
      <c r="J370" s="2299" t="s">
        <v>1502</v>
      </c>
      <c r="K370" s="2297">
        <v>180</v>
      </c>
      <c r="L370" s="2294"/>
      <c r="M370" s="2300" t="s">
        <v>80</v>
      </c>
      <c r="N370" s="2300"/>
      <c r="O370" s="2300" t="s">
        <v>80</v>
      </c>
      <c r="P370" s="2300"/>
      <c r="Q370" s="2300"/>
      <c r="R370" s="2302"/>
      <c r="S370" s="1215"/>
      <c r="T370" s="2301"/>
    </row>
    <row r="371" spans="1:20">
      <c r="A371" s="2274" t="s">
        <v>55</v>
      </c>
      <c r="B371" s="2275" t="s">
        <v>1594</v>
      </c>
      <c r="C371" s="2667">
        <v>365646</v>
      </c>
      <c r="D371" s="2307">
        <v>5981</v>
      </c>
      <c r="E371" s="2668" t="s">
        <v>695</v>
      </c>
      <c r="F371" s="2668" t="s">
        <v>42</v>
      </c>
      <c r="G371" s="2668" t="s">
        <v>536</v>
      </c>
      <c r="H371" s="2668" t="str">
        <f>A371&amp;"-"&amp;E371&amp;F371&amp;"-"&amp;G371</f>
        <v>PK1-ML-ME</v>
      </c>
      <c r="I371" s="2669" t="s">
        <v>1506</v>
      </c>
      <c r="J371" s="2452" t="s">
        <v>1542</v>
      </c>
      <c r="K371" s="2668">
        <v>30</v>
      </c>
      <c r="L371" s="665"/>
      <c r="M371" s="2300"/>
      <c r="N371" s="2300"/>
      <c r="O371" s="2300"/>
      <c r="P371" s="2300"/>
      <c r="Q371" s="2300"/>
      <c r="R371" s="2302"/>
      <c r="S371" s="2287"/>
      <c r="T371" s="2288"/>
    </row>
    <row r="372" spans="1:20">
      <c r="A372" s="2274" t="s">
        <v>55</v>
      </c>
      <c r="B372" s="2275" t="s">
        <v>1596</v>
      </c>
      <c r="C372" s="3651">
        <v>365647</v>
      </c>
      <c r="D372" s="3653">
        <v>5982</v>
      </c>
      <c r="E372" s="3648" t="s">
        <v>695</v>
      </c>
      <c r="F372" s="3648" t="s">
        <v>9</v>
      </c>
      <c r="G372" s="3648" t="s">
        <v>536</v>
      </c>
      <c r="H372" s="3648" t="str">
        <f>A372&amp;"-"&amp;E372&amp;F372&amp;"-"&amp;G372</f>
        <v>PK1-MC-ME</v>
      </c>
      <c r="I372" s="3647" t="s">
        <v>1506</v>
      </c>
      <c r="J372" s="2453" t="s">
        <v>1507</v>
      </c>
      <c r="K372" s="3648">
        <v>30</v>
      </c>
      <c r="L372" s="665"/>
      <c r="M372" s="2300"/>
      <c r="N372" s="2300"/>
      <c r="O372" s="2300"/>
      <c r="P372" s="2300"/>
      <c r="Q372" s="2300"/>
      <c r="R372" s="2302"/>
      <c r="S372" s="2287"/>
      <c r="T372" s="2288"/>
    </row>
    <row r="373" spans="1:20">
      <c r="A373" s="2274" t="s">
        <v>55</v>
      </c>
      <c r="B373" s="2275" t="s">
        <v>1597</v>
      </c>
      <c r="C373" s="3652"/>
      <c r="D373" s="3654"/>
      <c r="E373" s="3648"/>
      <c r="F373" s="3648"/>
      <c r="G373" s="3648" t="s">
        <v>536</v>
      </c>
      <c r="H373" s="3648" t="str">
        <f t="shared" ref="H373:H378" si="100">A373&amp;"-"&amp;E373&amp;F373&amp;"-"&amp;G373</f>
        <v>PK1--ME</v>
      </c>
      <c r="I373" s="3647"/>
      <c r="J373" s="2454" t="s">
        <v>1508</v>
      </c>
      <c r="K373" s="3648">
        <v>14</v>
      </c>
      <c r="L373" s="665"/>
      <c r="M373" s="2300"/>
      <c r="N373" s="2300"/>
      <c r="O373" s="2300"/>
      <c r="P373" s="2300"/>
      <c r="Q373" s="2300"/>
      <c r="R373" s="2302"/>
      <c r="S373" s="2287"/>
      <c r="T373" s="2288"/>
    </row>
    <row r="374" spans="1:20">
      <c r="A374" s="2274" t="s">
        <v>55</v>
      </c>
      <c r="B374" s="2275" t="s">
        <v>1597</v>
      </c>
      <c r="C374" s="2306"/>
      <c r="D374" s="2307">
        <v>5983</v>
      </c>
      <c r="E374" s="2308" t="s">
        <v>696</v>
      </c>
      <c r="F374" s="2308" t="s">
        <v>34</v>
      </c>
      <c r="G374" s="2308" t="s">
        <v>536</v>
      </c>
      <c r="H374" s="2308" t="str">
        <f t="shared" si="100"/>
        <v>PK1-HR-ME</v>
      </c>
      <c r="I374" s="2309" t="s">
        <v>1504</v>
      </c>
      <c r="J374" s="2310" t="s">
        <v>1505</v>
      </c>
      <c r="K374" s="2311">
        <v>180</v>
      </c>
      <c r="L374" s="2312"/>
      <c r="M374" s="876" t="s">
        <v>80</v>
      </c>
      <c r="N374" s="876"/>
      <c r="O374" s="876" t="s">
        <v>80</v>
      </c>
      <c r="P374" s="876"/>
      <c r="Q374" s="876"/>
      <c r="R374" s="876"/>
      <c r="S374" s="2287"/>
      <c r="T374" s="2288"/>
    </row>
    <row r="375" spans="1:20">
      <c r="A375" s="2274" t="s">
        <v>55</v>
      </c>
      <c r="B375" s="2275" t="s">
        <v>1597</v>
      </c>
      <c r="C375" s="2306"/>
      <c r="D375" s="2307">
        <v>5984</v>
      </c>
      <c r="E375" s="2308" t="s">
        <v>718</v>
      </c>
      <c r="F375" s="2308" t="s">
        <v>34</v>
      </c>
      <c r="G375" s="2308" t="s">
        <v>536</v>
      </c>
      <c r="H375" s="2308" t="str">
        <f t="shared" si="100"/>
        <v>PK1-YR-ME</v>
      </c>
      <c r="I375" s="2309" t="s">
        <v>1520</v>
      </c>
      <c r="J375" s="2310" t="s">
        <v>1505</v>
      </c>
      <c r="K375" s="2311">
        <v>365</v>
      </c>
      <c r="L375" s="2312"/>
      <c r="M375" s="2313" t="s">
        <v>80</v>
      </c>
      <c r="N375" s="2313"/>
      <c r="O375" s="2313" t="s">
        <v>80</v>
      </c>
      <c r="P375" s="2313"/>
      <c r="Q375" s="2313"/>
      <c r="R375" s="2313"/>
      <c r="S375" s="2287"/>
      <c r="T375" s="2314"/>
    </row>
    <row r="376" spans="1:20">
      <c r="A376" s="2274" t="s">
        <v>55</v>
      </c>
      <c r="B376" s="2275" t="s">
        <v>1386</v>
      </c>
      <c r="C376" s="2455">
        <v>365648</v>
      </c>
      <c r="D376" s="2344">
        <v>5989</v>
      </c>
      <c r="E376" s="2456" t="s">
        <v>695</v>
      </c>
      <c r="F376" s="2456" t="s">
        <v>42</v>
      </c>
      <c r="G376" s="2456" t="s">
        <v>536</v>
      </c>
      <c r="H376" s="2457" t="str">
        <f t="shared" si="100"/>
        <v>PK1-ML-ME</v>
      </c>
      <c r="I376" s="2458" t="s">
        <v>1522</v>
      </c>
      <c r="J376" s="2459" t="s">
        <v>1521</v>
      </c>
      <c r="K376" s="2460">
        <v>30</v>
      </c>
      <c r="L376" s="2317"/>
      <c r="M376" s="2313" t="s">
        <v>80</v>
      </c>
      <c r="N376" s="2313"/>
      <c r="O376" s="2313" t="s">
        <v>80</v>
      </c>
      <c r="P376" s="2313"/>
      <c r="Q376" s="2313">
        <v>5</v>
      </c>
      <c r="R376" s="2313"/>
      <c r="S376" s="2287"/>
      <c r="T376" s="2314"/>
    </row>
    <row r="377" spans="1:20">
      <c r="A377" s="2274" t="s">
        <v>55</v>
      </c>
      <c r="B377" s="2275" t="s">
        <v>1386</v>
      </c>
      <c r="C377" s="2318"/>
      <c r="D377" s="2319">
        <v>5990</v>
      </c>
      <c r="E377" s="2320" t="s">
        <v>696</v>
      </c>
      <c r="F377" s="2320" t="s">
        <v>34</v>
      </c>
      <c r="G377" s="2320" t="s">
        <v>536</v>
      </c>
      <c r="H377" s="2320" t="str">
        <f t="shared" si="100"/>
        <v>PK1-HR-ME</v>
      </c>
      <c r="I377" s="2321" t="s">
        <v>1524</v>
      </c>
      <c r="J377" s="2322" t="s">
        <v>1523</v>
      </c>
      <c r="K377" s="2320">
        <v>180</v>
      </c>
      <c r="L377" s="2323"/>
      <c r="M377" s="2324" t="s">
        <v>80</v>
      </c>
      <c r="N377" s="2324"/>
      <c r="O377" s="2324" t="s">
        <v>80</v>
      </c>
      <c r="P377" s="2324"/>
      <c r="Q377" s="2324"/>
      <c r="R377" s="2324"/>
      <c r="S377" s="1215"/>
      <c r="T377" s="2325"/>
    </row>
    <row r="378" spans="1:20" ht="13.5" thickBot="1">
      <c r="A378" s="2326" t="s">
        <v>55</v>
      </c>
      <c r="B378" s="2327" t="s">
        <v>1386</v>
      </c>
      <c r="C378" s="2172"/>
      <c r="D378" s="2328">
        <v>5991</v>
      </c>
      <c r="E378" s="2329" t="s">
        <v>713</v>
      </c>
      <c r="F378" s="2329" t="s">
        <v>9</v>
      </c>
      <c r="G378" s="2329" t="s">
        <v>697</v>
      </c>
      <c r="H378" s="2330" t="str">
        <f t="shared" si="100"/>
        <v>PK1-NC-EE</v>
      </c>
      <c r="I378" s="2331" t="s">
        <v>1525</v>
      </c>
      <c r="J378" s="2332" t="s">
        <v>1549</v>
      </c>
      <c r="K378" s="2333">
        <v>60</v>
      </c>
      <c r="L378" s="715"/>
      <c r="M378" s="2334" t="s">
        <v>80</v>
      </c>
      <c r="N378" s="2334"/>
      <c r="O378" s="2334" t="s">
        <v>80</v>
      </c>
      <c r="P378" s="2334"/>
      <c r="Q378" s="2334"/>
      <c r="R378" s="2334"/>
      <c r="S378" s="1103"/>
      <c r="T378" s="1494"/>
    </row>
    <row r="379" spans="1:20">
      <c r="A379" s="2461" t="s">
        <v>55</v>
      </c>
      <c r="B379" s="1919" t="s">
        <v>1618</v>
      </c>
      <c r="C379" s="3649">
        <v>365649</v>
      </c>
      <c r="D379" s="3601">
        <v>5972</v>
      </c>
      <c r="E379" s="3601" t="s">
        <v>718</v>
      </c>
      <c r="F379" s="3601" t="s">
        <v>34</v>
      </c>
      <c r="G379" s="3601" t="s">
        <v>536</v>
      </c>
      <c r="H379" s="3601" t="str">
        <f>A379&amp;"-"&amp;E379&amp;F379&amp;"-"&amp;G379</f>
        <v>PK1-YR-ME</v>
      </c>
      <c r="I379" s="3599" t="s">
        <v>1387</v>
      </c>
      <c r="J379" s="2442" t="s">
        <v>1635</v>
      </c>
      <c r="K379" s="3601">
        <v>365</v>
      </c>
      <c r="L379" s="2276"/>
      <c r="M379" s="414" t="s">
        <v>80</v>
      </c>
      <c r="N379" s="414"/>
      <c r="O379" s="414" t="s">
        <v>80</v>
      </c>
      <c r="P379" s="414"/>
      <c r="Q379" s="414"/>
      <c r="R379" s="414"/>
      <c r="S379" s="613"/>
      <c r="T379" s="2277"/>
    </row>
    <row r="380" spans="1:20">
      <c r="A380" s="2274" t="s">
        <v>55</v>
      </c>
      <c r="B380" s="2275" t="s">
        <v>1386</v>
      </c>
      <c r="C380" s="3650"/>
      <c r="D380" s="3602"/>
      <c r="E380" s="3602"/>
      <c r="F380" s="3602"/>
      <c r="G380" s="3602"/>
      <c r="H380" s="3602"/>
      <c r="I380" s="3600"/>
      <c r="J380" s="2443" t="s">
        <v>1636</v>
      </c>
      <c r="K380" s="3602"/>
      <c r="L380" s="2278"/>
      <c r="M380" s="560" t="s">
        <v>80</v>
      </c>
      <c r="N380" s="560"/>
      <c r="O380" s="560" t="s">
        <v>80</v>
      </c>
      <c r="P380" s="560"/>
      <c r="Q380" s="560"/>
      <c r="R380" s="560"/>
      <c r="S380" s="1011"/>
      <c r="T380" s="2279"/>
    </row>
    <row r="381" spans="1:20">
      <c r="A381" s="2274" t="s">
        <v>55</v>
      </c>
      <c r="B381" s="2275" t="s">
        <v>1386</v>
      </c>
      <c r="C381" s="3655">
        <v>365650</v>
      </c>
      <c r="D381" s="3605">
        <v>5973</v>
      </c>
      <c r="E381" s="3607" t="s">
        <v>695</v>
      </c>
      <c r="F381" s="3607" t="s">
        <v>42</v>
      </c>
      <c r="G381" s="3607" t="s">
        <v>536</v>
      </c>
      <c r="H381" s="3607" t="str">
        <f t="shared" ref="H381:H386" si="101">A381&amp;"-"&amp;E381&amp;F381&amp;"-"&amp;G381</f>
        <v>PK1-ML-ME</v>
      </c>
      <c r="I381" s="3609" t="s">
        <v>1494</v>
      </c>
      <c r="J381" s="2444" t="s">
        <v>1528</v>
      </c>
      <c r="K381" s="3607">
        <v>30</v>
      </c>
      <c r="L381" s="2280"/>
      <c r="M381" s="3579" t="s">
        <v>80</v>
      </c>
      <c r="N381" s="3579"/>
      <c r="O381" s="3579" t="s">
        <v>80</v>
      </c>
      <c r="P381" s="3579"/>
      <c r="Q381" s="3579">
        <v>10</v>
      </c>
      <c r="R381" s="3579"/>
      <c r="S381" s="3613"/>
      <c r="T381" s="3626"/>
    </row>
    <row r="382" spans="1:20">
      <c r="A382" s="2274" t="s">
        <v>55</v>
      </c>
      <c r="B382" s="2275" t="s">
        <v>1386</v>
      </c>
      <c r="C382" s="3655"/>
      <c r="D382" s="3606"/>
      <c r="E382" s="3608"/>
      <c r="F382" s="3608"/>
      <c r="G382" s="3608"/>
      <c r="H382" s="3608" t="str">
        <f t="shared" si="101"/>
        <v>PK1--</v>
      </c>
      <c r="I382" s="3610"/>
      <c r="J382" s="2445" t="s">
        <v>1529</v>
      </c>
      <c r="K382" s="3608"/>
      <c r="L382" s="2280"/>
      <c r="M382" s="3634"/>
      <c r="N382" s="3634"/>
      <c r="O382" s="3634"/>
      <c r="P382" s="3634"/>
      <c r="Q382" s="3634"/>
      <c r="R382" s="3634"/>
      <c r="S382" s="3613"/>
      <c r="T382" s="3626"/>
    </row>
    <row r="383" spans="1:20">
      <c r="A383" s="2274" t="s">
        <v>55</v>
      </c>
      <c r="B383" s="2275" t="s">
        <v>1386</v>
      </c>
      <c r="C383" s="3655"/>
      <c r="D383" s="3606"/>
      <c r="E383" s="3608"/>
      <c r="F383" s="3608"/>
      <c r="G383" s="3608"/>
      <c r="H383" s="3608" t="str">
        <f t="shared" si="101"/>
        <v>PK1--</v>
      </c>
      <c r="I383" s="3610" t="s">
        <v>1496</v>
      </c>
      <c r="J383" s="2445" t="s">
        <v>1530</v>
      </c>
      <c r="K383" s="3608"/>
      <c r="L383" s="2280"/>
      <c r="M383" s="3634"/>
      <c r="N383" s="3634"/>
      <c r="O383" s="3634"/>
      <c r="P383" s="3634"/>
      <c r="Q383" s="3634"/>
      <c r="R383" s="3634"/>
      <c r="S383" s="3613"/>
      <c r="T383" s="3626"/>
    </row>
    <row r="384" spans="1:20">
      <c r="A384" s="2274" t="s">
        <v>55</v>
      </c>
      <c r="B384" s="2275" t="s">
        <v>1386</v>
      </c>
      <c r="C384" s="3655"/>
      <c r="D384" s="3606"/>
      <c r="E384" s="3608"/>
      <c r="F384" s="3608"/>
      <c r="G384" s="3608"/>
      <c r="H384" s="3608" t="str">
        <f t="shared" si="101"/>
        <v>PK1--</v>
      </c>
      <c r="I384" s="3610"/>
      <c r="J384" s="2445" t="s">
        <v>1531</v>
      </c>
      <c r="K384" s="3608"/>
      <c r="L384" s="2280"/>
      <c r="M384" s="3634"/>
      <c r="N384" s="3634"/>
      <c r="O384" s="3634"/>
      <c r="P384" s="3634"/>
      <c r="Q384" s="3634"/>
      <c r="R384" s="3634"/>
      <c r="S384" s="3613"/>
      <c r="T384" s="3626"/>
    </row>
    <row r="385" spans="1:20">
      <c r="A385" s="2274" t="s">
        <v>55</v>
      </c>
      <c r="B385" s="2275" t="s">
        <v>1386</v>
      </c>
      <c r="C385" s="3656"/>
      <c r="D385" s="3606"/>
      <c r="E385" s="3608"/>
      <c r="F385" s="3608"/>
      <c r="G385" s="3608"/>
      <c r="H385" s="3608" t="str">
        <f t="shared" si="101"/>
        <v>PK1--</v>
      </c>
      <c r="I385" s="2446" t="s">
        <v>1532</v>
      </c>
      <c r="J385" s="2447" t="s">
        <v>1533</v>
      </c>
      <c r="K385" s="3608"/>
      <c r="L385" s="2280"/>
      <c r="M385" s="3634"/>
      <c r="N385" s="3634"/>
      <c r="O385" s="3634"/>
      <c r="P385" s="3634"/>
      <c r="Q385" s="3634"/>
      <c r="R385" s="3634"/>
      <c r="S385" s="3614"/>
      <c r="T385" s="3627"/>
    </row>
    <row r="386" spans="1:20">
      <c r="A386" s="2274" t="s">
        <v>55</v>
      </c>
      <c r="B386" s="2275" t="s">
        <v>1386</v>
      </c>
      <c r="C386" s="3628"/>
      <c r="D386" s="3631">
        <v>5974</v>
      </c>
      <c r="E386" s="3624" t="s">
        <v>696</v>
      </c>
      <c r="F386" s="3624" t="s">
        <v>34</v>
      </c>
      <c r="G386" s="3624" t="s">
        <v>536</v>
      </c>
      <c r="H386" s="3624" t="str">
        <f t="shared" si="101"/>
        <v>PK1-HR-ME</v>
      </c>
      <c r="I386" s="3633" t="s">
        <v>1494</v>
      </c>
      <c r="J386" s="2282" t="s">
        <v>1535</v>
      </c>
      <c r="K386" s="3624">
        <v>180</v>
      </c>
      <c r="L386" s="2280"/>
      <c r="M386" s="3578" t="s">
        <v>80</v>
      </c>
      <c r="N386" s="3578"/>
      <c r="O386" s="3578" t="s">
        <v>80</v>
      </c>
      <c r="P386" s="3578"/>
      <c r="Q386" s="3578"/>
      <c r="R386" s="3578"/>
      <c r="S386" s="3612"/>
      <c r="T386" s="3615"/>
    </row>
    <row r="387" spans="1:20">
      <c r="A387" s="2274" t="s">
        <v>55</v>
      </c>
      <c r="B387" s="2275" t="s">
        <v>1386</v>
      </c>
      <c r="C387" s="3629"/>
      <c r="D387" s="3632"/>
      <c r="E387" s="3625"/>
      <c r="F387" s="3625"/>
      <c r="G387" s="3625"/>
      <c r="H387" s="3625"/>
      <c r="I387" s="3618"/>
      <c r="J387" s="2336" t="s">
        <v>1536</v>
      </c>
      <c r="K387" s="3625"/>
      <c r="L387" s="2284"/>
      <c r="M387" s="3403"/>
      <c r="N387" s="3403"/>
      <c r="O387" s="3403"/>
      <c r="P387" s="3403"/>
      <c r="Q387" s="3403"/>
      <c r="R387" s="3403"/>
      <c r="S387" s="3613"/>
      <c r="T387" s="3616"/>
    </row>
    <row r="388" spans="1:20">
      <c r="A388" s="2274" t="s">
        <v>55</v>
      </c>
      <c r="B388" s="2275" t="s">
        <v>1386</v>
      </c>
      <c r="C388" s="3629"/>
      <c r="D388" s="3632"/>
      <c r="E388" s="3625"/>
      <c r="F388" s="3625"/>
      <c r="G388" s="3625"/>
      <c r="H388" s="3625"/>
      <c r="I388" s="3618" t="s">
        <v>1496</v>
      </c>
      <c r="J388" s="2336" t="s">
        <v>1538</v>
      </c>
      <c r="K388" s="3625"/>
      <c r="L388" s="2280"/>
      <c r="M388" s="3403"/>
      <c r="N388" s="3403"/>
      <c r="O388" s="3403"/>
      <c r="P388" s="3403"/>
      <c r="Q388" s="3403"/>
      <c r="R388" s="3403"/>
      <c r="S388" s="3613"/>
      <c r="T388" s="3616"/>
    </row>
    <row r="389" spans="1:20">
      <c r="A389" s="2274" t="s">
        <v>55</v>
      </c>
      <c r="B389" s="2275" t="s">
        <v>1386</v>
      </c>
      <c r="C389" s="3630"/>
      <c r="D389" s="3607"/>
      <c r="E389" s="3622"/>
      <c r="F389" s="3622"/>
      <c r="G389" s="3622"/>
      <c r="H389" s="3622"/>
      <c r="I389" s="3619"/>
      <c r="J389" s="2283" t="s">
        <v>1539</v>
      </c>
      <c r="K389" s="3622"/>
      <c r="L389" s="2284"/>
      <c r="M389" s="3579"/>
      <c r="N389" s="3579"/>
      <c r="O389" s="3579"/>
      <c r="P389" s="3579"/>
      <c r="Q389" s="3579"/>
      <c r="R389" s="3579"/>
      <c r="S389" s="3614"/>
      <c r="T389" s="3617"/>
    </row>
    <row r="390" spans="1:20">
      <c r="A390" s="2274" t="s">
        <v>55</v>
      </c>
      <c r="B390" s="2275" t="s">
        <v>1386</v>
      </c>
      <c r="C390" s="3620"/>
      <c r="D390" s="3605">
        <v>5975</v>
      </c>
      <c r="E390" s="3622" t="s">
        <v>696</v>
      </c>
      <c r="F390" s="3622" t="s">
        <v>34</v>
      </c>
      <c r="G390" s="3622" t="s">
        <v>536</v>
      </c>
      <c r="H390" s="3624" t="str">
        <f t="shared" ref="H390:H401" si="102">A390&amp;"-"&amp;E390&amp;F390&amp;"-"&amp;G390</f>
        <v>PK1-HR-ME</v>
      </c>
      <c r="I390" s="2289" t="s">
        <v>1494</v>
      </c>
      <c r="J390" s="2285" t="s">
        <v>1537</v>
      </c>
      <c r="K390" s="3622">
        <v>180</v>
      </c>
      <c r="L390" s="2280"/>
      <c r="M390" s="3579" t="s">
        <v>80</v>
      </c>
      <c r="N390" s="3579"/>
      <c r="O390" s="3579" t="s">
        <v>80</v>
      </c>
      <c r="P390" s="3579"/>
      <c r="Q390" s="3579"/>
      <c r="R390" s="3579"/>
      <c r="S390" s="1139"/>
      <c r="T390" s="2286"/>
    </row>
    <row r="391" spans="1:20">
      <c r="A391" s="1971"/>
      <c r="B391" s="2335"/>
      <c r="C391" s="3621"/>
      <c r="D391" s="3606"/>
      <c r="E391" s="3623"/>
      <c r="F391" s="3623"/>
      <c r="G391" s="3623"/>
      <c r="H391" s="3622" t="str">
        <f t="shared" si="102"/>
        <v>--</v>
      </c>
      <c r="I391" s="2290" t="s">
        <v>1496</v>
      </c>
      <c r="J391" s="2283" t="s">
        <v>1540</v>
      </c>
      <c r="K391" s="3623"/>
      <c r="L391" s="2284"/>
      <c r="M391" s="3634"/>
      <c r="N391" s="3634"/>
      <c r="O391" s="3634"/>
      <c r="P391" s="3634"/>
      <c r="Q391" s="3634"/>
      <c r="R391" s="3634"/>
      <c r="S391" s="2287"/>
      <c r="T391" s="2288"/>
    </row>
    <row r="392" spans="1:20">
      <c r="A392" s="2274" t="s">
        <v>55</v>
      </c>
      <c r="B392" s="2275" t="s">
        <v>1386</v>
      </c>
      <c r="C392" s="3620"/>
      <c r="D392" s="3605">
        <v>5976</v>
      </c>
      <c r="E392" s="3622" t="s">
        <v>696</v>
      </c>
      <c r="F392" s="3622" t="s">
        <v>34</v>
      </c>
      <c r="G392" s="3622" t="s">
        <v>536</v>
      </c>
      <c r="H392" s="3624" t="str">
        <f t="shared" si="102"/>
        <v>PK1-HR-ME</v>
      </c>
      <c r="I392" s="2289" t="s">
        <v>1494</v>
      </c>
      <c r="J392" s="2285" t="s">
        <v>1495</v>
      </c>
      <c r="K392" s="3622">
        <v>180</v>
      </c>
      <c r="L392" s="2280"/>
      <c r="M392" s="3579" t="s">
        <v>80</v>
      </c>
      <c r="N392" s="3579"/>
      <c r="O392" s="3579" t="s">
        <v>80</v>
      </c>
      <c r="P392" s="3579"/>
      <c r="Q392" s="3579"/>
      <c r="R392" s="3579"/>
      <c r="S392" s="1139"/>
      <c r="T392" s="2286"/>
    </row>
    <row r="393" spans="1:20">
      <c r="A393" s="2274" t="s">
        <v>55</v>
      </c>
      <c r="B393" s="2275" t="s">
        <v>1386</v>
      </c>
      <c r="C393" s="3621"/>
      <c r="D393" s="3606"/>
      <c r="E393" s="3623"/>
      <c r="F393" s="3623"/>
      <c r="G393" s="3623"/>
      <c r="H393" s="3622" t="str">
        <f t="shared" si="102"/>
        <v>PK1--</v>
      </c>
      <c r="I393" s="2290" t="s">
        <v>1496</v>
      </c>
      <c r="J393" s="2283" t="s">
        <v>1495</v>
      </c>
      <c r="K393" s="3623"/>
      <c r="L393" s="2280"/>
      <c r="M393" s="3634"/>
      <c r="N393" s="3634"/>
      <c r="O393" s="3634"/>
      <c r="P393" s="3634"/>
      <c r="Q393" s="3634"/>
      <c r="R393" s="3634"/>
      <c r="S393" s="2287"/>
      <c r="T393" s="2288"/>
    </row>
    <row r="394" spans="1:20">
      <c r="A394" s="2274" t="s">
        <v>55</v>
      </c>
      <c r="B394" s="2275" t="s">
        <v>1386</v>
      </c>
      <c r="C394" s="3635">
        <v>365651</v>
      </c>
      <c r="D394" s="3637">
        <v>5977</v>
      </c>
      <c r="E394" s="3638" t="s">
        <v>695</v>
      </c>
      <c r="F394" s="3638" t="s">
        <v>32</v>
      </c>
      <c r="G394" s="3638" t="s">
        <v>536</v>
      </c>
      <c r="H394" s="3638" t="str">
        <f t="shared" si="102"/>
        <v>PK1-MI-ME</v>
      </c>
      <c r="I394" s="3643" t="s">
        <v>1388</v>
      </c>
      <c r="J394" s="2448" t="s">
        <v>1497</v>
      </c>
      <c r="K394" s="3644">
        <v>30</v>
      </c>
      <c r="L394" s="2292"/>
      <c r="M394" s="3645" t="s">
        <v>80</v>
      </c>
      <c r="N394" s="3578"/>
      <c r="O394" s="3645" t="s">
        <v>80</v>
      </c>
      <c r="P394" s="3578"/>
      <c r="Q394" s="3578">
        <v>10</v>
      </c>
      <c r="R394" s="3578"/>
      <c r="S394" s="1139"/>
      <c r="T394" s="2286"/>
    </row>
    <row r="395" spans="1:20">
      <c r="A395" s="2274" t="s">
        <v>55</v>
      </c>
      <c r="B395" s="2275" t="s">
        <v>1386</v>
      </c>
      <c r="C395" s="3636"/>
      <c r="D395" s="3637"/>
      <c r="E395" s="3638"/>
      <c r="F395" s="3638"/>
      <c r="G395" s="3638"/>
      <c r="H395" s="3638" t="str">
        <f t="shared" si="102"/>
        <v>PK1--</v>
      </c>
      <c r="I395" s="3643"/>
      <c r="J395" s="2449" t="s">
        <v>1534</v>
      </c>
      <c r="K395" s="3641"/>
      <c r="L395" s="2293"/>
      <c r="M395" s="3646" t="s">
        <v>80</v>
      </c>
      <c r="N395" s="3579"/>
      <c r="O395" s="3646" t="s">
        <v>80</v>
      </c>
      <c r="P395" s="3579"/>
      <c r="Q395" s="3579">
        <v>10</v>
      </c>
      <c r="R395" s="3579"/>
      <c r="S395" s="2287"/>
      <c r="T395" s="2288"/>
    </row>
    <row r="396" spans="1:20">
      <c r="A396" s="2274" t="s">
        <v>55</v>
      </c>
      <c r="B396" s="2275" t="s">
        <v>1386</v>
      </c>
      <c r="C396" s="3639">
        <v>365652</v>
      </c>
      <c r="D396" s="3640">
        <v>5978</v>
      </c>
      <c r="E396" s="3641" t="s">
        <v>695</v>
      </c>
      <c r="F396" s="3641" t="s">
        <v>42</v>
      </c>
      <c r="G396" s="3641" t="s">
        <v>536</v>
      </c>
      <c r="H396" s="3641" t="str">
        <f t="shared" si="102"/>
        <v>PK1-ML-ME</v>
      </c>
      <c r="I396" s="3642" t="s">
        <v>1388</v>
      </c>
      <c r="J396" s="2450" t="s">
        <v>1498</v>
      </c>
      <c r="K396" s="3641">
        <v>30</v>
      </c>
      <c r="L396" s="2294"/>
      <c r="M396" s="3579" t="s">
        <v>80</v>
      </c>
      <c r="N396" s="3579"/>
      <c r="O396" s="3579" t="s">
        <v>80</v>
      </c>
      <c r="P396" s="3579"/>
      <c r="Q396" s="3579">
        <v>5</v>
      </c>
      <c r="R396" s="3579"/>
      <c r="S396" s="1139"/>
      <c r="T396" s="2286"/>
    </row>
    <row r="397" spans="1:20">
      <c r="A397" s="2274" t="s">
        <v>55</v>
      </c>
      <c r="B397" s="2275" t="s">
        <v>1386</v>
      </c>
      <c r="C397" s="3639"/>
      <c r="D397" s="3637"/>
      <c r="E397" s="3638" t="s">
        <v>694</v>
      </c>
      <c r="F397" s="3638"/>
      <c r="G397" s="3638" t="s">
        <v>536</v>
      </c>
      <c r="H397" s="3638" t="str">
        <f t="shared" si="102"/>
        <v>PK1-F-ME</v>
      </c>
      <c r="I397" s="3643"/>
      <c r="J397" s="2451" t="s">
        <v>1499</v>
      </c>
      <c r="K397" s="3638">
        <v>14</v>
      </c>
      <c r="L397" s="2294"/>
      <c r="M397" s="3634" t="s">
        <v>80</v>
      </c>
      <c r="N397" s="3634"/>
      <c r="O397" s="3634" t="s">
        <v>80</v>
      </c>
      <c r="P397" s="3634"/>
      <c r="Q397" s="3634"/>
      <c r="R397" s="3634"/>
      <c r="S397" s="1102"/>
      <c r="T397" s="1499"/>
    </row>
    <row r="398" spans="1:20">
      <c r="A398" s="2274" t="s">
        <v>55</v>
      </c>
      <c r="B398" s="2275" t="s">
        <v>1386</v>
      </c>
      <c r="C398" s="3639"/>
      <c r="D398" s="3637"/>
      <c r="E398" s="3638" t="s">
        <v>694</v>
      </c>
      <c r="F398" s="3638"/>
      <c r="G398" s="3638" t="s">
        <v>536</v>
      </c>
      <c r="H398" s="3638" t="str">
        <f t="shared" si="102"/>
        <v>PK1-F-ME</v>
      </c>
      <c r="I398" s="3643"/>
      <c r="J398" s="2451" t="s">
        <v>1500</v>
      </c>
      <c r="K398" s="3638">
        <v>14</v>
      </c>
      <c r="L398" s="2294"/>
      <c r="M398" s="3634" t="s">
        <v>80</v>
      </c>
      <c r="N398" s="3634"/>
      <c r="O398" s="3634" t="s">
        <v>80</v>
      </c>
      <c r="P398" s="3634"/>
      <c r="Q398" s="3634"/>
      <c r="R398" s="3634"/>
      <c r="S398" s="1102"/>
      <c r="T398" s="1499"/>
    </row>
    <row r="399" spans="1:20">
      <c r="A399" s="2274" t="s">
        <v>55</v>
      </c>
      <c r="B399" s="2275" t="s">
        <v>1386</v>
      </c>
      <c r="C399" s="3636"/>
      <c r="D399" s="3637"/>
      <c r="E399" s="3638" t="s">
        <v>694</v>
      </c>
      <c r="F399" s="3638"/>
      <c r="G399" s="3638" t="s">
        <v>536</v>
      </c>
      <c r="H399" s="3638" t="str">
        <f t="shared" si="102"/>
        <v>PK1-F-ME</v>
      </c>
      <c r="I399" s="3643"/>
      <c r="J399" s="2449" t="s">
        <v>1501</v>
      </c>
      <c r="K399" s="3638">
        <v>14</v>
      </c>
      <c r="L399" s="2294"/>
      <c r="M399" s="3634" t="s">
        <v>80</v>
      </c>
      <c r="N399" s="3634"/>
      <c r="O399" s="3634" t="s">
        <v>80</v>
      </c>
      <c r="P399" s="3634"/>
      <c r="Q399" s="3634"/>
      <c r="R399" s="3634"/>
      <c r="S399" s="2287"/>
      <c r="T399" s="2288"/>
    </row>
    <row r="400" spans="1:20">
      <c r="A400" s="2274" t="s">
        <v>55</v>
      </c>
      <c r="B400" s="2275" t="s">
        <v>1386</v>
      </c>
      <c r="C400" s="2462">
        <v>365653</v>
      </c>
      <c r="D400" s="2296">
        <v>5979</v>
      </c>
      <c r="E400" s="2670" t="s">
        <v>999</v>
      </c>
      <c r="F400" s="2670" t="s">
        <v>9</v>
      </c>
      <c r="G400" s="2670" t="s">
        <v>536</v>
      </c>
      <c r="H400" s="2670" t="str">
        <f t="shared" si="102"/>
        <v>PK1-WC-ME</v>
      </c>
      <c r="I400" s="2671" t="s">
        <v>1388</v>
      </c>
      <c r="J400" s="2463" t="s">
        <v>1541</v>
      </c>
      <c r="K400" s="2670">
        <v>7</v>
      </c>
      <c r="L400" s="2294"/>
      <c r="M400" s="2300" t="s">
        <v>80</v>
      </c>
      <c r="N400" s="2300"/>
      <c r="O400" s="2300" t="s">
        <v>80</v>
      </c>
      <c r="P400" s="2300"/>
      <c r="Q400" s="2300">
        <v>20</v>
      </c>
      <c r="R400" s="2300"/>
      <c r="S400" s="1215"/>
      <c r="T400" s="2301"/>
    </row>
    <row r="401" spans="1:20">
      <c r="A401" s="2274" t="s">
        <v>55</v>
      </c>
      <c r="B401" s="2275" t="s">
        <v>1386</v>
      </c>
      <c r="C401" s="2462"/>
      <c r="D401" s="2464">
        <v>5980</v>
      </c>
      <c r="E401" s="2297" t="s">
        <v>696</v>
      </c>
      <c r="F401" s="2297" t="s">
        <v>34</v>
      </c>
      <c r="G401" s="2297" t="s">
        <v>536</v>
      </c>
      <c r="H401" s="2297" t="str">
        <f t="shared" si="102"/>
        <v>PK1-HR-ME</v>
      </c>
      <c r="I401" s="2298" t="s">
        <v>1388</v>
      </c>
      <c r="J401" s="2299" t="s">
        <v>1502</v>
      </c>
      <c r="K401" s="2297">
        <v>180</v>
      </c>
      <c r="L401" s="2294"/>
      <c r="M401" s="2300" t="s">
        <v>80</v>
      </c>
      <c r="N401" s="2300"/>
      <c r="O401" s="2300" t="s">
        <v>80</v>
      </c>
      <c r="P401" s="2300"/>
      <c r="Q401" s="2300"/>
      <c r="R401" s="2302"/>
      <c r="S401" s="1215"/>
      <c r="T401" s="2301"/>
    </row>
    <row r="402" spans="1:20">
      <c r="A402" s="2274" t="s">
        <v>55</v>
      </c>
      <c r="B402" s="2275" t="s">
        <v>1594</v>
      </c>
      <c r="C402" s="2667">
        <v>365654</v>
      </c>
      <c r="D402" s="2307">
        <v>5981</v>
      </c>
      <c r="E402" s="2668" t="s">
        <v>695</v>
      </c>
      <c r="F402" s="2668" t="s">
        <v>42</v>
      </c>
      <c r="G402" s="2668" t="s">
        <v>536</v>
      </c>
      <c r="H402" s="2668" t="str">
        <f>A402&amp;"-"&amp;E402&amp;F402&amp;"-"&amp;G402</f>
        <v>PK1-ML-ME</v>
      </c>
      <c r="I402" s="2669" t="s">
        <v>1506</v>
      </c>
      <c r="J402" s="2452" t="s">
        <v>1542</v>
      </c>
      <c r="K402" s="2668">
        <v>30</v>
      </c>
      <c r="L402" s="665"/>
      <c r="M402" s="2300"/>
      <c r="N402" s="2300"/>
      <c r="O402" s="2300"/>
      <c r="P402" s="2300"/>
      <c r="Q402" s="2300"/>
      <c r="R402" s="2302"/>
      <c r="S402" s="2287"/>
      <c r="T402" s="2288"/>
    </row>
    <row r="403" spans="1:20">
      <c r="A403" s="2274" t="s">
        <v>55</v>
      </c>
      <c r="B403" s="2275" t="s">
        <v>1596</v>
      </c>
      <c r="C403" s="3651">
        <v>365655</v>
      </c>
      <c r="D403" s="3653">
        <v>5982</v>
      </c>
      <c r="E403" s="3648" t="s">
        <v>695</v>
      </c>
      <c r="F403" s="3648" t="s">
        <v>9</v>
      </c>
      <c r="G403" s="3648" t="s">
        <v>536</v>
      </c>
      <c r="H403" s="3648" t="str">
        <f>A403&amp;"-"&amp;E403&amp;F403&amp;"-"&amp;G403</f>
        <v>PK1-MC-ME</v>
      </c>
      <c r="I403" s="3647" t="s">
        <v>1506</v>
      </c>
      <c r="J403" s="2453" t="s">
        <v>1507</v>
      </c>
      <c r="K403" s="3648">
        <v>30</v>
      </c>
      <c r="L403" s="665"/>
      <c r="M403" s="2300"/>
      <c r="N403" s="2300"/>
      <c r="O403" s="2300"/>
      <c r="P403" s="2300"/>
      <c r="Q403" s="2300"/>
      <c r="R403" s="2302"/>
      <c r="S403" s="2287"/>
      <c r="T403" s="2288"/>
    </row>
    <row r="404" spans="1:20">
      <c r="A404" s="2274" t="s">
        <v>55</v>
      </c>
      <c r="B404" s="2275" t="s">
        <v>1597</v>
      </c>
      <c r="C404" s="3652"/>
      <c r="D404" s="3654"/>
      <c r="E404" s="3648"/>
      <c r="F404" s="3648"/>
      <c r="G404" s="3648" t="s">
        <v>536</v>
      </c>
      <c r="H404" s="3648" t="str">
        <f t="shared" ref="H404:H409" si="103">A404&amp;"-"&amp;E404&amp;F404&amp;"-"&amp;G404</f>
        <v>PK1--ME</v>
      </c>
      <c r="I404" s="3647"/>
      <c r="J404" s="2454" t="s">
        <v>1508</v>
      </c>
      <c r="K404" s="3648">
        <v>14</v>
      </c>
      <c r="L404" s="665"/>
      <c r="M404" s="2300"/>
      <c r="N404" s="2300"/>
      <c r="O404" s="2300"/>
      <c r="P404" s="2300"/>
      <c r="Q404" s="2300"/>
      <c r="R404" s="2302"/>
      <c r="S404" s="2287"/>
      <c r="T404" s="2288"/>
    </row>
    <row r="405" spans="1:20">
      <c r="A405" s="2274" t="s">
        <v>55</v>
      </c>
      <c r="B405" s="2275" t="s">
        <v>1597</v>
      </c>
      <c r="C405" s="2306"/>
      <c r="D405" s="2307">
        <v>5983</v>
      </c>
      <c r="E405" s="2308" t="s">
        <v>696</v>
      </c>
      <c r="F405" s="2308" t="s">
        <v>34</v>
      </c>
      <c r="G405" s="2308" t="s">
        <v>536</v>
      </c>
      <c r="H405" s="2308" t="str">
        <f t="shared" si="103"/>
        <v>PK1-HR-ME</v>
      </c>
      <c r="I405" s="2309" t="s">
        <v>1504</v>
      </c>
      <c r="J405" s="2310" t="s">
        <v>1505</v>
      </c>
      <c r="K405" s="2311">
        <v>180</v>
      </c>
      <c r="L405" s="2312"/>
      <c r="M405" s="876" t="s">
        <v>80</v>
      </c>
      <c r="N405" s="876"/>
      <c r="O405" s="876" t="s">
        <v>80</v>
      </c>
      <c r="P405" s="876"/>
      <c r="Q405" s="876"/>
      <c r="R405" s="876"/>
      <c r="S405" s="2287"/>
      <c r="T405" s="2288"/>
    </row>
    <row r="406" spans="1:20">
      <c r="A406" s="2274" t="s">
        <v>55</v>
      </c>
      <c r="B406" s="2275" t="s">
        <v>1597</v>
      </c>
      <c r="C406" s="2306"/>
      <c r="D406" s="2307">
        <v>5984</v>
      </c>
      <c r="E406" s="2308" t="s">
        <v>718</v>
      </c>
      <c r="F406" s="2308" t="s">
        <v>34</v>
      </c>
      <c r="G406" s="2308" t="s">
        <v>536</v>
      </c>
      <c r="H406" s="2308" t="str">
        <f t="shared" si="103"/>
        <v>PK1-YR-ME</v>
      </c>
      <c r="I406" s="2309" t="s">
        <v>1520</v>
      </c>
      <c r="J406" s="2310" t="s">
        <v>1505</v>
      </c>
      <c r="K406" s="2311">
        <v>365</v>
      </c>
      <c r="L406" s="2312"/>
      <c r="M406" s="2313" t="s">
        <v>80</v>
      </c>
      <c r="N406" s="2313"/>
      <c r="O406" s="2313" t="s">
        <v>80</v>
      </c>
      <c r="P406" s="2313"/>
      <c r="Q406" s="2313"/>
      <c r="R406" s="2313"/>
      <c r="S406" s="2287"/>
      <c r="T406" s="2314"/>
    </row>
    <row r="407" spans="1:20">
      <c r="A407" s="2274" t="s">
        <v>55</v>
      </c>
      <c r="B407" s="2275" t="s">
        <v>1386</v>
      </c>
      <c r="C407" s="2455">
        <v>365656</v>
      </c>
      <c r="D407" s="2344">
        <v>5989</v>
      </c>
      <c r="E407" s="2456" t="s">
        <v>695</v>
      </c>
      <c r="F407" s="2456" t="s">
        <v>42</v>
      </c>
      <c r="G407" s="2456" t="s">
        <v>536</v>
      </c>
      <c r="H407" s="2457" t="str">
        <f t="shared" si="103"/>
        <v>PK1-ML-ME</v>
      </c>
      <c r="I407" s="2458" t="s">
        <v>1522</v>
      </c>
      <c r="J407" s="2459" t="s">
        <v>1521</v>
      </c>
      <c r="K407" s="2460">
        <v>30</v>
      </c>
      <c r="L407" s="2317"/>
      <c r="M407" s="2313" t="s">
        <v>80</v>
      </c>
      <c r="N407" s="2313"/>
      <c r="O407" s="2313" t="s">
        <v>80</v>
      </c>
      <c r="P407" s="2313"/>
      <c r="Q407" s="2313">
        <v>5</v>
      </c>
      <c r="R407" s="2313"/>
      <c r="S407" s="2287"/>
      <c r="T407" s="2314"/>
    </row>
    <row r="408" spans="1:20">
      <c r="A408" s="2274" t="s">
        <v>55</v>
      </c>
      <c r="B408" s="2275" t="s">
        <v>1386</v>
      </c>
      <c r="C408" s="2318"/>
      <c r="D408" s="2319">
        <v>5990</v>
      </c>
      <c r="E408" s="2320" t="s">
        <v>696</v>
      </c>
      <c r="F408" s="2320" t="s">
        <v>34</v>
      </c>
      <c r="G408" s="2320" t="s">
        <v>536</v>
      </c>
      <c r="H408" s="2320" t="str">
        <f t="shared" si="103"/>
        <v>PK1-HR-ME</v>
      </c>
      <c r="I408" s="2321" t="s">
        <v>1524</v>
      </c>
      <c r="J408" s="2322" t="s">
        <v>1523</v>
      </c>
      <c r="K408" s="2320">
        <v>180</v>
      </c>
      <c r="L408" s="2323"/>
      <c r="M408" s="2324" t="s">
        <v>80</v>
      </c>
      <c r="N408" s="2324"/>
      <c r="O408" s="2324" t="s">
        <v>80</v>
      </c>
      <c r="P408" s="2324"/>
      <c r="Q408" s="2324"/>
      <c r="R408" s="2324"/>
      <c r="S408" s="1215"/>
      <c r="T408" s="2325"/>
    </row>
    <row r="409" spans="1:20" ht="13.5" thickBot="1">
      <c r="A409" s="2326" t="s">
        <v>55</v>
      </c>
      <c r="B409" s="2327" t="s">
        <v>1386</v>
      </c>
      <c r="C409" s="2172"/>
      <c r="D409" s="2328">
        <v>5991</v>
      </c>
      <c r="E409" s="2329" t="s">
        <v>713</v>
      </c>
      <c r="F409" s="2329" t="s">
        <v>9</v>
      </c>
      <c r="G409" s="2329" t="s">
        <v>697</v>
      </c>
      <c r="H409" s="2330" t="str">
        <f t="shared" si="103"/>
        <v>PK1-NC-EE</v>
      </c>
      <c r="I409" s="2331" t="s">
        <v>1525</v>
      </c>
      <c r="J409" s="2332" t="s">
        <v>1549</v>
      </c>
      <c r="K409" s="2333">
        <v>60</v>
      </c>
      <c r="L409" s="715"/>
      <c r="M409" s="2334" t="s">
        <v>80</v>
      </c>
      <c r="N409" s="2334"/>
      <c r="O409" s="2334" t="s">
        <v>80</v>
      </c>
      <c r="P409" s="2334"/>
      <c r="Q409" s="2334"/>
      <c r="R409" s="2334"/>
      <c r="S409" s="1103"/>
      <c r="T409" s="1494"/>
    </row>
    <row r="410" spans="1:20">
      <c r="A410" s="2461" t="s">
        <v>55</v>
      </c>
      <c r="B410" s="1919" t="s">
        <v>1619</v>
      </c>
      <c r="C410" s="3649">
        <v>365657</v>
      </c>
      <c r="D410" s="3601">
        <v>5972</v>
      </c>
      <c r="E410" s="3601" t="s">
        <v>718</v>
      </c>
      <c r="F410" s="3601" t="s">
        <v>34</v>
      </c>
      <c r="G410" s="3601" t="s">
        <v>536</v>
      </c>
      <c r="H410" s="3601" t="str">
        <f>A410&amp;"-"&amp;E410&amp;F410&amp;"-"&amp;G410</f>
        <v>PK1-YR-ME</v>
      </c>
      <c r="I410" s="3599" t="s">
        <v>1387</v>
      </c>
      <c r="J410" s="2442" t="s">
        <v>1635</v>
      </c>
      <c r="K410" s="3601">
        <v>365</v>
      </c>
      <c r="L410" s="2276"/>
      <c r="M410" s="414" t="s">
        <v>80</v>
      </c>
      <c r="N410" s="414"/>
      <c r="O410" s="414" t="s">
        <v>80</v>
      </c>
      <c r="P410" s="414"/>
      <c r="Q410" s="414"/>
      <c r="R410" s="414"/>
      <c r="S410" s="613"/>
      <c r="T410" s="2277"/>
    </row>
    <row r="411" spans="1:20">
      <c r="A411" s="2274" t="s">
        <v>55</v>
      </c>
      <c r="B411" s="2275" t="s">
        <v>1386</v>
      </c>
      <c r="C411" s="3650"/>
      <c r="D411" s="3602"/>
      <c r="E411" s="3602"/>
      <c r="F411" s="3602"/>
      <c r="G411" s="3602"/>
      <c r="H411" s="3602"/>
      <c r="I411" s="3600"/>
      <c r="J411" s="2443" t="s">
        <v>1636</v>
      </c>
      <c r="K411" s="3602"/>
      <c r="L411" s="2278"/>
      <c r="M411" s="560" t="s">
        <v>80</v>
      </c>
      <c r="N411" s="560"/>
      <c r="O411" s="560" t="s">
        <v>80</v>
      </c>
      <c r="P411" s="560"/>
      <c r="Q411" s="560"/>
      <c r="R411" s="560"/>
      <c r="S411" s="1011"/>
      <c r="T411" s="2279"/>
    </row>
    <row r="412" spans="1:20">
      <c r="A412" s="2274" t="s">
        <v>55</v>
      </c>
      <c r="B412" s="2275" t="s">
        <v>1386</v>
      </c>
      <c r="C412" s="3655">
        <v>365658</v>
      </c>
      <c r="D412" s="3605">
        <v>5973</v>
      </c>
      <c r="E412" s="3607" t="s">
        <v>695</v>
      </c>
      <c r="F412" s="3607" t="s">
        <v>42</v>
      </c>
      <c r="G412" s="3607" t="s">
        <v>536</v>
      </c>
      <c r="H412" s="3607" t="str">
        <f t="shared" ref="H412:H417" si="104">A412&amp;"-"&amp;E412&amp;F412&amp;"-"&amp;G412</f>
        <v>PK1-ML-ME</v>
      </c>
      <c r="I412" s="3609" t="s">
        <v>1494</v>
      </c>
      <c r="J412" s="2444" t="s">
        <v>1528</v>
      </c>
      <c r="K412" s="3607">
        <v>30</v>
      </c>
      <c r="L412" s="2280"/>
      <c r="M412" s="3579" t="s">
        <v>80</v>
      </c>
      <c r="N412" s="3579"/>
      <c r="O412" s="3579" t="s">
        <v>80</v>
      </c>
      <c r="P412" s="3579"/>
      <c r="Q412" s="3579">
        <v>10</v>
      </c>
      <c r="R412" s="3579"/>
      <c r="S412" s="3613"/>
      <c r="T412" s="3626"/>
    </row>
    <row r="413" spans="1:20">
      <c r="A413" s="2274" t="s">
        <v>55</v>
      </c>
      <c r="B413" s="2275" t="s">
        <v>1386</v>
      </c>
      <c r="C413" s="3655"/>
      <c r="D413" s="3606"/>
      <c r="E413" s="3608"/>
      <c r="F413" s="3608"/>
      <c r="G413" s="3608"/>
      <c r="H413" s="3608" t="str">
        <f t="shared" si="104"/>
        <v>PK1--</v>
      </c>
      <c r="I413" s="3610"/>
      <c r="J413" s="2445" t="s">
        <v>1529</v>
      </c>
      <c r="K413" s="3608"/>
      <c r="L413" s="2280"/>
      <c r="M413" s="3634"/>
      <c r="N413" s="3634"/>
      <c r="O413" s="3634"/>
      <c r="P413" s="3634"/>
      <c r="Q413" s="3634"/>
      <c r="R413" s="3634"/>
      <c r="S413" s="3613"/>
      <c r="T413" s="3626"/>
    </row>
    <row r="414" spans="1:20">
      <c r="A414" s="2274" t="s">
        <v>55</v>
      </c>
      <c r="B414" s="2275" t="s">
        <v>1386</v>
      </c>
      <c r="C414" s="3655"/>
      <c r="D414" s="3606"/>
      <c r="E414" s="3608"/>
      <c r="F414" s="3608"/>
      <c r="G414" s="3608"/>
      <c r="H414" s="3608" t="str">
        <f t="shared" si="104"/>
        <v>PK1--</v>
      </c>
      <c r="I414" s="3610" t="s">
        <v>1496</v>
      </c>
      <c r="J414" s="2445" t="s">
        <v>1530</v>
      </c>
      <c r="K414" s="3608"/>
      <c r="L414" s="2280"/>
      <c r="M414" s="3634"/>
      <c r="N414" s="3634"/>
      <c r="O414" s="3634"/>
      <c r="P414" s="3634"/>
      <c r="Q414" s="3634"/>
      <c r="R414" s="3634"/>
      <c r="S414" s="3613"/>
      <c r="T414" s="3626"/>
    </row>
    <row r="415" spans="1:20">
      <c r="A415" s="2274" t="s">
        <v>55</v>
      </c>
      <c r="B415" s="2275" t="s">
        <v>1386</v>
      </c>
      <c r="C415" s="3655"/>
      <c r="D415" s="3606"/>
      <c r="E415" s="3608"/>
      <c r="F415" s="3608"/>
      <c r="G415" s="3608"/>
      <c r="H415" s="3608" t="str">
        <f t="shared" si="104"/>
        <v>PK1--</v>
      </c>
      <c r="I415" s="3610"/>
      <c r="J415" s="2445" t="s">
        <v>1531</v>
      </c>
      <c r="K415" s="3608"/>
      <c r="L415" s="2280"/>
      <c r="M415" s="3634"/>
      <c r="N415" s="3634"/>
      <c r="O415" s="3634"/>
      <c r="P415" s="3634"/>
      <c r="Q415" s="3634"/>
      <c r="R415" s="3634"/>
      <c r="S415" s="3613"/>
      <c r="T415" s="3626"/>
    </row>
    <row r="416" spans="1:20">
      <c r="A416" s="2274" t="s">
        <v>55</v>
      </c>
      <c r="B416" s="2275" t="s">
        <v>1386</v>
      </c>
      <c r="C416" s="3656"/>
      <c r="D416" s="3606"/>
      <c r="E416" s="3608"/>
      <c r="F416" s="3608"/>
      <c r="G416" s="3608"/>
      <c r="H416" s="3608" t="str">
        <f t="shared" si="104"/>
        <v>PK1--</v>
      </c>
      <c r="I416" s="2446" t="s">
        <v>1532</v>
      </c>
      <c r="J416" s="2447" t="s">
        <v>1533</v>
      </c>
      <c r="K416" s="3608"/>
      <c r="L416" s="2280"/>
      <c r="M416" s="3634"/>
      <c r="N416" s="3634"/>
      <c r="O416" s="3634"/>
      <c r="P416" s="3634"/>
      <c r="Q416" s="3634"/>
      <c r="R416" s="3634"/>
      <c r="S416" s="3614"/>
      <c r="T416" s="3627"/>
    </row>
    <row r="417" spans="1:20">
      <c r="A417" s="2274" t="s">
        <v>55</v>
      </c>
      <c r="B417" s="2275" t="s">
        <v>1386</v>
      </c>
      <c r="C417" s="3628"/>
      <c r="D417" s="3631">
        <v>5974</v>
      </c>
      <c r="E417" s="3624" t="s">
        <v>696</v>
      </c>
      <c r="F417" s="3624" t="s">
        <v>34</v>
      </c>
      <c r="G417" s="3624" t="s">
        <v>536</v>
      </c>
      <c r="H417" s="3624" t="str">
        <f t="shared" si="104"/>
        <v>PK1-HR-ME</v>
      </c>
      <c r="I417" s="3633" t="s">
        <v>1494</v>
      </c>
      <c r="J417" s="2282" t="s">
        <v>1535</v>
      </c>
      <c r="K417" s="3624">
        <v>180</v>
      </c>
      <c r="L417" s="2280"/>
      <c r="M417" s="3578" t="s">
        <v>80</v>
      </c>
      <c r="N417" s="3578"/>
      <c r="O417" s="3578" t="s">
        <v>80</v>
      </c>
      <c r="P417" s="3578"/>
      <c r="Q417" s="3578"/>
      <c r="R417" s="3578"/>
      <c r="S417" s="3612"/>
      <c r="T417" s="3615"/>
    </row>
    <row r="418" spans="1:20">
      <c r="A418" s="2274" t="s">
        <v>55</v>
      </c>
      <c r="B418" s="2275" t="s">
        <v>1386</v>
      </c>
      <c r="C418" s="3629"/>
      <c r="D418" s="3632"/>
      <c r="E418" s="3625"/>
      <c r="F418" s="3625"/>
      <c r="G418" s="3625"/>
      <c r="H418" s="3625"/>
      <c r="I418" s="3618"/>
      <c r="J418" s="2336" t="s">
        <v>1536</v>
      </c>
      <c r="K418" s="3625"/>
      <c r="L418" s="2284"/>
      <c r="M418" s="3403"/>
      <c r="N418" s="3403"/>
      <c r="O418" s="3403"/>
      <c r="P418" s="3403"/>
      <c r="Q418" s="3403"/>
      <c r="R418" s="3403"/>
      <c r="S418" s="3613"/>
      <c r="T418" s="3616"/>
    </row>
    <row r="419" spans="1:20">
      <c r="A419" s="2274" t="s">
        <v>55</v>
      </c>
      <c r="B419" s="2275" t="s">
        <v>1386</v>
      </c>
      <c r="C419" s="3629"/>
      <c r="D419" s="3632"/>
      <c r="E419" s="3625"/>
      <c r="F419" s="3625"/>
      <c r="G419" s="3625"/>
      <c r="H419" s="3625"/>
      <c r="I419" s="3618" t="s">
        <v>1496</v>
      </c>
      <c r="J419" s="2336" t="s">
        <v>1538</v>
      </c>
      <c r="K419" s="3625"/>
      <c r="L419" s="2280"/>
      <c r="M419" s="3403"/>
      <c r="N419" s="3403"/>
      <c r="O419" s="3403"/>
      <c r="P419" s="3403"/>
      <c r="Q419" s="3403"/>
      <c r="R419" s="3403"/>
      <c r="S419" s="3613"/>
      <c r="T419" s="3616"/>
    </row>
    <row r="420" spans="1:20">
      <c r="A420" s="2274" t="s">
        <v>55</v>
      </c>
      <c r="B420" s="2275" t="s">
        <v>1386</v>
      </c>
      <c r="C420" s="3630"/>
      <c r="D420" s="3607"/>
      <c r="E420" s="3622"/>
      <c r="F420" s="3622"/>
      <c r="G420" s="3622"/>
      <c r="H420" s="3622"/>
      <c r="I420" s="3619"/>
      <c r="J420" s="2283" t="s">
        <v>1539</v>
      </c>
      <c r="K420" s="3622"/>
      <c r="L420" s="2284"/>
      <c r="M420" s="3579"/>
      <c r="N420" s="3579"/>
      <c r="O420" s="3579"/>
      <c r="P420" s="3579"/>
      <c r="Q420" s="3579"/>
      <c r="R420" s="3579"/>
      <c r="S420" s="3614"/>
      <c r="T420" s="3617"/>
    </row>
    <row r="421" spans="1:20">
      <c r="A421" s="2274" t="s">
        <v>55</v>
      </c>
      <c r="B421" s="2275" t="s">
        <v>1386</v>
      </c>
      <c r="C421" s="3620"/>
      <c r="D421" s="3605">
        <v>5975</v>
      </c>
      <c r="E421" s="3622" t="s">
        <v>696</v>
      </c>
      <c r="F421" s="3622" t="s">
        <v>34</v>
      </c>
      <c r="G421" s="3622" t="s">
        <v>536</v>
      </c>
      <c r="H421" s="3624" t="str">
        <f t="shared" ref="H421:H432" si="105">A421&amp;"-"&amp;E421&amp;F421&amp;"-"&amp;G421</f>
        <v>PK1-HR-ME</v>
      </c>
      <c r="I421" s="2289" t="s">
        <v>1494</v>
      </c>
      <c r="J421" s="2285" t="s">
        <v>1537</v>
      </c>
      <c r="K421" s="3622">
        <v>180</v>
      </c>
      <c r="L421" s="2280"/>
      <c r="M421" s="3579" t="s">
        <v>80</v>
      </c>
      <c r="N421" s="3579"/>
      <c r="O421" s="3579" t="s">
        <v>80</v>
      </c>
      <c r="P421" s="3579"/>
      <c r="Q421" s="3579"/>
      <c r="R421" s="3579"/>
      <c r="S421" s="1139"/>
      <c r="T421" s="2286"/>
    </row>
    <row r="422" spans="1:20">
      <c r="A422" s="2274" t="s">
        <v>55</v>
      </c>
      <c r="B422" s="2275" t="s">
        <v>1386</v>
      </c>
      <c r="C422" s="3621"/>
      <c r="D422" s="3606"/>
      <c r="E422" s="3623"/>
      <c r="F422" s="3623"/>
      <c r="G422" s="3623"/>
      <c r="H422" s="3622" t="str">
        <f t="shared" si="105"/>
        <v>PK1--</v>
      </c>
      <c r="I422" s="2290" t="s">
        <v>1496</v>
      </c>
      <c r="J422" s="2283" t="s">
        <v>1540</v>
      </c>
      <c r="K422" s="3623"/>
      <c r="L422" s="2284"/>
      <c r="M422" s="3634"/>
      <c r="N422" s="3634"/>
      <c r="O422" s="3634"/>
      <c r="P422" s="3634"/>
      <c r="Q422" s="3634"/>
      <c r="R422" s="3634"/>
      <c r="S422" s="2287"/>
      <c r="T422" s="2288"/>
    </row>
    <row r="423" spans="1:20">
      <c r="A423" s="2274" t="s">
        <v>55</v>
      </c>
      <c r="B423" s="2275" t="s">
        <v>1386</v>
      </c>
      <c r="C423" s="3620"/>
      <c r="D423" s="3605">
        <v>5976</v>
      </c>
      <c r="E423" s="3622" t="s">
        <v>696</v>
      </c>
      <c r="F423" s="3622" t="s">
        <v>34</v>
      </c>
      <c r="G423" s="3622" t="s">
        <v>536</v>
      </c>
      <c r="H423" s="3624" t="str">
        <f t="shared" si="105"/>
        <v>PK1-HR-ME</v>
      </c>
      <c r="I423" s="2289" t="s">
        <v>1494</v>
      </c>
      <c r="J423" s="2285" t="s">
        <v>1495</v>
      </c>
      <c r="K423" s="3622">
        <v>180</v>
      </c>
      <c r="L423" s="2280"/>
      <c r="M423" s="3579" t="s">
        <v>80</v>
      </c>
      <c r="N423" s="3579"/>
      <c r="O423" s="3579" t="s">
        <v>80</v>
      </c>
      <c r="P423" s="3579"/>
      <c r="Q423" s="3579"/>
      <c r="R423" s="3579"/>
      <c r="S423" s="1139"/>
      <c r="T423" s="2286"/>
    </row>
    <row r="424" spans="1:20">
      <c r="A424" s="2274" t="s">
        <v>55</v>
      </c>
      <c r="B424" s="2275" t="s">
        <v>1386</v>
      </c>
      <c r="C424" s="3621"/>
      <c r="D424" s="3606"/>
      <c r="E424" s="3623"/>
      <c r="F424" s="3623"/>
      <c r="G424" s="3623"/>
      <c r="H424" s="3622" t="str">
        <f t="shared" si="105"/>
        <v>PK1--</v>
      </c>
      <c r="I424" s="2290" t="s">
        <v>1496</v>
      </c>
      <c r="J424" s="2283" t="s">
        <v>1495</v>
      </c>
      <c r="K424" s="3623"/>
      <c r="L424" s="2280"/>
      <c r="M424" s="3634"/>
      <c r="N424" s="3634"/>
      <c r="O424" s="3634"/>
      <c r="P424" s="3634"/>
      <c r="Q424" s="3634"/>
      <c r="R424" s="3634"/>
      <c r="S424" s="2287"/>
      <c r="T424" s="2288"/>
    </row>
    <row r="425" spans="1:20">
      <c r="A425" s="2274" t="s">
        <v>55</v>
      </c>
      <c r="B425" s="2335"/>
      <c r="C425" s="3635">
        <v>365659</v>
      </c>
      <c r="D425" s="3637">
        <v>5977</v>
      </c>
      <c r="E425" s="3638" t="s">
        <v>695</v>
      </c>
      <c r="F425" s="3638" t="s">
        <v>32</v>
      </c>
      <c r="G425" s="3638" t="s">
        <v>536</v>
      </c>
      <c r="H425" s="3638" t="str">
        <f t="shared" si="105"/>
        <v>PK1-MI-ME</v>
      </c>
      <c r="I425" s="3643" t="s">
        <v>1388</v>
      </c>
      <c r="J425" s="2448" t="s">
        <v>1497</v>
      </c>
      <c r="K425" s="3644">
        <v>30</v>
      </c>
      <c r="L425" s="2292"/>
      <c r="M425" s="3645" t="s">
        <v>80</v>
      </c>
      <c r="N425" s="3578"/>
      <c r="O425" s="3645" t="s">
        <v>80</v>
      </c>
      <c r="P425" s="3578"/>
      <c r="Q425" s="3578">
        <v>10</v>
      </c>
      <c r="R425" s="3578"/>
      <c r="S425" s="1139"/>
      <c r="T425" s="2286"/>
    </row>
    <row r="426" spans="1:20">
      <c r="A426" s="2274" t="s">
        <v>55</v>
      </c>
      <c r="B426" s="2275" t="s">
        <v>1386</v>
      </c>
      <c r="C426" s="3636"/>
      <c r="D426" s="3637"/>
      <c r="E426" s="3638"/>
      <c r="F426" s="3638"/>
      <c r="G426" s="3638"/>
      <c r="H426" s="3638" t="str">
        <f t="shared" si="105"/>
        <v>PK1--</v>
      </c>
      <c r="I426" s="3643"/>
      <c r="J426" s="2449" t="s">
        <v>1534</v>
      </c>
      <c r="K426" s="3641"/>
      <c r="L426" s="2293"/>
      <c r="M426" s="3646" t="s">
        <v>80</v>
      </c>
      <c r="N426" s="3579"/>
      <c r="O426" s="3646" t="s">
        <v>80</v>
      </c>
      <c r="P426" s="3579"/>
      <c r="Q426" s="3579">
        <v>10</v>
      </c>
      <c r="R426" s="3579"/>
      <c r="S426" s="2287"/>
      <c r="T426" s="2288"/>
    </row>
    <row r="427" spans="1:20">
      <c r="A427" s="2274" t="s">
        <v>55</v>
      </c>
      <c r="B427" s="2275" t="s">
        <v>1386</v>
      </c>
      <c r="C427" s="3639">
        <v>365660</v>
      </c>
      <c r="D427" s="3640">
        <v>5978</v>
      </c>
      <c r="E427" s="3641" t="s">
        <v>695</v>
      </c>
      <c r="F427" s="3641" t="s">
        <v>42</v>
      </c>
      <c r="G427" s="3641" t="s">
        <v>536</v>
      </c>
      <c r="H427" s="3641" t="str">
        <f t="shared" si="105"/>
        <v>PK1-ML-ME</v>
      </c>
      <c r="I427" s="3642" t="s">
        <v>1388</v>
      </c>
      <c r="J427" s="2450" t="s">
        <v>1498</v>
      </c>
      <c r="K427" s="3641">
        <v>30</v>
      </c>
      <c r="L427" s="2294"/>
      <c r="M427" s="3579" t="s">
        <v>80</v>
      </c>
      <c r="N427" s="3579"/>
      <c r="O427" s="3579" t="s">
        <v>80</v>
      </c>
      <c r="P427" s="3579"/>
      <c r="Q427" s="3579">
        <v>5</v>
      </c>
      <c r="R427" s="3579"/>
      <c r="S427" s="1139"/>
      <c r="T427" s="2286"/>
    </row>
    <row r="428" spans="1:20">
      <c r="A428" s="2274" t="s">
        <v>55</v>
      </c>
      <c r="B428" s="2275" t="s">
        <v>1386</v>
      </c>
      <c r="C428" s="3639"/>
      <c r="D428" s="3637"/>
      <c r="E428" s="3638" t="s">
        <v>694</v>
      </c>
      <c r="F428" s="3638"/>
      <c r="G428" s="3638" t="s">
        <v>536</v>
      </c>
      <c r="H428" s="3638" t="str">
        <f t="shared" si="105"/>
        <v>PK1-F-ME</v>
      </c>
      <c r="I428" s="3643"/>
      <c r="J428" s="2451" t="s">
        <v>1499</v>
      </c>
      <c r="K428" s="3638">
        <v>14</v>
      </c>
      <c r="L428" s="2294"/>
      <c r="M428" s="3634" t="s">
        <v>80</v>
      </c>
      <c r="N428" s="3634"/>
      <c r="O428" s="3634" t="s">
        <v>80</v>
      </c>
      <c r="P428" s="3634"/>
      <c r="Q428" s="3634"/>
      <c r="R428" s="3634"/>
      <c r="S428" s="1102"/>
      <c r="T428" s="1499"/>
    </row>
    <row r="429" spans="1:20">
      <c r="A429" s="2274" t="s">
        <v>55</v>
      </c>
      <c r="B429" s="2275" t="s">
        <v>1386</v>
      </c>
      <c r="C429" s="3639"/>
      <c r="D429" s="3637"/>
      <c r="E429" s="3638" t="s">
        <v>694</v>
      </c>
      <c r="F429" s="3638"/>
      <c r="G429" s="3638" t="s">
        <v>536</v>
      </c>
      <c r="H429" s="3638" t="str">
        <f t="shared" si="105"/>
        <v>PK1-F-ME</v>
      </c>
      <c r="I429" s="3643"/>
      <c r="J429" s="2451" t="s">
        <v>1500</v>
      </c>
      <c r="K429" s="3638">
        <v>14</v>
      </c>
      <c r="L429" s="2294"/>
      <c r="M429" s="3634" t="s">
        <v>80</v>
      </c>
      <c r="N429" s="3634"/>
      <c r="O429" s="3634" t="s">
        <v>80</v>
      </c>
      <c r="P429" s="3634"/>
      <c r="Q429" s="3634"/>
      <c r="R429" s="3634"/>
      <c r="S429" s="1102"/>
      <c r="T429" s="1499"/>
    </row>
    <row r="430" spans="1:20">
      <c r="A430" s="2274" t="s">
        <v>55</v>
      </c>
      <c r="B430" s="2275" t="s">
        <v>1386</v>
      </c>
      <c r="C430" s="3636"/>
      <c r="D430" s="3637"/>
      <c r="E430" s="3638" t="s">
        <v>694</v>
      </c>
      <c r="F430" s="3638"/>
      <c r="G430" s="3638" t="s">
        <v>536</v>
      </c>
      <c r="H430" s="3638" t="str">
        <f t="shared" si="105"/>
        <v>PK1-F-ME</v>
      </c>
      <c r="I430" s="3643"/>
      <c r="J430" s="2449" t="s">
        <v>1501</v>
      </c>
      <c r="K430" s="3638">
        <v>14</v>
      </c>
      <c r="L430" s="2294"/>
      <c r="M430" s="3634" t="s">
        <v>80</v>
      </c>
      <c r="N430" s="3634"/>
      <c r="O430" s="3634" t="s">
        <v>80</v>
      </c>
      <c r="P430" s="3634"/>
      <c r="Q430" s="3634"/>
      <c r="R430" s="3634"/>
      <c r="S430" s="2287"/>
      <c r="T430" s="2288"/>
    </row>
    <row r="431" spans="1:20">
      <c r="A431" s="2274" t="s">
        <v>55</v>
      </c>
      <c r="B431" s="2275" t="s">
        <v>1386</v>
      </c>
      <c r="C431" s="2462">
        <v>365661</v>
      </c>
      <c r="D431" s="2296">
        <v>5979</v>
      </c>
      <c r="E431" s="2670" t="s">
        <v>999</v>
      </c>
      <c r="F431" s="2670" t="s">
        <v>9</v>
      </c>
      <c r="G431" s="2670" t="s">
        <v>536</v>
      </c>
      <c r="H431" s="2670" t="str">
        <f t="shared" si="105"/>
        <v>PK1-WC-ME</v>
      </c>
      <c r="I431" s="2671" t="s">
        <v>1388</v>
      </c>
      <c r="J431" s="2463" t="s">
        <v>1541</v>
      </c>
      <c r="K431" s="2670">
        <v>30</v>
      </c>
      <c r="L431" s="2294"/>
      <c r="M431" s="2300" t="s">
        <v>80</v>
      </c>
      <c r="N431" s="2300"/>
      <c r="O431" s="2300" t="s">
        <v>80</v>
      </c>
      <c r="P431" s="2300"/>
      <c r="Q431" s="2300">
        <v>20</v>
      </c>
      <c r="R431" s="2300"/>
      <c r="S431" s="1215"/>
      <c r="T431" s="2301"/>
    </row>
    <row r="432" spans="1:20">
      <c r="A432" s="2274" t="s">
        <v>55</v>
      </c>
      <c r="B432" s="2275" t="s">
        <v>1386</v>
      </c>
      <c r="C432" s="2295"/>
      <c r="D432" s="2296">
        <v>5980</v>
      </c>
      <c r="E432" s="2297" t="s">
        <v>696</v>
      </c>
      <c r="F432" s="2297" t="s">
        <v>34</v>
      </c>
      <c r="G432" s="2297" t="s">
        <v>536</v>
      </c>
      <c r="H432" s="2297" t="str">
        <f t="shared" si="105"/>
        <v>PK1-HR-ME</v>
      </c>
      <c r="I432" s="2298" t="s">
        <v>1388</v>
      </c>
      <c r="J432" s="2299" t="s">
        <v>1502</v>
      </c>
      <c r="K432" s="2297">
        <v>180</v>
      </c>
      <c r="L432" s="2294"/>
      <c r="M432" s="2300" t="s">
        <v>80</v>
      </c>
      <c r="N432" s="2300"/>
      <c r="O432" s="2300" t="s">
        <v>80</v>
      </c>
      <c r="P432" s="2300"/>
      <c r="Q432" s="2300"/>
      <c r="R432" s="2302"/>
      <c r="S432" s="1215"/>
      <c r="T432" s="2301"/>
    </row>
    <row r="433" spans="1:20">
      <c r="A433" s="2274" t="s">
        <v>55</v>
      </c>
      <c r="B433" s="2275" t="s">
        <v>1594</v>
      </c>
      <c r="C433" s="2667">
        <v>365662</v>
      </c>
      <c r="D433" s="2307">
        <v>5981</v>
      </c>
      <c r="E433" s="2668" t="s">
        <v>695</v>
      </c>
      <c r="F433" s="2668" t="s">
        <v>42</v>
      </c>
      <c r="G433" s="2668" t="s">
        <v>536</v>
      </c>
      <c r="H433" s="2668" t="str">
        <f>A433&amp;"-"&amp;E433&amp;F433&amp;"-"&amp;G433</f>
        <v>PK1-ML-ME</v>
      </c>
      <c r="I433" s="2669" t="s">
        <v>1506</v>
      </c>
      <c r="J433" s="2452" t="s">
        <v>1542</v>
      </c>
      <c r="K433" s="2668">
        <v>30</v>
      </c>
      <c r="L433" s="665"/>
      <c r="M433" s="2300"/>
      <c r="N433" s="2300"/>
      <c r="O433" s="2300"/>
      <c r="P433" s="2300"/>
      <c r="Q433" s="2300"/>
      <c r="R433" s="2302"/>
      <c r="S433" s="2287"/>
      <c r="T433" s="2288"/>
    </row>
    <row r="434" spans="1:20">
      <c r="A434" s="2274" t="s">
        <v>55</v>
      </c>
      <c r="B434" s="2275" t="s">
        <v>1596</v>
      </c>
      <c r="C434" s="3651">
        <v>365663</v>
      </c>
      <c r="D434" s="3653">
        <v>5982</v>
      </c>
      <c r="E434" s="3648" t="s">
        <v>695</v>
      </c>
      <c r="F434" s="3648" t="s">
        <v>9</v>
      </c>
      <c r="G434" s="3648" t="s">
        <v>536</v>
      </c>
      <c r="H434" s="3648" t="str">
        <f>A434&amp;"-"&amp;E434&amp;F434&amp;"-"&amp;G434</f>
        <v>PK1-MC-ME</v>
      </c>
      <c r="I434" s="3647" t="s">
        <v>1506</v>
      </c>
      <c r="J434" s="2453" t="s">
        <v>1507</v>
      </c>
      <c r="K434" s="3648">
        <v>30</v>
      </c>
      <c r="L434" s="665"/>
      <c r="M434" s="2300"/>
      <c r="N434" s="2300"/>
      <c r="O434" s="2300"/>
      <c r="P434" s="2300"/>
      <c r="Q434" s="2300"/>
      <c r="R434" s="2302"/>
      <c r="S434" s="2287"/>
      <c r="T434" s="2288"/>
    </row>
    <row r="435" spans="1:20">
      <c r="A435" s="2274" t="s">
        <v>55</v>
      </c>
      <c r="B435" s="2275" t="s">
        <v>1597</v>
      </c>
      <c r="C435" s="3652"/>
      <c r="D435" s="3654"/>
      <c r="E435" s="3648"/>
      <c r="F435" s="3648"/>
      <c r="G435" s="3648" t="s">
        <v>536</v>
      </c>
      <c r="H435" s="3648" t="str">
        <f t="shared" ref="H435:H440" si="106">A435&amp;"-"&amp;E435&amp;F435&amp;"-"&amp;G435</f>
        <v>PK1--ME</v>
      </c>
      <c r="I435" s="3647"/>
      <c r="J435" s="2454" t="s">
        <v>1508</v>
      </c>
      <c r="K435" s="3648">
        <v>14</v>
      </c>
      <c r="L435" s="665"/>
      <c r="M435" s="2300"/>
      <c r="N435" s="2300"/>
      <c r="O435" s="2300"/>
      <c r="P435" s="2300"/>
      <c r="Q435" s="2300"/>
      <c r="R435" s="2302"/>
      <c r="S435" s="2287"/>
      <c r="T435" s="2288"/>
    </row>
    <row r="436" spans="1:20">
      <c r="A436" s="2274" t="s">
        <v>55</v>
      </c>
      <c r="B436" s="2275" t="s">
        <v>1597</v>
      </c>
      <c r="C436" s="2306"/>
      <c r="D436" s="2307">
        <v>5983</v>
      </c>
      <c r="E436" s="2308" t="s">
        <v>696</v>
      </c>
      <c r="F436" s="2308" t="s">
        <v>34</v>
      </c>
      <c r="G436" s="2308" t="s">
        <v>536</v>
      </c>
      <c r="H436" s="2308" t="str">
        <f t="shared" si="106"/>
        <v>PK1-HR-ME</v>
      </c>
      <c r="I436" s="2309" t="s">
        <v>1504</v>
      </c>
      <c r="J436" s="2310" t="s">
        <v>1505</v>
      </c>
      <c r="K436" s="2311">
        <v>180</v>
      </c>
      <c r="L436" s="2312"/>
      <c r="M436" s="876" t="s">
        <v>80</v>
      </c>
      <c r="N436" s="876"/>
      <c r="O436" s="876" t="s">
        <v>80</v>
      </c>
      <c r="P436" s="876"/>
      <c r="Q436" s="876"/>
      <c r="R436" s="876"/>
      <c r="S436" s="2287"/>
      <c r="T436" s="2288"/>
    </row>
    <row r="437" spans="1:20">
      <c r="A437" s="2274" t="s">
        <v>55</v>
      </c>
      <c r="B437" s="2275" t="s">
        <v>1597</v>
      </c>
      <c r="C437" s="2306"/>
      <c r="D437" s="2307">
        <v>5984</v>
      </c>
      <c r="E437" s="2308" t="s">
        <v>718</v>
      </c>
      <c r="F437" s="2308" t="s">
        <v>34</v>
      </c>
      <c r="G437" s="2308" t="s">
        <v>536</v>
      </c>
      <c r="H437" s="2308" t="str">
        <f t="shared" si="106"/>
        <v>PK1-YR-ME</v>
      </c>
      <c r="I437" s="2309" t="s">
        <v>1520</v>
      </c>
      <c r="J437" s="2310" t="s">
        <v>1505</v>
      </c>
      <c r="K437" s="2311">
        <v>365</v>
      </c>
      <c r="L437" s="2312"/>
      <c r="M437" s="2313" t="s">
        <v>80</v>
      </c>
      <c r="N437" s="2313"/>
      <c r="O437" s="2313" t="s">
        <v>80</v>
      </c>
      <c r="P437" s="2313"/>
      <c r="Q437" s="2313"/>
      <c r="R437" s="2313"/>
      <c r="S437" s="2287"/>
      <c r="T437" s="2314"/>
    </row>
    <row r="438" spans="1:20">
      <c r="A438" s="2274" t="s">
        <v>55</v>
      </c>
      <c r="B438" s="2275" t="s">
        <v>1386</v>
      </c>
      <c r="C438" s="2455">
        <v>365664</v>
      </c>
      <c r="D438" s="2344">
        <v>5989</v>
      </c>
      <c r="E438" s="2456" t="s">
        <v>695</v>
      </c>
      <c r="F438" s="2456" t="s">
        <v>42</v>
      </c>
      <c r="G438" s="2456" t="s">
        <v>536</v>
      </c>
      <c r="H438" s="2457" t="str">
        <f t="shared" si="106"/>
        <v>PK1-ML-ME</v>
      </c>
      <c r="I438" s="2458" t="s">
        <v>1522</v>
      </c>
      <c r="J438" s="2459" t="s">
        <v>1521</v>
      </c>
      <c r="K438" s="2460">
        <v>30</v>
      </c>
      <c r="L438" s="2317"/>
      <c r="M438" s="2313" t="s">
        <v>80</v>
      </c>
      <c r="N438" s="2313"/>
      <c r="O438" s="2313" t="s">
        <v>80</v>
      </c>
      <c r="P438" s="2313"/>
      <c r="Q438" s="2313">
        <v>5</v>
      </c>
      <c r="R438" s="2313"/>
      <c r="S438" s="2287"/>
      <c r="T438" s="2314"/>
    </row>
    <row r="439" spans="1:20">
      <c r="A439" s="2274" t="s">
        <v>55</v>
      </c>
      <c r="B439" s="2275" t="s">
        <v>1386</v>
      </c>
      <c r="C439" s="2318"/>
      <c r="D439" s="2319">
        <v>5990</v>
      </c>
      <c r="E439" s="2320" t="s">
        <v>696</v>
      </c>
      <c r="F439" s="2320" t="s">
        <v>34</v>
      </c>
      <c r="G439" s="2320" t="s">
        <v>536</v>
      </c>
      <c r="H439" s="2320" t="str">
        <f t="shared" si="106"/>
        <v>PK1-HR-ME</v>
      </c>
      <c r="I439" s="2321" t="s">
        <v>1524</v>
      </c>
      <c r="J439" s="2322" t="s">
        <v>1523</v>
      </c>
      <c r="K439" s="2320">
        <v>180</v>
      </c>
      <c r="L439" s="2323"/>
      <c r="M439" s="2324" t="s">
        <v>80</v>
      </c>
      <c r="N439" s="2324"/>
      <c r="O439" s="2324" t="s">
        <v>80</v>
      </c>
      <c r="P439" s="2324"/>
      <c r="Q439" s="2324"/>
      <c r="R439" s="2324"/>
      <c r="S439" s="1215"/>
      <c r="T439" s="2325"/>
    </row>
    <row r="440" spans="1:20" ht="13.5" thickBot="1">
      <c r="A440" s="2326" t="s">
        <v>55</v>
      </c>
      <c r="B440" s="2327" t="s">
        <v>1386</v>
      </c>
      <c r="C440" s="2172"/>
      <c r="D440" s="2328">
        <v>5991</v>
      </c>
      <c r="E440" s="2329" t="s">
        <v>713</v>
      </c>
      <c r="F440" s="2329" t="s">
        <v>9</v>
      </c>
      <c r="G440" s="2329" t="s">
        <v>697</v>
      </c>
      <c r="H440" s="2330" t="str">
        <f t="shared" si="106"/>
        <v>PK1-NC-EE</v>
      </c>
      <c r="I440" s="2331" t="s">
        <v>1525</v>
      </c>
      <c r="J440" s="2332" t="s">
        <v>1549</v>
      </c>
      <c r="K440" s="2333">
        <v>60</v>
      </c>
      <c r="L440" s="715"/>
      <c r="M440" s="2334" t="s">
        <v>80</v>
      </c>
      <c r="N440" s="2334"/>
      <c r="O440" s="2334" t="s">
        <v>80</v>
      </c>
      <c r="P440" s="2334"/>
      <c r="Q440" s="2334"/>
      <c r="R440" s="2334"/>
      <c r="S440" s="1103"/>
      <c r="T440" s="1494"/>
    </row>
    <row r="443" spans="1:20">
      <c r="B443" s="3423" t="s">
        <v>1620</v>
      </c>
      <c r="C443" s="3440"/>
      <c r="D443" s="3413"/>
      <c r="E443" s="461" t="s">
        <v>695</v>
      </c>
      <c r="F443" s="461" t="s">
        <v>32</v>
      </c>
      <c r="G443" s="461" t="s">
        <v>536</v>
      </c>
      <c r="H443" s="461" t="str">
        <f>A443&amp;"-"&amp;E443&amp;F443&amp;"-"&amp;G443</f>
        <v>-MI-ME</v>
      </c>
      <c r="I443" s="3576" t="s">
        <v>144</v>
      </c>
      <c r="J443" s="528" t="s">
        <v>1262</v>
      </c>
      <c r="K443" s="3403">
        <v>30</v>
      </c>
      <c r="L443" s="463"/>
      <c r="M443" s="3403" t="s">
        <v>80</v>
      </c>
      <c r="N443" s="3403"/>
      <c r="O443" s="3403">
        <v>60</v>
      </c>
      <c r="P443" s="3403">
        <v>1</v>
      </c>
      <c r="Q443" s="3446">
        <f t="shared" ref="Q443:Q444" si="107">O443*P443</f>
        <v>60</v>
      </c>
      <c r="R443" s="3409" t="s">
        <v>383</v>
      </c>
    </row>
    <row r="444" spans="1:20" ht="13.5" thickBot="1">
      <c r="B444" s="3423"/>
      <c r="C444" s="3573"/>
      <c r="D444" s="3574"/>
      <c r="E444" s="461" t="s">
        <v>695</v>
      </c>
      <c r="F444" s="461" t="s">
        <v>32</v>
      </c>
      <c r="G444" s="461" t="s">
        <v>536</v>
      </c>
      <c r="H444" s="461" t="str">
        <f t="shared" ref="H444:H449" si="108">A444&amp;"-"&amp;E444&amp;F444&amp;"-"&amp;G444</f>
        <v>-MI-ME</v>
      </c>
      <c r="I444" s="3657"/>
      <c r="J444" s="526" t="s">
        <v>1263</v>
      </c>
      <c r="K444" s="3450"/>
      <c r="L444" s="480"/>
      <c r="M444" s="3450"/>
      <c r="N444" s="3450"/>
      <c r="O444" s="3450"/>
      <c r="P444" s="3450"/>
      <c r="Q444" s="3451">
        <f t="shared" si="107"/>
        <v>0</v>
      </c>
      <c r="R444" s="3443"/>
    </row>
    <row r="445" spans="1:20">
      <c r="B445" s="3423"/>
      <c r="C445" s="963"/>
      <c r="D445" s="911"/>
      <c r="E445" s="461" t="s">
        <v>718</v>
      </c>
      <c r="F445" s="461" t="s">
        <v>9</v>
      </c>
      <c r="G445" s="461" t="s">
        <v>697</v>
      </c>
      <c r="H445" s="461" t="str">
        <f t="shared" si="108"/>
        <v>-YC-EE</v>
      </c>
      <c r="I445" s="532" t="s">
        <v>116</v>
      </c>
      <c r="J445" s="528" t="s">
        <v>1265</v>
      </c>
      <c r="K445" s="439">
        <v>365</v>
      </c>
      <c r="L445" s="463"/>
      <c r="M445" s="439" t="s">
        <v>80</v>
      </c>
      <c r="N445" s="520"/>
      <c r="O445" s="439">
        <v>90</v>
      </c>
      <c r="P445" s="439">
        <v>2</v>
      </c>
      <c r="Q445" s="464">
        <f>O445*P445</f>
        <v>180</v>
      </c>
      <c r="R445" s="1688" t="s">
        <v>384</v>
      </c>
    </row>
    <row r="446" spans="1:20" ht="13.5" thickBot="1">
      <c r="B446" s="3423"/>
      <c r="C446" s="2707"/>
      <c r="D446" s="442"/>
      <c r="E446" s="459" t="s">
        <v>718</v>
      </c>
      <c r="F446" s="459" t="s">
        <v>34</v>
      </c>
      <c r="G446" s="459" t="s">
        <v>536</v>
      </c>
      <c r="H446" s="459" t="str">
        <f t="shared" si="108"/>
        <v>-YR-ME</v>
      </c>
      <c r="I446" s="2676" t="s">
        <v>116</v>
      </c>
      <c r="J446" s="782" t="s">
        <v>1264</v>
      </c>
      <c r="K446" s="444">
        <v>365</v>
      </c>
      <c r="L446" s="467"/>
      <c r="M446" s="444" t="s">
        <v>80</v>
      </c>
      <c r="N446" s="1533"/>
      <c r="O446" s="444">
        <v>240</v>
      </c>
      <c r="P446" s="444">
        <v>2</v>
      </c>
      <c r="Q446" s="468">
        <f>O446*P446</f>
        <v>480</v>
      </c>
      <c r="R446" s="1534" t="s">
        <v>385</v>
      </c>
    </row>
    <row r="447" spans="1:20">
      <c r="B447" s="3423"/>
      <c r="C447" s="3488"/>
      <c r="D447" s="3489"/>
      <c r="E447" s="515" t="s">
        <v>846</v>
      </c>
      <c r="F447" s="515" t="s">
        <v>32</v>
      </c>
      <c r="G447" s="515" t="s">
        <v>536</v>
      </c>
      <c r="H447" s="515" t="str">
        <f t="shared" si="108"/>
        <v>-QI-ME</v>
      </c>
      <c r="I447" s="3490" t="s">
        <v>136</v>
      </c>
      <c r="J447" s="525" t="s">
        <v>1267</v>
      </c>
      <c r="K447" s="3402">
        <v>90</v>
      </c>
      <c r="L447" s="2131"/>
      <c r="M447" s="3402" t="s">
        <v>80</v>
      </c>
      <c r="N447" s="3402"/>
      <c r="O447" s="3402">
        <v>60</v>
      </c>
      <c r="P447" s="3402">
        <v>2</v>
      </c>
      <c r="Q447" s="3445">
        <f>O447*P447</f>
        <v>120</v>
      </c>
      <c r="R447" s="3408" t="s">
        <v>383</v>
      </c>
    </row>
    <row r="448" spans="1:20">
      <c r="B448" s="3423"/>
      <c r="C448" s="3440"/>
      <c r="D448" s="3413"/>
      <c r="E448" s="455" t="s">
        <v>846</v>
      </c>
      <c r="F448" s="455" t="s">
        <v>32</v>
      </c>
      <c r="G448" s="455" t="s">
        <v>536</v>
      </c>
      <c r="H448" s="455" t="str">
        <f t="shared" si="108"/>
        <v>-QI-ME</v>
      </c>
      <c r="I448" s="3465"/>
      <c r="J448" s="526" t="s">
        <v>1266</v>
      </c>
      <c r="K448" s="3403"/>
      <c r="L448" s="2132"/>
      <c r="M448" s="3403"/>
      <c r="N448" s="3403"/>
      <c r="O448" s="3403"/>
      <c r="P448" s="3403"/>
      <c r="Q448" s="3446"/>
      <c r="R448" s="3409"/>
    </row>
    <row r="449" spans="1:18" ht="13.5" thickBot="1">
      <c r="B449" s="3423"/>
      <c r="C449" s="3573"/>
      <c r="D449" s="3574"/>
      <c r="E449" s="455" t="s">
        <v>846</v>
      </c>
      <c r="F449" s="455" t="s">
        <v>32</v>
      </c>
      <c r="G449" s="455" t="s">
        <v>536</v>
      </c>
      <c r="H449" s="455" t="str">
        <f t="shared" si="108"/>
        <v>-QI-ME</v>
      </c>
      <c r="I449" s="3576"/>
      <c r="J449" s="526" t="s">
        <v>1268</v>
      </c>
      <c r="K449" s="3450"/>
      <c r="L449" s="2132"/>
      <c r="M449" s="3450"/>
      <c r="N449" s="3450"/>
      <c r="O449" s="3450"/>
      <c r="P449" s="3450"/>
      <c r="Q449" s="3451"/>
      <c r="R449" s="3658"/>
    </row>
    <row r="450" spans="1:18" ht="13.5" thickBot="1">
      <c r="B450" s="3423"/>
      <c r="C450" s="1073"/>
      <c r="D450" s="1074"/>
      <c r="E450" s="1075" t="s">
        <v>695</v>
      </c>
      <c r="F450" s="1075" t="s">
        <v>32</v>
      </c>
      <c r="G450" s="1075" t="s">
        <v>697</v>
      </c>
      <c r="H450" s="1075" t="str">
        <f>A450&amp;"-"&amp;E450&amp;F450&amp;"-"&amp;G450</f>
        <v>-MI-EE</v>
      </c>
      <c r="I450" s="1076" t="s">
        <v>854</v>
      </c>
      <c r="J450" s="1077" t="s">
        <v>121</v>
      </c>
      <c r="K450" s="1078">
        <v>30</v>
      </c>
      <c r="L450" s="929"/>
      <c r="M450" s="1078" t="s">
        <v>80</v>
      </c>
      <c r="N450" s="1079"/>
      <c r="O450" s="1078">
        <v>60</v>
      </c>
      <c r="P450" s="1078">
        <v>1</v>
      </c>
      <c r="Q450" s="1080">
        <f t="shared" ref="Q450:Q451" si="109">O450*P450</f>
        <v>60</v>
      </c>
      <c r="R450" s="540" t="s">
        <v>383</v>
      </c>
    </row>
    <row r="451" spans="1:18" ht="13.5" thickBot="1">
      <c r="B451" s="3423"/>
      <c r="C451" s="2708"/>
      <c r="D451" s="2709"/>
      <c r="E451" s="2709" t="s">
        <v>34</v>
      </c>
      <c r="F451" s="2709" t="s">
        <v>42</v>
      </c>
      <c r="G451" s="2709" t="s">
        <v>706</v>
      </c>
      <c r="H451" s="2709" t="str">
        <f t="shared" ref="H451:H462" si="110">A451&amp;"-"&amp;E451&amp;F451&amp;"-"&amp;G451</f>
        <v>-RL-OP</v>
      </c>
      <c r="I451" s="2710" t="s">
        <v>123</v>
      </c>
      <c r="J451" s="2710" t="s">
        <v>124</v>
      </c>
      <c r="K451" s="928">
        <v>120</v>
      </c>
      <c r="L451" s="929"/>
      <c r="M451" s="928"/>
      <c r="N451" s="928" t="s">
        <v>80</v>
      </c>
      <c r="O451" s="928">
        <v>20</v>
      </c>
      <c r="P451" s="928">
        <v>1</v>
      </c>
      <c r="Q451" s="930">
        <f t="shared" si="109"/>
        <v>20</v>
      </c>
      <c r="R451" s="540" t="s">
        <v>503</v>
      </c>
    </row>
    <row r="452" spans="1:18">
      <c r="B452" s="3423"/>
      <c r="C452" s="3488"/>
      <c r="D452" s="3489"/>
      <c r="E452" s="515" t="s">
        <v>696</v>
      </c>
      <c r="F452" s="515" t="s">
        <v>9</v>
      </c>
      <c r="G452" s="515" t="s">
        <v>697</v>
      </c>
      <c r="H452" s="515" t="str">
        <f t="shared" si="110"/>
        <v>-HC-EE</v>
      </c>
      <c r="I452" s="3557" t="s">
        <v>130</v>
      </c>
      <c r="J452" s="434" t="s">
        <v>68</v>
      </c>
      <c r="K452" s="3402">
        <v>180</v>
      </c>
      <c r="L452" s="434"/>
      <c r="M452" s="3402" t="s">
        <v>80</v>
      </c>
      <c r="N452" s="3402"/>
      <c r="O452" s="3402">
        <v>480</v>
      </c>
      <c r="P452" s="3402">
        <v>3</v>
      </c>
      <c r="Q452" s="3445">
        <f>O452*P452</f>
        <v>1440</v>
      </c>
      <c r="R452" s="3408" t="s">
        <v>384</v>
      </c>
    </row>
    <row r="453" spans="1:18" ht="13.5" thickBot="1">
      <c r="B453" s="3423"/>
      <c r="C453" s="3448"/>
      <c r="D453" s="3414"/>
      <c r="E453" s="460" t="s">
        <v>696</v>
      </c>
      <c r="F453" s="460" t="s">
        <v>9</v>
      </c>
      <c r="G453" s="460" t="s">
        <v>697</v>
      </c>
      <c r="H453" s="460" t="str">
        <f t="shared" si="110"/>
        <v>-HC-EE</v>
      </c>
      <c r="I453" s="3558"/>
      <c r="J453" s="423" t="s">
        <v>131</v>
      </c>
      <c r="K453" s="3416"/>
      <c r="L453" s="443"/>
      <c r="M453" s="3416"/>
      <c r="N453" s="3416"/>
      <c r="O453" s="3416"/>
      <c r="P453" s="3416"/>
      <c r="Q453" s="3458"/>
      <c r="R453" s="3443"/>
    </row>
    <row r="454" spans="1:18" s="225" customFormat="1" ht="30.95" customHeight="1">
      <c r="A454" s="2362"/>
      <c r="B454" s="3423"/>
      <c r="C454" s="3440"/>
      <c r="D454" s="3413"/>
      <c r="E454" s="427" t="s">
        <v>718</v>
      </c>
      <c r="F454" s="427" t="s">
        <v>34</v>
      </c>
      <c r="G454" s="427" t="s">
        <v>536</v>
      </c>
      <c r="H454" s="427" t="str">
        <f t="shared" si="110"/>
        <v>-YR-ME</v>
      </c>
      <c r="I454" s="3465" t="s">
        <v>132</v>
      </c>
      <c r="J454" s="2711" t="s">
        <v>1518</v>
      </c>
      <c r="K454" s="3402">
        <v>365</v>
      </c>
      <c r="L454" s="429"/>
      <c r="M454" s="3402" t="s">
        <v>80</v>
      </c>
      <c r="N454" s="3402"/>
      <c r="O454" s="3402">
        <v>480</v>
      </c>
      <c r="P454" s="3402">
        <v>3</v>
      </c>
      <c r="Q454" s="3445">
        <f t="shared" ref="Q454" si="111">O454*P454</f>
        <v>1440</v>
      </c>
      <c r="R454" s="3409" t="s">
        <v>385</v>
      </c>
    </row>
    <row r="455" spans="1:18" s="225" customFormat="1" ht="30.95" customHeight="1">
      <c r="A455" s="2362"/>
      <c r="B455" s="3423"/>
      <c r="C455" s="3440"/>
      <c r="D455" s="3413"/>
      <c r="E455" s="427" t="s">
        <v>718</v>
      </c>
      <c r="F455" s="427" t="s">
        <v>34</v>
      </c>
      <c r="G455" s="427" t="s">
        <v>536</v>
      </c>
      <c r="H455" s="427" t="str">
        <f t="shared" si="110"/>
        <v>-YR-ME</v>
      </c>
      <c r="I455" s="3465"/>
      <c r="J455" s="415" t="s">
        <v>1510</v>
      </c>
      <c r="K455" s="3403"/>
      <c r="L455" s="415"/>
      <c r="M455" s="3403"/>
      <c r="N455" s="3403"/>
      <c r="O455" s="3403"/>
      <c r="P455" s="3403"/>
      <c r="Q455" s="3446"/>
      <c r="R455" s="3409"/>
    </row>
    <row r="456" spans="1:18" s="225" customFormat="1" ht="30.95" customHeight="1" thickBot="1">
      <c r="A456" s="2362"/>
      <c r="B456" s="3423"/>
      <c r="C456" s="3573"/>
      <c r="D456" s="3574"/>
      <c r="E456" s="427" t="s">
        <v>718</v>
      </c>
      <c r="F456" s="427" t="s">
        <v>34</v>
      </c>
      <c r="G456" s="427" t="s">
        <v>536</v>
      </c>
      <c r="H456" s="427" t="str">
        <f t="shared" si="110"/>
        <v>-YR-ME</v>
      </c>
      <c r="I456" s="3576"/>
      <c r="J456" s="415" t="s">
        <v>1511</v>
      </c>
      <c r="K456" s="3450"/>
      <c r="L456" s="415"/>
      <c r="M456" s="3450"/>
      <c r="N456" s="3450"/>
      <c r="O456" s="3450"/>
      <c r="P456" s="3450"/>
      <c r="Q456" s="3451"/>
      <c r="R456" s="3409"/>
    </row>
    <row r="457" spans="1:18" s="225" customFormat="1" ht="30.95" customHeight="1">
      <c r="A457" s="2362"/>
      <c r="B457" s="3423"/>
      <c r="C457" s="3567"/>
      <c r="D457" s="3550"/>
      <c r="E457" s="419" t="s">
        <v>696</v>
      </c>
      <c r="F457" s="419" t="s">
        <v>34</v>
      </c>
      <c r="G457" s="419" t="s">
        <v>536</v>
      </c>
      <c r="H457" s="419" t="str">
        <f t="shared" si="110"/>
        <v>-HR-ME</v>
      </c>
      <c r="I457" s="3575" t="s">
        <v>139</v>
      </c>
      <c r="J457" s="415" t="s">
        <v>1519</v>
      </c>
      <c r="K457" s="3474">
        <v>365</v>
      </c>
      <c r="L457" s="415"/>
      <c r="M457" s="3474" t="s">
        <v>80</v>
      </c>
      <c r="N457" s="3474"/>
      <c r="O457" s="3474">
        <v>480</v>
      </c>
      <c r="P457" s="3474">
        <v>3</v>
      </c>
      <c r="Q457" s="3475">
        <f t="shared" ref="Q457" si="112">O457*P457</f>
        <v>1440</v>
      </c>
      <c r="R457" s="3408" t="s">
        <v>385</v>
      </c>
    </row>
    <row r="458" spans="1:18" s="225" customFormat="1" ht="30.95" customHeight="1" thickBot="1">
      <c r="A458" s="2362"/>
      <c r="B458" s="3423"/>
      <c r="C458" s="3573"/>
      <c r="D458" s="3574"/>
      <c r="E458" s="419" t="s">
        <v>696</v>
      </c>
      <c r="F458" s="419" t="s">
        <v>34</v>
      </c>
      <c r="G458" s="419" t="s">
        <v>536</v>
      </c>
      <c r="H458" s="419" t="str">
        <f t="shared" si="110"/>
        <v>-HR-ME</v>
      </c>
      <c r="I458" s="3576"/>
      <c r="J458" s="415" t="s">
        <v>859</v>
      </c>
      <c r="K458" s="3450"/>
      <c r="L458" s="415"/>
      <c r="M458" s="3450"/>
      <c r="N458" s="3450"/>
      <c r="O458" s="3450"/>
      <c r="P458" s="3450"/>
      <c r="Q458" s="3451"/>
      <c r="R458" s="3559"/>
    </row>
    <row r="459" spans="1:18" s="225" customFormat="1" ht="30.95" customHeight="1">
      <c r="A459" s="2362"/>
      <c r="B459" s="3423"/>
      <c r="C459" s="3567"/>
      <c r="D459" s="3550"/>
      <c r="E459" s="419" t="s">
        <v>718</v>
      </c>
      <c r="F459" s="419" t="s">
        <v>34</v>
      </c>
      <c r="G459" s="419" t="s">
        <v>536</v>
      </c>
      <c r="H459" s="419" t="str">
        <f t="shared" si="110"/>
        <v>-YR-ME</v>
      </c>
      <c r="I459" s="3575" t="s">
        <v>144</v>
      </c>
      <c r="J459" s="415" t="s">
        <v>1621</v>
      </c>
      <c r="K459" s="3474">
        <v>365</v>
      </c>
      <c r="L459" s="415"/>
      <c r="M459" s="3474" t="s">
        <v>80</v>
      </c>
      <c r="N459" s="3474"/>
      <c r="O459" s="3474">
        <v>480</v>
      </c>
      <c r="P459" s="3474">
        <v>3</v>
      </c>
      <c r="Q459" s="3475">
        <f t="shared" ref="Q459" si="113">O459*P459</f>
        <v>1440</v>
      </c>
      <c r="R459" s="3408" t="s">
        <v>385</v>
      </c>
    </row>
    <row r="460" spans="1:18" s="225" customFormat="1" ht="30.95" customHeight="1" thickBot="1">
      <c r="A460" s="2362"/>
      <c r="B460" s="3423"/>
      <c r="C460" s="3573"/>
      <c r="D460" s="3574"/>
      <c r="E460" s="419" t="s">
        <v>718</v>
      </c>
      <c r="F460" s="419" t="s">
        <v>34</v>
      </c>
      <c r="G460" s="419" t="s">
        <v>536</v>
      </c>
      <c r="H460" s="419" t="str">
        <f t="shared" si="110"/>
        <v>-YR-ME</v>
      </c>
      <c r="I460" s="3576"/>
      <c r="J460" s="415" t="s">
        <v>1517</v>
      </c>
      <c r="K460" s="3450"/>
      <c r="L460" s="415"/>
      <c r="M460" s="3450"/>
      <c r="N460" s="3450"/>
      <c r="O460" s="3450"/>
      <c r="P460" s="3450"/>
      <c r="Q460" s="3451"/>
      <c r="R460" s="3559"/>
    </row>
    <row r="461" spans="1:18" ht="13.5" thickBot="1">
      <c r="B461" s="3423"/>
      <c r="C461" s="3567"/>
      <c r="D461" s="3550"/>
      <c r="E461" s="419" t="s">
        <v>696</v>
      </c>
      <c r="F461" s="419" t="s">
        <v>9</v>
      </c>
      <c r="G461" s="419" t="s">
        <v>536</v>
      </c>
      <c r="H461" s="419" t="str">
        <f t="shared" si="110"/>
        <v>-HC-ME</v>
      </c>
      <c r="I461" s="3575" t="s">
        <v>147</v>
      </c>
      <c r="J461" s="415" t="s">
        <v>148</v>
      </c>
      <c r="K461" s="3474">
        <v>180</v>
      </c>
      <c r="L461" s="440"/>
      <c r="M461" s="3474" t="s">
        <v>80</v>
      </c>
      <c r="N461" s="3474"/>
      <c r="O461" s="3474">
        <v>180</v>
      </c>
      <c r="P461" s="3474">
        <v>2</v>
      </c>
      <c r="Q461" s="3475">
        <f t="shared" ref="Q461" si="114">O461*P461</f>
        <v>360</v>
      </c>
      <c r="R461" s="540" t="s">
        <v>384</v>
      </c>
    </row>
    <row r="462" spans="1:18" ht="13.5" thickBot="1">
      <c r="B462" s="3424"/>
      <c r="C462" s="3448"/>
      <c r="D462" s="3414"/>
      <c r="E462" s="465" t="s">
        <v>696</v>
      </c>
      <c r="F462" s="465" t="s">
        <v>9</v>
      </c>
      <c r="G462" s="465" t="s">
        <v>536</v>
      </c>
      <c r="H462" s="465" t="str">
        <f t="shared" si="110"/>
        <v>-HC-ME</v>
      </c>
      <c r="I462" s="3577"/>
      <c r="J462" s="423" t="s">
        <v>149</v>
      </c>
      <c r="K462" s="3416"/>
      <c r="L462" s="443"/>
      <c r="M462" s="3416"/>
      <c r="N462" s="3416"/>
      <c r="O462" s="3416"/>
      <c r="P462" s="3416"/>
      <c r="Q462" s="3458"/>
      <c r="R462" s="540" t="s">
        <v>383</v>
      </c>
    </row>
    <row r="464" spans="1:18">
      <c r="C464" s="278">
        <v>365529</v>
      </c>
      <c r="D464" s="278">
        <v>6019</v>
      </c>
      <c r="E464" s="632" t="s">
        <v>694</v>
      </c>
      <c r="F464" s="632" t="s">
        <v>32</v>
      </c>
      <c r="G464" s="632" t="s">
        <v>706</v>
      </c>
      <c r="H464" s="632" t="e">
        <f>#REF!&amp;"-"&amp;E464&amp;F464&amp;"-"&amp;G464</f>
        <v>#REF!</v>
      </c>
      <c r="I464" s="609" t="s">
        <v>1634</v>
      </c>
      <c r="J464" s="609" t="s">
        <v>1000</v>
      </c>
      <c r="K464" s="610">
        <v>7</v>
      </c>
      <c r="L464" s="642"/>
      <c r="M464" s="613"/>
      <c r="N464" s="613" t="s">
        <v>80</v>
      </c>
      <c r="O464" s="613"/>
      <c r="P464" s="613">
        <v>30</v>
      </c>
      <c r="Q464" s="613">
        <v>1</v>
      </c>
      <c r="R464" s="658">
        <f t="shared" ref="R464" si="115">P464*Q464</f>
        <v>30</v>
      </c>
    </row>
  </sheetData>
  <autoFilter ref="A5:R315" xr:uid="{EDA2147A-575F-44D3-BEB2-327EF21C0FD7}"/>
  <mergeCells count="1250">
    <mergeCell ref="R459:R460"/>
    <mergeCell ref="C461:C462"/>
    <mergeCell ref="D461:D462"/>
    <mergeCell ref="I461:I462"/>
    <mergeCell ref="K461:K462"/>
    <mergeCell ref="M461:M462"/>
    <mergeCell ref="N461:N462"/>
    <mergeCell ref="O461:O462"/>
    <mergeCell ref="P461:P462"/>
    <mergeCell ref="Q461:Q462"/>
    <mergeCell ref="R457:R458"/>
    <mergeCell ref="C459:C460"/>
    <mergeCell ref="D459:D460"/>
    <mergeCell ref="I459:I460"/>
    <mergeCell ref="K459:K460"/>
    <mergeCell ref="M459:M460"/>
    <mergeCell ref="N459:N460"/>
    <mergeCell ref="O459:O460"/>
    <mergeCell ref="P459:P460"/>
    <mergeCell ref="Q459:Q460"/>
    <mergeCell ref="R454:R456"/>
    <mergeCell ref="C457:C458"/>
    <mergeCell ref="D457:D458"/>
    <mergeCell ref="I457:I458"/>
    <mergeCell ref="K457:K458"/>
    <mergeCell ref="M457:M458"/>
    <mergeCell ref="N457:N458"/>
    <mergeCell ref="O457:O458"/>
    <mergeCell ref="P457:P458"/>
    <mergeCell ref="Q457:Q458"/>
    <mergeCell ref="R452:R453"/>
    <mergeCell ref="C454:C456"/>
    <mergeCell ref="D454:D456"/>
    <mergeCell ref="I454:I456"/>
    <mergeCell ref="K454:K456"/>
    <mergeCell ref="M454:M456"/>
    <mergeCell ref="N454:N456"/>
    <mergeCell ref="O454:O456"/>
    <mergeCell ref="P454:P456"/>
    <mergeCell ref="Q454:Q456"/>
    <mergeCell ref="R447:R449"/>
    <mergeCell ref="C452:C453"/>
    <mergeCell ref="D452:D453"/>
    <mergeCell ref="I452:I453"/>
    <mergeCell ref="K452:K453"/>
    <mergeCell ref="M452:M453"/>
    <mergeCell ref="N452:N453"/>
    <mergeCell ref="O452:O453"/>
    <mergeCell ref="P452:P453"/>
    <mergeCell ref="Q452:Q453"/>
    <mergeCell ref="K447:K449"/>
    <mergeCell ref="M447:M449"/>
    <mergeCell ref="N447:N449"/>
    <mergeCell ref="O447:O449"/>
    <mergeCell ref="P447:P449"/>
    <mergeCell ref="Q447:Q449"/>
    <mergeCell ref="M443:M444"/>
    <mergeCell ref="N443:N444"/>
    <mergeCell ref="O443:O444"/>
    <mergeCell ref="P443:P444"/>
    <mergeCell ref="Q443:Q444"/>
    <mergeCell ref="R443:R444"/>
    <mergeCell ref="I434:I435"/>
    <mergeCell ref="K434:K435"/>
    <mergeCell ref="B443:B462"/>
    <mergeCell ref="C443:C444"/>
    <mergeCell ref="D443:D444"/>
    <mergeCell ref="I443:I444"/>
    <mergeCell ref="K443:K444"/>
    <mergeCell ref="C447:C449"/>
    <mergeCell ref="D447:D449"/>
    <mergeCell ref="I447:I449"/>
    <mergeCell ref="C434:C435"/>
    <mergeCell ref="D434:D435"/>
    <mergeCell ref="E434:E435"/>
    <mergeCell ref="F434:F435"/>
    <mergeCell ref="G434:G435"/>
    <mergeCell ref="H434:H435"/>
    <mergeCell ref="M427:M430"/>
    <mergeCell ref="N427:N430"/>
    <mergeCell ref="O427:O430"/>
    <mergeCell ref="P427:P430"/>
    <mergeCell ref="Q427:Q430"/>
    <mergeCell ref="R427:R430"/>
    <mergeCell ref="Q425:Q426"/>
    <mergeCell ref="R425:R426"/>
    <mergeCell ref="C427:C430"/>
    <mergeCell ref="D427:D430"/>
    <mergeCell ref="E427:E430"/>
    <mergeCell ref="F427:F430"/>
    <mergeCell ref="G427:G430"/>
    <mergeCell ref="H427:H430"/>
    <mergeCell ref="I427:I430"/>
    <mergeCell ref="K427:K430"/>
    <mergeCell ref="I425:I426"/>
    <mergeCell ref="K425:K426"/>
    <mergeCell ref="M425:M426"/>
    <mergeCell ref="N425:N426"/>
    <mergeCell ref="O425:O426"/>
    <mergeCell ref="P425:P426"/>
    <mergeCell ref="C425:C426"/>
    <mergeCell ref="D425:D426"/>
    <mergeCell ref="E425:E426"/>
    <mergeCell ref="F425:F426"/>
    <mergeCell ref="G425:G426"/>
    <mergeCell ref="H425:H426"/>
    <mergeCell ref="C423:C424"/>
    <mergeCell ref="D423:D424"/>
    <mergeCell ref="E423:E424"/>
    <mergeCell ref="F423:F424"/>
    <mergeCell ref="G423:G424"/>
    <mergeCell ref="H423:H424"/>
    <mergeCell ref="K423:K424"/>
    <mergeCell ref="M423:M424"/>
    <mergeCell ref="N423:N424"/>
    <mergeCell ref="K421:K422"/>
    <mergeCell ref="M421:M422"/>
    <mergeCell ref="N421:N422"/>
    <mergeCell ref="O421:O422"/>
    <mergeCell ref="P421:P422"/>
    <mergeCell ref="Q421:Q422"/>
    <mergeCell ref="C421:C422"/>
    <mergeCell ref="D421:D422"/>
    <mergeCell ref="E421:E422"/>
    <mergeCell ref="F421:F422"/>
    <mergeCell ref="G421:G422"/>
    <mergeCell ref="H421:H422"/>
    <mergeCell ref="Q417:Q420"/>
    <mergeCell ref="R417:R420"/>
    <mergeCell ref="S417:S420"/>
    <mergeCell ref="T417:T420"/>
    <mergeCell ref="I419:I420"/>
    <mergeCell ref="H417:H420"/>
    <mergeCell ref="I417:I418"/>
    <mergeCell ref="K417:K420"/>
    <mergeCell ref="M417:M420"/>
    <mergeCell ref="N417:N420"/>
    <mergeCell ref="O417:O420"/>
    <mergeCell ref="Q412:Q416"/>
    <mergeCell ref="R412:R416"/>
    <mergeCell ref="S412:S416"/>
    <mergeCell ref="T412:T416"/>
    <mergeCell ref="I414:I415"/>
    <mergeCell ref="O423:O424"/>
    <mergeCell ref="P423:P424"/>
    <mergeCell ref="Q423:Q424"/>
    <mergeCell ref="R423:R424"/>
    <mergeCell ref="R421:R422"/>
    <mergeCell ref="C417:C420"/>
    <mergeCell ref="D417:D420"/>
    <mergeCell ref="E417:E420"/>
    <mergeCell ref="F417:F420"/>
    <mergeCell ref="G417:G420"/>
    <mergeCell ref="I412:I413"/>
    <mergeCell ref="K412:K416"/>
    <mergeCell ref="M412:M416"/>
    <mergeCell ref="N412:N416"/>
    <mergeCell ref="O412:O416"/>
    <mergeCell ref="P412:P416"/>
    <mergeCell ref="C412:C416"/>
    <mergeCell ref="D412:D416"/>
    <mergeCell ref="E412:E416"/>
    <mergeCell ref="F412:F416"/>
    <mergeCell ref="G412:G416"/>
    <mergeCell ref="H412:H416"/>
    <mergeCell ref="P417:P420"/>
    <mergeCell ref="I403:I404"/>
    <mergeCell ref="K403:K404"/>
    <mergeCell ref="C410:C411"/>
    <mergeCell ref="D410:D411"/>
    <mergeCell ref="E410:E411"/>
    <mergeCell ref="F410:F411"/>
    <mergeCell ref="G410:G411"/>
    <mergeCell ref="H410:H411"/>
    <mergeCell ref="I410:I411"/>
    <mergeCell ref="K410:K411"/>
    <mergeCell ref="C403:C404"/>
    <mergeCell ref="D403:D404"/>
    <mergeCell ref="E403:E404"/>
    <mergeCell ref="F403:F404"/>
    <mergeCell ref="G403:G404"/>
    <mergeCell ref="H403:H404"/>
    <mergeCell ref="M396:M399"/>
    <mergeCell ref="N396:N399"/>
    <mergeCell ref="O396:O399"/>
    <mergeCell ref="P396:P399"/>
    <mergeCell ref="Q396:Q399"/>
    <mergeCell ref="R396:R399"/>
    <mergeCell ref="Q394:Q395"/>
    <mergeCell ref="R394:R395"/>
    <mergeCell ref="C396:C399"/>
    <mergeCell ref="D396:D399"/>
    <mergeCell ref="E396:E399"/>
    <mergeCell ref="F396:F399"/>
    <mergeCell ref="G396:G399"/>
    <mergeCell ref="H396:H399"/>
    <mergeCell ref="I396:I399"/>
    <mergeCell ref="K396:K399"/>
    <mergeCell ref="I394:I395"/>
    <mergeCell ref="K394:K395"/>
    <mergeCell ref="M394:M395"/>
    <mergeCell ref="N394:N395"/>
    <mergeCell ref="O394:O395"/>
    <mergeCell ref="P394:P395"/>
    <mergeCell ref="C394:C395"/>
    <mergeCell ref="D394:D395"/>
    <mergeCell ref="E394:E395"/>
    <mergeCell ref="F394:F395"/>
    <mergeCell ref="G394:G395"/>
    <mergeCell ref="H394:H395"/>
    <mergeCell ref="C392:C393"/>
    <mergeCell ref="D392:D393"/>
    <mergeCell ref="E392:E393"/>
    <mergeCell ref="F392:F393"/>
    <mergeCell ref="G392:G393"/>
    <mergeCell ref="H392:H393"/>
    <mergeCell ref="K392:K393"/>
    <mergeCell ref="M392:M393"/>
    <mergeCell ref="N392:N393"/>
    <mergeCell ref="K390:K391"/>
    <mergeCell ref="M390:M391"/>
    <mergeCell ref="N390:N391"/>
    <mergeCell ref="O390:O391"/>
    <mergeCell ref="P390:P391"/>
    <mergeCell ref="Q390:Q391"/>
    <mergeCell ref="C390:C391"/>
    <mergeCell ref="D390:D391"/>
    <mergeCell ref="E390:E391"/>
    <mergeCell ref="F390:F391"/>
    <mergeCell ref="G390:G391"/>
    <mergeCell ref="H390:H391"/>
    <mergeCell ref="Q386:Q389"/>
    <mergeCell ref="R386:R389"/>
    <mergeCell ref="S386:S389"/>
    <mergeCell ref="T386:T389"/>
    <mergeCell ref="I388:I389"/>
    <mergeCell ref="H386:H389"/>
    <mergeCell ref="I386:I387"/>
    <mergeCell ref="K386:K389"/>
    <mergeCell ref="M386:M389"/>
    <mergeCell ref="N386:N389"/>
    <mergeCell ref="O386:O389"/>
    <mergeCell ref="Q381:Q385"/>
    <mergeCell ref="R381:R385"/>
    <mergeCell ref="S381:S385"/>
    <mergeCell ref="T381:T385"/>
    <mergeCell ref="I383:I384"/>
    <mergeCell ref="O392:O393"/>
    <mergeCell ref="P392:P393"/>
    <mergeCell ref="Q392:Q393"/>
    <mergeCell ref="R392:R393"/>
    <mergeCell ref="R390:R391"/>
    <mergeCell ref="C386:C389"/>
    <mergeCell ref="D386:D389"/>
    <mergeCell ref="E386:E389"/>
    <mergeCell ref="F386:F389"/>
    <mergeCell ref="G386:G389"/>
    <mergeCell ref="I381:I382"/>
    <mergeCell ref="K381:K385"/>
    <mergeCell ref="M381:M385"/>
    <mergeCell ref="N381:N385"/>
    <mergeCell ref="O381:O385"/>
    <mergeCell ref="P381:P385"/>
    <mergeCell ref="C381:C385"/>
    <mergeCell ref="D381:D385"/>
    <mergeCell ref="E381:E385"/>
    <mergeCell ref="F381:F385"/>
    <mergeCell ref="G381:G385"/>
    <mergeCell ref="H381:H385"/>
    <mergeCell ref="P386:P389"/>
    <mergeCell ref="I372:I373"/>
    <mergeCell ref="K372:K373"/>
    <mergeCell ref="C379:C380"/>
    <mergeCell ref="D379:D380"/>
    <mergeCell ref="E379:E380"/>
    <mergeCell ref="F379:F380"/>
    <mergeCell ref="G379:G380"/>
    <mergeCell ref="H379:H380"/>
    <mergeCell ref="I379:I380"/>
    <mergeCell ref="K379:K380"/>
    <mergeCell ref="C372:C373"/>
    <mergeCell ref="D372:D373"/>
    <mergeCell ref="E372:E373"/>
    <mergeCell ref="F372:F373"/>
    <mergeCell ref="G372:G373"/>
    <mergeCell ref="H372:H373"/>
    <mergeCell ref="M365:M368"/>
    <mergeCell ref="N365:N368"/>
    <mergeCell ref="O365:O368"/>
    <mergeCell ref="P365:P368"/>
    <mergeCell ref="Q365:Q368"/>
    <mergeCell ref="R365:R368"/>
    <mergeCell ref="Q363:Q364"/>
    <mergeCell ref="R363:R364"/>
    <mergeCell ref="C365:C368"/>
    <mergeCell ref="D365:D368"/>
    <mergeCell ref="E365:E368"/>
    <mergeCell ref="F365:F368"/>
    <mergeCell ref="G365:G368"/>
    <mergeCell ref="H365:H368"/>
    <mergeCell ref="I365:I368"/>
    <mergeCell ref="K365:K368"/>
    <mergeCell ref="I363:I364"/>
    <mergeCell ref="K363:K364"/>
    <mergeCell ref="M363:M364"/>
    <mergeCell ref="N363:N364"/>
    <mergeCell ref="O363:O364"/>
    <mergeCell ref="P363:P364"/>
    <mergeCell ref="C363:C364"/>
    <mergeCell ref="D363:D364"/>
    <mergeCell ref="E363:E364"/>
    <mergeCell ref="F363:F364"/>
    <mergeCell ref="G363:G364"/>
    <mergeCell ref="H363:H364"/>
    <mergeCell ref="C361:C362"/>
    <mergeCell ref="D361:D362"/>
    <mergeCell ref="E361:E362"/>
    <mergeCell ref="F361:F362"/>
    <mergeCell ref="G361:G362"/>
    <mergeCell ref="H361:H362"/>
    <mergeCell ref="K361:K362"/>
    <mergeCell ref="M361:M362"/>
    <mergeCell ref="N361:N362"/>
    <mergeCell ref="K359:K360"/>
    <mergeCell ref="M359:M360"/>
    <mergeCell ref="N359:N360"/>
    <mergeCell ref="O359:O360"/>
    <mergeCell ref="P359:P360"/>
    <mergeCell ref="Q359:Q360"/>
    <mergeCell ref="C359:C360"/>
    <mergeCell ref="D359:D360"/>
    <mergeCell ref="E359:E360"/>
    <mergeCell ref="F359:F360"/>
    <mergeCell ref="G359:G360"/>
    <mergeCell ref="H359:H360"/>
    <mergeCell ref="Q355:Q358"/>
    <mergeCell ref="R355:R358"/>
    <mergeCell ref="S355:S358"/>
    <mergeCell ref="T355:T358"/>
    <mergeCell ref="I357:I358"/>
    <mergeCell ref="H355:H358"/>
    <mergeCell ref="I355:I356"/>
    <mergeCell ref="K355:K358"/>
    <mergeCell ref="M355:M358"/>
    <mergeCell ref="N355:N358"/>
    <mergeCell ref="O355:O358"/>
    <mergeCell ref="Q350:Q354"/>
    <mergeCell ref="R350:R354"/>
    <mergeCell ref="S350:S354"/>
    <mergeCell ref="T350:T354"/>
    <mergeCell ref="I352:I353"/>
    <mergeCell ref="O361:O362"/>
    <mergeCell ref="P361:P362"/>
    <mergeCell ref="Q361:Q362"/>
    <mergeCell ref="R361:R362"/>
    <mergeCell ref="R359:R360"/>
    <mergeCell ref="C355:C358"/>
    <mergeCell ref="D355:D358"/>
    <mergeCell ref="E355:E358"/>
    <mergeCell ref="F355:F358"/>
    <mergeCell ref="G355:G358"/>
    <mergeCell ref="I350:I351"/>
    <mergeCell ref="K350:K354"/>
    <mergeCell ref="M350:M354"/>
    <mergeCell ref="N350:N354"/>
    <mergeCell ref="O350:O354"/>
    <mergeCell ref="P350:P354"/>
    <mergeCell ref="C350:C354"/>
    <mergeCell ref="D350:D354"/>
    <mergeCell ref="E350:E354"/>
    <mergeCell ref="F350:F354"/>
    <mergeCell ref="G350:G354"/>
    <mergeCell ref="H350:H354"/>
    <mergeCell ref="P355:P358"/>
    <mergeCell ref="I341:I342"/>
    <mergeCell ref="K341:K342"/>
    <mergeCell ref="C348:C349"/>
    <mergeCell ref="D348:D349"/>
    <mergeCell ref="E348:E349"/>
    <mergeCell ref="F348:F349"/>
    <mergeCell ref="G348:G349"/>
    <mergeCell ref="H348:H349"/>
    <mergeCell ref="I348:I349"/>
    <mergeCell ref="K348:K349"/>
    <mergeCell ref="C341:C342"/>
    <mergeCell ref="D341:D342"/>
    <mergeCell ref="E341:E342"/>
    <mergeCell ref="F341:F342"/>
    <mergeCell ref="G341:G342"/>
    <mergeCell ref="H341:H342"/>
    <mergeCell ref="M334:M337"/>
    <mergeCell ref="N334:N337"/>
    <mergeCell ref="O334:O337"/>
    <mergeCell ref="P334:P337"/>
    <mergeCell ref="Q334:Q337"/>
    <mergeCell ref="R334:R337"/>
    <mergeCell ref="Q332:Q333"/>
    <mergeCell ref="R332:R333"/>
    <mergeCell ref="C334:C337"/>
    <mergeCell ref="D334:D337"/>
    <mergeCell ref="E334:E337"/>
    <mergeCell ref="F334:F337"/>
    <mergeCell ref="G334:G337"/>
    <mergeCell ref="H334:H337"/>
    <mergeCell ref="I334:I337"/>
    <mergeCell ref="K334:K337"/>
    <mergeCell ref="I332:I333"/>
    <mergeCell ref="K332:K333"/>
    <mergeCell ref="M332:M333"/>
    <mergeCell ref="N332:N333"/>
    <mergeCell ref="O332:O333"/>
    <mergeCell ref="P332:P333"/>
    <mergeCell ref="O330:O331"/>
    <mergeCell ref="P330:P331"/>
    <mergeCell ref="Q330:Q331"/>
    <mergeCell ref="R330:R331"/>
    <mergeCell ref="C332:C333"/>
    <mergeCell ref="D332:D333"/>
    <mergeCell ref="E332:E333"/>
    <mergeCell ref="F332:F333"/>
    <mergeCell ref="G332:G333"/>
    <mergeCell ref="H332:H333"/>
    <mergeCell ref="R328:R329"/>
    <mergeCell ref="C330:C331"/>
    <mergeCell ref="D330:D331"/>
    <mergeCell ref="E330:E331"/>
    <mergeCell ref="F330:F331"/>
    <mergeCell ref="G330:G331"/>
    <mergeCell ref="H330:H331"/>
    <mergeCell ref="K330:K331"/>
    <mergeCell ref="M330:M331"/>
    <mergeCell ref="N330:N331"/>
    <mergeCell ref="K328:K329"/>
    <mergeCell ref="M328:M329"/>
    <mergeCell ref="N328:N329"/>
    <mergeCell ref="O328:O329"/>
    <mergeCell ref="P328:P329"/>
    <mergeCell ref="Q328:Q329"/>
    <mergeCell ref="R324:R327"/>
    <mergeCell ref="S324:S327"/>
    <mergeCell ref="T324:T327"/>
    <mergeCell ref="I326:I327"/>
    <mergeCell ref="C328:C329"/>
    <mergeCell ref="D328:D329"/>
    <mergeCell ref="E328:E329"/>
    <mergeCell ref="F328:F329"/>
    <mergeCell ref="G328:G329"/>
    <mergeCell ref="H328:H329"/>
    <mergeCell ref="K324:K327"/>
    <mergeCell ref="M324:M327"/>
    <mergeCell ref="N324:N327"/>
    <mergeCell ref="O324:O327"/>
    <mergeCell ref="P324:P327"/>
    <mergeCell ref="Q324:Q327"/>
    <mergeCell ref="S319:S323"/>
    <mergeCell ref="T319:T323"/>
    <mergeCell ref="I321:I322"/>
    <mergeCell ref="C324:C327"/>
    <mergeCell ref="D324:D327"/>
    <mergeCell ref="E324:E327"/>
    <mergeCell ref="F324:F327"/>
    <mergeCell ref="G324:G327"/>
    <mergeCell ref="H324:H327"/>
    <mergeCell ref="I324:I325"/>
    <mergeCell ref="M319:M323"/>
    <mergeCell ref="N319:N323"/>
    <mergeCell ref="O319:O323"/>
    <mergeCell ref="P319:P323"/>
    <mergeCell ref="Q319:Q323"/>
    <mergeCell ref="R319:R323"/>
    <mergeCell ref="I317:I318"/>
    <mergeCell ref="K317:K318"/>
    <mergeCell ref="C319:C323"/>
    <mergeCell ref="D319:D323"/>
    <mergeCell ref="E319:E323"/>
    <mergeCell ref="F319:F323"/>
    <mergeCell ref="G319:G323"/>
    <mergeCell ref="H319:H323"/>
    <mergeCell ref="I319:I320"/>
    <mergeCell ref="K319:K323"/>
    <mergeCell ref="C317:C318"/>
    <mergeCell ref="D317:D318"/>
    <mergeCell ref="E317:E318"/>
    <mergeCell ref="F317:F318"/>
    <mergeCell ref="G317:G318"/>
    <mergeCell ref="H317:H318"/>
    <mergeCell ref="M313:M315"/>
    <mergeCell ref="N313:N315"/>
    <mergeCell ref="O313:O315"/>
    <mergeCell ref="P313:P315"/>
    <mergeCell ref="Q313:Q315"/>
    <mergeCell ref="R313:R315"/>
    <mergeCell ref="N309:N311"/>
    <mergeCell ref="O309:O311"/>
    <mergeCell ref="P309:P311"/>
    <mergeCell ref="Q309:Q311"/>
    <mergeCell ref="R309:R311"/>
    <mergeCell ref="B312:B315"/>
    <mergeCell ref="C313:C315"/>
    <mergeCell ref="D313:D315"/>
    <mergeCell ref="I313:I315"/>
    <mergeCell ref="K313:K315"/>
    <mergeCell ref="B309:B311"/>
    <mergeCell ref="C309:C311"/>
    <mergeCell ref="D309:D311"/>
    <mergeCell ref="I309:I311"/>
    <mergeCell ref="K309:K311"/>
    <mergeCell ref="M309:M311"/>
    <mergeCell ref="M306:M308"/>
    <mergeCell ref="N306:N308"/>
    <mergeCell ref="O306:O308"/>
    <mergeCell ref="P306:P308"/>
    <mergeCell ref="Q306:Q308"/>
    <mergeCell ref="R306:R308"/>
    <mergeCell ref="N303:N305"/>
    <mergeCell ref="O303:O305"/>
    <mergeCell ref="P303:P305"/>
    <mergeCell ref="Q303:Q305"/>
    <mergeCell ref="R303:R305"/>
    <mergeCell ref="B306:B308"/>
    <mergeCell ref="C306:C308"/>
    <mergeCell ref="D306:D308"/>
    <mergeCell ref="I306:I308"/>
    <mergeCell ref="K306:K308"/>
    <mergeCell ref="B303:B305"/>
    <mergeCell ref="C303:C305"/>
    <mergeCell ref="D303:D305"/>
    <mergeCell ref="I303:I305"/>
    <mergeCell ref="K303:K305"/>
    <mergeCell ref="M303:M305"/>
    <mergeCell ref="M300:M302"/>
    <mergeCell ref="N300:N302"/>
    <mergeCell ref="O300:O302"/>
    <mergeCell ref="P300:P302"/>
    <mergeCell ref="Q300:Q302"/>
    <mergeCell ref="R300:R302"/>
    <mergeCell ref="N297:N299"/>
    <mergeCell ref="O297:O299"/>
    <mergeCell ref="P297:P299"/>
    <mergeCell ref="Q297:Q299"/>
    <mergeCell ref="R297:R299"/>
    <mergeCell ref="B300:B302"/>
    <mergeCell ref="C300:C302"/>
    <mergeCell ref="D300:D302"/>
    <mergeCell ref="I300:I302"/>
    <mergeCell ref="K300:K302"/>
    <mergeCell ref="B297:B299"/>
    <mergeCell ref="C297:C299"/>
    <mergeCell ref="D297:D299"/>
    <mergeCell ref="I297:I299"/>
    <mergeCell ref="K297:K299"/>
    <mergeCell ref="M297:M299"/>
    <mergeCell ref="M294:M296"/>
    <mergeCell ref="N294:N296"/>
    <mergeCell ref="O294:O296"/>
    <mergeCell ref="P294:P296"/>
    <mergeCell ref="Q294:Q296"/>
    <mergeCell ref="R294:R296"/>
    <mergeCell ref="N291:N293"/>
    <mergeCell ref="O291:O293"/>
    <mergeCell ref="P291:P293"/>
    <mergeCell ref="Q291:Q293"/>
    <mergeCell ref="R291:R293"/>
    <mergeCell ref="B294:B296"/>
    <mergeCell ref="C294:C296"/>
    <mergeCell ref="D294:D296"/>
    <mergeCell ref="I294:I296"/>
    <mergeCell ref="K294:K296"/>
    <mergeCell ref="B291:B293"/>
    <mergeCell ref="C291:C293"/>
    <mergeCell ref="D291:D293"/>
    <mergeCell ref="I291:I293"/>
    <mergeCell ref="K291:K293"/>
    <mergeCell ref="M291:M293"/>
    <mergeCell ref="M288:M290"/>
    <mergeCell ref="N288:N290"/>
    <mergeCell ref="O288:O290"/>
    <mergeCell ref="P288:P290"/>
    <mergeCell ref="Q288:Q290"/>
    <mergeCell ref="R288:R290"/>
    <mergeCell ref="N285:N287"/>
    <mergeCell ref="O285:O287"/>
    <mergeCell ref="P285:P287"/>
    <mergeCell ref="Q285:Q287"/>
    <mergeCell ref="R285:R287"/>
    <mergeCell ref="B288:B290"/>
    <mergeCell ref="C288:C290"/>
    <mergeCell ref="D288:D290"/>
    <mergeCell ref="I288:I290"/>
    <mergeCell ref="K288:K290"/>
    <mergeCell ref="N229:N230"/>
    <mergeCell ref="O229:O230"/>
    <mergeCell ref="P229:P230"/>
    <mergeCell ref="Q229:Q230"/>
    <mergeCell ref="B285:B287"/>
    <mergeCell ref="C285:C287"/>
    <mergeCell ref="D285:D287"/>
    <mergeCell ref="I285:I287"/>
    <mergeCell ref="K285:K287"/>
    <mergeCell ref="M285:M287"/>
    <mergeCell ref="B218:B230"/>
    <mergeCell ref="C220:C221"/>
    <mergeCell ref="D220:D221"/>
    <mergeCell ref="I220:I221"/>
    <mergeCell ref="K220:K221"/>
    <mergeCell ref="M220:M221"/>
    <mergeCell ref="N227:N228"/>
    <mergeCell ref="O227:O228"/>
    <mergeCell ref="P227:P228"/>
    <mergeCell ref="Q227:Q228"/>
    <mergeCell ref="R227:R228"/>
    <mergeCell ref="C229:C230"/>
    <mergeCell ref="D229:D230"/>
    <mergeCell ref="I229:I230"/>
    <mergeCell ref="K229:K230"/>
    <mergeCell ref="M229:M230"/>
    <mergeCell ref="N225:N226"/>
    <mergeCell ref="O225:O226"/>
    <mergeCell ref="P225:P226"/>
    <mergeCell ref="Q225:Q226"/>
    <mergeCell ref="R225:R226"/>
    <mergeCell ref="C227:C228"/>
    <mergeCell ref="D227:D228"/>
    <mergeCell ref="I227:I228"/>
    <mergeCell ref="K227:K228"/>
    <mergeCell ref="M227:M228"/>
    <mergeCell ref="N222:N224"/>
    <mergeCell ref="O222:O224"/>
    <mergeCell ref="P222:P224"/>
    <mergeCell ref="Q222:Q224"/>
    <mergeCell ref="R222:R224"/>
    <mergeCell ref="C225:C226"/>
    <mergeCell ref="D225:D226"/>
    <mergeCell ref="I225:I226"/>
    <mergeCell ref="K225:K226"/>
    <mergeCell ref="M225:M226"/>
    <mergeCell ref="N220:N221"/>
    <mergeCell ref="O220:O221"/>
    <mergeCell ref="P220:P221"/>
    <mergeCell ref="Q220:Q221"/>
    <mergeCell ref="R220:R221"/>
    <mergeCell ref="C222:C224"/>
    <mergeCell ref="D222:D224"/>
    <mergeCell ref="I222:I224"/>
    <mergeCell ref="K222:K224"/>
    <mergeCell ref="M222:M224"/>
    <mergeCell ref="N216:N217"/>
    <mergeCell ref="O216:O217"/>
    <mergeCell ref="P216:P217"/>
    <mergeCell ref="Q216:Q217"/>
    <mergeCell ref="C209:C211"/>
    <mergeCell ref="D209:D211"/>
    <mergeCell ref="I209:I211"/>
    <mergeCell ref="K209:K211"/>
    <mergeCell ref="M209:M211"/>
    <mergeCell ref="N214:N215"/>
    <mergeCell ref="O214:O215"/>
    <mergeCell ref="P214:P215"/>
    <mergeCell ref="Q214:Q215"/>
    <mergeCell ref="R214:R215"/>
    <mergeCell ref="C216:C217"/>
    <mergeCell ref="D216:D217"/>
    <mergeCell ref="I216:I217"/>
    <mergeCell ref="K216:K217"/>
    <mergeCell ref="M216:M217"/>
    <mergeCell ref="B205:B217"/>
    <mergeCell ref="C207:C208"/>
    <mergeCell ref="D207:D208"/>
    <mergeCell ref="I207:I208"/>
    <mergeCell ref="K207:K208"/>
    <mergeCell ref="M207:M208"/>
    <mergeCell ref="N212:N213"/>
    <mergeCell ref="O212:O213"/>
    <mergeCell ref="P212:P213"/>
    <mergeCell ref="Q212:Q213"/>
    <mergeCell ref="S201:S202"/>
    <mergeCell ref="C203:C204"/>
    <mergeCell ref="D203:D204"/>
    <mergeCell ref="I203:I204"/>
    <mergeCell ref="K203:K204"/>
    <mergeCell ref="M203:M204"/>
    <mergeCell ref="R212:R213"/>
    <mergeCell ref="C214:C215"/>
    <mergeCell ref="D214:D215"/>
    <mergeCell ref="I214:I215"/>
    <mergeCell ref="K214:K215"/>
    <mergeCell ref="M214:M215"/>
    <mergeCell ref="N209:N211"/>
    <mergeCell ref="O209:O211"/>
    <mergeCell ref="P209:P211"/>
    <mergeCell ref="Q209:Q211"/>
    <mergeCell ref="R209:R211"/>
    <mergeCell ref="C212:C213"/>
    <mergeCell ref="D212:D213"/>
    <mergeCell ref="I212:I213"/>
    <mergeCell ref="K212:K213"/>
    <mergeCell ref="M212:M213"/>
    <mergeCell ref="N207:N208"/>
    <mergeCell ref="O207:O208"/>
    <mergeCell ref="P207:P208"/>
    <mergeCell ref="Q207:Q208"/>
    <mergeCell ref="R207:R208"/>
    <mergeCell ref="P194:P196"/>
    <mergeCell ref="Q194:Q196"/>
    <mergeCell ref="R194:R196"/>
    <mergeCell ref="C199:C200"/>
    <mergeCell ref="D199:D200"/>
    <mergeCell ref="I199:I200"/>
    <mergeCell ref="K199:K200"/>
    <mergeCell ref="M199:M200"/>
    <mergeCell ref="N199:N200"/>
    <mergeCell ref="O199:O200"/>
    <mergeCell ref="N203:N204"/>
    <mergeCell ref="O203:O204"/>
    <mergeCell ref="P203:P204"/>
    <mergeCell ref="Q203:Q204"/>
    <mergeCell ref="B194:B204"/>
    <mergeCell ref="C194:C196"/>
    <mergeCell ref="D194:D196"/>
    <mergeCell ref="K194:K196"/>
    <mergeCell ref="M194:M196"/>
    <mergeCell ref="N194:N196"/>
    <mergeCell ref="O194:O196"/>
    <mergeCell ref="O201:O202"/>
    <mergeCell ref="P201:P202"/>
    <mergeCell ref="Q201:Q202"/>
    <mergeCell ref="R201:R202"/>
    <mergeCell ref="S190:S191"/>
    <mergeCell ref="C192:C193"/>
    <mergeCell ref="D192:D193"/>
    <mergeCell ref="I192:I193"/>
    <mergeCell ref="K192:K193"/>
    <mergeCell ref="M192:M193"/>
    <mergeCell ref="N192:N193"/>
    <mergeCell ref="P199:P200"/>
    <mergeCell ref="Q199:Q200"/>
    <mergeCell ref="R199:R200"/>
    <mergeCell ref="S199:S200"/>
    <mergeCell ref="C201:C202"/>
    <mergeCell ref="D201:D202"/>
    <mergeCell ref="I201:I202"/>
    <mergeCell ref="K201:K202"/>
    <mergeCell ref="M201:M202"/>
    <mergeCell ref="N201:N202"/>
    <mergeCell ref="S188:S189"/>
    <mergeCell ref="C190:C191"/>
    <mergeCell ref="D190:D191"/>
    <mergeCell ref="I190:I191"/>
    <mergeCell ref="K190:K191"/>
    <mergeCell ref="M190:M191"/>
    <mergeCell ref="N190:N191"/>
    <mergeCell ref="O190:O191"/>
    <mergeCell ref="Q183:Q185"/>
    <mergeCell ref="R183:R185"/>
    <mergeCell ref="C188:C189"/>
    <mergeCell ref="D188:D189"/>
    <mergeCell ref="I188:I189"/>
    <mergeCell ref="K188:K189"/>
    <mergeCell ref="M188:M189"/>
    <mergeCell ref="N188:N189"/>
    <mergeCell ref="O188:O189"/>
    <mergeCell ref="P188:P189"/>
    <mergeCell ref="P181:P182"/>
    <mergeCell ref="Q181:Q182"/>
    <mergeCell ref="B183:B193"/>
    <mergeCell ref="C183:C185"/>
    <mergeCell ref="D183:D185"/>
    <mergeCell ref="K183:K185"/>
    <mergeCell ref="M183:M185"/>
    <mergeCell ref="N183:N185"/>
    <mergeCell ref="O183:O185"/>
    <mergeCell ref="P183:P185"/>
    <mergeCell ref="P190:P191"/>
    <mergeCell ref="Q190:Q191"/>
    <mergeCell ref="R190:R191"/>
    <mergeCell ref="C181:C182"/>
    <mergeCell ref="D181:D182"/>
    <mergeCell ref="I181:I182"/>
    <mergeCell ref="M181:M182"/>
    <mergeCell ref="N181:N182"/>
    <mergeCell ref="O181:O182"/>
    <mergeCell ref="Q188:Q189"/>
    <mergeCell ref="R188:R189"/>
    <mergeCell ref="O192:O193"/>
    <mergeCell ref="P192:P193"/>
    <mergeCell ref="Q192:Q193"/>
    <mergeCell ref="B160:B182"/>
    <mergeCell ref="C160:C168"/>
    <mergeCell ref="D160:D168"/>
    <mergeCell ref="I160:I162"/>
    <mergeCell ref="S160:S169"/>
    <mergeCell ref="I166:I168"/>
    <mergeCell ref="C171:C172"/>
    <mergeCell ref="D171:D172"/>
    <mergeCell ref="I171:I172"/>
    <mergeCell ref="R176:R177"/>
    <mergeCell ref="C178:C179"/>
    <mergeCell ref="D178:D179"/>
    <mergeCell ref="E178:E179"/>
    <mergeCell ref="F178:F179"/>
    <mergeCell ref="G178:G179"/>
    <mergeCell ref="H178:H179"/>
    <mergeCell ref="I178:I179"/>
    <mergeCell ref="M178:M179"/>
    <mergeCell ref="N178:N179"/>
    <mergeCell ref="I176:I177"/>
    <mergeCell ref="M176:M177"/>
    <mergeCell ref="N176:N177"/>
    <mergeCell ref="O176:O177"/>
    <mergeCell ref="P176:P177"/>
    <mergeCell ref="Q176:Q177"/>
    <mergeCell ref="E173:E175"/>
    <mergeCell ref="F173:F175"/>
    <mergeCell ref="G173:G175"/>
    <mergeCell ref="N173:N175"/>
    <mergeCell ref="O178:O179"/>
    <mergeCell ref="P178:P179"/>
    <mergeCell ref="Q178:Q179"/>
    <mergeCell ref="R178:R179"/>
    <mergeCell ref="C155:C156"/>
    <mergeCell ref="D155:D156"/>
    <mergeCell ref="I155:I156"/>
    <mergeCell ref="S155:S156"/>
    <mergeCell ref="C158:C159"/>
    <mergeCell ref="D158:D159"/>
    <mergeCell ref="E158:E159"/>
    <mergeCell ref="F158:F159"/>
    <mergeCell ref="G158:G159"/>
    <mergeCell ref="H158:H159"/>
    <mergeCell ref="O173:O175"/>
    <mergeCell ref="P173:P175"/>
    <mergeCell ref="Q173:Q175"/>
    <mergeCell ref="R173:R175"/>
    <mergeCell ref="C176:C177"/>
    <mergeCell ref="D176:D177"/>
    <mergeCell ref="E176:E177"/>
    <mergeCell ref="F176:F177"/>
    <mergeCell ref="G176:G177"/>
    <mergeCell ref="H176:H177"/>
    <mergeCell ref="R171:R172"/>
    <mergeCell ref="C173:C175"/>
    <mergeCell ref="D173:D175"/>
    <mergeCell ref="K171:K172"/>
    <mergeCell ref="M171:M172"/>
    <mergeCell ref="N171:N172"/>
    <mergeCell ref="O171:O172"/>
    <mergeCell ref="P171:P172"/>
    <mergeCell ref="Q171:Q172"/>
    <mergeCell ref="H173:H175"/>
    <mergeCell ref="I173:I175"/>
    <mergeCell ref="M173:M175"/>
    <mergeCell ref="S147:S148"/>
    <mergeCell ref="C150:C152"/>
    <mergeCell ref="D150:D152"/>
    <mergeCell ref="I150:I152"/>
    <mergeCell ref="S150:S152"/>
    <mergeCell ref="C153:C154"/>
    <mergeCell ref="D153:D154"/>
    <mergeCell ref="I153:I154"/>
    <mergeCell ref="S153:S154"/>
    <mergeCell ref="I134:I135"/>
    <mergeCell ref="B136:B159"/>
    <mergeCell ref="C136:C144"/>
    <mergeCell ref="D136:D144"/>
    <mergeCell ref="I136:I138"/>
    <mergeCell ref="S136:S145"/>
    <mergeCell ref="I142:I144"/>
    <mergeCell ref="C147:C149"/>
    <mergeCell ref="D147:D149"/>
    <mergeCell ref="I147:I149"/>
    <mergeCell ref="C134:C135"/>
    <mergeCell ref="D134:D135"/>
    <mergeCell ref="E134:E135"/>
    <mergeCell ref="F134:F135"/>
    <mergeCell ref="G134:G135"/>
    <mergeCell ref="H134:H135"/>
    <mergeCell ref="B112:B135"/>
    <mergeCell ref="I158:I159"/>
    <mergeCell ref="S126:S128"/>
    <mergeCell ref="C129:C130"/>
    <mergeCell ref="D129:D130"/>
    <mergeCell ref="I129:I130"/>
    <mergeCell ref="S129:S130"/>
    <mergeCell ref="C131:C132"/>
    <mergeCell ref="D131:D132"/>
    <mergeCell ref="I131:I132"/>
    <mergeCell ref="S131:S132"/>
    <mergeCell ref="S112:S121"/>
    <mergeCell ref="I118:I120"/>
    <mergeCell ref="C123:C125"/>
    <mergeCell ref="D123:D125"/>
    <mergeCell ref="I123:I125"/>
    <mergeCell ref="S123:S124"/>
    <mergeCell ref="O110:O111"/>
    <mergeCell ref="P110:P111"/>
    <mergeCell ref="Q110:Q111"/>
    <mergeCell ref="C112:C120"/>
    <mergeCell ref="D112:D120"/>
    <mergeCell ref="I112:I114"/>
    <mergeCell ref="C126:C128"/>
    <mergeCell ref="D126:D128"/>
    <mergeCell ref="I126:I128"/>
    <mergeCell ref="C110:C111"/>
    <mergeCell ref="D110:D111"/>
    <mergeCell ref="I110:I111"/>
    <mergeCell ref="K110:K111"/>
    <mergeCell ref="M110:M111"/>
    <mergeCell ref="N110:N111"/>
    <mergeCell ref="S97:S98"/>
    <mergeCell ref="C99:C100"/>
    <mergeCell ref="D99:D100"/>
    <mergeCell ref="I99:I100"/>
    <mergeCell ref="K99:K100"/>
    <mergeCell ref="M99:M100"/>
    <mergeCell ref="N108:N109"/>
    <mergeCell ref="O108:O109"/>
    <mergeCell ref="P108:P109"/>
    <mergeCell ref="Q108:Q109"/>
    <mergeCell ref="R108:R109"/>
    <mergeCell ref="S108:S109"/>
    <mergeCell ref="O106:O107"/>
    <mergeCell ref="P106:P107"/>
    <mergeCell ref="Q106:Q107"/>
    <mergeCell ref="R106:R107"/>
    <mergeCell ref="S106:S107"/>
    <mergeCell ref="C108:C109"/>
    <mergeCell ref="D108:D109"/>
    <mergeCell ref="I108:I109"/>
    <mergeCell ref="K108:K109"/>
    <mergeCell ref="M108:M109"/>
    <mergeCell ref="O101:O103"/>
    <mergeCell ref="P101:P103"/>
    <mergeCell ref="Q101:Q103"/>
    <mergeCell ref="R101:R103"/>
    <mergeCell ref="C106:C107"/>
    <mergeCell ref="D106:D107"/>
    <mergeCell ref="I106:I107"/>
    <mergeCell ref="K106:K107"/>
    <mergeCell ref="M106:M107"/>
    <mergeCell ref="N106:N107"/>
    <mergeCell ref="P90:P92"/>
    <mergeCell ref="Q90:Q92"/>
    <mergeCell ref="R90:R92"/>
    <mergeCell ref="C95:C96"/>
    <mergeCell ref="D95:D96"/>
    <mergeCell ref="I95:I96"/>
    <mergeCell ref="K95:K96"/>
    <mergeCell ref="M95:M96"/>
    <mergeCell ref="N95:N96"/>
    <mergeCell ref="O95:O96"/>
    <mergeCell ref="N99:N100"/>
    <mergeCell ref="O99:O100"/>
    <mergeCell ref="P99:P100"/>
    <mergeCell ref="Q99:Q100"/>
    <mergeCell ref="B101:B111"/>
    <mergeCell ref="C101:C103"/>
    <mergeCell ref="D101:D103"/>
    <mergeCell ref="K101:K103"/>
    <mergeCell ref="M101:M103"/>
    <mergeCell ref="N101:N103"/>
    <mergeCell ref="O97:O98"/>
    <mergeCell ref="P97:P98"/>
    <mergeCell ref="Q97:Q98"/>
    <mergeCell ref="R97:R98"/>
    <mergeCell ref="O88:O89"/>
    <mergeCell ref="P88:P89"/>
    <mergeCell ref="Q88:Q89"/>
    <mergeCell ref="B90:B100"/>
    <mergeCell ref="C90:C92"/>
    <mergeCell ref="D90:D92"/>
    <mergeCell ref="K90:K92"/>
    <mergeCell ref="M90:M92"/>
    <mergeCell ref="N90:N92"/>
    <mergeCell ref="O90:O92"/>
    <mergeCell ref="O86:O87"/>
    <mergeCell ref="P86:P87"/>
    <mergeCell ref="Q86:Q87"/>
    <mergeCell ref="R86:R87"/>
    <mergeCell ref="S86:S87"/>
    <mergeCell ref="C88:C89"/>
    <mergeCell ref="D88:D89"/>
    <mergeCell ref="I88:I89"/>
    <mergeCell ref="K88:K89"/>
    <mergeCell ref="M88:M89"/>
    <mergeCell ref="B79:B89"/>
    <mergeCell ref="N88:N89"/>
    <mergeCell ref="P95:P96"/>
    <mergeCell ref="Q95:Q96"/>
    <mergeCell ref="R95:R96"/>
    <mergeCell ref="S95:S96"/>
    <mergeCell ref="C97:C98"/>
    <mergeCell ref="D97:D98"/>
    <mergeCell ref="I97:I98"/>
    <mergeCell ref="K97:K98"/>
    <mergeCell ref="M97:M98"/>
    <mergeCell ref="N97:N98"/>
    <mergeCell ref="O84:O85"/>
    <mergeCell ref="P84:P85"/>
    <mergeCell ref="Q84:Q85"/>
    <mergeCell ref="R84:R85"/>
    <mergeCell ref="S84:S85"/>
    <mergeCell ref="C86:C87"/>
    <mergeCell ref="D86:D87"/>
    <mergeCell ref="I86:I87"/>
    <mergeCell ref="K86:K87"/>
    <mergeCell ref="M86:M87"/>
    <mergeCell ref="O79:O81"/>
    <mergeCell ref="P79:P81"/>
    <mergeCell ref="Q79:Q81"/>
    <mergeCell ref="R79:R81"/>
    <mergeCell ref="C84:C85"/>
    <mergeCell ref="D84:D85"/>
    <mergeCell ref="I84:I85"/>
    <mergeCell ref="K84:K85"/>
    <mergeCell ref="M84:M85"/>
    <mergeCell ref="N84:N85"/>
    <mergeCell ref="C79:C81"/>
    <mergeCell ref="D79:D81"/>
    <mergeCell ref="K79:K81"/>
    <mergeCell ref="M79:M81"/>
    <mergeCell ref="N79:N81"/>
    <mergeCell ref="N86:N87"/>
    <mergeCell ref="S75:S76"/>
    <mergeCell ref="C77:C78"/>
    <mergeCell ref="D77:D78"/>
    <mergeCell ref="I77:I78"/>
    <mergeCell ref="K77:K78"/>
    <mergeCell ref="M77:M78"/>
    <mergeCell ref="N77:N78"/>
    <mergeCell ref="O77:O78"/>
    <mergeCell ref="P77:P78"/>
    <mergeCell ref="Q77:Q78"/>
    <mergeCell ref="M75:M76"/>
    <mergeCell ref="N75:N76"/>
    <mergeCell ref="O75:O76"/>
    <mergeCell ref="P75:P76"/>
    <mergeCell ref="Q75:Q76"/>
    <mergeCell ref="R75:R76"/>
    <mergeCell ref="Q73:Q74"/>
    <mergeCell ref="R73:R74"/>
    <mergeCell ref="S73:S74"/>
    <mergeCell ref="C75:C76"/>
    <mergeCell ref="D75:D76"/>
    <mergeCell ref="E75:E76"/>
    <mergeCell ref="F75:F76"/>
    <mergeCell ref="G75:G76"/>
    <mergeCell ref="H75:H76"/>
    <mergeCell ref="I75:I76"/>
    <mergeCell ref="Q68:Q70"/>
    <mergeCell ref="R68:R70"/>
    <mergeCell ref="C73:C74"/>
    <mergeCell ref="D73:D74"/>
    <mergeCell ref="I73:I74"/>
    <mergeCell ref="K73:K74"/>
    <mergeCell ref="M73:M74"/>
    <mergeCell ref="N73:N74"/>
    <mergeCell ref="O73:O74"/>
    <mergeCell ref="P73:P74"/>
    <mergeCell ref="P66:P67"/>
    <mergeCell ref="Q66:Q67"/>
    <mergeCell ref="B68:B78"/>
    <mergeCell ref="C68:C70"/>
    <mergeCell ref="D68:D70"/>
    <mergeCell ref="K68:K70"/>
    <mergeCell ref="M68:M70"/>
    <mergeCell ref="N68:N70"/>
    <mergeCell ref="O68:O70"/>
    <mergeCell ref="P68:P70"/>
    <mergeCell ref="H64:H65"/>
    <mergeCell ref="I64:I65"/>
    <mergeCell ref="M64:M65"/>
    <mergeCell ref="N64:N65"/>
    <mergeCell ref="O64:O65"/>
    <mergeCell ref="P64:P65"/>
    <mergeCell ref="O62:O63"/>
    <mergeCell ref="P62:P63"/>
    <mergeCell ref="Q62:Q63"/>
    <mergeCell ref="R62:R63"/>
    <mergeCell ref="S62:S63"/>
    <mergeCell ref="C64:C65"/>
    <mergeCell ref="D64:D65"/>
    <mergeCell ref="E64:E65"/>
    <mergeCell ref="F64:F65"/>
    <mergeCell ref="G64:G65"/>
    <mergeCell ref="C62:C63"/>
    <mergeCell ref="D62:D63"/>
    <mergeCell ref="I62:I63"/>
    <mergeCell ref="K62:K63"/>
    <mergeCell ref="M62:M63"/>
    <mergeCell ref="N62:N63"/>
    <mergeCell ref="N55:N56"/>
    <mergeCell ref="O55:O56"/>
    <mergeCell ref="P55:P56"/>
    <mergeCell ref="Q55:Q56"/>
    <mergeCell ref="B57:B67"/>
    <mergeCell ref="C57:C59"/>
    <mergeCell ref="D57:D59"/>
    <mergeCell ref="K57:K59"/>
    <mergeCell ref="M57:M59"/>
    <mergeCell ref="N57:N59"/>
    <mergeCell ref="Q64:Q65"/>
    <mergeCell ref="S53:S54"/>
    <mergeCell ref="C55:C56"/>
    <mergeCell ref="D55:D56"/>
    <mergeCell ref="I55:I56"/>
    <mergeCell ref="K55:K56"/>
    <mergeCell ref="M55:M56"/>
    <mergeCell ref="B46:B56"/>
    <mergeCell ref="N53:N54"/>
    <mergeCell ref="O53:O54"/>
    <mergeCell ref="P53:P54"/>
    <mergeCell ref="Q53:Q54"/>
    <mergeCell ref="R53:R54"/>
    <mergeCell ref="R64:R65"/>
    <mergeCell ref="S64:S65"/>
    <mergeCell ref="C66:C67"/>
    <mergeCell ref="D66:D67"/>
    <mergeCell ref="I66:I67"/>
    <mergeCell ref="K66:K67"/>
    <mergeCell ref="M66:M67"/>
    <mergeCell ref="N66:N67"/>
    <mergeCell ref="O66:O67"/>
    <mergeCell ref="O51:O52"/>
    <mergeCell ref="P51:P52"/>
    <mergeCell ref="Q51:Q52"/>
    <mergeCell ref="R51:R52"/>
    <mergeCell ref="S51:S52"/>
    <mergeCell ref="C53:C54"/>
    <mergeCell ref="D53:D54"/>
    <mergeCell ref="E53:E54"/>
    <mergeCell ref="F53:F54"/>
    <mergeCell ref="G53:G54"/>
    <mergeCell ref="O57:O59"/>
    <mergeCell ref="P57:P59"/>
    <mergeCell ref="Q57:Q59"/>
    <mergeCell ref="R57:R59"/>
    <mergeCell ref="O46:O48"/>
    <mergeCell ref="P46:P48"/>
    <mergeCell ref="Q46:Q48"/>
    <mergeCell ref="R46:R48"/>
    <mergeCell ref="C51:C52"/>
    <mergeCell ref="D51:D52"/>
    <mergeCell ref="I51:I52"/>
    <mergeCell ref="K51:K52"/>
    <mergeCell ref="M51:M52"/>
    <mergeCell ref="N51:N52"/>
    <mergeCell ref="C46:C48"/>
    <mergeCell ref="D46:D48"/>
    <mergeCell ref="K46:K48"/>
    <mergeCell ref="M46:M48"/>
    <mergeCell ref="N46:N48"/>
    <mergeCell ref="H53:H54"/>
    <mergeCell ref="I53:I54"/>
    <mergeCell ref="M53:M54"/>
    <mergeCell ref="R38:R40"/>
    <mergeCell ref="C44:C45"/>
    <mergeCell ref="D44:D45"/>
    <mergeCell ref="K44:K45"/>
    <mergeCell ref="M44:M45"/>
    <mergeCell ref="N44:N45"/>
    <mergeCell ref="O44:O45"/>
    <mergeCell ref="P44:P45"/>
    <mergeCell ref="Q44:Q45"/>
    <mergeCell ref="R44:R45"/>
    <mergeCell ref="R36:R37"/>
    <mergeCell ref="B38:B45"/>
    <mergeCell ref="C38:C40"/>
    <mergeCell ref="D38:D40"/>
    <mergeCell ref="K38:K40"/>
    <mergeCell ref="M38:M40"/>
    <mergeCell ref="N38:N40"/>
    <mergeCell ref="O38:O40"/>
    <mergeCell ref="P38:P40"/>
    <mergeCell ref="Q38:Q40"/>
    <mergeCell ref="Q30:Q32"/>
    <mergeCell ref="R30:R32"/>
    <mergeCell ref="C36:C37"/>
    <mergeCell ref="D36:D37"/>
    <mergeCell ref="K36:K37"/>
    <mergeCell ref="M36:M37"/>
    <mergeCell ref="N36:N37"/>
    <mergeCell ref="O36:O37"/>
    <mergeCell ref="P36:P37"/>
    <mergeCell ref="Q36:Q37"/>
    <mergeCell ref="Q28:Q29"/>
    <mergeCell ref="R28:R29"/>
    <mergeCell ref="B30:B37"/>
    <mergeCell ref="C30:C32"/>
    <mergeCell ref="D30:D32"/>
    <mergeCell ref="K30:K32"/>
    <mergeCell ref="M30:M32"/>
    <mergeCell ref="N30:N32"/>
    <mergeCell ref="O30:O32"/>
    <mergeCell ref="P30:P32"/>
    <mergeCell ref="C28:C29"/>
    <mergeCell ref="D28:D29"/>
    <mergeCell ref="K28:K29"/>
    <mergeCell ref="M28:M29"/>
    <mergeCell ref="N28:N29"/>
    <mergeCell ref="O28:O29"/>
    <mergeCell ref="P28:P29"/>
    <mergeCell ref="P20:P21"/>
    <mergeCell ref="Q20:Q21"/>
    <mergeCell ref="R20:R21"/>
    <mergeCell ref="B22:B29"/>
    <mergeCell ref="C22:C24"/>
    <mergeCell ref="D22:D24"/>
    <mergeCell ref="K22:K24"/>
    <mergeCell ref="M22:M24"/>
    <mergeCell ref="N22:N24"/>
    <mergeCell ref="O22:O24"/>
    <mergeCell ref="C20:C21"/>
    <mergeCell ref="D20:D21"/>
    <mergeCell ref="K20:K21"/>
    <mergeCell ref="M20:M21"/>
    <mergeCell ref="N20:N21"/>
    <mergeCell ref="O20:O21"/>
    <mergeCell ref="O12:O13"/>
    <mergeCell ref="P12:P13"/>
    <mergeCell ref="Q12:Q13"/>
    <mergeCell ref="R12:R13"/>
    <mergeCell ref="B14:B21"/>
    <mergeCell ref="C14:C16"/>
    <mergeCell ref="D14:D16"/>
    <mergeCell ref="K14:K16"/>
    <mergeCell ref="M14:M16"/>
    <mergeCell ref="N14:N16"/>
    <mergeCell ref="P22:P24"/>
    <mergeCell ref="Q22:Q24"/>
    <mergeCell ref="R22:R24"/>
    <mergeCell ref="N6:N8"/>
    <mergeCell ref="O6:O8"/>
    <mergeCell ref="P6:P8"/>
    <mergeCell ref="Q6:Q8"/>
    <mergeCell ref="R6:R8"/>
    <mergeCell ref="C12:C13"/>
    <mergeCell ref="D12:D13"/>
    <mergeCell ref="K12:K13"/>
    <mergeCell ref="M12:M13"/>
    <mergeCell ref="N12:N13"/>
    <mergeCell ref="C2:K2"/>
    <mergeCell ref="B6:B13"/>
    <mergeCell ref="C6:C8"/>
    <mergeCell ref="D6:D8"/>
    <mergeCell ref="K6:K8"/>
    <mergeCell ref="M6:M8"/>
    <mergeCell ref="O14:O16"/>
    <mergeCell ref="P14:P16"/>
    <mergeCell ref="Q14:Q16"/>
    <mergeCell ref="R14:R16"/>
  </mergeCells>
  <conditionalFormatting sqref="I49:I51">
    <cfRule type="expression" dxfId="785" priority="115" stopIfTrue="1">
      <formula>IF(FIND("Flume Transfer Blower",$K49)&gt;0,1,0)</formula>
    </cfRule>
  </conditionalFormatting>
  <conditionalFormatting sqref="I60:I62">
    <cfRule type="expression" dxfId="784" priority="116" stopIfTrue="1">
      <formula>IF(FIND("Flume Transfer Blower",$K60)&gt;0,1,0)</formula>
    </cfRule>
  </conditionalFormatting>
  <conditionalFormatting sqref="I71:I73">
    <cfRule type="expression" dxfId="783" priority="117" stopIfTrue="1">
      <formula>IF(FIND("Flume Transfer Blower",$K71)&gt;0,1,0)</formula>
    </cfRule>
  </conditionalFormatting>
  <conditionalFormatting sqref="I82:I84">
    <cfRule type="expression" dxfId="782" priority="118" stopIfTrue="1">
      <formula>IF(FIND("Flume Transfer Blower",$K82)&gt;0,1,0)</formula>
    </cfRule>
  </conditionalFormatting>
  <conditionalFormatting sqref="I93:I95">
    <cfRule type="expression" dxfId="781" priority="37" stopIfTrue="1">
      <formula>IF(FIND("Flume Transfer Blower",$K93)&gt;0,1,0)</formula>
    </cfRule>
  </conditionalFormatting>
  <conditionalFormatting sqref="I104:I106">
    <cfRule type="expression" dxfId="780" priority="31" stopIfTrue="1">
      <formula>IF(FIND("Flume Transfer Blower",$K104)&gt;0,1,0)</formula>
    </cfRule>
  </conditionalFormatting>
  <conditionalFormatting sqref="I112">
    <cfRule type="expression" dxfId="779" priority="24" stopIfTrue="1">
      <formula>IF(FIND("Flume Transfer Blower",$K112)&gt;0,1,0)</formula>
    </cfRule>
  </conditionalFormatting>
  <conditionalFormatting sqref="I115:I118">
    <cfRule type="expression" dxfId="778" priority="25" stopIfTrue="1">
      <formula>IF(FIND("Flume Transfer Blower",$K115)&gt;0,1,0)</formula>
    </cfRule>
  </conditionalFormatting>
  <conditionalFormatting sqref="I121">
    <cfRule type="expression" dxfId="777" priority="23" stopIfTrue="1">
      <formula>IF(FIND("Flume Transfer Blower",$K121)&gt;0,1,0)</formula>
    </cfRule>
  </conditionalFormatting>
  <conditionalFormatting sqref="I134">
    <cfRule type="expression" dxfId="776" priority="21" stopIfTrue="1">
      <formula>IF(FIND("Flume Transfer Blower",$J134)&gt;0,1,0)</formula>
    </cfRule>
  </conditionalFormatting>
  <conditionalFormatting sqref="I136">
    <cfRule type="expression" dxfId="775" priority="16" stopIfTrue="1">
      <formula>IF(FIND("Flume Transfer Blower",$K136)&gt;0,1,0)</formula>
    </cfRule>
  </conditionalFormatting>
  <conditionalFormatting sqref="I139:I142">
    <cfRule type="expression" dxfId="774" priority="17" stopIfTrue="1">
      <formula>IF(FIND("Flume Transfer Blower",$K139)&gt;0,1,0)</formula>
    </cfRule>
  </conditionalFormatting>
  <conditionalFormatting sqref="I145">
    <cfRule type="expression" dxfId="773" priority="15" stopIfTrue="1">
      <formula>IF(FIND("Flume Transfer Blower",$K145)&gt;0,1,0)</formula>
    </cfRule>
  </conditionalFormatting>
  <conditionalFormatting sqref="I158">
    <cfRule type="expression" dxfId="772" priority="13" stopIfTrue="1">
      <formula>IF(FIND("Flume Transfer Blower",$J158)&gt;0,1,0)</formula>
    </cfRule>
  </conditionalFormatting>
  <conditionalFormatting sqref="I160">
    <cfRule type="expression" dxfId="771" priority="8" stopIfTrue="1">
      <formula>IF(FIND("Flume Transfer Blower",$K160)&gt;0,1,0)</formula>
    </cfRule>
  </conditionalFormatting>
  <conditionalFormatting sqref="I163:I166">
    <cfRule type="expression" dxfId="770" priority="9" stopIfTrue="1">
      <formula>IF(FIND("Flume Transfer Blower",$K163)&gt;0,1,0)</formula>
    </cfRule>
  </conditionalFormatting>
  <conditionalFormatting sqref="I169">
    <cfRule type="expression" dxfId="769" priority="7" stopIfTrue="1">
      <formula>IF(FIND("Flume Transfer Blower",$K169)&gt;0,1,0)</formula>
    </cfRule>
  </conditionalFormatting>
  <conditionalFormatting sqref="I181">
    <cfRule type="expression" dxfId="768" priority="6" stopIfTrue="1">
      <formula>IF(FIND("Flume Transfer Blower",$J181)&gt;0,1,0)</formula>
    </cfRule>
  </conditionalFormatting>
  <conditionalFormatting sqref="I186:I188">
    <cfRule type="expression" dxfId="767" priority="119" stopIfTrue="1">
      <formula>IF(FIND("Flume Transfer Blower",$K186)&gt;0,1,0)</formula>
    </cfRule>
  </conditionalFormatting>
  <conditionalFormatting sqref="I197:I199">
    <cfRule type="expression" dxfId="766" priority="131" stopIfTrue="1">
      <formula>IF(FIND("Flume Transfer Blower",$K197)&gt;0,1,0)</formula>
    </cfRule>
  </conditionalFormatting>
  <conditionalFormatting sqref="I205:I206">
    <cfRule type="expression" dxfId="765" priority="4" stopIfTrue="1">
      <formula>IF(FIND("Flume Transfer Blower",$K205)&gt;0,1,0)</formula>
    </cfRule>
  </conditionalFormatting>
  <conditionalFormatting sqref="I450:I451">
    <cfRule type="expression" dxfId="764" priority="46" stopIfTrue="1">
      <formula>IF(FIND("Flume Transfer Blower",$K450)&gt;0,1,0)</formula>
    </cfRule>
  </conditionalFormatting>
  <conditionalFormatting sqref="I6:J48">
    <cfRule type="expression" dxfId="763" priority="120" stopIfTrue="1">
      <formula>IF(FIND("Flume Transfer Blower",$K6)&gt;0,1,0)</formula>
    </cfRule>
  </conditionalFormatting>
  <conditionalFormatting sqref="I57:J59">
    <cfRule type="expression" dxfId="762" priority="109" stopIfTrue="1">
      <formula>IF(FIND("Flume Transfer Blower",$K57)&gt;0,1,0)</formula>
    </cfRule>
  </conditionalFormatting>
  <conditionalFormatting sqref="I68:J70">
    <cfRule type="expression" dxfId="761" priority="108" stopIfTrue="1">
      <formula>IF(FIND("Flume Transfer Blower",$K68)&gt;0,1,0)</formula>
    </cfRule>
  </conditionalFormatting>
  <conditionalFormatting sqref="I79:J81">
    <cfRule type="expression" dxfId="760" priority="107" stopIfTrue="1">
      <formula>IF(FIND("Flume Transfer Blower",$K79)&gt;0,1,0)</formula>
    </cfRule>
  </conditionalFormatting>
  <conditionalFormatting sqref="I90:J92">
    <cfRule type="expression" dxfId="759" priority="35" stopIfTrue="1">
      <formula>IF(FIND("Flume Transfer Blower",$K90)&gt;0,1,0)</formula>
    </cfRule>
  </conditionalFormatting>
  <conditionalFormatting sqref="I101:J103">
    <cfRule type="expression" dxfId="758" priority="29" stopIfTrue="1">
      <formula>IF(FIND("Flume Transfer Blower",$K101)&gt;0,1,0)</formula>
    </cfRule>
  </conditionalFormatting>
  <conditionalFormatting sqref="I122:J122">
    <cfRule type="expression" dxfId="757" priority="28" stopIfTrue="1">
      <formula>IF(FIND("Flume Transfer Blower",$K122)&gt;0,1,0)</formula>
    </cfRule>
  </conditionalFormatting>
  <conditionalFormatting sqref="I146:J146">
    <cfRule type="expression" dxfId="756" priority="20" stopIfTrue="1">
      <formula>IF(FIND("Flume Transfer Blower",$K146)&gt;0,1,0)</formula>
    </cfRule>
  </conditionalFormatting>
  <conditionalFormatting sqref="I170:J170">
    <cfRule type="expression" dxfId="755" priority="12" stopIfTrue="1">
      <formula>IF(FIND("Flume Transfer Blower",$K170)&gt;0,1,0)</formula>
    </cfRule>
  </conditionalFormatting>
  <conditionalFormatting sqref="I183:J185">
    <cfRule type="expression" dxfId="754" priority="106" stopIfTrue="1">
      <formula>IF(FIND("Flume Transfer Blower",$K183)&gt;0,1,0)</formula>
    </cfRule>
  </conditionalFormatting>
  <conditionalFormatting sqref="I194:J196">
    <cfRule type="expression" dxfId="753" priority="105" stopIfTrue="1">
      <formula>IF(FIND("Flume Transfer Blower",$K194)&gt;0,1,0)</formula>
    </cfRule>
  </conditionalFormatting>
  <conditionalFormatting sqref="I218:J219">
    <cfRule type="expression" dxfId="752" priority="1" stopIfTrue="1">
      <formula>IF(FIND("Flume Transfer Blower",$K218)&gt;0,1,0)</formula>
    </cfRule>
  </conditionalFormatting>
  <conditionalFormatting sqref="I312:J312">
    <cfRule type="expression" dxfId="751" priority="151" stopIfTrue="1">
      <formula>IF(FIND("Flume Transfer Blower",$K312)&gt;0,1,0)</formula>
    </cfRule>
  </conditionalFormatting>
  <conditionalFormatting sqref="J49:J52 J55:J56 J60:J63 J66:J67 J71:J74 J77:J78 J82:J89 J186:J193 J197:J206 J443:J451">
    <cfRule type="expression" dxfId="750" priority="155" stopIfTrue="1">
      <formula>IF(FIND("Flume Transfer Blower",$K49)&gt;0,1,0)</formula>
    </cfRule>
  </conditionalFormatting>
  <conditionalFormatting sqref="J93:J100">
    <cfRule type="expression" dxfId="749" priority="40" stopIfTrue="1">
      <formula>IF(FIND("Flume Transfer Blower",$K93)&gt;0,1,0)</formula>
    </cfRule>
  </conditionalFormatting>
  <conditionalFormatting sqref="J104:J121">
    <cfRule type="expression" dxfId="748" priority="26" stopIfTrue="1">
      <formula>IF(FIND("Flume Transfer Blower",$K104)&gt;0,1,0)</formula>
    </cfRule>
  </conditionalFormatting>
  <conditionalFormatting sqref="J134:J135">
    <cfRule type="expression" dxfId="747" priority="22" stopIfTrue="1">
      <formula>IF(FIND("Flume Transfer Blower",$J134)&gt;0,1,0)</formula>
    </cfRule>
  </conditionalFormatting>
  <conditionalFormatting sqref="J136:J145">
    <cfRule type="expression" dxfId="746" priority="18" stopIfTrue="1">
      <formula>IF(FIND("Flume Transfer Blower",$K136)&gt;0,1,0)</formula>
    </cfRule>
  </conditionalFormatting>
  <conditionalFormatting sqref="J158:J159">
    <cfRule type="expression" dxfId="745" priority="14" stopIfTrue="1">
      <formula>IF(FIND("Flume Transfer Blower",$J158)&gt;0,1,0)</formula>
    </cfRule>
  </conditionalFormatting>
  <conditionalFormatting sqref="J160:J169">
    <cfRule type="expression" dxfId="744" priority="10" stopIfTrue="1">
      <formula>IF(FIND("Flume Transfer Blower",$K160)&gt;0,1,0)</formula>
    </cfRule>
  </conditionalFormatting>
  <conditionalFormatting sqref="J181:J182">
    <cfRule type="expression" dxfId="743" priority="41" stopIfTrue="1">
      <formula>IF(FIND("Flume Transfer Blower",$J181)&gt;0,1,0)</formula>
    </cfRule>
  </conditionalFormatting>
  <conditionalFormatting sqref="J231:J311">
    <cfRule type="expression" dxfId="742" priority="144" stopIfTrue="1">
      <formula>IF(FIND("Flume Transfer Blower",$K231)&gt;0,1,0)</formula>
    </cfRule>
  </conditionalFormatting>
  <conditionalFormatting sqref="J313:J315">
    <cfRule type="expression" dxfId="741" priority="152" stopIfTrue="1">
      <formula>IF(FIND("Flume Transfer Blower",$K313)&gt;0,1,0)</formula>
    </cfRule>
  </conditionalFormatting>
  <conditionalFormatting sqref="J317:J318">
    <cfRule type="expression" dxfId="740" priority="97" stopIfTrue="1">
      <formula>IF(FIND("Flume Transfer Blower",$L317)&gt;0,1,0)</formula>
    </cfRule>
  </conditionalFormatting>
  <conditionalFormatting sqref="J319">
    <cfRule type="expression" dxfId="739" priority="102" stopIfTrue="1">
      <formula>IF(FIND("Flume Transfer Blower",#REF!)&gt;0,1,0)</formula>
    </cfRule>
  </conditionalFormatting>
  <conditionalFormatting sqref="J320">
    <cfRule type="expression" dxfId="738" priority="104" stopIfTrue="1">
      <formula>IF(FIND("Flume Transfer Blower",$L319)&gt;0,1,0)</formula>
    </cfRule>
  </conditionalFormatting>
  <conditionalFormatting sqref="J321">
    <cfRule type="expression" dxfId="737" priority="100" stopIfTrue="1">
      <formula>IF(FIND("Flume Transfer Blower",#REF!)&gt;0,1,0)</formula>
    </cfRule>
  </conditionalFormatting>
  <conditionalFormatting sqref="J322">
    <cfRule type="expression" dxfId="736" priority="101" stopIfTrue="1">
      <formula>IF(FIND("Flume Transfer Blower",$L321)&gt;0,1,0)</formula>
    </cfRule>
  </conditionalFormatting>
  <conditionalFormatting sqref="J323">
    <cfRule type="expression" dxfId="735" priority="99" stopIfTrue="1">
      <formula>IF(FIND("Flume Transfer Blower",#REF!)&gt;0,1,0)</formula>
    </cfRule>
  </conditionalFormatting>
  <conditionalFormatting sqref="J324:J331">
    <cfRule type="expression" dxfId="734" priority="98" stopIfTrue="1">
      <formula>IF(FIND("Flume Transfer Blower",$L324)&gt;0,1,0)</formula>
    </cfRule>
  </conditionalFormatting>
  <conditionalFormatting sqref="J332">
    <cfRule type="expression" dxfId="733" priority="96" stopIfTrue="1">
      <formula>IF(FIND("Flume Transfer Blower",#REF!)&gt;0,1,0)</formula>
    </cfRule>
  </conditionalFormatting>
  <conditionalFormatting sqref="J333">
    <cfRule type="expression" dxfId="732" priority="95" stopIfTrue="1">
      <formula>IF(FIND("Flume Transfer Blower",$L332)&gt;0,1,0)</formula>
    </cfRule>
  </conditionalFormatting>
  <conditionalFormatting sqref="J334:J339">
    <cfRule type="expression" dxfId="731" priority="94" stopIfTrue="1">
      <formula>IF(FIND("Flume Transfer Blower",$L334)&gt;0,1,0)</formula>
    </cfRule>
  </conditionalFormatting>
  <conditionalFormatting sqref="J340:J342">
    <cfRule type="expression" dxfId="730" priority="93" stopIfTrue="1">
      <formula>IF(FIND("Flume Transfer Blower",#REF!)&gt;0,1,0)</formula>
    </cfRule>
  </conditionalFormatting>
  <conditionalFormatting sqref="J343:J349">
    <cfRule type="expression" dxfId="729" priority="45" stopIfTrue="1">
      <formula>IF(FIND("Flume Transfer Blower",$L343)&gt;0,1,0)</formula>
    </cfRule>
  </conditionalFormatting>
  <conditionalFormatting sqref="J350">
    <cfRule type="expression" dxfId="728" priority="87" stopIfTrue="1">
      <formula>IF(FIND("Flume Transfer Blower",#REF!)&gt;0,1,0)</formula>
    </cfRule>
  </conditionalFormatting>
  <conditionalFormatting sqref="J351">
    <cfRule type="expression" dxfId="727" priority="89" stopIfTrue="1">
      <formula>IF(FIND("Flume Transfer Blower",$L350)&gt;0,1,0)</formula>
    </cfRule>
  </conditionalFormatting>
  <conditionalFormatting sqref="J352">
    <cfRule type="expression" dxfId="726" priority="85" stopIfTrue="1">
      <formula>IF(FIND("Flume Transfer Blower",#REF!)&gt;0,1,0)</formula>
    </cfRule>
  </conditionalFormatting>
  <conditionalFormatting sqref="J353">
    <cfRule type="expression" dxfId="725" priority="86" stopIfTrue="1">
      <formula>IF(FIND("Flume Transfer Blower",$L352)&gt;0,1,0)</formula>
    </cfRule>
  </conditionalFormatting>
  <conditionalFormatting sqref="J354">
    <cfRule type="expression" dxfId="724" priority="84" stopIfTrue="1">
      <formula>IF(FIND("Flume Transfer Blower",#REF!)&gt;0,1,0)</formula>
    </cfRule>
  </conditionalFormatting>
  <conditionalFormatting sqref="J355:J362">
    <cfRule type="expression" dxfId="723" priority="83" stopIfTrue="1">
      <formula>IF(FIND("Flume Transfer Blower",$L355)&gt;0,1,0)</formula>
    </cfRule>
  </conditionalFormatting>
  <conditionalFormatting sqref="J363">
    <cfRule type="expression" dxfId="722" priority="82" stopIfTrue="1">
      <formula>IF(FIND("Flume Transfer Blower",#REF!)&gt;0,1,0)</formula>
    </cfRule>
  </conditionalFormatting>
  <conditionalFormatting sqref="J364">
    <cfRule type="expression" dxfId="721" priority="81" stopIfTrue="1">
      <formula>IF(FIND("Flume Transfer Blower",$L363)&gt;0,1,0)</formula>
    </cfRule>
  </conditionalFormatting>
  <conditionalFormatting sqref="J365:J370">
    <cfRule type="expression" dxfId="720" priority="80" stopIfTrue="1">
      <formula>IF(FIND("Flume Transfer Blower",$L365)&gt;0,1,0)</formula>
    </cfRule>
  </conditionalFormatting>
  <conditionalFormatting sqref="J371:J373">
    <cfRule type="expression" dxfId="719" priority="79" stopIfTrue="1">
      <formula>IF(FIND("Flume Transfer Blower",#REF!)&gt;0,1,0)</formula>
    </cfRule>
  </conditionalFormatting>
  <conditionalFormatting sqref="J374:J380">
    <cfRule type="expression" dxfId="718" priority="44" stopIfTrue="1">
      <formula>IF(FIND("Flume Transfer Blower",$L374)&gt;0,1,0)</formula>
    </cfRule>
  </conditionalFormatting>
  <conditionalFormatting sqref="J381">
    <cfRule type="expression" dxfId="717" priority="73" stopIfTrue="1">
      <formula>IF(FIND("Flume Transfer Blower",#REF!)&gt;0,1,0)</formula>
    </cfRule>
  </conditionalFormatting>
  <conditionalFormatting sqref="J382">
    <cfRule type="expression" dxfId="716" priority="75" stopIfTrue="1">
      <formula>IF(FIND("Flume Transfer Blower",$L381)&gt;0,1,0)</formula>
    </cfRule>
  </conditionalFormatting>
  <conditionalFormatting sqref="J383">
    <cfRule type="expression" dxfId="715" priority="71" stopIfTrue="1">
      <formula>IF(FIND("Flume Transfer Blower",#REF!)&gt;0,1,0)</formula>
    </cfRule>
  </conditionalFormatting>
  <conditionalFormatting sqref="J384">
    <cfRule type="expression" dxfId="714" priority="72" stopIfTrue="1">
      <formula>IF(FIND("Flume Transfer Blower",$L383)&gt;0,1,0)</formula>
    </cfRule>
  </conditionalFormatting>
  <conditionalFormatting sqref="J385">
    <cfRule type="expression" dxfId="713" priority="70" stopIfTrue="1">
      <formula>IF(FIND("Flume Transfer Blower",#REF!)&gt;0,1,0)</formula>
    </cfRule>
  </conditionalFormatting>
  <conditionalFormatting sqref="J386:J393">
    <cfRule type="expression" dxfId="712" priority="69" stopIfTrue="1">
      <formula>IF(FIND("Flume Transfer Blower",$L386)&gt;0,1,0)</formula>
    </cfRule>
  </conditionalFormatting>
  <conditionalFormatting sqref="J394">
    <cfRule type="expression" dxfId="711" priority="68" stopIfTrue="1">
      <formula>IF(FIND("Flume Transfer Blower",#REF!)&gt;0,1,0)</formula>
    </cfRule>
  </conditionalFormatting>
  <conditionalFormatting sqref="J395">
    <cfRule type="expression" dxfId="710" priority="67" stopIfTrue="1">
      <formula>IF(FIND("Flume Transfer Blower",$L394)&gt;0,1,0)</formula>
    </cfRule>
  </conditionalFormatting>
  <conditionalFormatting sqref="J396:J401">
    <cfRule type="expression" dxfId="709" priority="42" stopIfTrue="1">
      <formula>IF(FIND("Flume Transfer Blower",$L396)&gt;0,1,0)</formula>
    </cfRule>
  </conditionalFormatting>
  <conditionalFormatting sqref="J402:J404">
    <cfRule type="expression" dxfId="708" priority="65" stopIfTrue="1">
      <formula>IF(FIND("Flume Transfer Blower",#REF!)&gt;0,1,0)</formula>
    </cfRule>
  </conditionalFormatting>
  <conditionalFormatting sqref="J405:J411">
    <cfRule type="expression" dxfId="707" priority="43" stopIfTrue="1">
      <formula>IF(FIND("Flume Transfer Blower",$L405)&gt;0,1,0)</formula>
    </cfRule>
  </conditionalFormatting>
  <conditionalFormatting sqref="J412">
    <cfRule type="expression" dxfId="706" priority="59" stopIfTrue="1">
      <formula>IF(FIND("Flume Transfer Blower",#REF!)&gt;0,1,0)</formula>
    </cfRule>
  </conditionalFormatting>
  <conditionalFormatting sqref="J413">
    <cfRule type="expression" dxfId="705" priority="61" stopIfTrue="1">
      <formula>IF(FIND("Flume Transfer Blower",$L412)&gt;0,1,0)</formula>
    </cfRule>
  </conditionalFormatting>
  <conditionalFormatting sqref="J414">
    <cfRule type="expression" dxfId="704" priority="57" stopIfTrue="1">
      <formula>IF(FIND("Flume Transfer Blower",#REF!)&gt;0,1,0)</formula>
    </cfRule>
  </conditionalFormatting>
  <conditionalFormatting sqref="J415">
    <cfRule type="expression" dxfId="703" priority="58" stopIfTrue="1">
      <formula>IF(FIND("Flume Transfer Blower",$L414)&gt;0,1,0)</formula>
    </cfRule>
  </conditionalFormatting>
  <conditionalFormatting sqref="J416">
    <cfRule type="expression" dxfId="702" priority="56" stopIfTrue="1">
      <formula>IF(FIND("Flume Transfer Blower",#REF!)&gt;0,1,0)</formula>
    </cfRule>
  </conditionalFormatting>
  <conditionalFormatting sqref="J417:J424">
    <cfRule type="expression" dxfId="701" priority="55" stopIfTrue="1">
      <formula>IF(FIND("Flume Transfer Blower",$L417)&gt;0,1,0)</formula>
    </cfRule>
  </conditionalFormatting>
  <conditionalFormatting sqref="J425">
    <cfRule type="expression" dxfId="700" priority="54" stopIfTrue="1">
      <formula>IF(FIND("Flume Transfer Blower",#REF!)&gt;0,1,0)</formula>
    </cfRule>
  </conditionalFormatting>
  <conditionalFormatting sqref="J426">
    <cfRule type="expression" dxfId="699" priority="53" stopIfTrue="1">
      <formula>IF(FIND("Flume Transfer Blower",$L425)&gt;0,1,0)</formula>
    </cfRule>
  </conditionalFormatting>
  <conditionalFormatting sqref="J427:J432">
    <cfRule type="expression" dxfId="698" priority="52" stopIfTrue="1">
      <formula>IF(FIND("Flume Transfer Blower",$L427)&gt;0,1,0)</formula>
    </cfRule>
  </conditionalFormatting>
  <conditionalFormatting sqref="J433:J435">
    <cfRule type="expression" dxfId="697" priority="51" stopIfTrue="1">
      <formula>IF(FIND("Flume Transfer Blower",#REF!)&gt;0,1,0)</formula>
    </cfRule>
  </conditionalFormatting>
  <conditionalFormatting sqref="J436:J440">
    <cfRule type="expression" dxfId="696" priority="48" stopIfTrue="1">
      <formula>IF(FIND("Flume Transfer Blower",$L436)&gt;0,1,0)</formula>
    </cfRule>
  </conditionalFormatting>
  <dataValidations count="4">
    <dataValidation type="list" allowBlank="1" showInputMessage="1" showErrorMessage="1" sqref="F112:G134 F136:G158 F160:G170 F53:G53 F64:G64 F75:G75 F173:G173 F176:G176 F178:G178 F180:G182" xr:uid="{9986861A-F4C3-425F-82F3-867C0F3747A9}">
      <formula1>#REF!</formula1>
    </dataValidation>
    <dataValidation type="list" allowBlank="1" showInputMessage="1" showErrorMessage="1" sqref="G464" xr:uid="{1BCC5F8F-FEB5-4F61-9CFC-8C5B96D2BCC2}">
      <formula1>$W$6:$W$8</formula1>
    </dataValidation>
    <dataValidation type="list" allowBlank="1" showInputMessage="1" showErrorMessage="1" sqref="F443:F462 F5:F52 F55:F63 F66:F74 F171:F172 F77:F111 F183:F315" xr:uid="{22E6A511-E20D-48A6-AE5A-10B7F012D034}">
      <formula1>$U$6:$U$11</formula1>
    </dataValidation>
    <dataValidation type="list" allowBlank="1" showInputMessage="1" showErrorMessage="1" sqref="G443:G462 G6:G52 G55:G63 G66:G74 G171:G172 G77:G111 G183:G315" xr:uid="{BF416FBA-ABE9-44A5-9F64-B1798D89FBD8}">
      <formula1>$T$6:$T$8</formula1>
    </dataValidation>
  </dataValidations>
  <printOptions horizontalCentered="1"/>
  <pageMargins left="0.23622047244094491" right="0.23622047244094491" top="0.19685039370078741" bottom="0.39370078740157483" header="0.15748031496062992" footer="0.19685039370078741"/>
  <pageSetup paperSize="9" scale="71" fitToHeight="0" orientation="landscape" r:id="rId1"/>
  <headerFooter>
    <oddFooter>&amp;L&amp;8&amp;A : PM Master Plan&amp;R&amp;8Page &amp;P /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A68AB-2980-4589-A945-6AAB3F9CC15B}">
  <sheetPr>
    <tabColor rgb="FF002060"/>
    <pageSetUpPr fitToPage="1"/>
  </sheetPr>
  <dimension ref="A1:W497"/>
  <sheetViews>
    <sheetView zoomScale="110" zoomScaleNormal="110" workbookViewId="0">
      <pane xSplit="2" ySplit="5" topLeftCell="C126" activePane="bottomRight" state="frozen"/>
      <selection activeCell="H7" sqref="H7"/>
      <selection pane="topRight" activeCell="H7" sqref="H7"/>
      <selection pane="bottomLeft" activeCell="H7" sqref="H7"/>
      <selection pane="bottomRight" activeCell="B116" sqref="B116:B140"/>
    </sheetView>
  </sheetViews>
  <sheetFormatPr defaultColWidth="9.140625" defaultRowHeight="12.75" outlineLevelCol="1"/>
  <cols>
    <col min="1" max="1" width="8.28515625" style="572" customWidth="1"/>
    <col min="2" max="2" width="37" style="226" customWidth="1"/>
    <col min="3" max="3" width="15.85546875" style="43" customWidth="1"/>
    <col min="4" max="4" width="12.42578125" style="43" customWidth="1"/>
    <col min="5" max="7" width="9" style="43" customWidth="1"/>
    <col min="8" max="8" width="11.140625" style="43" customWidth="1"/>
    <col min="9" max="9" width="20.140625" style="4" customWidth="1"/>
    <col min="10" max="10" width="74" style="4" customWidth="1"/>
    <col min="11" max="11" width="10.5703125" style="3" customWidth="1"/>
    <col min="12" max="12" width="30.7109375" style="52" hidden="1" customWidth="1" outlineLevel="1"/>
    <col min="13" max="17" width="10.42578125" style="3" hidden="1" customWidth="1" outlineLevel="1"/>
    <col min="18" max="18" width="11.140625" style="4" hidden="1" customWidth="1" outlineLevel="1"/>
    <col min="19" max="19" width="20.140625" style="4" hidden="1" customWidth="1" outlineLevel="1"/>
    <col min="20" max="22" width="9.140625" style="4" hidden="1" customWidth="1" outlineLevel="1"/>
    <col min="23" max="23" width="9.140625" style="4" collapsed="1"/>
    <col min="24" max="16384" width="9.140625" style="4"/>
  </cols>
  <sheetData>
    <row r="1" spans="1:22" ht="13.5" thickBot="1"/>
    <row r="2" spans="1:22" ht="30" customHeight="1" thickBot="1">
      <c r="C2" s="3419" t="s">
        <v>55</v>
      </c>
      <c r="D2" s="3420"/>
      <c r="E2" s="3420"/>
      <c r="F2" s="3420"/>
      <c r="G2" s="3420"/>
      <c r="H2" s="3420"/>
      <c r="I2" s="3420"/>
      <c r="J2" s="3420"/>
      <c r="K2" s="3421"/>
      <c r="M2" s="4"/>
      <c r="N2" s="4"/>
      <c r="O2" s="4"/>
      <c r="P2" s="4"/>
      <c r="Q2" s="4"/>
    </row>
    <row r="3" spans="1:22">
      <c r="C3" s="589" t="s">
        <v>44</v>
      </c>
      <c r="D3" s="577" t="s">
        <v>62</v>
      </c>
    </row>
    <row r="4" spans="1:22">
      <c r="C4" s="590">
        <f>SUBTOTAL(2,C6:C101)</f>
        <v>53</v>
      </c>
      <c r="D4" s="590">
        <f>SUBTOTAL(2,D6:D276)</f>
        <v>114</v>
      </c>
      <c r="K4" s="5"/>
      <c r="L4" s="53"/>
      <c r="M4" s="5"/>
      <c r="N4" s="5"/>
      <c r="O4" s="5"/>
      <c r="P4" s="5"/>
      <c r="Q4" s="5"/>
    </row>
    <row r="5" spans="1:22" s="511" customFormat="1" ht="14.25" customHeight="1" thickBot="1">
      <c r="A5" s="499" t="s">
        <v>0</v>
      </c>
      <c r="B5" s="499" t="s">
        <v>1</v>
      </c>
      <c r="C5" s="500" t="s">
        <v>44</v>
      </c>
      <c r="D5" s="500" t="s">
        <v>62</v>
      </c>
      <c r="E5" s="500" t="s">
        <v>537</v>
      </c>
      <c r="F5" s="500" t="s">
        <v>527</v>
      </c>
      <c r="G5" s="500" t="s">
        <v>535</v>
      </c>
      <c r="H5" s="500" t="s">
        <v>45</v>
      </c>
      <c r="I5" s="499" t="s">
        <v>2</v>
      </c>
      <c r="J5" s="499" t="s">
        <v>3</v>
      </c>
      <c r="K5" s="499" t="s">
        <v>4</v>
      </c>
      <c r="L5" s="499" t="s">
        <v>5</v>
      </c>
      <c r="M5" s="499" t="s">
        <v>51</v>
      </c>
      <c r="N5" s="499" t="s">
        <v>52</v>
      </c>
      <c r="O5" s="499" t="s">
        <v>54</v>
      </c>
      <c r="P5" s="499" t="s">
        <v>50</v>
      </c>
      <c r="Q5" s="499" t="s">
        <v>53</v>
      </c>
      <c r="R5" s="499" t="s">
        <v>382</v>
      </c>
      <c r="S5" s="509" t="s">
        <v>527</v>
      </c>
      <c r="T5" s="510" t="s">
        <v>535</v>
      </c>
      <c r="U5" s="510" t="s">
        <v>527</v>
      </c>
    </row>
    <row r="6" spans="1:22" s="437" customFormat="1" ht="12">
      <c r="A6" s="573" t="s">
        <v>55</v>
      </c>
      <c r="B6" s="3422" t="s">
        <v>847</v>
      </c>
      <c r="C6" s="3425">
        <v>357377</v>
      </c>
      <c r="D6" s="3428">
        <v>1512</v>
      </c>
      <c r="E6" s="1501" t="s">
        <v>846</v>
      </c>
      <c r="F6" s="1501" t="s">
        <v>32</v>
      </c>
      <c r="G6" s="1502" t="s">
        <v>706</v>
      </c>
      <c r="H6" s="1501" t="str">
        <f>A6&amp;"-"&amp;E6&amp;F6&amp;"-"&amp;G6</f>
        <v>PK1-QI-OP</v>
      </c>
      <c r="I6" s="1503" t="s">
        <v>85</v>
      </c>
      <c r="J6" s="1504" t="s">
        <v>940</v>
      </c>
      <c r="K6" s="3431">
        <v>90</v>
      </c>
      <c r="L6" s="477"/>
      <c r="M6" s="3402" t="s">
        <v>80</v>
      </c>
      <c r="N6" s="3399"/>
      <c r="O6" s="3402">
        <v>20</v>
      </c>
      <c r="P6" s="3402">
        <v>1</v>
      </c>
      <c r="Q6" s="3405">
        <f t="shared" ref="Q6:Q12" si="0">O6*P6</f>
        <v>20</v>
      </c>
      <c r="R6" s="3408" t="s">
        <v>383</v>
      </c>
      <c r="S6" s="431" t="s">
        <v>529</v>
      </c>
      <c r="T6" s="436" t="s">
        <v>536</v>
      </c>
      <c r="U6" s="437" t="s">
        <v>32</v>
      </c>
      <c r="V6" s="437" t="s">
        <v>708</v>
      </c>
    </row>
    <row r="7" spans="1:22" s="437" customFormat="1" ht="12.75" customHeight="1">
      <c r="A7" s="574" t="s">
        <v>55</v>
      </c>
      <c r="B7" s="3423"/>
      <c r="C7" s="3426"/>
      <c r="D7" s="3429"/>
      <c r="E7" s="1505" t="s">
        <v>846</v>
      </c>
      <c r="F7" s="1506" t="s">
        <v>32</v>
      </c>
      <c r="G7" s="1507" t="s">
        <v>706</v>
      </c>
      <c r="H7" s="1505" t="str">
        <f t="shared" ref="H7:H11" si="1">A7&amp;"-"&amp;E7&amp;F7&amp;"-"&amp;G7</f>
        <v>PK1-QI-OP</v>
      </c>
      <c r="I7" s="1508" t="s">
        <v>87</v>
      </c>
      <c r="J7" s="1509" t="s">
        <v>941</v>
      </c>
      <c r="K7" s="3432"/>
      <c r="L7" s="480"/>
      <c r="M7" s="3403"/>
      <c r="N7" s="3400"/>
      <c r="O7" s="3403"/>
      <c r="P7" s="3403"/>
      <c r="Q7" s="3406"/>
      <c r="R7" s="3409"/>
      <c r="T7" s="436" t="s">
        <v>697</v>
      </c>
      <c r="U7" s="437" t="s">
        <v>42</v>
      </c>
      <c r="V7" s="437" t="s">
        <v>707</v>
      </c>
    </row>
    <row r="8" spans="1:22" s="437" customFormat="1" ht="12.75" customHeight="1">
      <c r="A8" s="574" t="s">
        <v>55</v>
      </c>
      <c r="B8" s="3423"/>
      <c r="C8" s="3427"/>
      <c r="D8" s="3430"/>
      <c r="E8" s="1510" t="s">
        <v>846</v>
      </c>
      <c r="F8" s="1511" t="s">
        <v>32</v>
      </c>
      <c r="G8" s="1512" t="s">
        <v>706</v>
      </c>
      <c r="H8" s="1510" t="str">
        <f t="shared" si="1"/>
        <v>PK1-QI-OP</v>
      </c>
      <c r="I8" s="1513" t="s">
        <v>87</v>
      </c>
      <c r="J8" s="1514" t="s">
        <v>942</v>
      </c>
      <c r="K8" s="3433"/>
      <c r="L8" s="762"/>
      <c r="M8" s="3404"/>
      <c r="N8" s="3401"/>
      <c r="O8" s="3404"/>
      <c r="P8" s="3404"/>
      <c r="Q8" s="3407"/>
      <c r="R8" s="3410"/>
      <c r="T8" s="436" t="s">
        <v>706</v>
      </c>
      <c r="U8" s="437" t="s">
        <v>9</v>
      </c>
      <c r="V8" s="437" t="s">
        <v>709</v>
      </c>
    </row>
    <row r="9" spans="1:22" s="437" customFormat="1" ht="12">
      <c r="A9" s="574" t="s">
        <v>55</v>
      </c>
      <c r="B9" s="3423"/>
      <c r="C9" s="1100">
        <v>362498</v>
      </c>
      <c r="D9" s="1097">
        <v>4051</v>
      </c>
      <c r="E9" s="456" t="s">
        <v>696</v>
      </c>
      <c r="F9" s="457" t="s">
        <v>32</v>
      </c>
      <c r="G9" s="521" t="s">
        <v>536</v>
      </c>
      <c r="H9" s="456" t="str">
        <f>A9&amp;"-"&amp;E9&amp;F9&amp;"-"&amp;G9</f>
        <v>PK1-HI-ME</v>
      </c>
      <c r="I9" s="1677" t="s">
        <v>95</v>
      </c>
      <c r="J9" s="1677" t="s">
        <v>944</v>
      </c>
      <c r="K9" s="1676">
        <v>365</v>
      </c>
      <c r="L9" s="775"/>
      <c r="M9" s="1092" t="s">
        <v>80</v>
      </c>
      <c r="N9" s="777"/>
      <c r="O9" s="1092">
        <v>20</v>
      </c>
      <c r="P9" s="1092">
        <v>1</v>
      </c>
      <c r="Q9" s="776">
        <f t="shared" si="0"/>
        <v>20</v>
      </c>
      <c r="R9" s="944" t="s">
        <v>383</v>
      </c>
      <c r="S9" s="437" t="s">
        <v>529</v>
      </c>
      <c r="T9" s="436"/>
      <c r="U9" s="437" t="s">
        <v>7</v>
      </c>
      <c r="V9" s="437" t="s">
        <v>719</v>
      </c>
    </row>
    <row r="10" spans="1:22" s="437" customFormat="1" ht="12">
      <c r="A10" s="574" t="s">
        <v>55</v>
      </c>
      <c r="B10" s="3423"/>
      <c r="C10" s="874">
        <v>361210</v>
      </c>
      <c r="D10" s="873">
        <v>3135</v>
      </c>
      <c r="E10" s="873" t="s">
        <v>696</v>
      </c>
      <c r="F10" s="873" t="s">
        <v>9</v>
      </c>
      <c r="G10" s="873" t="s">
        <v>697</v>
      </c>
      <c r="H10" s="873" t="str">
        <f>A10&amp;"-"&amp;E10&amp;F10&amp;"-"&amp;G10</f>
        <v>PK1-HC-EE</v>
      </c>
      <c r="I10" s="875" t="s">
        <v>67</v>
      </c>
      <c r="J10" s="875" t="s">
        <v>943</v>
      </c>
      <c r="K10" s="876">
        <v>180</v>
      </c>
      <c r="L10" s="881"/>
      <c r="M10" s="876" t="s">
        <v>80</v>
      </c>
      <c r="N10" s="876"/>
      <c r="O10" s="876">
        <v>60</v>
      </c>
      <c r="P10" s="876">
        <v>2</v>
      </c>
      <c r="Q10" s="879">
        <f>O10*P10</f>
        <v>120</v>
      </c>
      <c r="R10" s="945" t="s">
        <v>384</v>
      </c>
      <c r="S10" s="437" t="s">
        <v>531</v>
      </c>
      <c r="T10" s="436"/>
      <c r="U10" s="437" t="s">
        <v>8</v>
      </c>
      <c r="V10" s="437" t="s">
        <v>721</v>
      </c>
    </row>
    <row r="11" spans="1:22" s="437" customFormat="1" ht="12">
      <c r="A11" s="574" t="s">
        <v>55</v>
      </c>
      <c r="B11" s="3423"/>
      <c r="C11" s="1155">
        <v>362499</v>
      </c>
      <c r="D11" s="1156">
        <v>4052</v>
      </c>
      <c r="E11" s="763" t="s">
        <v>718</v>
      </c>
      <c r="F11" s="763" t="s">
        <v>34</v>
      </c>
      <c r="G11" s="764" t="s">
        <v>536</v>
      </c>
      <c r="H11" s="763" t="str">
        <f t="shared" si="1"/>
        <v>PK1-YR-ME</v>
      </c>
      <c r="I11" s="1157" t="s">
        <v>945</v>
      </c>
      <c r="J11" s="765" t="s">
        <v>946</v>
      </c>
      <c r="K11" s="766">
        <v>730</v>
      </c>
      <c r="L11" s="767"/>
      <c r="M11" s="766" t="s">
        <v>80</v>
      </c>
      <c r="N11" s="769"/>
      <c r="O11" s="766">
        <v>60</v>
      </c>
      <c r="P11" s="766">
        <v>2</v>
      </c>
      <c r="Q11" s="768">
        <f t="shared" si="0"/>
        <v>120</v>
      </c>
      <c r="R11" s="1098" t="s">
        <v>385</v>
      </c>
      <c r="S11" s="437" t="s">
        <v>947</v>
      </c>
      <c r="T11" s="436"/>
      <c r="U11" s="437" t="s">
        <v>33</v>
      </c>
      <c r="V11" s="437" t="s">
        <v>720</v>
      </c>
    </row>
    <row r="12" spans="1:22" s="437" customFormat="1" ht="12.75" customHeight="1">
      <c r="A12" s="574" t="s">
        <v>55</v>
      </c>
      <c r="B12" s="3423"/>
      <c r="C12" s="3411">
        <v>362500</v>
      </c>
      <c r="D12" s="3413">
        <v>4053</v>
      </c>
      <c r="E12" s="771" t="s">
        <v>718</v>
      </c>
      <c r="F12" s="770" t="s">
        <v>34</v>
      </c>
      <c r="G12" s="771" t="s">
        <v>536</v>
      </c>
      <c r="H12" s="770" t="str">
        <f>A12&amp;"-"&amp;E12&amp;F12&amp;"-"&amp;G12&amp;2</f>
        <v>PK1-YR-ME2</v>
      </c>
      <c r="I12" s="773" t="s">
        <v>949</v>
      </c>
      <c r="J12" s="772" t="s">
        <v>1514</v>
      </c>
      <c r="K12" s="3415">
        <v>365</v>
      </c>
      <c r="L12" s="463"/>
      <c r="M12" s="3415" t="s">
        <v>80</v>
      </c>
      <c r="N12" s="3417"/>
      <c r="O12" s="3415">
        <v>120</v>
      </c>
      <c r="P12" s="3415">
        <v>2</v>
      </c>
      <c r="Q12" s="3434">
        <f t="shared" si="0"/>
        <v>240</v>
      </c>
      <c r="R12" s="3435" t="s">
        <v>385</v>
      </c>
      <c r="T12" s="436"/>
    </row>
    <row r="13" spans="1:22" s="437" customFormat="1" ht="12.75" customHeight="1" thickBot="1">
      <c r="A13" s="946" t="s">
        <v>55</v>
      </c>
      <c r="B13" s="3424"/>
      <c r="C13" s="3412"/>
      <c r="D13" s="3414"/>
      <c r="E13" s="458" t="s">
        <v>718</v>
      </c>
      <c r="F13" s="459" t="s">
        <v>34</v>
      </c>
      <c r="G13" s="458" t="s">
        <v>536</v>
      </c>
      <c r="H13" s="459" t="s">
        <v>953</v>
      </c>
      <c r="I13" s="533" t="s">
        <v>949</v>
      </c>
      <c r="J13" s="782" t="s">
        <v>1515</v>
      </c>
      <c r="K13" s="3416"/>
      <c r="L13" s="1678" t="s">
        <v>1516</v>
      </c>
      <c r="M13" s="3416"/>
      <c r="N13" s="3418"/>
      <c r="O13" s="3416"/>
      <c r="P13" s="3416"/>
      <c r="Q13" s="3442"/>
      <c r="R13" s="3443"/>
    </row>
    <row r="14" spans="1:22" s="437" customFormat="1" ht="12">
      <c r="A14" s="546" t="s">
        <v>55</v>
      </c>
      <c r="B14" s="3423" t="s">
        <v>848</v>
      </c>
      <c r="C14" s="3437">
        <v>357379</v>
      </c>
      <c r="D14" s="3429">
        <v>1512</v>
      </c>
      <c r="E14" s="1506" t="s">
        <v>846</v>
      </c>
      <c r="F14" s="1506" t="s">
        <v>32</v>
      </c>
      <c r="G14" s="1548" t="s">
        <v>706</v>
      </c>
      <c r="H14" s="1506" t="str">
        <f>A14&amp;"-"&amp;E14&amp;F14&amp;"-"&amp;G14</f>
        <v>PK1-QI-OP</v>
      </c>
      <c r="I14" s="1515" t="s">
        <v>85</v>
      </c>
      <c r="J14" s="1516" t="s">
        <v>940</v>
      </c>
      <c r="K14" s="3432">
        <v>90</v>
      </c>
      <c r="L14" s="463"/>
      <c r="M14" s="3403" t="s">
        <v>80</v>
      </c>
      <c r="N14" s="3400"/>
      <c r="O14" s="3403">
        <v>20</v>
      </c>
      <c r="P14" s="3403">
        <v>1</v>
      </c>
      <c r="Q14" s="3406">
        <f t="shared" ref="Q14" si="2">O14*P14</f>
        <v>20</v>
      </c>
      <c r="R14" s="3409" t="s">
        <v>383</v>
      </c>
      <c r="S14" s="431" t="s">
        <v>529</v>
      </c>
    </row>
    <row r="15" spans="1:22" s="437" customFormat="1" ht="12.75" customHeight="1">
      <c r="A15" s="546" t="s">
        <v>55</v>
      </c>
      <c r="B15" s="3423"/>
      <c r="C15" s="3437"/>
      <c r="D15" s="3429"/>
      <c r="E15" s="1505" t="s">
        <v>846</v>
      </c>
      <c r="F15" s="1506" t="s">
        <v>32</v>
      </c>
      <c r="G15" s="1507" t="s">
        <v>706</v>
      </c>
      <c r="H15" s="1505" t="str">
        <f t="shared" ref="H15:H16" si="3">A15&amp;"-"&amp;E15&amp;F15&amp;"-"&amp;G15</f>
        <v>PK1-QI-OP</v>
      </c>
      <c r="I15" s="1508" t="s">
        <v>87</v>
      </c>
      <c r="J15" s="1509" t="s">
        <v>941</v>
      </c>
      <c r="K15" s="3432"/>
      <c r="L15" s="480"/>
      <c r="M15" s="3403"/>
      <c r="N15" s="3400"/>
      <c r="O15" s="3403"/>
      <c r="P15" s="3403"/>
      <c r="Q15" s="3406"/>
      <c r="R15" s="3409"/>
    </row>
    <row r="16" spans="1:22" s="437" customFormat="1" ht="12.75" customHeight="1">
      <c r="A16" s="546" t="s">
        <v>55</v>
      </c>
      <c r="B16" s="3423"/>
      <c r="C16" s="3438"/>
      <c r="D16" s="3430"/>
      <c r="E16" s="1510" t="s">
        <v>846</v>
      </c>
      <c r="F16" s="1511" t="s">
        <v>32</v>
      </c>
      <c r="G16" s="1512" t="s">
        <v>706</v>
      </c>
      <c r="H16" s="1510" t="str">
        <f t="shared" si="3"/>
        <v>PK1-QI-OP</v>
      </c>
      <c r="I16" s="1513" t="s">
        <v>87</v>
      </c>
      <c r="J16" s="1514" t="s">
        <v>942</v>
      </c>
      <c r="K16" s="3433"/>
      <c r="L16" s="762"/>
      <c r="M16" s="3404"/>
      <c r="N16" s="3401"/>
      <c r="O16" s="3404"/>
      <c r="P16" s="3404"/>
      <c r="Q16" s="3407"/>
      <c r="R16" s="3410"/>
    </row>
    <row r="17" spans="1:19" s="437" customFormat="1" ht="12">
      <c r="A17" s="546" t="s">
        <v>55</v>
      </c>
      <c r="B17" s="3423"/>
      <c r="C17" s="1095">
        <v>362623</v>
      </c>
      <c r="D17" s="1097">
        <v>4127</v>
      </c>
      <c r="E17" s="456" t="s">
        <v>696</v>
      </c>
      <c r="F17" s="457" t="s">
        <v>32</v>
      </c>
      <c r="G17" s="521" t="s">
        <v>536</v>
      </c>
      <c r="H17" s="456" t="str">
        <f>A17&amp;"-"&amp;E17&amp;F17&amp;"-"&amp;G17</f>
        <v>PK1-HI-ME</v>
      </c>
      <c r="I17" s="774" t="s">
        <v>95</v>
      </c>
      <c r="J17" s="774" t="s">
        <v>944</v>
      </c>
      <c r="K17" s="1092">
        <v>180</v>
      </c>
      <c r="L17" s="775"/>
      <c r="M17" s="1092" t="s">
        <v>80</v>
      </c>
      <c r="N17" s="777"/>
      <c r="O17" s="1092">
        <v>20</v>
      </c>
      <c r="P17" s="1092">
        <v>1</v>
      </c>
      <c r="Q17" s="776">
        <f t="shared" ref="Q17" si="4">O17*P17</f>
        <v>20</v>
      </c>
      <c r="R17" s="1094" t="s">
        <v>383</v>
      </c>
      <c r="S17" s="437" t="s">
        <v>529</v>
      </c>
    </row>
    <row r="18" spans="1:19" s="437" customFormat="1" ht="12">
      <c r="A18" s="546" t="s">
        <v>55</v>
      </c>
      <c r="B18" s="3444"/>
      <c r="C18" s="872">
        <v>361211</v>
      </c>
      <c r="D18" s="873">
        <v>3135</v>
      </c>
      <c r="E18" s="874" t="s">
        <v>846</v>
      </c>
      <c r="F18" s="874" t="s">
        <v>9</v>
      </c>
      <c r="G18" s="873" t="s">
        <v>697</v>
      </c>
      <c r="H18" s="873" t="str">
        <f>A18&amp;"-"&amp;E18&amp;F18&amp;"-"&amp;G18</f>
        <v>PK1-QC-EE</v>
      </c>
      <c r="I18" s="875" t="s">
        <v>67</v>
      </c>
      <c r="J18" s="875" t="s">
        <v>97</v>
      </c>
      <c r="K18" s="876">
        <v>90</v>
      </c>
      <c r="L18" s="877"/>
      <c r="M18" s="876" t="s">
        <v>80</v>
      </c>
      <c r="N18" s="879"/>
      <c r="O18" s="876">
        <v>60</v>
      </c>
      <c r="P18" s="876">
        <v>2</v>
      </c>
      <c r="Q18" s="878">
        <f>O18*P18</f>
        <v>120</v>
      </c>
      <c r="R18" s="880" t="s">
        <v>384</v>
      </c>
      <c r="S18" s="437" t="s">
        <v>531</v>
      </c>
    </row>
    <row r="19" spans="1:19" s="437" customFormat="1" ht="12">
      <c r="A19" s="546" t="s">
        <v>55</v>
      </c>
      <c r="B19" s="3423"/>
      <c r="C19" s="1158">
        <v>362624</v>
      </c>
      <c r="D19" s="1096">
        <v>4128</v>
      </c>
      <c r="E19" s="761" t="s">
        <v>718</v>
      </c>
      <c r="F19" s="761" t="s">
        <v>34</v>
      </c>
      <c r="G19" s="778" t="s">
        <v>536</v>
      </c>
      <c r="H19" s="761" t="str">
        <f t="shared" ref="H19" si="5">A19&amp;"-"&amp;E19&amp;F19&amp;"-"&amp;G19</f>
        <v>PK1-YR-ME</v>
      </c>
      <c r="I19" s="786" t="s">
        <v>945</v>
      </c>
      <c r="J19" s="1159" t="s">
        <v>946</v>
      </c>
      <c r="K19" s="1091">
        <v>730</v>
      </c>
      <c r="L19" s="779"/>
      <c r="M19" s="1091" t="s">
        <v>80</v>
      </c>
      <c r="N19" s="781"/>
      <c r="O19" s="1091">
        <v>60</v>
      </c>
      <c r="P19" s="1091">
        <v>2</v>
      </c>
      <c r="Q19" s="780">
        <f t="shared" ref="Q19:Q20" si="6">O19*P19</f>
        <v>120</v>
      </c>
      <c r="R19" s="1098" t="s">
        <v>385</v>
      </c>
      <c r="S19" s="437" t="s">
        <v>947</v>
      </c>
    </row>
    <row r="20" spans="1:19" s="437" customFormat="1" ht="12">
      <c r="A20" s="546" t="s">
        <v>55</v>
      </c>
      <c r="B20" s="3423"/>
      <c r="C20" s="3439">
        <v>362625</v>
      </c>
      <c r="D20" s="3441">
        <v>4129</v>
      </c>
      <c r="E20" s="518" t="s">
        <v>718</v>
      </c>
      <c r="F20" s="770" t="s">
        <v>34</v>
      </c>
      <c r="G20" s="771" t="s">
        <v>536</v>
      </c>
      <c r="H20" s="770" t="str">
        <f>A20&amp;"-"&amp;E20&amp;F20&amp;"-"&amp;G20&amp;2</f>
        <v>PK1-YR-ME2</v>
      </c>
      <c r="I20" s="773" t="s">
        <v>949</v>
      </c>
      <c r="J20" s="772" t="s">
        <v>948</v>
      </c>
      <c r="K20" s="3415">
        <v>365</v>
      </c>
      <c r="L20" s="463"/>
      <c r="M20" s="3415" t="s">
        <v>80</v>
      </c>
      <c r="N20" s="3417"/>
      <c r="O20" s="3415">
        <v>120</v>
      </c>
      <c r="P20" s="3415">
        <v>2</v>
      </c>
      <c r="Q20" s="3434">
        <f t="shared" si="6"/>
        <v>240</v>
      </c>
      <c r="R20" s="3435" t="s">
        <v>385</v>
      </c>
    </row>
    <row r="21" spans="1:19" s="437" customFormat="1" thickBot="1">
      <c r="A21" s="546" t="s">
        <v>55</v>
      </c>
      <c r="B21" s="3423"/>
      <c r="C21" s="3440"/>
      <c r="D21" s="3413"/>
      <c r="E21" s="454" t="s">
        <v>718</v>
      </c>
      <c r="F21" s="455" t="s">
        <v>34</v>
      </c>
      <c r="G21" s="454" t="s">
        <v>536</v>
      </c>
      <c r="H21" s="455" t="s">
        <v>953</v>
      </c>
      <c r="I21" s="489" t="s">
        <v>949</v>
      </c>
      <c r="J21" s="526" t="s">
        <v>950</v>
      </c>
      <c r="K21" s="3403"/>
      <c r="L21" s="480"/>
      <c r="M21" s="3403"/>
      <c r="N21" s="3400"/>
      <c r="O21" s="3403"/>
      <c r="P21" s="3403"/>
      <c r="Q21" s="3406"/>
      <c r="R21" s="3409"/>
    </row>
    <row r="22" spans="1:19" s="437" customFormat="1" ht="12">
      <c r="A22" s="783" t="s">
        <v>55</v>
      </c>
      <c r="B22" s="3422" t="s">
        <v>1489</v>
      </c>
      <c r="C22" s="3436">
        <v>357378</v>
      </c>
      <c r="D22" s="3428">
        <v>1512</v>
      </c>
      <c r="E22" s="1501" t="s">
        <v>846</v>
      </c>
      <c r="F22" s="1501" t="s">
        <v>32</v>
      </c>
      <c r="G22" s="1502" t="s">
        <v>706</v>
      </c>
      <c r="H22" s="1501" t="str">
        <f>A22&amp;"-"&amp;E22&amp;F22&amp;"-"&amp;G22</f>
        <v>PK1-QI-OP</v>
      </c>
      <c r="I22" s="1503" t="s">
        <v>85</v>
      </c>
      <c r="J22" s="1504" t="s">
        <v>940</v>
      </c>
      <c r="K22" s="3431">
        <v>90</v>
      </c>
      <c r="L22" s="477"/>
      <c r="M22" s="3402" t="s">
        <v>80</v>
      </c>
      <c r="N22" s="3399"/>
      <c r="O22" s="3402">
        <v>20</v>
      </c>
      <c r="P22" s="3402">
        <v>1</v>
      </c>
      <c r="Q22" s="3445">
        <f t="shared" ref="Q22" si="7">O22*P22</f>
        <v>20</v>
      </c>
      <c r="R22" s="3408" t="s">
        <v>383</v>
      </c>
      <c r="S22" s="431" t="s">
        <v>529</v>
      </c>
    </row>
    <row r="23" spans="1:19" s="437" customFormat="1" ht="12">
      <c r="A23" s="546" t="s">
        <v>55</v>
      </c>
      <c r="B23" s="3423"/>
      <c r="C23" s="3437"/>
      <c r="D23" s="3429"/>
      <c r="E23" s="1505" t="s">
        <v>846</v>
      </c>
      <c r="F23" s="1506" t="s">
        <v>32</v>
      </c>
      <c r="G23" s="1507" t="s">
        <v>706</v>
      </c>
      <c r="H23" s="1505" t="str">
        <f t="shared" ref="H23:H24" si="8">A23&amp;"-"&amp;E23&amp;F23&amp;"-"&amp;G23</f>
        <v>PK1-QI-OP</v>
      </c>
      <c r="I23" s="1508" t="s">
        <v>87</v>
      </c>
      <c r="J23" s="1509" t="s">
        <v>941</v>
      </c>
      <c r="K23" s="3432"/>
      <c r="L23" s="480"/>
      <c r="M23" s="3403"/>
      <c r="N23" s="3400"/>
      <c r="O23" s="3403"/>
      <c r="P23" s="3403"/>
      <c r="Q23" s="3446"/>
      <c r="R23" s="3409"/>
    </row>
    <row r="24" spans="1:19" s="437" customFormat="1" ht="12">
      <c r="A24" s="546" t="s">
        <v>55</v>
      </c>
      <c r="B24" s="3423"/>
      <c r="C24" s="3438"/>
      <c r="D24" s="3430"/>
      <c r="E24" s="1510" t="s">
        <v>846</v>
      </c>
      <c r="F24" s="1511" t="s">
        <v>32</v>
      </c>
      <c r="G24" s="1512" t="s">
        <v>706</v>
      </c>
      <c r="H24" s="1510" t="str">
        <f t="shared" si="8"/>
        <v>PK1-QI-OP</v>
      </c>
      <c r="I24" s="1513" t="s">
        <v>87</v>
      </c>
      <c r="J24" s="1514" t="s">
        <v>942</v>
      </c>
      <c r="K24" s="3433"/>
      <c r="L24" s="762"/>
      <c r="M24" s="3404"/>
      <c r="N24" s="3401"/>
      <c r="O24" s="3404"/>
      <c r="P24" s="3404"/>
      <c r="Q24" s="3447"/>
      <c r="R24" s="3410"/>
    </row>
    <row r="25" spans="1:19" s="437" customFormat="1" ht="12">
      <c r="A25" s="546" t="s">
        <v>55</v>
      </c>
      <c r="B25" s="3423"/>
      <c r="C25" s="1099">
        <v>362626</v>
      </c>
      <c r="D25" s="1101">
        <v>4130</v>
      </c>
      <c r="E25" s="457" t="s">
        <v>696</v>
      </c>
      <c r="F25" s="457" t="s">
        <v>32</v>
      </c>
      <c r="G25" s="785" t="s">
        <v>536</v>
      </c>
      <c r="H25" s="457" t="str">
        <f>A25&amp;"-"&amp;E25&amp;F25&amp;"-"&amp;G25</f>
        <v>PK1-HI-ME</v>
      </c>
      <c r="I25" s="539" t="s">
        <v>95</v>
      </c>
      <c r="J25" s="539" t="s">
        <v>944</v>
      </c>
      <c r="K25" s="530">
        <v>180</v>
      </c>
      <c r="L25" s="432"/>
      <c r="M25" s="530" t="s">
        <v>80</v>
      </c>
      <c r="N25" s="531"/>
      <c r="O25" s="530">
        <v>20</v>
      </c>
      <c r="P25" s="530">
        <v>1</v>
      </c>
      <c r="Q25" s="436">
        <f t="shared" ref="Q25" si="9">O25*P25</f>
        <v>20</v>
      </c>
      <c r="R25" s="1094" t="s">
        <v>383</v>
      </c>
      <c r="S25" s="437" t="s">
        <v>529</v>
      </c>
    </row>
    <row r="26" spans="1:19" s="437" customFormat="1" ht="12">
      <c r="A26" s="546" t="s">
        <v>55</v>
      </c>
      <c r="B26" s="3423"/>
      <c r="C26" s="872">
        <v>361212</v>
      </c>
      <c r="D26" s="873">
        <v>3135</v>
      </c>
      <c r="E26" s="873" t="s">
        <v>846</v>
      </c>
      <c r="F26" s="873" t="s">
        <v>9</v>
      </c>
      <c r="G26" s="873" t="s">
        <v>697</v>
      </c>
      <c r="H26" s="873" t="str">
        <f t="shared" ref="H26" si="10">A26&amp;"-"&amp;E26&amp;F26&amp;"-"&amp;G26</f>
        <v>PK1-QC-EE</v>
      </c>
      <c r="I26" s="875" t="s">
        <v>67</v>
      </c>
      <c r="J26" s="875" t="s">
        <v>97</v>
      </c>
      <c r="K26" s="876">
        <v>90</v>
      </c>
      <c r="L26" s="881"/>
      <c r="M26" s="876" t="s">
        <v>80</v>
      </c>
      <c r="N26" s="876"/>
      <c r="O26" s="876">
        <v>60</v>
      </c>
      <c r="P26" s="876">
        <v>2</v>
      </c>
      <c r="Q26" s="876">
        <f>O26*P26</f>
        <v>120</v>
      </c>
      <c r="R26" s="880" t="s">
        <v>384</v>
      </c>
      <c r="S26" s="437" t="s">
        <v>531</v>
      </c>
    </row>
    <row r="27" spans="1:19" s="437" customFormat="1" ht="12">
      <c r="A27" s="546" t="s">
        <v>55</v>
      </c>
      <c r="B27" s="3423"/>
      <c r="C27" s="1160">
        <v>362629</v>
      </c>
      <c r="D27" s="1156">
        <v>4131</v>
      </c>
      <c r="E27" s="761" t="s">
        <v>718</v>
      </c>
      <c r="F27" s="761" t="s">
        <v>34</v>
      </c>
      <c r="G27" s="778" t="s">
        <v>536</v>
      </c>
      <c r="H27" s="761" t="str">
        <f t="shared" ref="H27" si="11">A27&amp;"-"&amp;E27&amp;F27&amp;"-"&amp;G27</f>
        <v>PK1-YR-ME</v>
      </c>
      <c r="I27" s="786" t="s">
        <v>945</v>
      </c>
      <c r="J27" s="1159" t="s">
        <v>946</v>
      </c>
      <c r="K27" s="1091">
        <v>730</v>
      </c>
      <c r="L27" s="779"/>
      <c r="M27" s="1091" t="s">
        <v>80</v>
      </c>
      <c r="N27" s="781"/>
      <c r="O27" s="1091">
        <v>60</v>
      </c>
      <c r="P27" s="1091">
        <v>2</v>
      </c>
      <c r="Q27" s="780">
        <f t="shared" ref="Q27:Q28" si="12">O27*P27</f>
        <v>120</v>
      </c>
      <c r="R27" s="1098" t="s">
        <v>385</v>
      </c>
      <c r="S27" s="437" t="s">
        <v>947</v>
      </c>
    </row>
    <row r="28" spans="1:19" s="437" customFormat="1" ht="12">
      <c r="A28" s="546" t="s">
        <v>55</v>
      </c>
      <c r="B28" s="3423"/>
      <c r="C28" s="3439">
        <v>362632</v>
      </c>
      <c r="D28" s="3441">
        <v>4132</v>
      </c>
      <c r="E28" s="518" t="s">
        <v>718</v>
      </c>
      <c r="F28" s="770" t="s">
        <v>34</v>
      </c>
      <c r="G28" s="771" t="s">
        <v>536</v>
      </c>
      <c r="H28" s="770" t="str">
        <f>A28&amp;"-"&amp;E28&amp;F28&amp;"-"&amp;G28&amp;2</f>
        <v>PK1-YR-ME2</v>
      </c>
      <c r="I28" s="773" t="s">
        <v>949</v>
      </c>
      <c r="J28" s="772" t="s">
        <v>948</v>
      </c>
      <c r="K28" s="3415">
        <v>365</v>
      </c>
      <c r="L28" s="463"/>
      <c r="M28" s="3415" t="s">
        <v>80</v>
      </c>
      <c r="N28" s="3417"/>
      <c r="O28" s="3415">
        <v>120</v>
      </c>
      <c r="P28" s="3415">
        <v>2</v>
      </c>
      <c r="Q28" s="3434">
        <f t="shared" si="12"/>
        <v>240</v>
      </c>
      <c r="R28" s="3435" t="s">
        <v>385</v>
      </c>
    </row>
    <row r="29" spans="1:19" s="437" customFormat="1" ht="12.75" customHeight="1" thickBot="1">
      <c r="A29" s="546" t="s">
        <v>55</v>
      </c>
      <c r="B29" s="3423"/>
      <c r="C29" s="3440"/>
      <c r="D29" s="3413"/>
      <c r="E29" s="454" t="s">
        <v>718</v>
      </c>
      <c r="F29" s="455" t="s">
        <v>34</v>
      </c>
      <c r="G29" s="454" t="s">
        <v>536</v>
      </c>
      <c r="H29" s="455" t="s">
        <v>953</v>
      </c>
      <c r="I29" s="489" t="s">
        <v>949</v>
      </c>
      <c r="J29" s="526" t="s">
        <v>950</v>
      </c>
      <c r="K29" s="3403"/>
      <c r="L29" s="480"/>
      <c r="M29" s="3403"/>
      <c r="N29" s="3400"/>
      <c r="O29" s="3403"/>
      <c r="P29" s="3403"/>
      <c r="Q29" s="3406"/>
      <c r="R29" s="3409"/>
    </row>
    <row r="30" spans="1:19" s="437" customFormat="1" ht="12">
      <c r="A30" s="549" t="s">
        <v>55</v>
      </c>
      <c r="B30" s="3422" t="s">
        <v>850</v>
      </c>
      <c r="C30" s="3425">
        <v>357380</v>
      </c>
      <c r="D30" s="3428">
        <v>1512</v>
      </c>
      <c r="E30" s="1501" t="s">
        <v>846</v>
      </c>
      <c r="F30" s="1501" t="s">
        <v>32</v>
      </c>
      <c r="G30" s="1502" t="s">
        <v>706</v>
      </c>
      <c r="H30" s="1501" t="str">
        <f>A30&amp;"-"&amp;E30&amp;F30&amp;"-"&amp;G30</f>
        <v>PK1-QI-OP</v>
      </c>
      <c r="I30" s="1503" t="s">
        <v>83</v>
      </c>
      <c r="J30" s="1504" t="s">
        <v>84</v>
      </c>
      <c r="K30" s="3431">
        <v>90</v>
      </c>
      <c r="L30" s="477"/>
      <c r="M30" s="3402" t="s">
        <v>80</v>
      </c>
      <c r="N30" s="3399"/>
      <c r="O30" s="3402">
        <v>20</v>
      </c>
      <c r="P30" s="3402">
        <v>1</v>
      </c>
      <c r="Q30" s="3445">
        <f t="shared" ref="Q30" si="13">O30*P30</f>
        <v>20</v>
      </c>
      <c r="R30" s="3408" t="s">
        <v>383</v>
      </c>
      <c r="S30" s="431" t="s">
        <v>529</v>
      </c>
    </row>
    <row r="31" spans="1:19" s="437" customFormat="1" ht="12">
      <c r="A31" s="545" t="s">
        <v>55</v>
      </c>
      <c r="B31" s="3423"/>
      <c r="C31" s="3426"/>
      <c r="D31" s="3429"/>
      <c r="E31" s="1505" t="s">
        <v>846</v>
      </c>
      <c r="F31" s="1505" t="s">
        <v>32</v>
      </c>
      <c r="G31" s="1507" t="s">
        <v>706</v>
      </c>
      <c r="H31" s="1505" t="str">
        <f t="shared" ref="H31:H32" si="14">A31&amp;"-"&amp;E31&amp;F31&amp;"-"&amp;G31</f>
        <v>PK1-QI-OP</v>
      </c>
      <c r="I31" s="1508" t="s">
        <v>85</v>
      </c>
      <c r="J31" s="1509" t="s">
        <v>86</v>
      </c>
      <c r="K31" s="3432"/>
      <c r="L31" s="480"/>
      <c r="M31" s="3403"/>
      <c r="N31" s="3400"/>
      <c r="O31" s="3403"/>
      <c r="P31" s="3403"/>
      <c r="Q31" s="3446"/>
      <c r="R31" s="3409"/>
    </row>
    <row r="32" spans="1:19" s="437" customFormat="1" ht="12">
      <c r="A32" s="545" t="s">
        <v>55</v>
      </c>
      <c r="B32" s="3423"/>
      <c r="C32" s="3427"/>
      <c r="D32" s="3430"/>
      <c r="E32" s="1510" t="s">
        <v>846</v>
      </c>
      <c r="F32" s="1510" t="s">
        <v>32</v>
      </c>
      <c r="G32" s="1512" t="s">
        <v>706</v>
      </c>
      <c r="H32" s="1510" t="str">
        <f t="shared" si="14"/>
        <v>PK1-QI-OP</v>
      </c>
      <c r="I32" s="1517" t="s">
        <v>87</v>
      </c>
      <c r="J32" s="1514" t="s">
        <v>88</v>
      </c>
      <c r="K32" s="3433"/>
      <c r="L32" s="762"/>
      <c r="M32" s="3404"/>
      <c r="N32" s="3401"/>
      <c r="O32" s="3404"/>
      <c r="P32" s="3404"/>
      <c r="Q32" s="3447"/>
      <c r="R32" s="3410"/>
    </row>
    <row r="33" spans="1:19" s="437" customFormat="1" ht="12">
      <c r="A33" s="545" t="s">
        <v>55</v>
      </c>
      <c r="B33" s="3423"/>
      <c r="C33" s="1063">
        <v>362627</v>
      </c>
      <c r="D33" s="1061">
        <v>4133</v>
      </c>
      <c r="E33" s="457" t="s">
        <v>696</v>
      </c>
      <c r="F33" s="457" t="s">
        <v>32</v>
      </c>
      <c r="G33" s="785" t="s">
        <v>536</v>
      </c>
      <c r="H33" s="457" t="str">
        <f>A33&amp;"-"&amp;E33&amp;F33&amp;"-"&amp;G33</f>
        <v>PK1-HI-ME</v>
      </c>
      <c r="I33" s="539" t="s">
        <v>95</v>
      </c>
      <c r="J33" s="539" t="s">
        <v>944</v>
      </c>
      <c r="K33" s="530">
        <v>180</v>
      </c>
      <c r="L33" s="432"/>
      <c r="M33" s="530" t="s">
        <v>80</v>
      </c>
      <c r="N33" s="531"/>
      <c r="O33" s="530">
        <v>20</v>
      </c>
      <c r="P33" s="530">
        <v>1</v>
      </c>
      <c r="Q33" s="436">
        <f t="shared" ref="Q33" si="15">O33*P33</f>
        <v>20</v>
      </c>
      <c r="R33" s="1094" t="s">
        <v>383</v>
      </c>
      <c r="S33" s="437" t="s">
        <v>529</v>
      </c>
    </row>
    <row r="34" spans="1:19" s="437" customFormat="1" ht="12">
      <c r="A34" s="545" t="s">
        <v>55</v>
      </c>
      <c r="B34" s="3423"/>
      <c r="C34" s="874">
        <v>361213</v>
      </c>
      <c r="D34" s="873">
        <v>3135</v>
      </c>
      <c r="E34" s="874" t="s">
        <v>846</v>
      </c>
      <c r="F34" s="874" t="s">
        <v>9</v>
      </c>
      <c r="G34" s="873" t="s">
        <v>697</v>
      </c>
      <c r="H34" s="873" t="str">
        <f>A34&amp;"-"&amp;E34&amp;F34&amp;"-"&amp;G34</f>
        <v>PK1-QC-EE</v>
      </c>
      <c r="I34" s="875" t="s">
        <v>67</v>
      </c>
      <c r="J34" s="875" t="s">
        <v>97</v>
      </c>
      <c r="K34" s="876">
        <v>90</v>
      </c>
      <c r="L34" s="877"/>
      <c r="M34" s="876" t="s">
        <v>80</v>
      </c>
      <c r="N34" s="879"/>
      <c r="O34" s="876">
        <v>60</v>
      </c>
      <c r="P34" s="876">
        <v>2</v>
      </c>
      <c r="Q34" s="882">
        <f>O34*P34</f>
        <v>120</v>
      </c>
      <c r="R34" s="880" t="s">
        <v>384</v>
      </c>
      <c r="S34" s="437" t="s">
        <v>531</v>
      </c>
    </row>
    <row r="35" spans="1:19" s="437" customFormat="1" ht="12">
      <c r="A35" s="545" t="s">
        <v>55</v>
      </c>
      <c r="B35" s="3423"/>
      <c r="C35" s="1160">
        <v>362630</v>
      </c>
      <c r="D35" s="1156">
        <v>4135</v>
      </c>
      <c r="E35" s="763" t="s">
        <v>718</v>
      </c>
      <c r="F35" s="763" t="s">
        <v>34</v>
      </c>
      <c r="G35" s="764" t="s">
        <v>536</v>
      </c>
      <c r="H35" s="763" t="str">
        <f t="shared" ref="H35" si="16">A35&amp;"-"&amp;E35&amp;F35&amp;"-"&amp;G35</f>
        <v>PK1-YR-ME</v>
      </c>
      <c r="I35" s="1157" t="s">
        <v>945</v>
      </c>
      <c r="J35" s="765" t="s">
        <v>946</v>
      </c>
      <c r="K35" s="766">
        <v>730</v>
      </c>
      <c r="L35" s="767"/>
      <c r="M35" s="766" t="s">
        <v>80</v>
      </c>
      <c r="N35" s="769"/>
      <c r="O35" s="766">
        <v>60</v>
      </c>
      <c r="P35" s="766">
        <v>2</v>
      </c>
      <c r="Q35" s="768">
        <f t="shared" ref="Q35:Q36" si="17">O35*P35</f>
        <v>120</v>
      </c>
      <c r="R35" s="1161" t="s">
        <v>385</v>
      </c>
      <c r="S35" s="437" t="s">
        <v>947</v>
      </c>
    </row>
    <row r="36" spans="1:19" s="437" customFormat="1" ht="12">
      <c r="A36" s="545" t="s">
        <v>55</v>
      </c>
      <c r="B36" s="3423"/>
      <c r="C36" s="3439">
        <v>362633</v>
      </c>
      <c r="D36" s="3441">
        <v>4136</v>
      </c>
      <c r="E36" s="518" t="s">
        <v>718</v>
      </c>
      <c r="F36" s="461" t="s">
        <v>34</v>
      </c>
      <c r="G36" s="518" t="s">
        <v>536</v>
      </c>
      <c r="H36" s="461" t="str">
        <f>A36&amp;"-"&amp;E36&amp;F36&amp;"-"&amp;G36&amp;2</f>
        <v>PK1-YR-ME2</v>
      </c>
      <c r="I36" s="519" t="s">
        <v>949</v>
      </c>
      <c r="J36" s="528" t="s">
        <v>948</v>
      </c>
      <c r="K36" s="3403">
        <v>365</v>
      </c>
      <c r="L36" s="463"/>
      <c r="M36" s="3403" t="s">
        <v>80</v>
      </c>
      <c r="N36" s="3400"/>
      <c r="O36" s="3403">
        <v>120</v>
      </c>
      <c r="P36" s="3403">
        <v>2</v>
      </c>
      <c r="Q36" s="3406">
        <f t="shared" si="17"/>
        <v>240</v>
      </c>
      <c r="R36" s="3409" t="s">
        <v>385</v>
      </c>
    </row>
    <row r="37" spans="1:19" s="437" customFormat="1" ht="12.75" customHeight="1" thickBot="1">
      <c r="A37" s="550" t="s">
        <v>55</v>
      </c>
      <c r="B37" s="3423"/>
      <c r="C37" s="3440"/>
      <c r="D37" s="3413"/>
      <c r="E37" s="454" t="s">
        <v>718</v>
      </c>
      <c r="F37" s="455" t="s">
        <v>34</v>
      </c>
      <c r="G37" s="454" t="s">
        <v>536</v>
      </c>
      <c r="H37" s="455" t="s">
        <v>953</v>
      </c>
      <c r="I37" s="489" t="s">
        <v>949</v>
      </c>
      <c r="J37" s="526" t="s">
        <v>950</v>
      </c>
      <c r="K37" s="3403"/>
      <c r="L37" s="480"/>
      <c r="M37" s="3403"/>
      <c r="N37" s="3400"/>
      <c r="O37" s="3403"/>
      <c r="P37" s="3403"/>
      <c r="Q37" s="3406"/>
      <c r="R37" s="3409"/>
    </row>
    <row r="38" spans="1:19" s="437" customFormat="1" ht="12">
      <c r="A38" s="783" t="s">
        <v>55</v>
      </c>
      <c r="B38" s="3422" t="s">
        <v>851</v>
      </c>
      <c r="C38" s="3425">
        <v>357502</v>
      </c>
      <c r="D38" s="3428">
        <v>1512</v>
      </c>
      <c r="E38" s="1518" t="s">
        <v>846</v>
      </c>
      <c r="F38" s="1518" t="s">
        <v>32</v>
      </c>
      <c r="G38" s="1502" t="s">
        <v>706</v>
      </c>
      <c r="H38" s="1501" t="str">
        <f>A38&amp;"-"&amp;E38&amp;F38&amp;"-"&amp;G38</f>
        <v>PK1-QI-OP</v>
      </c>
      <c r="I38" s="1503" t="s">
        <v>83</v>
      </c>
      <c r="J38" s="1503" t="s">
        <v>84</v>
      </c>
      <c r="K38" s="3431">
        <v>90</v>
      </c>
      <c r="L38" s="477"/>
      <c r="M38" s="3402" t="s">
        <v>80</v>
      </c>
      <c r="N38" s="3399"/>
      <c r="O38" s="3402">
        <v>20</v>
      </c>
      <c r="P38" s="3402">
        <v>1</v>
      </c>
      <c r="Q38" s="3445">
        <f t="shared" ref="Q38" si="18">O38*P38</f>
        <v>20</v>
      </c>
      <c r="R38" s="3408" t="s">
        <v>383</v>
      </c>
      <c r="S38" s="431" t="s">
        <v>529</v>
      </c>
    </row>
    <row r="39" spans="1:19" s="437" customFormat="1" ht="12">
      <c r="A39" s="546" t="s">
        <v>55</v>
      </c>
      <c r="B39" s="3423"/>
      <c r="C39" s="3426"/>
      <c r="D39" s="3429"/>
      <c r="E39" s="1519" t="s">
        <v>846</v>
      </c>
      <c r="F39" s="1519" t="s">
        <v>32</v>
      </c>
      <c r="G39" s="1507" t="s">
        <v>706</v>
      </c>
      <c r="H39" s="1505" t="str">
        <f t="shared" ref="H39:H57" si="19">A39&amp;"-"&amp;E39&amp;F39&amp;"-"&amp;G39</f>
        <v>PK1-QI-OP</v>
      </c>
      <c r="I39" s="1508" t="s">
        <v>85</v>
      </c>
      <c r="J39" s="1508" t="s">
        <v>86</v>
      </c>
      <c r="K39" s="3432"/>
      <c r="L39" s="480"/>
      <c r="M39" s="3403"/>
      <c r="N39" s="3400"/>
      <c r="O39" s="3403"/>
      <c r="P39" s="3403"/>
      <c r="Q39" s="3446"/>
      <c r="R39" s="3409"/>
    </row>
    <row r="40" spans="1:19" s="437" customFormat="1" ht="12">
      <c r="A40" s="546" t="s">
        <v>55</v>
      </c>
      <c r="B40" s="3423"/>
      <c r="C40" s="3427"/>
      <c r="D40" s="3430"/>
      <c r="E40" s="1510" t="s">
        <v>846</v>
      </c>
      <c r="F40" s="1510" t="s">
        <v>32</v>
      </c>
      <c r="G40" s="1512" t="s">
        <v>706</v>
      </c>
      <c r="H40" s="1510" t="str">
        <f t="shared" si="19"/>
        <v>PK1-QI-OP</v>
      </c>
      <c r="I40" s="1517" t="s">
        <v>87</v>
      </c>
      <c r="J40" s="1513" t="s">
        <v>88</v>
      </c>
      <c r="K40" s="3433"/>
      <c r="L40" s="762"/>
      <c r="M40" s="3404"/>
      <c r="N40" s="3401"/>
      <c r="O40" s="3404"/>
      <c r="P40" s="3404"/>
      <c r="Q40" s="3447"/>
      <c r="R40" s="3410"/>
    </row>
    <row r="41" spans="1:19" s="437" customFormat="1" ht="12">
      <c r="A41" s="546" t="s">
        <v>55</v>
      </c>
      <c r="B41" s="3423"/>
      <c r="C41" s="1063">
        <v>362628</v>
      </c>
      <c r="D41" s="1061">
        <v>4134</v>
      </c>
      <c r="E41" s="457" t="s">
        <v>696</v>
      </c>
      <c r="F41" s="457" t="s">
        <v>32</v>
      </c>
      <c r="G41" s="785" t="s">
        <v>536</v>
      </c>
      <c r="H41" s="457" t="str">
        <f>A41&amp;"-"&amp;E41&amp;F41&amp;"-"&amp;G41</f>
        <v>PK1-HI-ME</v>
      </c>
      <c r="I41" s="539" t="s">
        <v>95</v>
      </c>
      <c r="J41" s="539" t="s">
        <v>944</v>
      </c>
      <c r="K41" s="530">
        <v>180</v>
      </c>
      <c r="L41" s="432"/>
      <c r="M41" s="530" t="s">
        <v>80</v>
      </c>
      <c r="N41" s="531"/>
      <c r="O41" s="530">
        <v>20</v>
      </c>
      <c r="P41" s="530">
        <v>1</v>
      </c>
      <c r="Q41" s="436">
        <f t="shared" ref="Q41" si="20">O41*P41</f>
        <v>20</v>
      </c>
      <c r="R41" s="1093" t="s">
        <v>383</v>
      </c>
      <c r="S41" s="437" t="s">
        <v>529</v>
      </c>
    </row>
    <row r="42" spans="1:19" s="437" customFormat="1" ht="12">
      <c r="A42" s="546" t="s">
        <v>55</v>
      </c>
      <c r="B42" s="3423"/>
      <c r="C42" s="874">
        <v>361214</v>
      </c>
      <c r="D42" s="873">
        <v>3135</v>
      </c>
      <c r="E42" s="874" t="s">
        <v>846</v>
      </c>
      <c r="F42" s="874" t="s">
        <v>9</v>
      </c>
      <c r="G42" s="873" t="s">
        <v>697</v>
      </c>
      <c r="H42" s="874" t="str">
        <f t="shared" si="19"/>
        <v>PK1-QC-EE</v>
      </c>
      <c r="I42" s="875" t="s">
        <v>67</v>
      </c>
      <c r="J42" s="875" t="s">
        <v>97</v>
      </c>
      <c r="K42" s="876">
        <v>90</v>
      </c>
      <c r="L42" s="877"/>
      <c r="M42" s="876" t="s">
        <v>80</v>
      </c>
      <c r="N42" s="879"/>
      <c r="O42" s="876">
        <v>60</v>
      </c>
      <c r="P42" s="876">
        <v>2</v>
      </c>
      <c r="Q42" s="882">
        <f>O42*P42</f>
        <v>120</v>
      </c>
      <c r="R42" s="880" t="s">
        <v>384</v>
      </c>
      <c r="S42" s="437" t="s">
        <v>531</v>
      </c>
    </row>
    <row r="43" spans="1:19" s="437" customFormat="1" ht="12">
      <c r="A43" s="546" t="s">
        <v>55</v>
      </c>
      <c r="B43" s="3423"/>
      <c r="C43" s="1160">
        <v>362631</v>
      </c>
      <c r="D43" s="1156">
        <v>4137</v>
      </c>
      <c r="E43" s="763" t="s">
        <v>718</v>
      </c>
      <c r="F43" s="763" t="s">
        <v>34</v>
      </c>
      <c r="G43" s="764" t="s">
        <v>536</v>
      </c>
      <c r="H43" s="763" t="str">
        <f t="shared" ref="H43" si="21">A43&amp;"-"&amp;E43&amp;F43&amp;"-"&amp;G43</f>
        <v>PK1-YR-ME</v>
      </c>
      <c r="I43" s="1157" t="s">
        <v>945</v>
      </c>
      <c r="J43" s="765" t="s">
        <v>946</v>
      </c>
      <c r="K43" s="766">
        <v>730</v>
      </c>
      <c r="L43" s="767"/>
      <c r="M43" s="766" t="s">
        <v>80</v>
      </c>
      <c r="N43" s="769"/>
      <c r="O43" s="766">
        <v>60</v>
      </c>
      <c r="P43" s="766">
        <v>2</v>
      </c>
      <c r="Q43" s="768">
        <f t="shared" ref="Q43:Q44" si="22">O43*P43</f>
        <v>120</v>
      </c>
      <c r="R43" s="1161" t="s">
        <v>385</v>
      </c>
      <c r="S43" s="437" t="s">
        <v>947</v>
      </c>
    </row>
    <row r="44" spans="1:19" s="437" customFormat="1" ht="12.75" customHeight="1">
      <c r="A44" s="546" t="s">
        <v>55</v>
      </c>
      <c r="B44" s="3423"/>
      <c r="C44" s="3439">
        <v>362634</v>
      </c>
      <c r="D44" s="3449">
        <v>4138</v>
      </c>
      <c r="E44" s="518" t="s">
        <v>718</v>
      </c>
      <c r="F44" s="461" t="s">
        <v>34</v>
      </c>
      <c r="G44" s="518" t="s">
        <v>536</v>
      </c>
      <c r="H44" s="461" t="str">
        <f>A44&amp;"-"&amp;E44&amp;F44&amp;"-"&amp;G44&amp;2</f>
        <v>PK1-YR-ME2</v>
      </c>
      <c r="I44" s="519" t="s">
        <v>949</v>
      </c>
      <c r="J44" s="528" t="s">
        <v>948</v>
      </c>
      <c r="K44" s="3403">
        <v>365</v>
      </c>
      <c r="L44" s="463"/>
      <c r="M44" s="3403" t="s">
        <v>80</v>
      </c>
      <c r="N44" s="3400"/>
      <c r="O44" s="3403">
        <v>120</v>
      </c>
      <c r="P44" s="3403">
        <v>2</v>
      </c>
      <c r="Q44" s="3406">
        <f t="shared" si="22"/>
        <v>240</v>
      </c>
      <c r="R44" s="3409" t="s">
        <v>385</v>
      </c>
    </row>
    <row r="45" spans="1:19" s="437" customFormat="1" ht="12.75" customHeight="1" thickBot="1">
      <c r="A45" s="784" t="s">
        <v>55</v>
      </c>
      <c r="B45" s="3424"/>
      <c r="C45" s="3448"/>
      <c r="D45" s="3412"/>
      <c r="E45" s="458" t="s">
        <v>718</v>
      </c>
      <c r="F45" s="459" t="s">
        <v>34</v>
      </c>
      <c r="G45" s="458" t="s">
        <v>536</v>
      </c>
      <c r="H45" s="459" t="s">
        <v>953</v>
      </c>
      <c r="I45" s="533" t="s">
        <v>949</v>
      </c>
      <c r="J45" s="782" t="s">
        <v>950</v>
      </c>
      <c r="K45" s="3416"/>
      <c r="L45" s="467"/>
      <c r="M45" s="3416"/>
      <c r="N45" s="3418"/>
      <c r="O45" s="3416"/>
      <c r="P45" s="3416"/>
      <c r="Q45" s="3442"/>
      <c r="R45" s="3443"/>
    </row>
    <row r="46" spans="1:19" s="437" customFormat="1" ht="12.75" customHeight="1">
      <c r="A46" s="546" t="s">
        <v>55</v>
      </c>
      <c r="B46" s="3476" t="s">
        <v>469</v>
      </c>
      <c r="C46" s="3466">
        <v>363450</v>
      </c>
      <c r="D46" s="3468">
        <v>4655</v>
      </c>
      <c r="E46" s="1501" t="s">
        <v>695</v>
      </c>
      <c r="F46" s="1501" t="s">
        <v>42</v>
      </c>
      <c r="G46" s="1501" t="s">
        <v>706</v>
      </c>
      <c r="H46" s="1501" t="str">
        <f t="shared" si="19"/>
        <v>PK1-ML-OP</v>
      </c>
      <c r="I46" s="1503" t="s">
        <v>1299</v>
      </c>
      <c r="J46" s="1504" t="s">
        <v>1300</v>
      </c>
      <c r="K46" s="3470">
        <v>30</v>
      </c>
      <c r="L46" s="1524"/>
      <c r="M46" s="3459" t="s">
        <v>80</v>
      </c>
      <c r="N46" s="3459"/>
      <c r="O46" s="3459">
        <v>30</v>
      </c>
      <c r="P46" s="3459">
        <v>2</v>
      </c>
      <c r="Q46" s="3461">
        <f t="shared" ref="Q46" si="23">O46*P46</f>
        <v>60</v>
      </c>
      <c r="R46" s="3463" t="s">
        <v>503</v>
      </c>
      <c r="S46" s="437" t="s">
        <v>528</v>
      </c>
    </row>
    <row r="47" spans="1:19" s="412" customFormat="1" ht="27.75" customHeight="1">
      <c r="A47" s="557" t="s">
        <v>55</v>
      </c>
      <c r="B47" s="3477"/>
      <c r="C47" s="3467"/>
      <c r="D47" s="3469"/>
      <c r="E47" s="1525" t="s">
        <v>695</v>
      </c>
      <c r="F47" s="1525" t="s">
        <v>42</v>
      </c>
      <c r="G47" s="1525" t="s">
        <v>706</v>
      </c>
      <c r="H47" s="1525" t="str">
        <f t="shared" si="19"/>
        <v>PK1-ML-OP</v>
      </c>
      <c r="I47" s="1526" t="s">
        <v>1304</v>
      </c>
      <c r="J47" s="1527" t="s">
        <v>1305</v>
      </c>
      <c r="K47" s="3471"/>
      <c r="L47" s="1528"/>
      <c r="M47" s="3460"/>
      <c r="N47" s="3460"/>
      <c r="O47" s="3460"/>
      <c r="P47" s="3460"/>
      <c r="Q47" s="3462"/>
      <c r="R47" s="3464"/>
    </row>
    <row r="48" spans="1:19" s="437" customFormat="1" ht="12.75" customHeight="1">
      <c r="A48" s="546" t="s">
        <v>55</v>
      </c>
      <c r="B48" s="3477"/>
      <c r="C48" s="3467"/>
      <c r="D48" s="3469"/>
      <c r="E48" s="1505" t="s">
        <v>695</v>
      </c>
      <c r="F48" s="1505" t="s">
        <v>42</v>
      </c>
      <c r="G48" s="1505" t="s">
        <v>706</v>
      </c>
      <c r="H48" s="1505" t="str">
        <f t="shared" si="19"/>
        <v>PK1-ML-OP</v>
      </c>
      <c r="I48" s="1508" t="s">
        <v>1302</v>
      </c>
      <c r="J48" s="1509" t="s">
        <v>1303</v>
      </c>
      <c r="K48" s="3471"/>
      <c r="L48" s="1528"/>
      <c r="M48" s="3460"/>
      <c r="N48" s="3460"/>
      <c r="O48" s="3460"/>
      <c r="P48" s="3460"/>
      <c r="Q48" s="3462"/>
      <c r="R48" s="3464"/>
    </row>
    <row r="49" spans="1:19" s="437" customFormat="1" ht="13.5" customHeight="1">
      <c r="A49" s="545" t="s">
        <v>55</v>
      </c>
      <c r="B49" s="3477"/>
      <c r="C49" s="2712">
        <v>361263</v>
      </c>
      <c r="D49" s="454">
        <v>3231</v>
      </c>
      <c r="E49" s="455" t="s">
        <v>695</v>
      </c>
      <c r="F49" s="455" t="s">
        <v>32</v>
      </c>
      <c r="G49" s="455" t="s">
        <v>697</v>
      </c>
      <c r="H49" s="455" t="str">
        <f t="shared" si="19"/>
        <v>PK1-MI-EE</v>
      </c>
      <c r="I49" s="489" t="s">
        <v>854</v>
      </c>
      <c r="J49" s="526" t="s">
        <v>121</v>
      </c>
      <c r="K49" s="441">
        <v>30</v>
      </c>
      <c r="L49" s="480"/>
      <c r="M49" s="441" t="s">
        <v>80</v>
      </c>
      <c r="N49" s="1532"/>
      <c r="O49" s="441">
        <v>60</v>
      </c>
      <c r="P49" s="441">
        <v>1</v>
      </c>
      <c r="Q49" s="481">
        <f t="shared" ref="Q49:Q51" si="24">O49*P49</f>
        <v>60</v>
      </c>
      <c r="R49" s="1669" t="s">
        <v>383</v>
      </c>
      <c r="S49" s="431" t="s">
        <v>529</v>
      </c>
    </row>
    <row r="50" spans="1:19" s="437" customFormat="1" ht="13.5" customHeight="1">
      <c r="A50" s="545" t="s">
        <v>55</v>
      </c>
      <c r="B50" s="3477"/>
      <c r="C50" s="1019">
        <v>357387</v>
      </c>
      <c r="D50" s="2713">
        <v>1510</v>
      </c>
      <c r="E50" s="2713" t="s">
        <v>34</v>
      </c>
      <c r="F50" s="2713" t="s">
        <v>42</v>
      </c>
      <c r="G50" s="2713" t="s">
        <v>706</v>
      </c>
      <c r="H50" s="2713" t="str">
        <f t="shared" si="19"/>
        <v>PK1-RL-OP</v>
      </c>
      <c r="I50" s="415" t="s">
        <v>123</v>
      </c>
      <c r="J50" s="415" t="s">
        <v>124</v>
      </c>
      <c r="K50" s="414">
        <v>120</v>
      </c>
      <c r="L50" s="480"/>
      <c r="M50" s="414"/>
      <c r="N50" s="414" t="s">
        <v>80</v>
      </c>
      <c r="O50" s="414">
        <v>20</v>
      </c>
      <c r="P50" s="414">
        <v>1</v>
      </c>
      <c r="Q50" s="495">
        <f t="shared" si="24"/>
        <v>20</v>
      </c>
      <c r="R50" s="1669" t="s">
        <v>503</v>
      </c>
      <c r="S50" s="410" t="s">
        <v>528</v>
      </c>
    </row>
    <row r="51" spans="1:19" s="437" customFormat="1" ht="12" customHeight="1">
      <c r="A51" s="545" t="s">
        <v>55</v>
      </c>
      <c r="B51" s="3477"/>
      <c r="C51" s="3440">
        <v>357386</v>
      </c>
      <c r="D51" s="3413">
        <v>1513</v>
      </c>
      <c r="E51" s="461" t="s">
        <v>696</v>
      </c>
      <c r="F51" s="461" t="s">
        <v>9</v>
      </c>
      <c r="G51" s="461" t="s">
        <v>697</v>
      </c>
      <c r="H51" s="461" t="str">
        <f t="shared" si="19"/>
        <v>PK1-HC-EE</v>
      </c>
      <c r="I51" s="3465" t="s">
        <v>130</v>
      </c>
      <c r="J51" s="528" t="s">
        <v>68</v>
      </c>
      <c r="K51" s="3403">
        <v>180</v>
      </c>
      <c r="L51" s="463"/>
      <c r="M51" s="3403" t="s">
        <v>80</v>
      </c>
      <c r="N51" s="3403"/>
      <c r="O51" s="3403">
        <v>180</v>
      </c>
      <c r="P51" s="3403">
        <v>2</v>
      </c>
      <c r="Q51" s="3446">
        <f t="shared" si="24"/>
        <v>360</v>
      </c>
      <c r="R51" s="3409" t="s">
        <v>384</v>
      </c>
      <c r="S51" s="3452" t="s">
        <v>531</v>
      </c>
    </row>
    <row r="52" spans="1:19" s="437" customFormat="1" ht="13.5" customHeight="1" thickBot="1">
      <c r="A52" s="545" t="s">
        <v>55</v>
      </c>
      <c r="B52" s="3477"/>
      <c r="C52" s="3440"/>
      <c r="D52" s="3413"/>
      <c r="E52" s="461" t="s">
        <v>696</v>
      </c>
      <c r="F52" s="461" t="s">
        <v>9</v>
      </c>
      <c r="G52" s="461" t="s">
        <v>697</v>
      </c>
      <c r="H52" s="461" t="str">
        <f t="shared" si="19"/>
        <v>PK1-HC-EE</v>
      </c>
      <c r="I52" s="3465"/>
      <c r="J52" s="528" t="s">
        <v>131</v>
      </c>
      <c r="K52" s="3450"/>
      <c r="L52" s="463"/>
      <c r="M52" s="3450"/>
      <c r="N52" s="3450"/>
      <c r="O52" s="3450"/>
      <c r="P52" s="3450"/>
      <c r="Q52" s="3451"/>
      <c r="R52" s="3443"/>
      <c r="S52" s="3453"/>
    </row>
    <row r="53" spans="1:19" s="437" customFormat="1" ht="12.75" customHeight="1">
      <c r="A53" s="545" t="s">
        <v>55</v>
      </c>
      <c r="B53" s="3477"/>
      <c r="C53" s="3454">
        <v>357384</v>
      </c>
      <c r="D53" s="3456">
        <v>1515</v>
      </c>
      <c r="E53" s="3456" t="s">
        <v>718</v>
      </c>
      <c r="F53" s="3456" t="s">
        <v>34</v>
      </c>
      <c r="G53" s="3456" t="s">
        <v>536</v>
      </c>
      <c r="H53" s="3456" t="str">
        <f t="shared" si="19"/>
        <v>PK1-YR-ME</v>
      </c>
      <c r="I53" s="3472" t="s">
        <v>144</v>
      </c>
      <c r="J53" s="2467" t="s">
        <v>1811</v>
      </c>
      <c r="K53" s="2468">
        <v>365</v>
      </c>
      <c r="L53" s="463"/>
      <c r="M53" s="3474" t="s">
        <v>80</v>
      </c>
      <c r="N53" s="3474"/>
      <c r="O53" s="3474">
        <v>60</v>
      </c>
      <c r="P53" s="3474">
        <v>3</v>
      </c>
      <c r="Q53" s="3475">
        <f t="shared" ref="Q53" si="25">O53*P53</f>
        <v>180</v>
      </c>
      <c r="R53" s="3408" t="s">
        <v>385</v>
      </c>
      <c r="S53" s="3453" t="s">
        <v>530</v>
      </c>
    </row>
    <row r="54" spans="1:19" s="437" customFormat="1" ht="13.5" customHeight="1" thickBot="1">
      <c r="A54" s="545" t="s">
        <v>55</v>
      </c>
      <c r="B54" s="3477"/>
      <c r="C54" s="3700"/>
      <c r="D54" s="3710"/>
      <c r="E54" s="3710"/>
      <c r="F54" s="3710"/>
      <c r="G54" s="3710"/>
      <c r="H54" s="3710"/>
      <c r="I54" s="3711"/>
      <c r="J54" s="2467" t="s">
        <v>1810</v>
      </c>
      <c r="K54" s="2468">
        <v>365</v>
      </c>
      <c r="L54" s="463"/>
      <c r="M54" s="3450"/>
      <c r="N54" s="3450"/>
      <c r="O54" s="3450"/>
      <c r="P54" s="3450"/>
      <c r="Q54" s="3451"/>
      <c r="R54" s="3443"/>
      <c r="S54" s="3453"/>
    </row>
    <row r="55" spans="1:19" s="437" customFormat="1" ht="13.5" customHeight="1" thickBot="1">
      <c r="A55" s="545" t="s">
        <v>55</v>
      </c>
      <c r="B55" s="3477"/>
      <c r="C55" s="3700"/>
      <c r="D55" s="3710"/>
      <c r="E55" s="3710"/>
      <c r="F55" s="3710"/>
      <c r="G55" s="3710"/>
      <c r="H55" s="3710"/>
      <c r="I55" s="3711"/>
      <c r="J55" s="3044" t="s">
        <v>1809</v>
      </c>
      <c r="K55" s="3043">
        <v>365</v>
      </c>
      <c r="L55" s="463"/>
      <c r="M55" s="564"/>
      <c r="N55" s="564"/>
      <c r="O55" s="564"/>
      <c r="P55" s="564"/>
      <c r="Q55" s="571"/>
      <c r="R55" s="1064"/>
      <c r="S55" s="410"/>
    </row>
    <row r="56" spans="1:19" s="437" customFormat="1" ht="13.5" customHeight="1" thickBot="1">
      <c r="A56" s="545" t="s">
        <v>55</v>
      </c>
      <c r="B56" s="3477"/>
      <c r="C56" s="2768">
        <v>366755</v>
      </c>
      <c r="D56" s="2769">
        <v>7157</v>
      </c>
      <c r="E56" s="2769" t="s">
        <v>718</v>
      </c>
      <c r="F56" s="2769" t="s">
        <v>34</v>
      </c>
      <c r="G56" s="2769" t="s">
        <v>536</v>
      </c>
      <c r="H56" s="2769" t="str">
        <f t="shared" si="19"/>
        <v>PK1-YR-ME</v>
      </c>
      <c r="I56" s="2770" t="s">
        <v>1785</v>
      </c>
      <c r="J56" s="2771" t="s">
        <v>1786</v>
      </c>
      <c r="K56" s="2772">
        <v>365</v>
      </c>
      <c r="L56" s="463"/>
      <c r="M56" s="564" t="s">
        <v>1655</v>
      </c>
      <c r="N56" s="564"/>
      <c r="O56" s="564">
        <v>30</v>
      </c>
      <c r="P56" s="564">
        <v>1</v>
      </c>
      <c r="Q56" s="571">
        <v>30</v>
      </c>
      <c r="R56" s="1064" t="s">
        <v>385</v>
      </c>
      <c r="S56" s="410"/>
    </row>
    <row r="57" spans="1:19" s="437" customFormat="1" ht="13.5" customHeight="1" thickBot="1">
      <c r="A57" s="545" t="s">
        <v>55</v>
      </c>
      <c r="B57" s="3477"/>
      <c r="C57" s="3482">
        <v>357388</v>
      </c>
      <c r="D57" s="3484">
        <v>1518</v>
      </c>
      <c r="E57" s="3484" t="s">
        <v>34</v>
      </c>
      <c r="F57" s="3484" t="s">
        <v>9</v>
      </c>
      <c r="G57" s="3484" t="s">
        <v>536</v>
      </c>
      <c r="H57" s="3484" t="str">
        <f t="shared" si="19"/>
        <v>PK1-RC-ME</v>
      </c>
      <c r="I57" s="3486" t="s">
        <v>147</v>
      </c>
      <c r="J57" s="2361" t="s">
        <v>1550</v>
      </c>
      <c r="K57" s="3491">
        <f>30*4</f>
        <v>120</v>
      </c>
      <c r="L57" s="463"/>
      <c r="M57" s="3474" t="s">
        <v>80</v>
      </c>
      <c r="N57" s="3474"/>
      <c r="O57" s="3474">
        <v>480</v>
      </c>
      <c r="P57" s="3474">
        <v>3</v>
      </c>
      <c r="Q57" s="3475">
        <f t="shared" ref="Q57" si="26">O57*P57</f>
        <v>1440</v>
      </c>
      <c r="R57" s="540" t="s">
        <v>384</v>
      </c>
      <c r="S57" s="437" t="s">
        <v>531</v>
      </c>
    </row>
    <row r="58" spans="1:19" s="437" customFormat="1" ht="13.5" customHeight="1" thickBot="1">
      <c r="A58" s="545" t="s">
        <v>55</v>
      </c>
      <c r="B58" s="3477"/>
      <c r="C58" s="3708"/>
      <c r="D58" s="3707"/>
      <c r="E58" s="3707"/>
      <c r="F58" s="3707"/>
      <c r="G58" s="3707"/>
      <c r="H58" s="3707"/>
      <c r="I58" s="3701"/>
      <c r="J58" s="2720" t="s">
        <v>1726</v>
      </c>
      <c r="K58" s="3704"/>
      <c r="L58" s="432"/>
      <c r="M58" s="3403"/>
      <c r="N58" s="3403"/>
      <c r="O58" s="3403"/>
      <c r="P58" s="3403"/>
      <c r="Q58" s="3446"/>
      <c r="R58" s="540"/>
    </row>
    <row r="59" spans="1:19" s="437" customFormat="1" ht="13.5" customHeight="1" thickBot="1">
      <c r="A59" s="550" t="s">
        <v>55</v>
      </c>
      <c r="B59" s="3478"/>
      <c r="C59" s="3483"/>
      <c r="D59" s="3485"/>
      <c r="E59" s="3485"/>
      <c r="F59" s="3485"/>
      <c r="G59" s="3485"/>
      <c r="H59" s="3485"/>
      <c r="I59" s="3487"/>
      <c r="J59" s="2721" t="s">
        <v>1727</v>
      </c>
      <c r="K59" s="3492"/>
      <c r="L59" s="486"/>
      <c r="M59" s="3416"/>
      <c r="N59" s="3416"/>
      <c r="O59" s="3416"/>
      <c r="P59" s="3416"/>
      <c r="Q59" s="3458"/>
      <c r="R59" s="540" t="s">
        <v>383</v>
      </c>
      <c r="S59" s="431" t="s">
        <v>529</v>
      </c>
    </row>
    <row r="60" spans="1:19" s="437" customFormat="1" ht="13.5" customHeight="1">
      <c r="A60" s="545" t="s">
        <v>55</v>
      </c>
      <c r="B60" s="3476" t="s">
        <v>470</v>
      </c>
      <c r="C60" s="3436">
        <v>363461</v>
      </c>
      <c r="D60" s="3428">
        <v>4655</v>
      </c>
      <c r="E60" s="1501" t="s">
        <v>695</v>
      </c>
      <c r="F60" s="1501" t="s">
        <v>42</v>
      </c>
      <c r="G60" s="1501" t="s">
        <v>706</v>
      </c>
      <c r="H60" s="1501" t="str">
        <f t="shared" ref="H60:H62" si="27">A60&amp;"-"&amp;E60&amp;F60&amp;"-"&amp;G60</f>
        <v>PK1-ML-OP</v>
      </c>
      <c r="I60" s="1503" t="s">
        <v>1299</v>
      </c>
      <c r="J60" s="1504" t="s">
        <v>1300</v>
      </c>
      <c r="K60" s="3431">
        <v>30</v>
      </c>
      <c r="L60" s="2131"/>
      <c r="M60" s="3402" t="s">
        <v>80</v>
      </c>
      <c r="N60" s="3402"/>
      <c r="O60" s="3402">
        <v>30</v>
      </c>
      <c r="P60" s="3402">
        <v>2</v>
      </c>
      <c r="Q60" s="3445">
        <f t="shared" ref="Q60" si="28">O60*P60</f>
        <v>60</v>
      </c>
      <c r="R60" s="3408" t="s">
        <v>503</v>
      </c>
      <c r="S60" s="437" t="s">
        <v>528</v>
      </c>
    </row>
    <row r="61" spans="1:19" s="412" customFormat="1" ht="27.75" customHeight="1">
      <c r="A61" s="556" t="s">
        <v>55</v>
      </c>
      <c r="B61" s="3477"/>
      <c r="C61" s="3437"/>
      <c r="D61" s="3429"/>
      <c r="E61" s="1525" t="s">
        <v>695</v>
      </c>
      <c r="F61" s="1525" t="s">
        <v>42</v>
      </c>
      <c r="G61" s="1525" t="s">
        <v>706</v>
      </c>
      <c r="H61" s="1525" t="str">
        <f t="shared" si="27"/>
        <v>PK1-ML-OP</v>
      </c>
      <c r="I61" s="1526" t="s">
        <v>1301</v>
      </c>
      <c r="J61" s="1527" t="s">
        <v>1305</v>
      </c>
      <c r="K61" s="3432"/>
      <c r="L61" s="2132"/>
      <c r="M61" s="3403"/>
      <c r="N61" s="3403"/>
      <c r="O61" s="3403"/>
      <c r="P61" s="3403"/>
      <c r="Q61" s="3446"/>
      <c r="R61" s="3409"/>
    </row>
    <row r="62" spans="1:19" s="437" customFormat="1" ht="13.5" customHeight="1" thickBot="1">
      <c r="A62" s="545" t="s">
        <v>55</v>
      </c>
      <c r="B62" s="3477"/>
      <c r="C62" s="3479"/>
      <c r="D62" s="3480"/>
      <c r="E62" s="1529" t="s">
        <v>695</v>
      </c>
      <c r="F62" s="1529" t="s">
        <v>42</v>
      </c>
      <c r="G62" s="1529" t="s">
        <v>706</v>
      </c>
      <c r="H62" s="1529" t="str">
        <f t="shared" si="27"/>
        <v>PK1-ML-OP</v>
      </c>
      <c r="I62" s="1530" t="s">
        <v>1302</v>
      </c>
      <c r="J62" s="1531" t="s">
        <v>1303</v>
      </c>
      <c r="K62" s="3481"/>
      <c r="L62" s="2133"/>
      <c r="M62" s="3416"/>
      <c r="N62" s="3416"/>
      <c r="O62" s="3416"/>
      <c r="P62" s="3416"/>
      <c r="Q62" s="3458"/>
      <c r="R62" s="3443"/>
    </row>
    <row r="63" spans="1:19" s="437" customFormat="1" ht="13.5" customHeight="1" thickBot="1">
      <c r="A63" s="545" t="s">
        <v>55</v>
      </c>
      <c r="B63" s="3477"/>
      <c r="C63" s="935">
        <v>363037</v>
      </c>
      <c r="D63" s="936">
        <v>3231</v>
      </c>
      <c r="E63" s="937" t="s">
        <v>695</v>
      </c>
      <c r="F63" s="937" t="s">
        <v>32</v>
      </c>
      <c r="G63" s="937" t="s">
        <v>697</v>
      </c>
      <c r="H63" s="937" t="str">
        <f>A63&amp;"-"&amp;E63&amp;F63&amp;"-"&amp;G63</f>
        <v>PK1-MI-EE</v>
      </c>
      <c r="I63" s="938" t="s">
        <v>854</v>
      </c>
      <c r="J63" s="939" t="s">
        <v>121</v>
      </c>
      <c r="K63" s="940">
        <v>30</v>
      </c>
      <c r="L63" s="941"/>
      <c r="M63" s="940" t="s">
        <v>80</v>
      </c>
      <c r="N63" s="942"/>
      <c r="O63" s="940">
        <v>60</v>
      </c>
      <c r="P63" s="940">
        <v>1</v>
      </c>
      <c r="Q63" s="943">
        <f t="shared" ref="Q63:Q65" si="29">O63*P63</f>
        <v>60</v>
      </c>
      <c r="R63" s="1064" t="s">
        <v>383</v>
      </c>
      <c r="S63" s="431" t="s">
        <v>529</v>
      </c>
    </row>
    <row r="64" spans="1:19" s="437" customFormat="1" ht="13.5" customHeight="1" thickBot="1">
      <c r="A64" s="545" t="s">
        <v>55</v>
      </c>
      <c r="B64" s="3477"/>
      <c r="C64" s="1520">
        <v>357299</v>
      </c>
      <c r="D64" s="1521">
        <v>1510</v>
      </c>
      <c r="E64" s="1521" t="s">
        <v>34</v>
      </c>
      <c r="F64" s="1521" t="s">
        <v>42</v>
      </c>
      <c r="G64" s="1521" t="s">
        <v>706</v>
      </c>
      <c r="H64" s="1521" t="str">
        <f t="shared" ref="H64:H76" si="30">A64&amp;"-"&amp;E64&amp;F64&amp;"-"&amp;G64</f>
        <v>PK1-RL-OP</v>
      </c>
      <c r="I64" s="1522" t="s">
        <v>123</v>
      </c>
      <c r="J64" s="1522" t="s">
        <v>124</v>
      </c>
      <c r="K64" s="1523">
        <v>120</v>
      </c>
      <c r="L64" s="929"/>
      <c r="M64" s="928"/>
      <c r="N64" s="928" t="s">
        <v>80</v>
      </c>
      <c r="O64" s="928">
        <v>20</v>
      </c>
      <c r="P64" s="928">
        <v>1</v>
      </c>
      <c r="Q64" s="930">
        <f t="shared" si="29"/>
        <v>20</v>
      </c>
      <c r="R64" s="540" t="s">
        <v>503</v>
      </c>
      <c r="S64" s="410" t="s">
        <v>528</v>
      </c>
    </row>
    <row r="65" spans="1:19" s="437" customFormat="1" ht="12.75" customHeight="1">
      <c r="A65" s="545" t="s">
        <v>55</v>
      </c>
      <c r="B65" s="3477"/>
      <c r="C65" s="3488">
        <v>357298</v>
      </c>
      <c r="D65" s="3489">
        <v>1513</v>
      </c>
      <c r="E65" s="461" t="s">
        <v>696</v>
      </c>
      <c r="F65" s="461" t="s">
        <v>9</v>
      </c>
      <c r="G65" s="461" t="s">
        <v>697</v>
      </c>
      <c r="H65" s="461" t="str">
        <f t="shared" si="30"/>
        <v>PK1-HC-EE</v>
      </c>
      <c r="I65" s="3490" t="s">
        <v>130</v>
      </c>
      <c r="J65" s="528" t="s">
        <v>68</v>
      </c>
      <c r="K65" s="3402">
        <v>180</v>
      </c>
      <c r="L65" s="463"/>
      <c r="M65" s="3402" t="s">
        <v>80</v>
      </c>
      <c r="N65" s="3402"/>
      <c r="O65" s="3402">
        <v>180</v>
      </c>
      <c r="P65" s="3402">
        <v>2</v>
      </c>
      <c r="Q65" s="3445">
        <f t="shared" si="29"/>
        <v>360</v>
      </c>
      <c r="R65" s="3408" t="s">
        <v>384</v>
      </c>
      <c r="S65" s="3452" t="s">
        <v>531</v>
      </c>
    </row>
    <row r="66" spans="1:19" s="437" customFormat="1" ht="13.5" customHeight="1" thickBot="1">
      <c r="A66" s="545" t="s">
        <v>55</v>
      </c>
      <c r="B66" s="3477"/>
      <c r="C66" s="3440"/>
      <c r="D66" s="3413"/>
      <c r="E66" s="461" t="s">
        <v>696</v>
      </c>
      <c r="F66" s="461" t="s">
        <v>9</v>
      </c>
      <c r="G66" s="461" t="s">
        <v>697</v>
      </c>
      <c r="H66" s="461" t="str">
        <f t="shared" si="30"/>
        <v>PK1-HC-EE</v>
      </c>
      <c r="I66" s="3465"/>
      <c r="J66" s="528" t="s">
        <v>131</v>
      </c>
      <c r="K66" s="3450"/>
      <c r="L66" s="463"/>
      <c r="M66" s="3450"/>
      <c r="N66" s="3450"/>
      <c r="O66" s="3450"/>
      <c r="P66" s="3450"/>
      <c r="Q66" s="3451"/>
      <c r="R66" s="3443"/>
      <c r="S66" s="3453"/>
    </row>
    <row r="67" spans="1:19" s="437" customFormat="1" ht="12.75" customHeight="1">
      <c r="A67" s="545" t="s">
        <v>55</v>
      </c>
      <c r="B67" s="3477"/>
      <c r="C67" s="3454">
        <v>357390</v>
      </c>
      <c r="D67" s="3456">
        <v>1515</v>
      </c>
      <c r="E67" s="3456" t="s">
        <v>718</v>
      </c>
      <c r="F67" s="3456" t="s">
        <v>34</v>
      </c>
      <c r="G67" s="3456" t="s">
        <v>536</v>
      </c>
      <c r="H67" s="3456" t="str">
        <f t="shared" si="30"/>
        <v>PK1-YR-ME</v>
      </c>
      <c r="I67" s="3472" t="s">
        <v>144</v>
      </c>
      <c r="J67" s="2467" t="s">
        <v>1811</v>
      </c>
      <c r="K67" s="2468">
        <v>365</v>
      </c>
      <c r="L67" s="463"/>
      <c r="M67" s="3474" t="s">
        <v>80</v>
      </c>
      <c r="N67" s="3474"/>
      <c r="O67" s="3474">
        <v>60</v>
      </c>
      <c r="P67" s="3474">
        <v>3</v>
      </c>
      <c r="Q67" s="3475">
        <f t="shared" ref="Q67" si="31">O67*P67</f>
        <v>180</v>
      </c>
      <c r="R67" s="3408" t="s">
        <v>385</v>
      </c>
      <c r="S67" s="3453" t="s">
        <v>530</v>
      </c>
    </row>
    <row r="68" spans="1:19" s="437" customFormat="1" ht="13.5" customHeight="1" thickBot="1">
      <c r="A68" s="545" t="s">
        <v>55</v>
      </c>
      <c r="B68" s="3477"/>
      <c r="C68" s="3700"/>
      <c r="D68" s="3710"/>
      <c r="E68" s="3710"/>
      <c r="F68" s="3710"/>
      <c r="G68" s="3710"/>
      <c r="H68" s="3710"/>
      <c r="I68" s="3711"/>
      <c r="J68" s="2467" t="s">
        <v>1810</v>
      </c>
      <c r="K68" s="2468">
        <v>365</v>
      </c>
      <c r="L68" s="463"/>
      <c r="M68" s="3450"/>
      <c r="N68" s="3450"/>
      <c r="O68" s="3450"/>
      <c r="P68" s="3450"/>
      <c r="Q68" s="3451"/>
      <c r="R68" s="3443"/>
      <c r="S68" s="3453"/>
    </row>
    <row r="69" spans="1:19" s="437" customFormat="1" ht="13.5" customHeight="1" thickBot="1">
      <c r="A69" s="545" t="s">
        <v>55</v>
      </c>
      <c r="B69" s="3477"/>
      <c r="C69" s="3700"/>
      <c r="D69" s="3710"/>
      <c r="E69" s="3710"/>
      <c r="F69" s="3710"/>
      <c r="G69" s="3710"/>
      <c r="H69" s="3710"/>
      <c r="I69" s="3711"/>
      <c r="J69" s="3044" t="s">
        <v>1809</v>
      </c>
      <c r="K69" s="3043">
        <v>365</v>
      </c>
      <c r="L69" s="463"/>
      <c r="M69" s="564"/>
      <c r="N69" s="564"/>
      <c r="O69" s="564"/>
      <c r="P69" s="564"/>
      <c r="Q69" s="571"/>
      <c r="R69" s="1064"/>
      <c r="S69" s="410"/>
    </row>
    <row r="70" spans="1:19" s="437" customFormat="1" ht="13.5" customHeight="1" thickBot="1">
      <c r="A70" s="545" t="s">
        <v>55</v>
      </c>
      <c r="B70" s="3477"/>
      <c r="C70" s="2768">
        <v>366756</v>
      </c>
      <c r="D70" s="2769">
        <v>7157</v>
      </c>
      <c r="E70" s="2769" t="s">
        <v>718</v>
      </c>
      <c r="F70" s="2769" t="s">
        <v>34</v>
      </c>
      <c r="G70" s="2769" t="s">
        <v>536</v>
      </c>
      <c r="H70" s="2769" t="str">
        <f t="shared" ref="H70" si="32">A70&amp;"-"&amp;E70&amp;F70&amp;"-"&amp;G70</f>
        <v>PK1-YR-ME</v>
      </c>
      <c r="I70" s="2770" t="s">
        <v>1785</v>
      </c>
      <c r="J70" s="2771" t="s">
        <v>1786</v>
      </c>
      <c r="K70" s="2772">
        <v>365</v>
      </c>
      <c r="L70" s="463"/>
      <c r="M70" s="564"/>
      <c r="N70" s="564"/>
      <c r="O70" s="564"/>
      <c r="P70" s="564"/>
      <c r="Q70" s="571"/>
      <c r="R70" s="1064"/>
      <c r="S70" s="410"/>
    </row>
    <row r="71" spans="1:19" s="437" customFormat="1" ht="13.5" customHeight="1" thickBot="1">
      <c r="A71" s="545" t="s">
        <v>55</v>
      </c>
      <c r="B71" s="3477"/>
      <c r="C71" s="3482">
        <v>357300</v>
      </c>
      <c r="D71" s="3484">
        <v>1518</v>
      </c>
      <c r="E71" s="3484" t="s">
        <v>696</v>
      </c>
      <c r="F71" s="3484" t="s">
        <v>9</v>
      </c>
      <c r="G71" s="3484" t="s">
        <v>536</v>
      </c>
      <c r="H71" s="3484" t="str">
        <f t="shared" si="30"/>
        <v>PK1-HC-ME</v>
      </c>
      <c r="I71" s="3486" t="s">
        <v>147</v>
      </c>
      <c r="J71" s="2722" t="s">
        <v>1550</v>
      </c>
      <c r="K71" s="3491">
        <v>120</v>
      </c>
      <c r="L71" s="463"/>
      <c r="M71" s="3474" t="s">
        <v>80</v>
      </c>
      <c r="N71" s="3474"/>
      <c r="O71" s="3474">
        <v>480</v>
      </c>
      <c r="P71" s="3474">
        <v>3</v>
      </c>
      <c r="Q71" s="3475">
        <f t="shared" ref="Q71" si="33">O71*P71</f>
        <v>1440</v>
      </c>
      <c r="R71" s="540" t="s">
        <v>384</v>
      </c>
      <c r="S71" s="437" t="s">
        <v>531</v>
      </c>
    </row>
    <row r="72" spans="1:19" s="437" customFormat="1" ht="13.5" customHeight="1" thickBot="1">
      <c r="A72" s="545" t="s">
        <v>55</v>
      </c>
      <c r="B72" s="3477"/>
      <c r="C72" s="3708"/>
      <c r="D72" s="3707"/>
      <c r="E72" s="3707"/>
      <c r="F72" s="3707"/>
      <c r="G72" s="3707"/>
      <c r="H72" s="3707"/>
      <c r="I72" s="3701"/>
      <c r="J72" s="2722" t="s">
        <v>1726</v>
      </c>
      <c r="K72" s="3704"/>
      <c r="L72" s="432"/>
      <c r="M72" s="3403"/>
      <c r="N72" s="3403"/>
      <c r="O72" s="3403"/>
      <c r="P72" s="3403"/>
      <c r="Q72" s="3446"/>
      <c r="R72" s="540"/>
    </row>
    <row r="73" spans="1:19" s="437" customFormat="1" ht="13.5" customHeight="1" thickBot="1">
      <c r="A73" s="550" t="s">
        <v>55</v>
      </c>
      <c r="B73" s="3478"/>
      <c r="C73" s="3483"/>
      <c r="D73" s="3485"/>
      <c r="E73" s="3485"/>
      <c r="F73" s="3485"/>
      <c r="G73" s="3485"/>
      <c r="H73" s="3485"/>
      <c r="I73" s="3487"/>
      <c r="J73" s="2723" t="s">
        <v>1727</v>
      </c>
      <c r="K73" s="3492"/>
      <c r="L73" s="486"/>
      <c r="M73" s="3416"/>
      <c r="N73" s="3416"/>
      <c r="O73" s="3416"/>
      <c r="P73" s="3416"/>
      <c r="Q73" s="3458"/>
      <c r="R73" s="540" t="s">
        <v>383</v>
      </c>
      <c r="S73" s="431" t="s">
        <v>529</v>
      </c>
    </row>
    <row r="74" spans="1:19" s="437" customFormat="1" ht="13.5" customHeight="1">
      <c r="A74" s="545" t="s">
        <v>55</v>
      </c>
      <c r="B74" s="3476" t="s">
        <v>1712</v>
      </c>
      <c r="C74" s="3436">
        <v>363462</v>
      </c>
      <c r="D74" s="3428">
        <v>4655</v>
      </c>
      <c r="E74" s="1501" t="s">
        <v>695</v>
      </c>
      <c r="F74" s="1501" t="s">
        <v>42</v>
      </c>
      <c r="G74" s="1501" t="s">
        <v>706</v>
      </c>
      <c r="H74" s="1501" t="str">
        <f t="shared" si="30"/>
        <v>PK1-ML-OP</v>
      </c>
      <c r="I74" s="1503" t="s">
        <v>1299</v>
      </c>
      <c r="J74" s="1504" t="s">
        <v>1300</v>
      </c>
      <c r="K74" s="3431">
        <v>30</v>
      </c>
      <c r="L74" s="2131"/>
      <c r="M74" s="3402" t="s">
        <v>80</v>
      </c>
      <c r="N74" s="3402"/>
      <c r="O74" s="3402">
        <v>30</v>
      </c>
      <c r="P74" s="3402">
        <v>2</v>
      </c>
      <c r="Q74" s="3445">
        <f t="shared" ref="Q74" si="34">O74*P74</f>
        <v>60</v>
      </c>
      <c r="R74" s="3408" t="s">
        <v>503</v>
      </c>
      <c r="S74" s="437" t="s">
        <v>528</v>
      </c>
    </row>
    <row r="75" spans="1:19" s="412" customFormat="1" ht="27.75" customHeight="1">
      <c r="A75" s="556" t="s">
        <v>55</v>
      </c>
      <c r="B75" s="3477"/>
      <c r="C75" s="3437"/>
      <c r="D75" s="3429"/>
      <c r="E75" s="1525" t="s">
        <v>695</v>
      </c>
      <c r="F75" s="1525" t="s">
        <v>42</v>
      </c>
      <c r="G75" s="1525" t="s">
        <v>706</v>
      </c>
      <c r="H75" s="1525" t="str">
        <f t="shared" si="30"/>
        <v>PK1-ML-OP</v>
      </c>
      <c r="I75" s="1526" t="s">
        <v>1301</v>
      </c>
      <c r="J75" s="1527" t="s">
        <v>1305</v>
      </c>
      <c r="K75" s="3432"/>
      <c r="L75" s="2132"/>
      <c r="M75" s="3403"/>
      <c r="N75" s="3403"/>
      <c r="O75" s="3403"/>
      <c r="P75" s="3403"/>
      <c r="Q75" s="3446"/>
      <c r="R75" s="3409"/>
    </row>
    <row r="76" spans="1:19" s="437" customFormat="1" ht="13.5" customHeight="1" thickBot="1">
      <c r="A76" s="545" t="s">
        <v>55</v>
      </c>
      <c r="B76" s="3477"/>
      <c r="C76" s="3479"/>
      <c r="D76" s="3480"/>
      <c r="E76" s="1529" t="s">
        <v>695</v>
      </c>
      <c r="F76" s="1529" t="s">
        <v>42</v>
      </c>
      <c r="G76" s="1529" t="s">
        <v>706</v>
      </c>
      <c r="H76" s="1529" t="str">
        <f t="shared" si="30"/>
        <v>PK1-ML-OP</v>
      </c>
      <c r="I76" s="1530" t="s">
        <v>1302</v>
      </c>
      <c r="J76" s="1531" t="s">
        <v>1303</v>
      </c>
      <c r="K76" s="3481"/>
      <c r="L76" s="2133"/>
      <c r="M76" s="3416"/>
      <c r="N76" s="3416"/>
      <c r="O76" s="3416"/>
      <c r="P76" s="3416"/>
      <c r="Q76" s="3458"/>
      <c r="R76" s="3443"/>
    </row>
    <row r="77" spans="1:19" s="437" customFormat="1" ht="13.5" customHeight="1" thickBot="1">
      <c r="A77" s="545" t="s">
        <v>55</v>
      </c>
      <c r="B77" s="3477"/>
      <c r="C77" s="935">
        <v>363038</v>
      </c>
      <c r="D77" s="936">
        <v>3231</v>
      </c>
      <c r="E77" s="937" t="s">
        <v>695</v>
      </c>
      <c r="F77" s="937" t="s">
        <v>32</v>
      </c>
      <c r="G77" s="937" t="s">
        <v>697</v>
      </c>
      <c r="H77" s="937" t="str">
        <f>A77&amp;"-"&amp;E77&amp;F77&amp;"-"&amp;G77</f>
        <v>PK1-MI-EE</v>
      </c>
      <c r="I77" s="938" t="s">
        <v>854</v>
      </c>
      <c r="J77" s="939" t="s">
        <v>121</v>
      </c>
      <c r="K77" s="940">
        <v>30</v>
      </c>
      <c r="L77" s="941"/>
      <c r="M77" s="940" t="s">
        <v>80</v>
      </c>
      <c r="N77" s="942"/>
      <c r="O77" s="940">
        <v>60</v>
      </c>
      <c r="P77" s="940">
        <v>1</v>
      </c>
      <c r="Q77" s="943">
        <f t="shared" ref="Q77:Q79" si="35">O77*P77</f>
        <v>60</v>
      </c>
      <c r="R77" s="1064" t="s">
        <v>383</v>
      </c>
      <c r="S77" s="431" t="s">
        <v>529</v>
      </c>
    </row>
    <row r="78" spans="1:19" s="437" customFormat="1" ht="13.5" customHeight="1" thickBot="1">
      <c r="A78" s="545" t="s">
        <v>55</v>
      </c>
      <c r="B78" s="3477"/>
      <c r="C78" s="1520">
        <v>357401</v>
      </c>
      <c r="D78" s="1521">
        <v>1510</v>
      </c>
      <c r="E78" s="1521" t="s">
        <v>34</v>
      </c>
      <c r="F78" s="1521" t="s">
        <v>42</v>
      </c>
      <c r="G78" s="1521" t="s">
        <v>706</v>
      </c>
      <c r="H78" s="1521" t="str">
        <f t="shared" ref="H78:H90" si="36">A78&amp;"-"&amp;E78&amp;F78&amp;"-"&amp;G78</f>
        <v>PK1-RL-OP</v>
      </c>
      <c r="I78" s="1522" t="s">
        <v>123</v>
      </c>
      <c r="J78" s="1522" t="s">
        <v>124</v>
      </c>
      <c r="K78" s="1523">
        <v>120</v>
      </c>
      <c r="L78" s="929"/>
      <c r="M78" s="928"/>
      <c r="N78" s="928" t="s">
        <v>80</v>
      </c>
      <c r="O78" s="928">
        <v>20</v>
      </c>
      <c r="P78" s="928">
        <v>1</v>
      </c>
      <c r="Q78" s="930">
        <f t="shared" si="35"/>
        <v>20</v>
      </c>
      <c r="R78" s="540" t="s">
        <v>503</v>
      </c>
      <c r="S78" s="410" t="s">
        <v>528</v>
      </c>
    </row>
    <row r="79" spans="1:19" s="437" customFormat="1" ht="12.75" customHeight="1">
      <c r="A79" s="545" t="s">
        <v>55</v>
      </c>
      <c r="B79" s="3477"/>
      <c r="C79" s="3488">
        <v>357250</v>
      </c>
      <c r="D79" s="3489">
        <v>1513</v>
      </c>
      <c r="E79" s="461" t="s">
        <v>696</v>
      </c>
      <c r="F79" s="461" t="s">
        <v>9</v>
      </c>
      <c r="G79" s="461" t="s">
        <v>697</v>
      </c>
      <c r="H79" s="461" t="str">
        <f t="shared" si="36"/>
        <v>PK1-HC-EE</v>
      </c>
      <c r="I79" s="3490" t="s">
        <v>130</v>
      </c>
      <c r="J79" s="528" t="s">
        <v>68</v>
      </c>
      <c r="K79" s="3402">
        <v>180</v>
      </c>
      <c r="L79" s="463"/>
      <c r="M79" s="3402" t="s">
        <v>80</v>
      </c>
      <c r="N79" s="3402"/>
      <c r="O79" s="3402">
        <v>180</v>
      </c>
      <c r="P79" s="3402">
        <v>2</v>
      </c>
      <c r="Q79" s="3445">
        <f t="shared" si="35"/>
        <v>360</v>
      </c>
      <c r="R79" s="3408" t="s">
        <v>384</v>
      </c>
      <c r="S79" s="3452" t="s">
        <v>531</v>
      </c>
    </row>
    <row r="80" spans="1:19" s="437" customFormat="1" ht="13.5" customHeight="1" thickBot="1">
      <c r="A80" s="545" t="s">
        <v>55</v>
      </c>
      <c r="B80" s="3477"/>
      <c r="C80" s="3440"/>
      <c r="D80" s="3413"/>
      <c r="E80" s="461" t="s">
        <v>696</v>
      </c>
      <c r="F80" s="461" t="s">
        <v>9</v>
      </c>
      <c r="G80" s="461" t="s">
        <v>697</v>
      </c>
      <c r="H80" s="461" t="str">
        <f t="shared" si="36"/>
        <v>PK1-HC-EE</v>
      </c>
      <c r="I80" s="3465"/>
      <c r="J80" s="528" t="s">
        <v>131</v>
      </c>
      <c r="K80" s="3450"/>
      <c r="L80" s="463"/>
      <c r="M80" s="3450"/>
      <c r="N80" s="3450"/>
      <c r="O80" s="3450"/>
      <c r="P80" s="3450"/>
      <c r="Q80" s="3451"/>
      <c r="R80" s="3443"/>
      <c r="S80" s="3453"/>
    </row>
    <row r="81" spans="1:19" s="437" customFormat="1" ht="12.75" customHeight="1">
      <c r="A81" s="545" t="s">
        <v>55</v>
      </c>
      <c r="B81" s="3477"/>
      <c r="C81" s="3454">
        <v>357400</v>
      </c>
      <c r="D81" s="3456">
        <v>1515</v>
      </c>
      <c r="E81" s="3456" t="s">
        <v>718</v>
      </c>
      <c r="F81" s="3456" t="s">
        <v>34</v>
      </c>
      <c r="G81" s="3456" t="s">
        <v>536</v>
      </c>
      <c r="H81" s="3456" t="str">
        <f t="shared" si="36"/>
        <v>PK1-YR-ME</v>
      </c>
      <c r="I81" s="3472" t="s">
        <v>144</v>
      </c>
      <c r="J81" s="2467" t="s">
        <v>1811</v>
      </c>
      <c r="K81" s="2468">
        <v>365</v>
      </c>
      <c r="L81" s="463"/>
      <c r="M81" s="3474" t="s">
        <v>80</v>
      </c>
      <c r="N81" s="3474"/>
      <c r="O81" s="3474">
        <v>60</v>
      </c>
      <c r="P81" s="3474">
        <v>3</v>
      </c>
      <c r="Q81" s="3475">
        <f t="shared" ref="Q81" si="37">O81*P81</f>
        <v>180</v>
      </c>
      <c r="R81" s="3408" t="s">
        <v>385</v>
      </c>
      <c r="S81" s="3453" t="s">
        <v>530</v>
      </c>
    </row>
    <row r="82" spans="1:19" s="437" customFormat="1" ht="13.5" customHeight="1" thickBot="1">
      <c r="A82" s="545" t="s">
        <v>55</v>
      </c>
      <c r="B82" s="3477"/>
      <c r="C82" s="3700"/>
      <c r="D82" s="3710"/>
      <c r="E82" s="3710"/>
      <c r="F82" s="3710"/>
      <c r="G82" s="3710"/>
      <c r="H82" s="3710"/>
      <c r="I82" s="3711"/>
      <c r="J82" s="2467" t="s">
        <v>1810</v>
      </c>
      <c r="K82" s="2468">
        <v>365</v>
      </c>
      <c r="L82" s="463"/>
      <c r="M82" s="3450"/>
      <c r="N82" s="3450"/>
      <c r="O82" s="3450"/>
      <c r="P82" s="3450"/>
      <c r="Q82" s="3451"/>
      <c r="R82" s="3443"/>
      <c r="S82" s="3453"/>
    </row>
    <row r="83" spans="1:19" s="437" customFormat="1" ht="13.5" customHeight="1" thickBot="1">
      <c r="A83" s="545"/>
      <c r="B83" s="3477"/>
      <c r="C83" s="3700"/>
      <c r="D83" s="3710"/>
      <c r="E83" s="3710"/>
      <c r="F83" s="3710"/>
      <c r="G83" s="3710"/>
      <c r="H83" s="3710"/>
      <c r="I83" s="3711"/>
      <c r="J83" s="3044" t="s">
        <v>1809</v>
      </c>
      <c r="K83" s="2468">
        <v>365</v>
      </c>
      <c r="L83" s="463"/>
      <c r="M83" s="564"/>
      <c r="N83" s="564"/>
      <c r="O83" s="564"/>
      <c r="P83" s="564"/>
      <c r="Q83" s="571"/>
      <c r="R83" s="1064"/>
      <c r="S83" s="410"/>
    </row>
    <row r="84" spans="1:19" s="437" customFormat="1" ht="13.5" customHeight="1" thickBot="1">
      <c r="A84" s="545" t="s">
        <v>55</v>
      </c>
      <c r="B84" s="3477"/>
      <c r="C84" s="2768">
        <v>366757</v>
      </c>
      <c r="D84" s="2769">
        <v>7157</v>
      </c>
      <c r="E84" s="2769" t="s">
        <v>718</v>
      </c>
      <c r="F84" s="2769" t="s">
        <v>34</v>
      </c>
      <c r="G84" s="2769" t="s">
        <v>536</v>
      </c>
      <c r="H84" s="2769" t="str">
        <f t="shared" ref="H84:H85" si="38">A84&amp;"-"&amp;E84&amp;F84&amp;"-"&amp;G84</f>
        <v>PK1-YR-ME</v>
      </c>
      <c r="I84" s="2770" t="s">
        <v>1785</v>
      </c>
      <c r="J84" s="2771" t="s">
        <v>1786</v>
      </c>
      <c r="K84" s="2772">
        <v>365</v>
      </c>
      <c r="L84" s="463"/>
      <c r="M84" s="564"/>
      <c r="N84" s="564"/>
      <c r="O84" s="564"/>
      <c r="P84" s="564"/>
      <c r="Q84" s="571"/>
      <c r="R84" s="1064"/>
      <c r="S84" s="410"/>
    </row>
    <row r="85" spans="1:19" s="437" customFormat="1" ht="13.5" customHeight="1" thickBot="1">
      <c r="A85" s="545" t="s">
        <v>55</v>
      </c>
      <c r="B85" s="3477"/>
      <c r="C85" s="3482">
        <v>357402</v>
      </c>
      <c r="D85" s="3484">
        <v>1518</v>
      </c>
      <c r="E85" s="3484" t="s">
        <v>696</v>
      </c>
      <c r="F85" s="3484" t="s">
        <v>9</v>
      </c>
      <c r="G85" s="3484" t="s">
        <v>536</v>
      </c>
      <c r="H85" s="3484" t="str">
        <f t="shared" si="38"/>
        <v>PK1-HC-ME</v>
      </c>
      <c r="I85" s="3486" t="s">
        <v>147</v>
      </c>
      <c r="J85" s="2722" t="s">
        <v>1550</v>
      </c>
      <c r="K85" s="3491">
        <v>120</v>
      </c>
      <c r="L85" s="463"/>
      <c r="M85" s="3474" t="s">
        <v>80</v>
      </c>
      <c r="N85" s="3474"/>
      <c r="O85" s="3474">
        <v>480</v>
      </c>
      <c r="P85" s="3474">
        <v>3</v>
      </c>
      <c r="Q85" s="3475">
        <f t="shared" ref="Q85" si="39">O85*P85</f>
        <v>1440</v>
      </c>
      <c r="R85" s="540" t="s">
        <v>384</v>
      </c>
      <c r="S85" s="437" t="s">
        <v>531</v>
      </c>
    </row>
    <row r="86" spans="1:19" s="437" customFormat="1" ht="13.5" customHeight="1" thickBot="1">
      <c r="A86" s="545" t="s">
        <v>55</v>
      </c>
      <c r="B86" s="3477"/>
      <c r="C86" s="3708"/>
      <c r="D86" s="3707"/>
      <c r="E86" s="3707"/>
      <c r="F86" s="3707"/>
      <c r="G86" s="3707"/>
      <c r="H86" s="3707"/>
      <c r="I86" s="3701"/>
      <c r="J86" s="2722" t="s">
        <v>1726</v>
      </c>
      <c r="K86" s="3704"/>
      <c r="L86" s="432"/>
      <c r="M86" s="3403"/>
      <c r="N86" s="3403"/>
      <c r="O86" s="3403"/>
      <c r="P86" s="3403"/>
      <c r="Q86" s="3446"/>
      <c r="R86" s="540"/>
    </row>
    <row r="87" spans="1:19" s="437" customFormat="1" ht="13.5" customHeight="1" thickBot="1">
      <c r="A87" s="550" t="s">
        <v>55</v>
      </c>
      <c r="B87" s="3478"/>
      <c r="C87" s="3483"/>
      <c r="D87" s="3485"/>
      <c r="E87" s="3485"/>
      <c r="F87" s="3485"/>
      <c r="G87" s="3485"/>
      <c r="H87" s="3485"/>
      <c r="I87" s="3487"/>
      <c r="J87" s="2723" t="s">
        <v>1727</v>
      </c>
      <c r="K87" s="3492"/>
      <c r="L87" s="486"/>
      <c r="M87" s="3416"/>
      <c r="N87" s="3416"/>
      <c r="O87" s="3416"/>
      <c r="P87" s="3416"/>
      <c r="Q87" s="3458"/>
      <c r="R87" s="540" t="s">
        <v>383</v>
      </c>
      <c r="S87" s="431" t="s">
        <v>529</v>
      </c>
    </row>
    <row r="88" spans="1:19" s="437" customFormat="1" ht="13.5" customHeight="1">
      <c r="A88" s="545" t="s">
        <v>55</v>
      </c>
      <c r="B88" s="3476" t="s">
        <v>1713</v>
      </c>
      <c r="C88" s="3436">
        <v>363463</v>
      </c>
      <c r="D88" s="3428">
        <v>4655</v>
      </c>
      <c r="E88" s="1501" t="s">
        <v>695</v>
      </c>
      <c r="F88" s="1501" t="s">
        <v>42</v>
      </c>
      <c r="G88" s="1501" t="s">
        <v>706</v>
      </c>
      <c r="H88" s="1501" t="str">
        <f t="shared" si="36"/>
        <v>PK1-ML-OP</v>
      </c>
      <c r="I88" s="1503" t="s">
        <v>1299</v>
      </c>
      <c r="J88" s="1504" t="s">
        <v>1300</v>
      </c>
      <c r="K88" s="3431">
        <v>30</v>
      </c>
      <c r="L88" s="2131"/>
      <c r="M88" s="3402" t="s">
        <v>80</v>
      </c>
      <c r="N88" s="3402"/>
      <c r="O88" s="3402">
        <v>30</v>
      </c>
      <c r="P88" s="3402">
        <v>2</v>
      </c>
      <c r="Q88" s="3445">
        <f t="shared" ref="Q88" si="40">O88*P88</f>
        <v>60</v>
      </c>
      <c r="R88" s="3408" t="s">
        <v>503</v>
      </c>
      <c r="S88" s="437" t="s">
        <v>528</v>
      </c>
    </row>
    <row r="89" spans="1:19" s="412" customFormat="1" ht="27.75" customHeight="1">
      <c r="A89" s="556" t="s">
        <v>55</v>
      </c>
      <c r="B89" s="3477"/>
      <c r="C89" s="3437"/>
      <c r="D89" s="3429"/>
      <c r="E89" s="1525" t="s">
        <v>695</v>
      </c>
      <c r="F89" s="1525" t="s">
        <v>42</v>
      </c>
      <c r="G89" s="1525" t="s">
        <v>706</v>
      </c>
      <c r="H89" s="1525" t="str">
        <f t="shared" si="36"/>
        <v>PK1-ML-OP</v>
      </c>
      <c r="I89" s="1526" t="s">
        <v>1301</v>
      </c>
      <c r="J89" s="1527" t="s">
        <v>1305</v>
      </c>
      <c r="K89" s="3432"/>
      <c r="L89" s="2132"/>
      <c r="M89" s="3403"/>
      <c r="N89" s="3403"/>
      <c r="O89" s="3403"/>
      <c r="P89" s="3403"/>
      <c r="Q89" s="3446"/>
      <c r="R89" s="3409"/>
    </row>
    <row r="90" spans="1:19" s="437" customFormat="1" ht="13.5" customHeight="1" thickBot="1">
      <c r="A90" s="545" t="s">
        <v>55</v>
      </c>
      <c r="B90" s="3477"/>
      <c r="C90" s="3479"/>
      <c r="D90" s="3480"/>
      <c r="E90" s="1529" t="s">
        <v>695</v>
      </c>
      <c r="F90" s="1529" t="s">
        <v>42</v>
      </c>
      <c r="G90" s="1529" t="s">
        <v>706</v>
      </c>
      <c r="H90" s="1529" t="str">
        <f t="shared" si="36"/>
        <v>PK1-ML-OP</v>
      </c>
      <c r="I90" s="1530" t="s">
        <v>1302</v>
      </c>
      <c r="J90" s="1531" t="s">
        <v>1303</v>
      </c>
      <c r="K90" s="3481"/>
      <c r="L90" s="2133"/>
      <c r="M90" s="3416"/>
      <c r="N90" s="3416"/>
      <c r="O90" s="3416"/>
      <c r="P90" s="3416"/>
      <c r="Q90" s="3458"/>
      <c r="R90" s="3443"/>
    </row>
    <row r="91" spans="1:19" s="437" customFormat="1" ht="13.5" customHeight="1" thickBot="1">
      <c r="A91" s="545" t="s">
        <v>55</v>
      </c>
      <c r="B91" s="3477"/>
      <c r="C91" s="935">
        <v>363040</v>
      </c>
      <c r="D91" s="936">
        <v>3231</v>
      </c>
      <c r="E91" s="937" t="s">
        <v>695</v>
      </c>
      <c r="F91" s="937" t="s">
        <v>32</v>
      </c>
      <c r="G91" s="937" t="s">
        <v>697</v>
      </c>
      <c r="H91" s="937" t="str">
        <f>A91&amp;"-"&amp;E91&amp;F91&amp;"-"&amp;G91</f>
        <v>PK1-MI-EE</v>
      </c>
      <c r="I91" s="938" t="s">
        <v>854</v>
      </c>
      <c r="J91" s="939" t="s">
        <v>121</v>
      </c>
      <c r="K91" s="940">
        <v>30</v>
      </c>
      <c r="L91" s="941"/>
      <c r="M91" s="940" t="s">
        <v>80</v>
      </c>
      <c r="N91" s="942"/>
      <c r="O91" s="940">
        <v>60</v>
      </c>
      <c r="P91" s="940">
        <v>1</v>
      </c>
      <c r="Q91" s="943">
        <f t="shared" ref="Q91:Q93" si="41">O91*P91</f>
        <v>60</v>
      </c>
      <c r="R91" s="1064" t="s">
        <v>383</v>
      </c>
      <c r="S91" s="431" t="s">
        <v>529</v>
      </c>
    </row>
    <row r="92" spans="1:19" s="437" customFormat="1" ht="13.5" customHeight="1" thickBot="1">
      <c r="A92" s="545" t="s">
        <v>55</v>
      </c>
      <c r="B92" s="3477"/>
      <c r="C92" s="1520">
        <v>357407</v>
      </c>
      <c r="D92" s="1521">
        <v>1510</v>
      </c>
      <c r="E92" s="1521" t="s">
        <v>34</v>
      </c>
      <c r="F92" s="1521" t="s">
        <v>42</v>
      </c>
      <c r="G92" s="1521" t="s">
        <v>706</v>
      </c>
      <c r="H92" s="1521" t="str">
        <f t="shared" ref="H92:H104" si="42">A92&amp;"-"&amp;E92&amp;F92&amp;"-"&amp;G92</f>
        <v>PK1-RL-OP</v>
      </c>
      <c r="I92" s="1522" t="s">
        <v>123</v>
      </c>
      <c r="J92" s="1522" t="s">
        <v>124</v>
      </c>
      <c r="K92" s="1523">
        <v>120</v>
      </c>
      <c r="L92" s="929"/>
      <c r="M92" s="928"/>
      <c r="N92" s="928" t="s">
        <v>80</v>
      </c>
      <c r="O92" s="928">
        <v>20</v>
      </c>
      <c r="P92" s="928">
        <v>1</v>
      </c>
      <c r="Q92" s="930">
        <f t="shared" si="41"/>
        <v>20</v>
      </c>
      <c r="R92" s="540" t="s">
        <v>503</v>
      </c>
      <c r="S92" s="410" t="s">
        <v>528</v>
      </c>
    </row>
    <row r="93" spans="1:19" s="437" customFormat="1" ht="12.75" customHeight="1">
      <c r="A93" s="545" t="s">
        <v>55</v>
      </c>
      <c r="B93" s="3477"/>
      <c r="C93" s="3488">
        <v>357406</v>
      </c>
      <c r="D93" s="3489">
        <v>1513</v>
      </c>
      <c r="E93" s="461" t="s">
        <v>696</v>
      </c>
      <c r="F93" s="461" t="s">
        <v>9</v>
      </c>
      <c r="G93" s="461" t="s">
        <v>697</v>
      </c>
      <c r="H93" s="461" t="str">
        <f t="shared" si="42"/>
        <v>PK1-HC-EE</v>
      </c>
      <c r="I93" s="3490" t="s">
        <v>130</v>
      </c>
      <c r="J93" s="528" t="s">
        <v>68</v>
      </c>
      <c r="K93" s="3402">
        <v>180</v>
      </c>
      <c r="L93" s="463"/>
      <c r="M93" s="3402" t="s">
        <v>80</v>
      </c>
      <c r="N93" s="3402"/>
      <c r="O93" s="3402">
        <v>180</v>
      </c>
      <c r="P93" s="3402">
        <v>2</v>
      </c>
      <c r="Q93" s="3445">
        <f t="shared" si="41"/>
        <v>360</v>
      </c>
      <c r="R93" s="3408" t="s">
        <v>384</v>
      </c>
      <c r="S93" s="3452" t="s">
        <v>531</v>
      </c>
    </row>
    <row r="94" spans="1:19" s="437" customFormat="1" ht="13.5" customHeight="1" thickBot="1">
      <c r="A94" s="545" t="s">
        <v>55</v>
      </c>
      <c r="B94" s="3477"/>
      <c r="C94" s="3440"/>
      <c r="D94" s="3413"/>
      <c r="E94" s="461" t="s">
        <v>696</v>
      </c>
      <c r="F94" s="461" t="s">
        <v>9</v>
      </c>
      <c r="G94" s="461" t="s">
        <v>697</v>
      </c>
      <c r="H94" s="461" t="str">
        <f t="shared" si="42"/>
        <v>PK1-HC-EE</v>
      </c>
      <c r="I94" s="3465"/>
      <c r="J94" s="528" t="s">
        <v>131</v>
      </c>
      <c r="K94" s="3450"/>
      <c r="L94" s="463"/>
      <c r="M94" s="3450"/>
      <c r="N94" s="3450"/>
      <c r="O94" s="3450"/>
      <c r="P94" s="3450"/>
      <c r="Q94" s="3451"/>
      <c r="R94" s="3443"/>
      <c r="S94" s="3453"/>
    </row>
    <row r="95" spans="1:19" s="437" customFormat="1" ht="12.75" customHeight="1">
      <c r="A95" s="545" t="s">
        <v>55</v>
      </c>
      <c r="B95" s="3477"/>
      <c r="C95" s="3454">
        <v>357405</v>
      </c>
      <c r="D95" s="3456">
        <v>1515</v>
      </c>
      <c r="E95" s="3456" t="s">
        <v>1509</v>
      </c>
      <c r="F95" s="3456" t="s">
        <v>34</v>
      </c>
      <c r="G95" s="3456" t="s">
        <v>536</v>
      </c>
      <c r="H95" s="3456" t="str">
        <f t="shared" si="42"/>
        <v>PK1-SR-ME</v>
      </c>
      <c r="I95" s="3472" t="s">
        <v>144</v>
      </c>
      <c r="J95" s="2467" t="s">
        <v>1811</v>
      </c>
      <c r="K95" s="3043">
        <v>365</v>
      </c>
      <c r="L95" s="463"/>
      <c r="M95" s="3474" t="s">
        <v>80</v>
      </c>
      <c r="N95" s="3474"/>
      <c r="O95" s="3474">
        <v>60</v>
      </c>
      <c r="P95" s="3474">
        <v>3</v>
      </c>
      <c r="Q95" s="3475">
        <f t="shared" ref="Q95" si="43">O95*P95</f>
        <v>180</v>
      </c>
      <c r="R95" s="3408" t="s">
        <v>385</v>
      </c>
      <c r="S95" s="3453" t="s">
        <v>530</v>
      </c>
    </row>
    <row r="96" spans="1:19" s="437" customFormat="1" ht="13.5" customHeight="1" thickBot="1">
      <c r="A96" s="545" t="s">
        <v>55</v>
      </c>
      <c r="B96" s="3477"/>
      <c r="C96" s="3700"/>
      <c r="D96" s="3710"/>
      <c r="E96" s="3710"/>
      <c r="F96" s="3710"/>
      <c r="G96" s="3710"/>
      <c r="H96" s="3710"/>
      <c r="I96" s="3711"/>
      <c r="J96" s="2467" t="s">
        <v>1810</v>
      </c>
      <c r="K96" s="3043">
        <v>365</v>
      </c>
      <c r="L96" s="463"/>
      <c r="M96" s="3450"/>
      <c r="N96" s="3450"/>
      <c r="O96" s="3450"/>
      <c r="P96" s="3450"/>
      <c r="Q96" s="3451"/>
      <c r="R96" s="3443"/>
      <c r="S96" s="3453"/>
    </row>
    <row r="97" spans="1:19" s="437" customFormat="1" ht="13.5" customHeight="1" thickBot="1">
      <c r="A97" s="545" t="s">
        <v>55</v>
      </c>
      <c r="B97" s="3477"/>
      <c r="C97" s="3700"/>
      <c r="D97" s="3710"/>
      <c r="E97" s="3710"/>
      <c r="F97" s="3710"/>
      <c r="G97" s="3710"/>
      <c r="H97" s="3710"/>
      <c r="I97" s="3711"/>
      <c r="J97" s="3044" t="s">
        <v>1809</v>
      </c>
      <c r="K97" s="3045">
        <v>365</v>
      </c>
      <c r="L97" s="463"/>
      <c r="M97" s="564"/>
      <c r="N97" s="564"/>
      <c r="O97" s="564"/>
      <c r="P97" s="564"/>
      <c r="Q97" s="571"/>
      <c r="R97" s="1064"/>
      <c r="S97" s="410"/>
    </row>
    <row r="98" spans="1:19" s="437" customFormat="1" ht="13.5" customHeight="1" thickBot="1">
      <c r="A98" s="545" t="s">
        <v>55</v>
      </c>
      <c r="B98" s="3477"/>
      <c r="C98" s="2768">
        <v>366758</v>
      </c>
      <c r="D98" s="2769">
        <v>7157</v>
      </c>
      <c r="E98" s="2769" t="s">
        <v>718</v>
      </c>
      <c r="F98" s="2769" t="s">
        <v>34</v>
      </c>
      <c r="G98" s="2769" t="s">
        <v>536</v>
      </c>
      <c r="H98" s="2769" t="str">
        <f t="shared" si="42"/>
        <v>PK1-YR-ME</v>
      </c>
      <c r="I98" s="2770" t="s">
        <v>1785</v>
      </c>
      <c r="J98" s="2771" t="s">
        <v>1786</v>
      </c>
      <c r="K98" s="2772">
        <v>365</v>
      </c>
      <c r="L98" s="463"/>
      <c r="M98" s="564"/>
      <c r="N98" s="564"/>
      <c r="O98" s="564"/>
      <c r="P98" s="564"/>
      <c r="Q98" s="571"/>
      <c r="R98" s="1064"/>
      <c r="S98" s="410"/>
    </row>
    <row r="99" spans="1:19" s="437" customFormat="1" ht="13.5" customHeight="1" thickBot="1">
      <c r="A99" s="545" t="s">
        <v>55</v>
      </c>
      <c r="B99" s="3477"/>
      <c r="C99" s="3482">
        <v>357408</v>
      </c>
      <c r="D99" s="3484">
        <v>1518</v>
      </c>
      <c r="E99" s="3484" t="s">
        <v>34</v>
      </c>
      <c r="F99" s="3484" t="s">
        <v>9</v>
      </c>
      <c r="G99" s="3484" t="s">
        <v>536</v>
      </c>
      <c r="H99" s="3484" t="str">
        <f t="shared" si="42"/>
        <v>PK1-RC-ME</v>
      </c>
      <c r="I99" s="3486" t="s">
        <v>147</v>
      </c>
      <c r="J99" s="2722" t="s">
        <v>1550</v>
      </c>
      <c r="K99" s="3491">
        <v>120</v>
      </c>
      <c r="L99" s="463"/>
      <c r="M99" s="3474" t="s">
        <v>80</v>
      </c>
      <c r="N99" s="3474"/>
      <c r="O99" s="3474">
        <v>480</v>
      </c>
      <c r="P99" s="3474">
        <v>3</v>
      </c>
      <c r="Q99" s="3475">
        <f t="shared" ref="Q99" si="44">O99*P99</f>
        <v>1440</v>
      </c>
      <c r="R99" s="540" t="s">
        <v>384</v>
      </c>
      <c r="S99" s="437" t="s">
        <v>531</v>
      </c>
    </row>
    <row r="100" spans="1:19" s="437" customFormat="1" ht="13.5" customHeight="1" thickBot="1">
      <c r="A100" s="545" t="s">
        <v>55</v>
      </c>
      <c r="B100" s="3477"/>
      <c r="C100" s="3708"/>
      <c r="D100" s="3707"/>
      <c r="E100" s="3707"/>
      <c r="F100" s="3707"/>
      <c r="G100" s="3707"/>
      <c r="H100" s="3707"/>
      <c r="I100" s="3701"/>
      <c r="J100" s="2722" t="s">
        <v>1726</v>
      </c>
      <c r="K100" s="3704"/>
      <c r="L100" s="432"/>
      <c r="M100" s="3403"/>
      <c r="N100" s="3403"/>
      <c r="O100" s="3403"/>
      <c r="P100" s="3403"/>
      <c r="Q100" s="3446"/>
      <c r="R100" s="540"/>
    </row>
    <row r="101" spans="1:19" s="437" customFormat="1" ht="13.5" customHeight="1" thickBot="1">
      <c r="A101" s="550" t="s">
        <v>55</v>
      </c>
      <c r="B101" s="3478"/>
      <c r="C101" s="3483"/>
      <c r="D101" s="3485"/>
      <c r="E101" s="3485"/>
      <c r="F101" s="3485"/>
      <c r="G101" s="3485"/>
      <c r="H101" s="3485"/>
      <c r="I101" s="3487"/>
      <c r="J101" s="2723" t="s">
        <v>1727</v>
      </c>
      <c r="K101" s="3492"/>
      <c r="L101" s="486"/>
      <c r="M101" s="3416"/>
      <c r="N101" s="3416"/>
      <c r="O101" s="3416"/>
      <c r="P101" s="3416"/>
      <c r="Q101" s="3458"/>
      <c r="R101" s="540" t="s">
        <v>383</v>
      </c>
      <c r="S101" s="431" t="s">
        <v>529</v>
      </c>
    </row>
    <row r="102" spans="1:19" s="437" customFormat="1" ht="13.5" customHeight="1">
      <c r="A102" s="545" t="s">
        <v>55</v>
      </c>
      <c r="B102" s="3501" t="s">
        <v>1714</v>
      </c>
      <c r="C102" s="3436"/>
      <c r="D102" s="3428">
        <v>4655</v>
      </c>
      <c r="E102" s="1501" t="s">
        <v>695</v>
      </c>
      <c r="F102" s="1501" t="s">
        <v>42</v>
      </c>
      <c r="G102" s="1501" t="s">
        <v>706</v>
      </c>
      <c r="H102" s="1501" t="str">
        <f t="shared" si="42"/>
        <v>PK1-ML-OP</v>
      </c>
      <c r="I102" s="1503" t="s">
        <v>1299</v>
      </c>
      <c r="J102" s="1504" t="s">
        <v>1300</v>
      </c>
      <c r="K102" s="3431">
        <v>30</v>
      </c>
      <c r="L102" s="2131"/>
      <c r="M102" s="3402" t="s">
        <v>80</v>
      </c>
      <c r="N102" s="3402"/>
      <c r="O102" s="3402">
        <v>30</v>
      </c>
      <c r="P102" s="3402">
        <v>2</v>
      </c>
      <c r="Q102" s="3445">
        <f t="shared" ref="Q102" si="45">O102*P102</f>
        <v>60</v>
      </c>
      <c r="R102" s="3408" t="s">
        <v>503</v>
      </c>
      <c r="S102" s="437" t="s">
        <v>528</v>
      </c>
    </row>
    <row r="103" spans="1:19" s="412" customFormat="1" ht="27.75" customHeight="1">
      <c r="A103" s="556" t="s">
        <v>55</v>
      </c>
      <c r="B103" s="3502"/>
      <c r="C103" s="3437"/>
      <c r="D103" s="3429"/>
      <c r="E103" s="1525" t="s">
        <v>695</v>
      </c>
      <c r="F103" s="1525" t="s">
        <v>42</v>
      </c>
      <c r="G103" s="1525" t="s">
        <v>706</v>
      </c>
      <c r="H103" s="1525" t="str">
        <f t="shared" si="42"/>
        <v>PK1-ML-OP</v>
      </c>
      <c r="I103" s="1526" t="s">
        <v>1301</v>
      </c>
      <c r="J103" s="1527" t="s">
        <v>1305</v>
      </c>
      <c r="K103" s="3432"/>
      <c r="L103" s="2132"/>
      <c r="M103" s="3403"/>
      <c r="N103" s="3403"/>
      <c r="O103" s="3403"/>
      <c r="P103" s="3403"/>
      <c r="Q103" s="3446"/>
      <c r="R103" s="3409"/>
    </row>
    <row r="104" spans="1:19" s="437" customFormat="1" ht="13.5" customHeight="1" thickBot="1">
      <c r="A104" s="545" t="s">
        <v>55</v>
      </c>
      <c r="B104" s="3502"/>
      <c r="C104" s="3479"/>
      <c r="D104" s="3480"/>
      <c r="E104" s="1529" t="s">
        <v>695</v>
      </c>
      <c r="F104" s="1529" t="s">
        <v>42</v>
      </c>
      <c r="G104" s="1529" t="s">
        <v>706</v>
      </c>
      <c r="H104" s="1529" t="str">
        <f t="shared" si="42"/>
        <v>PK1-ML-OP</v>
      </c>
      <c r="I104" s="1530" t="s">
        <v>1302</v>
      </c>
      <c r="J104" s="1531" t="s">
        <v>1303</v>
      </c>
      <c r="K104" s="3481"/>
      <c r="L104" s="2133"/>
      <c r="M104" s="3416"/>
      <c r="N104" s="3416"/>
      <c r="O104" s="3416"/>
      <c r="P104" s="3416"/>
      <c r="Q104" s="3458"/>
      <c r="R104" s="3443"/>
    </row>
    <row r="105" spans="1:19" s="437" customFormat="1" ht="13.5" customHeight="1" thickBot="1">
      <c r="A105" s="545" t="s">
        <v>55</v>
      </c>
      <c r="B105" s="3502"/>
      <c r="C105" s="935"/>
      <c r="D105" s="936">
        <v>3231</v>
      </c>
      <c r="E105" s="937" t="s">
        <v>695</v>
      </c>
      <c r="F105" s="937" t="s">
        <v>32</v>
      </c>
      <c r="G105" s="937" t="s">
        <v>697</v>
      </c>
      <c r="H105" s="937" t="str">
        <f>A105&amp;"-"&amp;E105&amp;F105&amp;"-"&amp;G105</f>
        <v>PK1-MI-EE</v>
      </c>
      <c r="I105" s="938" t="s">
        <v>854</v>
      </c>
      <c r="J105" s="939" t="s">
        <v>121</v>
      </c>
      <c r="K105" s="940">
        <v>30</v>
      </c>
      <c r="L105" s="941"/>
      <c r="M105" s="940" t="s">
        <v>80</v>
      </c>
      <c r="N105" s="942"/>
      <c r="O105" s="940">
        <v>60</v>
      </c>
      <c r="P105" s="940">
        <v>1</v>
      </c>
      <c r="Q105" s="943">
        <f t="shared" ref="Q105:Q107" si="46">O105*P105</f>
        <v>60</v>
      </c>
      <c r="R105" s="1064" t="s">
        <v>383</v>
      </c>
      <c r="S105" s="431" t="s">
        <v>529</v>
      </c>
    </row>
    <row r="106" spans="1:19" s="437" customFormat="1" ht="13.5" customHeight="1" thickBot="1">
      <c r="A106" s="545" t="s">
        <v>55</v>
      </c>
      <c r="B106" s="3502"/>
      <c r="C106" s="1520"/>
      <c r="D106" s="1521">
        <v>1510</v>
      </c>
      <c r="E106" s="1521" t="s">
        <v>34</v>
      </c>
      <c r="F106" s="1521" t="s">
        <v>42</v>
      </c>
      <c r="G106" s="1521" t="s">
        <v>706</v>
      </c>
      <c r="H106" s="1521" t="str">
        <f t="shared" ref="H106:H113" si="47">A106&amp;"-"&amp;E106&amp;F106&amp;"-"&amp;G106</f>
        <v>PK1-RL-OP</v>
      </c>
      <c r="I106" s="1522" t="s">
        <v>123</v>
      </c>
      <c r="J106" s="1522" t="s">
        <v>124</v>
      </c>
      <c r="K106" s="1523">
        <v>120</v>
      </c>
      <c r="L106" s="929"/>
      <c r="M106" s="928"/>
      <c r="N106" s="928" t="s">
        <v>80</v>
      </c>
      <c r="O106" s="928">
        <v>20</v>
      </c>
      <c r="P106" s="928">
        <v>1</v>
      </c>
      <c r="Q106" s="930">
        <f t="shared" si="46"/>
        <v>20</v>
      </c>
      <c r="R106" s="540" t="s">
        <v>503</v>
      </c>
      <c r="S106" s="410" t="s">
        <v>528</v>
      </c>
    </row>
    <row r="107" spans="1:19" s="437" customFormat="1" ht="12.75" customHeight="1">
      <c r="A107" s="545" t="s">
        <v>55</v>
      </c>
      <c r="B107" s="3502"/>
      <c r="C107" s="3488"/>
      <c r="D107" s="3489">
        <v>1513</v>
      </c>
      <c r="E107" s="461" t="s">
        <v>696</v>
      </c>
      <c r="F107" s="461" t="s">
        <v>9</v>
      </c>
      <c r="G107" s="461" t="s">
        <v>697</v>
      </c>
      <c r="H107" s="461" t="str">
        <f t="shared" si="47"/>
        <v>PK1-HC-EE</v>
      </c>
      <c r="I107" s="3490" t="s">
        <v>130</v>
      </c>
      <c r="J107" s="528" t="s">
        <v>68</v>
      </c>
      <c r="K107" s="3402">
        <v>180</v>
      </c>
      <c r="L107" s="463"/>
      <c r="M107" s="3402" t="s">
        <v>80</v>
      </c>
      <c r="N107" s="3402"/>
      <c r="O107" s="3402">
        <v>180</v>
      </c>
      <c r="P107" s="3402">
        <v>2</v>
      </c>
      <c r="Q107" s="3445">
        <f t="shared" si="46"/>
        <v>360</v>
      </c>
      <c r="R107" s="3408" t="s">
        <v>384</v>
      </c>
      <c r="S107" s="3452" t="s">
        <v>531</v>
      </c>
    </row>
    <row r="108" spans="1:19" s="437" customFormat="1" ht="13.5" customHeight="1" thickBot="1">
      <c r="A108" s="545" t="s">
        <v>55</v>
      </c>
      <c r="B108" s="3502"/>
      <c r="C108" s="3440"/>
      <c r="D108" s="3413"/>
      <c r="E108" s="461" t="s">
        <v>696</v>
      </c>
      <c r="F108" s="461" t="s">
        <v>9</v>
      </c>
      <c r="G108" s="461" t="s">
        <v>697</v>
      </c>
      <c r="H108" s="461" t="str">
        <f t="shared" si="47"/>
        <v>PK1-HC-EE</v>
      </c>
      <c r="I108" s="3465"/>
      <c r="J108" s="528" t="s">
        <v>131</v>
      </c>
      <c r="K108" s="3450"/>
      <c r="L108" s="463"/>
      <c r="M108" s="3450"/>
      <c r="N108" s="3450"/>
      <c r="O108" s="3450"/>
      <c r="P108" s="3450"/>
      <c r="Q108" s="3451"/>
      <c r="R108" s="3443"/>
      <c r="S108" s="3453"/>
    </row>
    <row r="109" spans="1:19" s="437" customFormat="1" ht="12.75" customHeight="1">
      <c r="A109" s="545" t="s">
        <v>55</v>
      </c>
      <c r="B109" s="3502"/>
      <c r="C109" s="3454">
        <v>366734</v>
      </c>
      <c r="D109" s="3456">
        <v>1515</v>
      </c>
      <c r="E109" s="3456" t="s">
        <v>1509</v>
      </c>
      <c r="F109" s="3456" t="s">
        <v>34</v>
      </c>
      <c r="G109" s="3456" t="s">
        <v>536</v>
      </c>
      <c r="H109" s="3456" t="str">
        <f t="shared" si="47"/>
        <v>PK1-SR-ME</v>
      </c>
      <c r="I109" s="3472" t="s">
        <v>144</v>
      </c>
      <c r="J109" s="2467" t="s">
        <v>1811</v>
      </c>
      <c r="K109" s="3544">
        <v>240</v>
      </c>
      <c r="L109" s="463"/>
      <c r="M109" s="3474" t="s">
        <v>80</v>
      </c>
      <c r="N109" s="3474"/>
      <c r="O109" s="3474">
        <v>60</v>
      </c>
      <c r="P109" s="3474">
        <v>3</v>
      </c>
      <c r="Q109" s="3475">
        <f t="shared" ref="Q109" si="48">O109*P109</f>
        <v>180</v>
      </c>
      <c r="R109" s="3408" t="s">
        <v>385</v>
      </c>
      <c r="S109" s="3453" t="s">
        <v>530</v>
      </c>
    </row>
    <row r="110" spans="1:19" s="437" customFormat="1" ht="13.5" customHeight="1" thickBot="1">
      <c r="A110" s="545" t="s">
        <v>55</v>
      </c>
      <c r="B110" s="3502"/>
      <c r="C110" s="3700"/>
      <c r="D110" s="3710"/>
      <c r="E110" s="3710"/>
      <c r="F110" s="3710"/>
      <c r="G110" s="3710"/>
      <c r="H110" s="3710"/>
      <c r="I110" s="3711"/>
      <c r="J110" s="2467" t="s">
        <v>1810</v>
      </c>
      <c r="K110" s="3545"/>
      <c r="L110" s="463"/>
      <c r="M110" s="3450"/>
      <c r="N110" s="3450"/>
      <c r="O110" s="3450"/>
      <c r="P110" s="3450"/>
      <c r="Q110" s="3451"/>
      <c r="R110" s="3443"/>
      <c r="S110" s="3453"/>
    </row>
    <row r="111" spans="1:19" s="437" customFormat="1" ht="13.5" customHeight="1" thickBot="1">
      <c r="A111" s="545" t="s">
        <v>55</v>
      </c>
      <c r="B111" s="3502"/>
      <c r="C111" s="3700"/>
      <c r="D111" s="3710"/>
      <c r="E111" s="3710"/>
      <c r="F111" s="3710"/>
      <c r="G111" s="3710"/>
      <c r="H111" s="3710"/>
      <c r="I111" s="3711"/>
      <c r="J111" s="3044" t="s">
        <v>1809</v>
      </c>
      <c r="K111" s="3045"/>
      <c r="L111" s="463"/>
      <c r="M111" s="564"/>
      <c r="N111" s="564"/>
      <c r="O111" s="564"/>
      <c r="P111" s="564"/>
      <c r="Q111" s="571"/>
      <c r="R111" s="1064"/>
      <c r="S111" s="410"/>
    </row>
    <row r="112" spans="1:19" s="437" customFormat="1" ht="13.5" customHeight="1" thickBot="1">
      <c r="A112" s="545" t="s">
        <v>55</v>
      </c>
      <c r="B112" s="3502"/>
      <c r="C112" s="2768">
        <v>366759</v>
      </c>
      <c r="D112" s="2769">
        <v>7157</v>
      </c>
      <c r="E112" s="2769" t="s">
        <v>718</v>
      </c>
      <c r="F112" s="2769" t="s">
        <v>34</v>
      </c>
      <c r="G112" s="2769" t="s">
        <v>536</v>
      </c>
      <c r="H112" s="2769" t="str">
        <f t="shared" si="47"/>
        <v>PK1-YR-ME</v>
      </c>
      <c r="I112" s="2770" t="s">
        <v>1785</v>
      </c>
      <c r="J112" s="2771" t="s">
        <v>1786</v>
      </c>
      <c r="K112" s="2772">
        <v>365</v>
      </c>
      <c r="L112" s="463"/>
      <c r="M112" s="564"/>
      <c r="N112" s="564"/>
      <c r="O112" s="564"/>
      <c r="P112" s="564"/>
      <c r="Q112" s="571"/>
      <c r="R112" s="1064"/>
      <c r="S112" s="410"/>
    </row>
    <row r="113" spans="1:19" s="437" customFormat="1" ht="13.5" customHeight="1" thickBot="1">
      <c r="A113" s="545" t="s">
        <v>55</v>
      </c>
      <c r="B113" s="3502"/>
      <c r="C113" s="3482">
        <v>368470</v>
      </c>
      <c r="D113" s="3484">
        <v>1518</v>
      </c>
      <c r="E113" s="3484" t="s">
        <v>34</v>
      </c>
      <c r="F113" s="3484" t="s">
        <v>9</v>
      </c>
      <c r="G113" s="3484" t="s">
        <v>536</v>
      </c>
      <c r="H113" s="3484" t="str">
        <f t="shared" si="47"/>
        <v>PK1-RC-ME</v>
      </c>
      <c r="I113" s="3486" t="s">
        <v>147</v>
      </c>
      <c r="J113" s="2722" t="s">
        <v>1550</v>
      </c>
      <c r="K113" s="3491">
        <v>120</v>
      </c>
      <c r="L113" s="463"/>
      <c r="M113" s="3474" t="s">
        <v>80</v>
      </c>
      <c r="N113" s="3474"/>
      <c r="O113" s="3474">
        <v>480</v>
      </c>
      <c r="P113" s="3474">
        <v>3</v>
      </c>
      <c r="Q113" s="3475">
        <f t="shared" ref="Q113" si="49">O113*P113</f>
        <v>1440</v>
      </c>
      <c r="R113" s="540" t="s">
        <v>384</v>
      </c>
      <c r="S113" s="437" t="s">
        <v>531</v>
      </c>
    </row>
    <row r="114" spans="1:19" s="437" customFormat="1" ht="13.5" customHeight="1" thickBot="1">
      <c r="A114" s="545" t="s">
        <v>55</v>
      </c>
      <c r="B114" s="3502"/>
      <c r="C114" s="3708"/>
      <c r="D114" s="3707"/>
      <c r="E114" s="3707"/>
      <c r="F114" s="3707"/>
      <c r="G114" s="3707"/>
      <c r="H114" s="3707"/>
      <c r="I114" s="3701"/>
      <c r="J114" s="2722" t="s">
        <v>1726</v>
      </c>
      <c r="K114" s="3704"/>
      <c r="L114" s="432"/>
      <c r="M114" s="3403"/>
      <c r="N114" s="3403"/>
      <c r="O114" s="3403"/>
      <c r="P114" s="3403"/>
      <c r="Q114" s="3446"/>
      <c r="R114" s="540"/>
    </row>
    <row r="115" spans="1:19" s="437" customFormat="1" ht="13.5" customHeight="1" thickBot="1">
      <c r="A115" s="550" t="s">
        <v>55</v>
      </c>
      <c r="B115" s="3503"/>
      <c r="C115" s="3483"/>
      <c r="D115" s="3485"/>
      <c r="E115" s="3485"/>
      <c r="F115" s="3485"/>
      <c r="G115" s="3485"/>
      <c r="H115" s="3485"/>
      <c r="I115" s="3487"/>
      <c r="J115" s="2723" t="s">
        <v>1727</v>
      </c>
      <c r="K115" s="3492"/>
      <c r="L115" s="486"/>
      <c r="M115" s="3416"/>
      <c r="N115" s="3416"/>
      <c r="O115" s="3416"/>
      <c r="P115" s="3416"/>
      <c r="Q115" s="3458"/>
      <c r="R115" s="540" t="s">
        <v>383</v>
      </c>
      <c r="S115" s="431" t="s">
        <v>529</v>
      </c>
    </row>
    <row r="116" spans="1:19" s="437" customFormat="1" ht="13.5" customHeight="1">
      <c r="A116" s="545" t="s">
        <v>55</v>
      </c>
      <c r="B116" s="3476" t="s">
        <v>1716</v>
      </c>
      <c r="C116" s="3527"/>
      <c r="D116" s="3529">
        <v>1507</v>
      </c>
      <c r="E116" s="1741" t="s">
        <v>846</v>
      </c>
      <c r="F116" s="1741" t="s">
        <v>32</v>
      </c>
      <c r="G116" s="1741" t="s">
        <v>536</v>
      </c>
      <c r="H116" s="1741" t="str">
        <f t="shared" ref="H116:H138" si="50">A116&amp;"-"&amp;E116&amp;F116&amp;"-"&amp;G116</f>
        <v>PK1-QI-ME</v>
      </c>
      <c r="I116" s="3531" t="s">
        <v>106</v>
      </c>
      <c r="J116" s="1861" t="s">
        <v>107</v>
      </c>
      <c r="K116" s="1862">
        <v>90</v>
      </c>
      <c r="L116" s="1863"/>
      <c r="M116" s="1864"/>
      <c r="N116" s="1862" t="s">
        <v>80</v>
      </c>
      <c r="O116" s="1865"/>
      <c r="P116" s="1862">
        <v>60</v>
      </c>
      <c r="Q116" s="1862">
        <v>1</v>
      </c>
      <c r="R116" s="1866">
        <f>P116*Q116</f>
        <v>60</v>
      </c>
      <c r="S116" s="3510" t="s">
        <v>383</v>
      </c>
    </row>
    <row r="117" spans="1:19" s="437" customFormat="1" ht="13.5" customHeight="1">
      <c r="A117" s="545" t="s">
        <v>55</v>
      </c>
      <c r="B117" s="3477"/>
      <c r="C117" s="3528"/>
      <c r="D117" s="3530"/>
      <c r="E117" s="1847" t="s">
        <v>846</v>
      </c>
      <c r="F117" s="1847" t="s">
        <v>32</v>
      </c>
      <c r="G117" s="1847" t="s">
        <v>536</v>
      </c>
      <c r="H117" s="1847" t="str">
        <f t="shared" si="50"/>
        <v>PK1-QI-ME</v>
      </c>
      <c r="I117" s="3515"/>
      <c r="J117" s="1867" t="s">
        <v>108</v>
      </c>
      <c r="K117" s="1868">
        <v>90</v>
      </c>
      <c r="L117" s="1810"/>
      <c r="M117" s="1811"/>
      <c r="N117" s="1868" t="s">
        <v>80</v>
      </c>
      <c r="O117" s="1869"/>
      <c r="P117" s="1868">
        <v>60</v>
      </c>
      <c r="Q117" s="1868">
        <v>1</v>
      </c>
      <c r="R117" s="1870">
        <f t="shared" ref="R117:R126" si="51">P117*Q117</f>
        <v>60</v>
      </c>
      <c r="S117" s="3512"/>
    </row>
    <row r="118" spans="1:19" s="437" customFormat="1" ht="13.5" customHeight="1">
      <c r="A118" s="545" t="s">
        <v>55</v>
      </c>
      <c r="B118" s="3477"/>
      <c r="C118" s="3528"/>
      <c r="D118" s="3530"/>
      <c r="E118" s="1847" t="s">
        <v>846</v>
      </c>
      <c r="F118" s="1847" t="s">
        <v>32</v>
      </c>
      <c r="G118" s="1847" t="s">
        <v>536</v>
      </c>
      <c r="H118" s="1847" t="str">
        <f t="shared" si="50"/>
        <v>PK1-QI-ME</v>
      </c>
      <c r="I118" s="3532"/>
      <c r="J118" s="1867" t="s">
        <v>852</v>
      </c>
      <c r="K118" s="1868">
        <v>90</v>
      </c>
      <c r="L118" s="1810"/>
      <c r="M118" s="1811"/>
      <c r="N118" s="1868" t="s">
        <v>80</v>
      </c>
      <c r="O118" s="1869"/>
      <c r="P118" s="1868">
        <v>60</v>
      </c>
      <c r="Q118" s="1868">
        <v>1</v>
      </c>
      <c r="R118" s="1870">
        <f t="shared" si="51"/>
        <v>60</v>
      </c>
      <c r="S118" s="3512"/>
    </row>
    <row r="119" spans="1:19" s="437" customFormat="1" ht="13.5" customHeight="1">
      <c r="A119" s="545" t="s">
        <v>55</v>
      </c>
      <c r="B119" s="3477"/>
      <c r="C119" s="3528"/>
      <c r="D119" s="3530"/>
      <c r="E119" s="1847" t="s">
        <v>846</v>
      </c>
      <c r="F119" s="1847" t="s">
        <v>32</v>
      </c>
      <c r="G119" s="1847" t="s">
        <v>536</v>
      </c>
      <c r="H119" s="1847" t="str">
        <f t="shared" si="50"/>
        <v>PK1-QI-ME</v>
      </c>
      <c r="I119" s="970" t="s">
        <v>110</v>
      </c>
      <c r="J119" s="1867" t="s">
        <v>126</v>
      </c>
      <c r="K119" s="1868">
        <v>90</v>
      </c>
      <c r="L119" s="1810"/>
      <c r="M119" s="1811"/>
      <c r="N119" s="1868" t="s">
        <v>80</v>
      </c>
      <c r="O119" s="1869"/>
      <c r="P119" s="1868">
        <v>60</v>
      </c>
      <c r="Q119" s="1868">
        <v>1</v>
      </c>
      <c r="R119" s="1870">
        <f t="shared" si="51"/>
        <v>60</v>
      </c>
      <c r="S119" s="3512"/>
    </row>
    <row r="120" spans="1:19" s="437" customFormat="1" ht="13.5" customHeight="1">
      <c r="A120" s="545" t="s">
        <v>55</v>
      </c>
      <c r="B120" s="3477"/>
      <c r="C120" s="3528"/>
      <c r="D120" s="3530"/>
      <c r="E120" s="1847" t="s">
        <v>846</v>
      </c>
      <c r="F120" s="1847" t="s">
        <v>32</v>
      </c>
      <c r="G120" s="1847" t="s">
        <v>536</v>
      </c>
      <c r="H120" s="1847" t="str">
        <f t="shared" si="50"/>
        <v>PK1-QI-ME</v>
      </c>
      <c r="I120" s="970" t="s">
        <v>112</v>
      </c>
      <c r="J120" s="1867" t="s">
        <v>113</v>
      </c>
      <c r="K120" s="1868">
        <v>90</v>
      </c>
      <c r="L120" s="1810"/>
      <c r="M120" s="1811"/>
      <c r="N120" s="1868" t="s">
        <v>80</v>
      </c>
      <c r="O120" s="1869"/>
      <c r="P120" s="1868">
        <v>60</v>
      </c>
      <c r="Q120" s="1868">
        <v>1</v>
      </c>
      <c r="R120" s="1870">
        <f t="shared" si="51"/>
        <v>60</v>
      </c>
      <c r="S120" s="3512"/>
    </row>
    <row r="121" spans="1:19" s="437" customFormat="1" ht="13.5" customHeight="1">
      <c r="A121" s="545" t="s">
        <v>55</v>
      </c>
      <c r="B121" s="3477"/>
      <c r="C121" s="3528"/>
      <c r="D121" s="3530"/>
      <c r="E121" s="1847" t="s">
        <v>846</v>
      </c>
      <c r="F121" s="1847" t="s">
        <v>32</v>
      </c>
      <c r="G121" s="1847" t="s">
        <v>536</v>
      </c>
      <c r="H121" s="1847" t="str">
        <f t="shared" si="50"/>
        <v>PK1-QI-ME</v>
      </c>
      <c r="I121" s="970" t="s">
        <v>114</v>
      </c>
      <c r="J121" s="1867" t="s">
        <v>115</v>
      </c>
      <c r="K121" s="1868">
        <v>90</v>
      </c>
      <c r="L121" s="1810"/>
      <c r="M121" s="1811"/>
      <c r="N121" s="1868" t="s">
        <v>80</v>
      </c>
      <c r="O121" s="1869"/>
      <c r="P121" s="1868">
        <v>60</v>
      </c>
      <c r="Q121" s="1868">
        <v>1</v>
      </c>
      <c r="R121" s="1870">
        <f t="shared" si="51"/>
        <v>60</v>
      </c>
      <c r="S121" s="3512"/>
    </row>
    <row r="122" spans="1:19" s="437" customFormat="1" ht="13.5" customHeight="1">
      <c r="A122" s="545" t="s">
        <v>55</v>
      </c>
      <c r="B122" s="3477"/>
      <c r="C122" s="3528"/>
      <c r="D122" s="3530"/>
      <c r="E122" s="1847" t="s">
        <v>846</v>
      </c>
      <c r="F122" s="1847" t="s">
        <v>32</v>
      </c>
      <c r="G122" s="1847" t="s">
        <v>536</v>
      </c>
      <c r="H122" s="1847" t="str">
        <f t="shared" si="50"/>
        <v>PK1-QI-ME</v>
      </c>
      <c r="I122" s="3514" t="s">
        <v>116</v>
      </c>
      <c r="J122" s="1867" t="s">
        <v>853</v>
      </c>
      <c r="K122" s="1868">
        <v>90</v>
      </c>
      <c r="L122" s="1810"/>
      <c r="M122" s="1811"/>
      <c r="N122" s="1868" t="s">
        <v>80</v>
      </c>
      <c r="O122" s="1869"/>
      <c r="P122" s="1868">
        <v>60</v>
      </c>
      <c r="Q122" s="1868">
        <v>1</v>
      </c>
      <c r="R122" s="1870">
        <f t="shared" si="51"/>
        <v>60</v>
      </c>
      <c r="S122" s="3512"/>
    </row>
    <row r="123" spans="1:19" s="437" customFormat="1" ht="13.5" customHeight="1">
      <c r="A123" s="545" t="s">
        <v>55</v>
      </c>
      <c r="B123" s="3477"/>
      <c r="C123" s="3528"/>
      <c r="D123" s="3530"/>
      <c r="E123" s="1847" t="s">
        <v>846</v>
      </c>
      <c r="F123" s="1847" t="s">
        <v>32</v>
      </c>
      <c r="G123" s="1847" t="s">
        <v>536</v>
      </c>
      <c r="H123" s="1847" t="str">
        <f t="shared" si="50"/>
        <v>PK1-QI-ME</v>
      </c>
      <c r="I123" s="3515"/>
      <c r="J123" s="1867" t="s">
        <v>118</v>
      </c>
      <c r="K123" s="1868">
        <v>90</v>
      </c>
      <c r="L123" s="1810"/>
      <c r="M123" s="1811"/>
      <c r="N123" s="1868" t="s">
        <v>80</v>
      </c>
      <c r="O123" s="1869"/>
      <c r="P123" s="1868">
        <v>60</v>
      </c>
      <c r="Q123" s="1868">
        <v>1</v>
      </c>
      <c r="R123" s="1870">
        <f t="shared" si="51"/>
        <v>60</v>
      </c>
      <c r="S123" s="3512"/>
    </row>
    <row r="124" spans="1:19" s="437" customFormat="1" ht="13.5" customHeight="1">
      <c r="A124" s="545" t="s">
        <v>55</v>
      </c>
      <c r="B124" s="3477"/>
      <c r="C124" s="3528"/>
      <c r="D124" s="3530"/>
      <c r="E124" s="1848" t="s">
        <v>846</v>
      </c>
      <c r="F124" s="1848" t="s">
        <v>32</v>
      </c>
      <c r="G124" s="1848" t="s">
        <v>536</v>
      </c>
      <c r="H124" s="1848" t="str">
        <f t="shared" si="50"/>
        <v>PK1-QI-ME</v>
      </c>
      <c r="I124" s="3515"/>
      <c r="J124" s="1871" t="s">
        <v>119</v>
      </c>
      <c r="K124" s="1872">
        <v>90</v>
      </c>
      <c r="L124" s="1873"/>
      <c r="M124" s="1874"/>
      <c r="N124" s="1872" t="s">
        <v>80</v>
      </c>
      <c r="O124" s="1875"/>
      <c r="P124" s="1872">
        <v>60</v>
      </c>
      <c r="Q124" s="1872">
        <v>1</v>
      </c>
      <c r="R124" s="1876">
        <f t="shared" si="51"/>
        <v>60</v>
      </c>
      <c r="S124" s="3512"/>
    </row>
    <row r="125" spans="1:19" s="437" customFormat="1" ht="13.5" customHeight="1" thickBot="1">
      <c r="A125" s="545" t="s">
        <v>55</v>
      </c>
      <c r="B125" s="3477"/>
      <c r="C125" s="1878"/>
      <c r="D125" s="1877">
        <v>3231</v>
      </c>
      <c r="E125" s="1878" t="s">
        <v>695</v>
      </c>
      <c r="F125" s="1878" t="s">
        <v>32</v>
      </c>
      <c r="G125" s="1878" t="s">
        <v>697</v>
      </c>
      <c r="H125" s="1878" t="str">
        <f t="shared" si="50"/>
        <v>PK1-MI-EE</v>
      </c>
      <c r="I125" s="1879" t="s">
        <v>854</v>
      </c>
      <c r="J125" s="1880" t="s">
        <v>121</v>
      </c>
      <c r="K125" s="1879">
        <v>30</v>
      </c>
      <c r="L125" s="1881"/>
      <c r="M125" s="1882"/>
      <c r="N125" s="1879" t="s">
        <v>80</v>
      </c>
      <c r="O125" s="1883"/>
      <c r="P125" s="1879">
        <v>60</v>
      </c>
      <c r="Q125" s="1879">
        <v>1</v>
      </c>
      <c r="R125" s="1884">
        <f t="shared" si="51"/>
        <v>60</v>
      </c>
      <c r="S125" s="3513"/>
    </row>
    <row r="126" spans="1:19" s="437" customFormat="1" ht="13.5" customHeight="1" thickBot="1">
      <c r="A126" s="545" t="s">
        <v>55</v>
      </c>
      <c r="B126" s="3477"/>
      <c r="C126" s="1927"/>
      <c r="D126" s="1910">
        <v>1510</v>
      </c>
      <c r="E126" s="1910" t="s">
        <v>34</v>
      </c>
      <c r="F126" s="1910" t="s">
        <v>42</v>
      </c>
      <c r="G126" s="1910" t="s">
        <v>536</v>
      </c>
      <c r="H126" s="1910" t="str">
        <f t="shared" si="50"/>
        <v>PK1-RL-ME</v>
      </c>
      <c r="I126" s="1886" t="s">
        <v>123</v>
      </c>
      <c r="J126" s="1911" t="s">
        <v>124</v>
      </c>
      <c r="K126" s="1886">
        <v>120</v>
      </c>
      <c r="L126" s="1912"/>
      <c r="M126" s="1913"/>
      <c r="N126" s="1886" t="s">
        <v>80</v>
      </c>
      <c r="O126" s="1886"/>
      <c r="P126" s="1886">
        <v>60</v>
      </c>
      <c r="Q126" s="1886">
        <v>2</v>
      </c>
      <c r="R126" s="1914">
        <f t="shared" si="51"/>
        <v>120</v>
      </c>
      <c r="S126" s="1906" t="s">
        <v>503</v>
      </c>
    </row>
    <row r="127" spans="1:19" s="437" customFormat="1" ht="13.5" customHeight="1">
      <c r="A127" s="545" t="s">
        <v>55</v>
      </c>
      <c r="B127" s="3477"/>
      <c r="C127" s="3516"/>
      <c r="D127" s="3519">
        <v>1513</v>
      </c>
      <c r="E127" s="1893" t="s">
        <v>696</v>
      </c>
      <c r="F127" s="1893" t="s">
        <v>9</v>
      </c>
      <c r="G127" s="1893" t="s">
        <v>697</v>
      </c>
      <c r="H127" s="1893" t="str">
        <f t="shared" si="50"/>
        <v>PK1-HC-EE</v>
      </c>
      <c r="I127" s="3522" t="s">
        <v>130</v>
      </c>
      <c r="J127" s="1894" t="s">
        <v>68</v>
      </c>
      <c r="K127" s="1895">
        <v>180</v>
      </c>
      <c r="L127" s="1894"/>
      <c r="M127" s="1895"/>
      <c r="N127" s="1895" t="s">
        <v>80</v>
      </c>
      <c r="O127" s="1895"/>
      <c r="P127" s="1895">
        <v>480</v>
      </c>
      <c r="Q127" s="1895">
        <v>3</v>
      </c>
      <c r="R127" s="1896">
        <f>P127*Q127</f>
        <v>1440</v>
      </c>
      <c r="S127" s="3525" t="s">
        <v>384</v>
      </c>
    </row>
    <row r="128" spans="1:19" s="437" customFormat="1" ht="13.5" customHeight="1">
      <c r="A128" s="545" t="s">
        <v>55</v>
      </c>
      <c r="B128" s="3477"/>
      <c r="C128" s="3517"/>
      <c r="D128" s="3520"/>
      <c r="E128" s="1893" t="s">
        <v>696</v>
      </c>
      <c r="F128" s="1893" t="s">
        <v>9</v>
      </c>
      <c r="G128" s="1893" t="s">
        <v>697</v>
      </c>
      <c r="H128" s="1893" t="str">
        <f t="shared" si="50"/>
        <v>PK1-HC-EE</v>
      </c>
      <c r="I128" s="3523"/>
      <c r="J128" s="1897" t="s">
        <v>131</v>
      </c>
      <c r="K128" s="1898">
        <v>180</v>
      </c>
      <c r="L128" s="1899"/>
      <c r="M128" s="1900"/>
      <c r="N128" s="1898" t="s">
        <v>80</v>
      </c>
      <c r="O128" s="1898"/>
      <c r="P128" s="1898">
        <v>480</v>
      </c>
      <c r="Q128" s="1898">
        <v>3</v>
      </c>
      <c r="R128" s="1901">
        <f t="shared" ref="R128:R132" si="52">P128*Q128</f>
        <v>1440</v>
      </c>
      <c r="S128" s="3526"/>
    </row>
    <row r="129" spans="1:19" s="437" customFormat="1" ht="13.5" customHeight="1" thickBot="1">
      <c r="A129" s="545" t="s">
        <v>55</v>
      </c>
      <c r="B129" s="3477"/>
      <c r="C129" s="3518"/>
      <c r="D129" s="3521"/>
      <c r="E129" s="1893" t="s">
        <v>696</v>
      </c>
      <c r="F129" s="1893" t="s">
        <v>9</v>
      </c>
      <c r="G129" s="1893" t="s">
        <v>697</v>
      </c>
      <c r="H129" s="1893" t="str">
        <f t="shared" si="50"/>
        <v>PK1-HC-EE</v>
      </c>
      <c r="I129" s="3524"/>
      <c r="J129" s="1897" t="s">
        <v>69</v>
      </c>
      <c r="K129" s="1898">
        <v>180</v>
      </c>
      <c r="L129" s="1899"/>
      <c r="M129" s="1900"/>
      <c r="N129" s="1898" t="s">
        <v>80</v>
      </c>
      <c r="O129" s="1898"/>
      <c r="P129" s="1898">
        <v>480</v>
      </c>
      <c r="Q129" s="1898">
        <v>3</v>
      </c>
      <c r="R129" s="1901">
        <f t="shared" si="52"/>
        <v>1440</v>
      </c>
      <c r="S129" s="1902" t="s">
        <v>383</v>
      </c>
    </row>
    <row r="130" spans="1:19" s="437" customFormat="1" ht="13.5" customHeight="1">
      <c r="A130" s="545" t="s">
        <v>55</v>
      </c>
      <c r="B130" s="3477"/>
      <c r="C130" s="3712">
        <v>366741</v>
      </c>
      <c r="D130" s="3536">
        <v>1514</v>
      </c>
      <c r="E130" s="2673" t="s">
        <v>718</v>
      </c>
      <c r="F130" s="2673" t="s">
        <v>34</v>
      </c>
      <c r="G130" s="2673" t="s">
        <v>536</v>
      </c>
      <c r="H130" s="2673" t="str">
        <f t="shared" si="50"/>
        <v>PK1-YR-ME</v>
      </c>
      <c r="I130" s="3554" t="s">
        <v>132</v>
      </c>
      <c r="J130" s="2465" t="s">
        <v>1812</v>
      </c>
      <c r="K130" s="2466">
        <v>365</v>
      </c>
      <c r="L130" s="1903"/>
      <c r="M130" s="1904"/>
      <c r="N130" s="970" t="s">
        <v>80</v>
      </c>
      <c r="O130" s="970"/>
      <c r="P130" s="970">
        <v>480</v>
      </c>
      <c r="Q130" s="970">
        <v>3</v>
      </c>
      <c r="R130" s="1905">
        <f t="shared" si="52"/>
        <v>1440</v>
      </c>
      <c r="S130" s="3510" t="s">
        <v>385</v>
      </c>
    </row>
    <row r="131" spans="1:19" s="437" customFormat="1" ht="13.5" customHeight="1">
      <c r="A131" s="545" t="s">
        <v>55</v>
      </c>
      <c r="B131" s="3477"/>
      <c r="C131" s="3713"/>
      <c r="D131" s="3537"/>
      <c r="E131" s="2673" t="s">
        <v>718</v>
      </c>
      <c r="F131" s="2673" t="s">
        <v>34</v>
      </c>
      <c r="G131" s="2673" t="s">
        <v>536</v>
      </c>
      <c r="H131" s="2673" t="str">
        <f t="shared" si="50"/>
        <v>PK1-YR-ME</v>
      </c>
      <c r="I131" s="3555"/>
      <c r="J131" s="2465" t="s">
        <v>134</v>
      </c>
      <c r="K131" s="2466">
        <v>365</v>
      </c>
      <c r="L131" s="1903"/>
      <c r="M131" s="1904"/>
      <c r="N131" s="970" t="s">
        <v>80</v>
      </c>
      <c r="O131" s="970"/>
      <c r="P131" s="970">
        <v>480</v>
      </c>
      <c r="Q131" s="970">
        <v>3</v>
      </c>
      <c r="R131" s="1905">
        <f t="shared" si="52"/>
        <v>1440</v>
      </c>
      <c r="S131" s="3512"/>
    </row>
    <row r="132" spans="1:19" s="437" customFormat="1" ht="13.5" customHeight="1">
      <c r="A132" s="545" t="s">
        <v>55</v>
      </c>
      <c r="B132" s="3477"/>
      <c r="C132" s="3714"/>
      <c r="D132" s="3538"/>
      <c r="E132" s="2673" t="s">
        <v>718</v>
      </c>
      <c r="F132" s="2673" t="s">
        <v>34</v>
      </c>
      <c r="G132" s="2673" t="s">
        <v>536</v>
      </c>
      <c r="H132" s="2673" t="str">
        <f t="shared" si="50"/>
        <v>PK1-YR-ME</v>
      </c>
      <c r="I132" s="3556"/>
      <c r="J132" s="2465" t="s">
        <v>135</v>
      </c>
      <c r="K132" s="2466">
        <v>365</v>
      </c>
      <c r="L132" s="1903"/>
      <c r="M132" s="1904"/>
      <c r="N132" s="970" t="s">
        <v>80</v>
      </c>
      <c r="O132" s="970"/>
      <c r="P132" s="970">
        <v>480</v>
      </c>
      <c r="Q132" s="970">
        <v>3</v>
      </c>
      <c r="R132" s="1905">
        <f t="shared" si="52"/>
        <v>1440</v>
      </c>
      <c r="S132" s="3512"/>
    </row>
    <row r="133" spans="1:19" s="437" customFormat="1" ht="13.5" customHeight="1">
      <c r="A133" s="545" t="s">
        <v>55</v>
      </c>
      <c r="B133" s="3477"/>
      <c r="C133" s="3715">
        <v>366742</v>
      </c>
      <c r="D133" s="3456">
        <v>1516</v>
      </c>
      <c r="E133" s="2674" t="s">
        <v>718</v>
      </c>
      <c r="F133" s="2674" t="s">
        <v>34</v>
      </c>
      <c r="G133" s="2674" t="s">
        <v>536</v>
      </c>
      <c r="H133" s="2674" t="str">
        <f t="shared" si="50"/>
        <v>PK1-YR-ME</v>
      </c>
      <c r="I133" s="3472" t="s">
        <v>139</v>
      </c>
      <c r="J133" s="2467" t="s">
        <v>142</v>
      </c>
      <c r="K133" s="2468">
        <v>365</v>
      </c>
      <c r="L133" s="1903"/>
      <c r="M133" s="1904"/>
      <c r="N133" s="970" t="s">
        <v>80</v>
      </c>
      <c r="O133" s="970"/>
      <c r="P133" s="970">
        <v>480</v>
      </c>
      <c r="Q133" s="970">
        <v>3</v>
      </c>
      <c r="R133" s="1905">
        <f>P133*Q133</f>
        <v>1440</v>
      </c>
      <c r="S133" s="3546"/>
    </row>
    <row r="134" spans="1:19" s="437" customFormat="1" ht="13.5" customHeight="1" thickBot="1">
      <c r="A134" s="545" t="s">
        <v>55</v>
      </c>
      <c r="B134" s="3477"/>
      <c r="C134" s="3716"/>
      <c r="D134" s="3457"/>
      <c r="E134" s="2674" t="s">
        <v>718</v>
      </c>
      <c r="F134" s="2674" t="s">
        <v>34</v>
      </c>
      <c r="G134" s="2674" t="s">
        <v>536</v>
      </c>
      <c r="H134" s="2674" t="str">
        <f t="shared" si="50"/>
        <v>PK1-YR-ME</v>
      </c>
      <c r="I134" s="3473"/>
      <c r="J134" s="2467" t="s">
        <v>143</v>
      </c>
      <c r="K134" s="2468">
        <v>365</v>
      </c>
      <c r="L134" s="1903"/>
      <c r="M134" s="1904"/>
      <c r="N134" s="970" t="s">
        <v>80</v>
      </c>
      <c r="O134" s="970"/>
      <c r="P134" s="970">
        <v>480</v>
      </c>
      <c r="Q134" s="970">
        <v>3</v>
      </c>
      <c r="R134" s="1905">
        <f>P134*Q134</f>
        <v>1440</v>
      </c>
      <c r="S134" s="3511"/>
    </row>
    <row r="135" spans="1:19" s="437" customFormat="1" ht="13.5" customHeight="1">
      <c r="A135" s="545" t="s">
        <v>55</v>
      </c>
      <c r="B135" s="3477"/>
      <c r="C135" s="3717">
        <v>366743</v>
      </c>
      <c r="D135" s="3506">
        <v>1517</v>
      </c>
      <c r="E135" s="2675" t="s">
        <v>718</v>
      </c>
      <c r="F135" s="2675" t="s">
        <v>34</v>
      </c>
      <c r="G135" s="2675" t="s">
        <v>536</v>
      </c>
      <c r="H135" s="2675" t="str">
        <f t="shared" si="50"/>
        <v>PK1-YR-ME</v>
      </c>
      <c r="I135" s="3719" t="s">
        <v>144</v>
      </c>
      <c r="J135" s="2469" t="s">
        <v>145</v>
      </c>
      <c r="K135" s="2470">
        <v>365</v>
      </c>
      <c r="L135" s="1903"/>
      <c r="M135" s="1904"/>
      <c r="N135" s="970" t="s">
        <v>80</v>
      </c>
      <c r="O135" s="970"/>
      <c r="P135" s="970">
        <v>480</v>
      </c>
      <c r="Q135" s="970">
        <v>3</v>
      </c>
      <c r="R135" s="1905">
        <f t="shared" ref="R135:R140" si="53">P135*Q135</f>
        <v>1440</v>
      </c>
      <c r="S135" s="3510" t="s">
        <v>385</v>
      </c>
    </row>
    <row r="136" spans="1:19" s="437" customFormat="1" ht="13.5" customHeight="1" thickBot="1">
      <c r="A136" s="545" t="s">
        <v>55</v>
      </c>
      <c r="B136" s="3477"/>
      <c r="C136" s="3718"/>
      <c r="D136" s="3507"/>
      <c r="E136" s="2675" t="s">
        <v>718</v>
      </c>
      <c r="F136" s="2675" t="s">
        <v>34</v>
      </c>
      <c r="G136" s="2675" t="s">
        <v>536</v>
      </c>
      <c r="H136" s="2675" t="str">
        <f t="shared" si="50"/>
        <v>PK1-YR-ME</v>
      </c>
      <c r="I136" s="3720"/>
      <c r="J136" s="2469" t="s">
        <v>146</v>
      </c>
      <c r="K136" s="2470">
        <v>365</v>
      </c>
      <c r="L136" s="1903"/>
      <c r="M136" s="1904"/>
      <c r="N136" s="970" t="s">
        <v>80</v>
      </c>
      <c r="O136" s="970"/>
      <c r="P136" s="970">
        <v>480</v>
      </c>
      <c r="Q136" s="970">
        <v>3</v>
      </c>
      <c r="R136" s="1905">
        <f t="shared" si="53"/>
        <v>1440</v>
      </c>
      <c r="S136" s="3511"/>
    </row>
    <row r="137" spans="1:19" s="437" customFormat="1" ht="13.5" customHeight="1" thickBot="1">
      <c r="A137" s="545" t="s">
        <v>55</v>
      </c>
      <c r="B137" s="3477"/>
      <c r="C137" s="2687"/>
      <c r="D137" s="2681">
        <v>6783</v>
      </c>
      <c r="E137" s="2682" t="s">
        <v>718</v>
      </c>
      <c r="F137" s="2682" t="s">
        <v>34</v>
      </c>
      <c r="G137" s="2682" t="s">
        <v>536</v>
      </c>
      <c r="H137" s="2682" t="str">
        <f t="shared" si="50"/>
        <v>PK1-YR-ME</v>
      </c>
      <c r="I137" s="2686" t="s">
        <v>1661</v>
      </c>
      <c r="J137" s="2684" t="s">
        <v>1672</v>
      </c>
      <c r="K137" s="2685">
        <v>540</v>
      </c>
      <c r="L137" s="1903"/>
      <c r="M137" s="1904"/>
      <c r="N137" s="970" t="s">
        <v>80</v>
      </c>
      <c r="O137" s="970"/>
      <c r="P137" s="970">
        <v>60</v>
      </c>
      <c r="Q137" s="970">
        <v>1</v>
      </c>
      <c r="R137" s="1905">
        <v>60</v>
      </c>
      <c r="S137" s="2655" t="s">
        <v>385</v>
      </c>
    </row>
    <row r="138" spans="1:19" s="437" customFormat="1" ht="13.5" customHeight="1" thickBot="1">
      <c r="A138" s="545" t="s">
        <v>55</v>
      </c>
      <c r="B138" s="3477"/>
      <c r="C138" s="3549">
        <v>368551</v>
      </c>
      <c r="D138" s="3550">
        <v>1518</v>
      </c>
      <c r="E138" s="3550" t="s">
        <v>34</v>
      </c>
      <c r="F138" s="3550" t="s">
        <v>9</v>
      </c>
      <c r="G138" s="3550" t="s">
        <v>536</v>
      </c>
      <c r="H138" s="3550" t="str">
        <f t="shared" si="50"/>
        <v>PK1-RC-ME</v>
      </c>
      <c r="I138" s="3575" t="s">
        <v>147</v>
      </c>
      <c r="J138" s="526" t="s">
        <v>1550</v>
      </c>
      <c r="K138" s="3474">
        <v>120</v>
      </c>
      <c r="L138" s="440"/>
      <c r="M138" s="441"/>
      <c r="N138" s="414" t="s">
        <v>80</v>
      </c>
      <c r="O138" s="414"/>
      <c r="P138" s="414">
        <v>180</v>
      </c>
      <c r="Q138" s="414">
        <v>2</v>
      </c>
      <c r="R138" s="495">
        <f t="shared" si="53"/>
        <v>360</v>
      </c>
      <c r="S138" s="540" t="s">
        <v>384</v>
      </c>
    </row>
    <row r="139" spans="1:19" s="437" customFormat="1" ht="13.5" customHeight="1" thickBot="1">
      <c r="A139" s="545" t="s">
        <v>55</v>
      </c>
      <c r="B139" s="3477"/>
      <c r="C139" s="3411"/>
      <c r="D139" s="3413"/>
      <c r="E139" s="3413"/>
      <c r="F139" s="3413"/>
      <c r="G139" s="3413"/>
      <c r="H139" s="3413"/>
      <c r="I139" s="3465"/>
      <c r="J139" s="526" t="s">
        <v>1726</v>
      </c>
      <c r="K139" s="3403"/>
      <c r="L139" s="524"/>
      <c r="M139" s="523"/>
      <c r="N139" s="563"/>
      <c r="O139" s="563"/>
      <c r="P139" s="563"/>
      <c r="Q139" s="563"/>
      <c r="R139" s="570"/>
      <c r="S139" s="540"/>
    </row>
    <row r="140" spans="1:19" s="437" customFormat="1" ht="13.5" customHeight="1" thickBot="1">
      <c r="A140" s="550" t="s">
        <v>55</v>
      </c>
      <c r="B140" s="3478"/>
      <c r="C140" s="3412"/>
      <c r="D140" s="3414"/>
      <c r="E140" s="3414"/>
      <c r="F140" s="3414"/>
      <c r="G140" s="3414"/>
      <c r="H140" s="3414"/>
      <c r="I140" s="3577"/>
      <c r="J140" s="782" t="s">
        <v>1727</v>
      </c>
      <c r="K140" s="3416"/>
      <c r="L140" s="443"/>
      <c r="M140" s="444"/>
      <c r="N140" s="422" t="s">
        <v>80</v>
      </c>
      <c r="O140" s="422"/>
      <c r="P140" s="422">
        <v>180</v>
      </c>
      <c r="Q140" s="422">
        <v>2</v>
      </c>
      <c r="R140" s="497">
        <f t="shared" si="53"/>
        <v>360</v>
      </c>
      <c r="S140" s="540" t="s">
        <v>383</v>
      </c>
    </row>
    <row r="141" spans="1:19" s="437" customFormat="1" ht="13.5" customHeight="1">
      <c r="A141" s="545" t="s">
        <v>55</v>
      </c>
      <c r="B141" s="3476" t="s">
        <v>1717</v>
      </c>
      <c r="C141" s="3527"/>
      <c r="D141" s="3529">
        <v>1507</v>
      </c>
      <c r="E141" s="1741" t="s">
        <v>846</v>
      </c>
      <c r="F141" s="1741" t="s">
        <v>32</v>
      </c>
      <c r="G141" s="1741" t="s">
        <v>536</v>
      </c>
      <c r="H141" s="1741" t="str">
        <f t="shared" ref="H141:H163" si="54">A141&amp;"-"&amp;E141&amp;F141&amp;"-"&amp;G141</f>
        <v>PK1-QI-ME</v>
      </c>
      <c r="I141" s="3531" t="s">
        <v>106</v>
      </c>
      <c r="J141" s="1861" t="s">
        <v>107</v>
      </c>
      <c r="K141" s="1862">
        <v>90</v>
      </c>
      <c r="L141" s="1863"/>
      <c r="M141" s="1864"/>
      <c r="N141" s="1862" t="s">
        <v>80</v>
      </c>
      <c r="O141" s="1865"/>
      <c r="P141" s="1862">
        <v>60</v>
      </c>
      <c r="Q141" s="1862">
        <v>1</v>
      </c>
      <c r="R141" s="1866">
        <f>P141*Q141</f>
        <v>60</v>
      </c>
      <c r="S141" s="3510" t="s">
        <v>383</v>
      </c>
    </row>
    <row r="142" spans="1:19" s="437" customFormat="1" ht="13.5" customHeight="1">
      <c r="A142" s="545" t="s">
        <v>55</v>
      </c>
      <c r="B142" s="3477"/>
      <c r="C142" s="3528"/>
      <c r="D142" s="3530"/>
      <c r="E142" s="1847" t="s">
        <v>846</v>
      </c>
      <c r="F142" s="1847" t="s">
        <v>32</v>
      </c>
      <c r="G142" s="1847" t="s">
        <v>536</v>
      </c>
      <c r="H142" s="1847" t="str">
        <f t="shared" si="54"/>
        <v>PK1-QI-ME</v>
      </c>
      <c r="I142" s="3515"/>
      <c r="J142" s="1867" t="s">
        <v>108</v>
      </c>
      <c r="K142" s="1868">
        <v>90</v>
      </c>
      <c r="L142" s="1810"/>
      <c r="M142" s="1811"/>
      <c r="N142" s="1868" t="s">
        <v>80</v>
      </c>
      <c r="O142" s="1869"/>
      <c r="P142" s="1868">
        <v>60</v>
      </c>
      <c r="Q142" s="1868">
        <v>1</v>
      </c>
      <c r="R142" s="1870">
        <f t="shared" ref="R142:R151" si="55">P142*Q142</f>
        <v>60</v>
      </c>
      <c r="S142" s="3512"/>
    </row>
    <row r="143" spans="1:19" s="437" customFormat="1" ht="13.5" customHeight="1">
      <c r="A143" s="545" t="s">
        <v>55</v>
      </c>
      <c r="B143" s="3477"/>
      <c r="C143" s="3528"/>
      <c r="D143" s="3530"/>
      <c r="E143" s="1847" t="s">
        <v>846</v>
      </c>
      <c r="F143" s="1847" t="s">
        <v>32</v>
      </c>
      <c r="G143" s="1847" t="s">
        <v>536</v>
      </c>
      <c r="H143" s="1847" t="str">
        <f t="shared" si="54"/>
        <v>PK1-QI-ME</v>
      </c>
      <c r="I143" s="3532"/>
      <c r="J143" s="1867" t="s">
        <v>852</v>
      </c>
      <c r="K143" s="1868">
        <v>90</v>
      </c>
      <c r="L143" s="1810"/>
      <c r="M143" s="1811"/>
      <c r="N143" s="1868" t="s">
        <v>80</v>
      </c>
      <c r="O143" s="1869"/>
      <c r="P143" s="1868">
        <v>60</v>
      </c>
      <c r="Q143" s="1868">
        <v>1</v>
      </c>
      <c r="R143" s="1870">
        <f t="shared" si="55"/>
        <v>60</v>
      </c>
      <c r="S143" s="3512"/>
    </row>
    <row r="144" spans="1:19" s="437" customFormat="1" ht="13.5" customHeight="1">
      <c r="A144" s="545" t="s">
        <v>55</v>
      </c>
      <c r="B144" s="3477"/>
      <c r="C144" s="3528"/>
      <c r="D144" s="3530"/>
      <c r="E144" s="1847" t="s">
        <v>846</v>
      </c>
      <c r="F144" s="1847" t="s">
        <v>32</v>
      </c>
      <c r="G144" s="1847" t="s">
        <v>536</v>
      </c>
      <c r="H144" s="1847" t="str">
        <f t="shared" si="54"/>
        <v>PK1-QI-ME</v>
      </c>
      <c r="I144" s="970" t="s">
        <v>110</v>
      </c>
      <c r="J144" s="1867" t="s">
        <v>126</v>
      </c>
      <c r="K144" s="1868">
        <v>90</v>
      </c>
      <c r="L144" s="1810"/>
      <c r="M144" s="1811"/>
      <c r="N144" s="1868" t="s">
        <v>80</v>
      </c>
      <c r="O144" s="1869"/>
      <c r="P144" s="1868">
        <v>60</v>
      </c>
      <c r="Q144" s="1868">
        <v>1</v>
      </c>
      <c r="R144" s="1870">
        <f t="shared" si="55"/>
        <v>60</v>
      </c>
      <c r="S144" s="3512"/>
    </row>
    <row r="145" spans="1:19" s="437" customFormat="1" ht="13.5" customHeight="1">
      <c r="A145" s="545" t="s">
        <v>55</v>
      </c>
      <c r="B145" s="3477"/>
      <c r="C145" s="3528"/>
      <c r="D145" s="3530"/>
      <c r="E145" s="1847" t="s">
        <v>846</v>
      </c>
      <c r="F145" s="1847" t="s">
        <v>32</v>
      </c>
      <c r="G145" s="1847" t="s">
        <v>536</v>
      </c>
      <c r="H145" s="1847" t="str">
        <f t="shared" si="54"/>
        <v>PK1-QI-ME</v>
      </c>
      <c r="I145" s="970" t="s">
        <v>112</v>
      </c>
      <c r="J145" s="1867" t="s">
        <v>113</v>
      </c>
      <c r="K145" s="1868">
        <v>90</v>
      </c>
      <c r="L145" s="1810"/>
      <c r="M145" s="1811"/>
      <c r="N145" s="1868" t="s">
        <v>80</v>
      </c>
      <c r="O145" s="1869"/>
      <c r="P145" s="1868">
        <v>60</v>
      </c>
      <c r="Q145" s="1868">
        <v>1</v>
      </c>
      <c r="R145" s="1870">
        <f t="shared" si="55"/>
        <v>60</v>
      </c>
      <c r="S145" s="3512"/>
    </row>
    <row r="146" spans="1:19" s="437" customFormat="1" ht="13.5" customHeight="1">
      <c r="A146" s="545" t="s">
        <v>55</v>
      </c>
      <c r="B146" s="3477"/>
      <c r="C146" s="3528"/>
      <c r="D146" s="3530"/>
      <c r="E146" s="1847" t="s">
        <v>846</v>
      </c>
      <c r="F146" s="1847" t="s">
        <v>32</v>
      </c>
      <c r="G146" s="1847" t="s">
        <v>536</v>
      </c>
      <c r="H146" s="1847" t="str">
        <f t="shared" si="54"/>
        <v>PK1-QI-ME</v>
      </c>
      <c r="I146" s="970" t="s">
        <v>114</v>
      </c>
      <c r="J146" s="1867" t="s">
        <v>115</v>
      </c>
      <c r="K146" s="1868">
        <v>90</v>
      </c>
      <c r="L146" s="1810"/>
      <c r="M146" s="1811"/>
      <c r="N146" s="1868" t="s">
        <v>80</v>
      </c>
      <c r="O146" s="1869"/>
      <c r="P146" s="1868">
        <v>60</v>
      </c>
      <c r="Q146" s="1868">
        <v>1</v>
      </c>
      <c r="R146" s="1870">
        <f t="shared" si="55"/>
        <v>60</v>
      </c>
      <c r="S146" s="3512"/>
    </row>
    <row r="147" spans="1:19" s="437" customFormat="1" ht="13.5" customHeight="1">
      <c r="A147" s="545" t="s">
        <v>55</v>
      </c>
      <c r="B147" s="3477"/>
      <c r="C147" s="3528"/>
      <c r="D147" s="3530"/>
      <c r="E147" s="1847" t="s">
        <v>846</v>
      </c>
      <c r="F147" s="1847" t="s">
        <v>32</v>
      </c>
      <c r="G147" s="1847" t="s">
        <v>536</v>
      </c>
      <c r="H147" s="1847" t="str">
        <f t="shared" si="54"/>
        <v>PK1-QI-ME</v>
      </c>
      <c r="I147" s="3514" t="s">
        <v>116</v>
      </c>
      <c r="J147" s="1867" t="s">
        <v>853</v>
      </c>
      <c r="K147" s="1868">
        <v>90</v>
      </c>
      <c r="L147" s="1810"/>
      <c r="M147" s="1811"/>
      <c r="N147" s="1868" t="s">
        <v>80</v>
      </c>
      <c r="O147" s="1869"/>
      <c r="P147" s="1868">
        <v>60</v>
      </c>
      <c r="Q147" s="1868">
        <v>1</v>
      </c>
      <c r="R147" s="1870">
        <f t="shared" si="55"/>
        <v>60</v>
      </c>
      <c r="S147" s="3512"/>
    </row>
    <row r="148" spans="1:19" s="437" customFormat="1" ht="13.5" customHeight="1">
      <c r="A148" s="545" t="s">
        <v>55</v>
      </c>
      <c r="B148" s="3477"/>
      <c r="C148" s="3528"/>
      <c r="D148" s="3530"/>
      <c r="E148" s="1847" t="s">
        <v>846</v>
      </c>
      <c r="F148" s="1847" t="s">
        <v>32</v>
      </c>
      <c r="G148" s="1847" t="s">
        <v>536</v>
      </c>
      <c r="H148" s="1847" t="str">
        <f t="shared" si="54"/>
        <v>PK1-QI-ME</v>
      </c>
      <c r="I148" s="3515"/>
      <c r="J148" s="1867" t="s">
        <v>118</v>
      </c>
      <c r="K148" s="1868">
        <v>90</v>
      </c>
      <c r="L148" s="1810"/>
      <c r="M148" s="1811"/>
      <c r="N148" s="1868" t="s">
        <v>80</v>
      </c>
      <c r="O148" s="1869"/>
      <c r="P148" s="1868">
        <v>60</v>
      </c>
      <c r="Q148" s="1868">
        <v>1</v>
      </c>
      <c r="R148" s="1870">
        <f t="shared" si="55"/>
        <v>60</v>
      </c>
      <c r="S148" s="3512"/>
    </row>
    <row r="149" spans="1:19" s="437" customFormat="1" ht="13.5" customHeight="1">
      <c r="A149" s="545" t="s">
        <v>55</v>
      </c>
      <c r="B149" s="3477"/>
      <c r="C149" s="3528"/>
      <c r="D149" s="3530"/>
      <c r="E149" s="1848" t="s">
        <v>846</v>
      </c>
      <c r="F149" s="1848" t="s">
        <v>32</v>
      </c>
      <c r="G149" s="1848" t="s">
        <v>536</v>
      </c>
      <c r="H149" s="1848" t="str">
        <f t="shared" si="54"/>
        <v>PK1-QI-ME</v>
      </c>
      <c r="I149" s="3515"/>
      <c r="J149" s="1871" t="s">
        <v>119</v>
      </c>
      <c r="K149" s="1872">
        <v>90</v>
      </c>
      <c r="L149" s="1873"/>
      <c r="M149" s="1874"/>
      <c r="N149" s="1872" t="s">
        <v>80</v>
      </c>
      <c r="O149" s="1875"/>
      <c r="P149" s="1872">
        <v>60</v>
      </c>
      <c r="Q149" s="1872">
        <v>1</v>
      </c>
      <c r="R149" s="1876">
        <f t="shared" si="55"/>
        <v>60</v>
      </c>
      <c r="S149" s="3512"/>
    </row>
    <row r="150" spans="1:19" s="437" customFormat="1" ht="13.5" customHeight="1" thickBot="1">
      <c r="A150" s="545" t="s">
        <v>55</v>
      </c>
      <c r="B150" s="3477"/>
      <c r="C150" s="1878"/>
      <c r="D150" s="1877">
        <v>3231</v>
      </c>
      <c r="E150" s="1878" t="s">
        <v>695</v>
      </c>
      <c r="F150" s="1878" t="s">
        <v>32</v>
      </c>
      <c r="G150" s="1878" t="s">
        <v>697</v>
      </c>
      <c r="H150" s="1878" t="str">
        <f t="shared" si="54"/>
        <v>PK1-MI-EE</v>
      </c>
      <c r="I150" s="1879" t="s">
        <v>854</v>
      </c>
      <c r="J150" s="1880" t="s">
        <v>121</v>
      </c>
      <c r="K150" s="1879">
        <v>30</v>
      </c>
      <c r="L150" s="1881"/>
      <c r="M150" s="1882"/>
      <c r="N150" s="1879" t="s">
        <v>80</v>
      </c>
      <c r="O150" s="1883"/>
      <c r="P150" s="1879">
        <v>60</v>
      </c>
      <c r="Q150" s="1879">
        <v>1</v>
      </c>
      <c r="R150" s="1884">
        <f t="shared" si="55"/>
        <v>60</v>
      </c>
      <c r="S150" s="3513"/>
    </row>
    <row r="151" spans="1:19" s="437" customFormat="1" ht="13.5" customHeight="1" thickBot="1">
      <c r="A151" s="545" t="s">
        <v>55</v>
      </c>
      <c r="B151" s="3477"/>
      <c r="C151" s="1927"/>
      <c r="D151" s="1910">
        <v>1510</v>
      </c>
      <c r="E151" s="1910" t="s">
        <v>34</v>
      </c>
      <c r="F151" s="1910" t="s">
        <v>42</v>
      </c>
      <c r="G151" s="1910" t="s">
        <v>536</v>
      </c>
      <c r="H151" s="1910" t="str">
        <f t="shared" si="54"/>
        <v>PK1-RL-ME</v>
      </c>
      <c r="I151" s="1886" t="s">
        <v>123</v>
      </c>
      <c r="J151" s="1911" t="s">
        <v>124</v>
      </c>
      <c r="K151" s="1886">
        <v>120</v>
      </c>
      <c r="L151" s="1912"/>
      <c r="M151" s="1913"/>
      <c r="N151" s="1886" t="s">
        <v>80</v>
      </c>
      <c r="O151" s="1886"/>
      <c r="P151" s="1886">
        <v>60</v>
      </c>
      <c r="Q151" s="1886">
        <v>2</v>
      </c>
      <c r="R151" s="1914">
        <f t="shared" si="55"/>
        <v>120</v>
      </c>
      <c r="S151" s="1906" t="s">
        <v>503</v>
      </c>
    </row>
    <row r="152" spans="1:19" s="437" customFormat="1" ht="13.5" customHeight="1">
      <c r="A152" s="545" t="s">
        <v>55</v>
      </c>
      <c r="B152" s="3477"/>
      <c r="C152" s="3516"/>
      <c r="D152" s="3519">
        <v>1513</v>
      </c>
      <c r="E152" s="1893" t="s">
        <v>696</v>
      </c>
      <c r="F152" s="1893" t="s">
        <v>9</v>
      </c>
      <c r="G152" s="1893" t="s">
        <v>697</v>
      </c>
      <c r="H152" s="1893" t="str">
        <f t="shared" si="54"/>
        <v>PK1-HC-EE</v>
      </c>
      <c r="I152" s="3522" t="s">
        <v>130</v>
      </c>
      <c r="J152" s="1894" t="s">
        <v>68</v>
      </c>
      <c r="K152" s="1895">
        <v>180</v>
      </c>
      <c r="L152" s="1894"/>
      <c r="M152" s="1895"/>
      <c r="N152" s="1895" t="s">
        <v>80</v>
      </c>
      <c r="O152" s="1895"/>
      <c r="P152" s="1895">
        <v>480</v>
      </c>
      <c r="Q152" s="1895">
        <v>3</v>
      </c>
      <c r="R152" s="1896">
        <f>P152*Q152</f>
        <v>1440</v>
      </c>
      <c r="S152" s="3525" t="s">
        <v>384</v>
      </c>
    </row>
    <row r="153" spans="1:19" s="437" customFormat="1" ht="13.5" customHeight="1">
      <c r="A153" s="545" t="s">
        <v>55</v>
      </c>
      <c r="B153" s="3477"/>
      <c r="C153" s="3517"/>
      <c r="D153" s="3520"/>
      <c r="E153" s="1893" t="s">
        <v>696</v>
      </c>
      <c r="F153" s="1893" t="s">
        <v>9</v>
      </c>
      <c r="G153" s="1893" t="s">
        <v>697</v>
      </c>
      <c r="H153" s="1893" t="str">
        <f t="shared" si="54"/>
        <v>PK1-HC-EE</v>
      </c>
      <c r="I153" s="3523"/>
      <c r="J153" s="1897" t="s">
        <v>131</v>
      </c>
      <c r="K153" s="1898">
        <v>180</v>
      </c>
      <c r="L153" s="1899"/>
      <c r="M153" s="1900"/>
      <c r="N153" s="1898" t="s">
        <v>80</v>
      </c>
      <c r="O153" s="1898"/>
      <c r="P153" s="1898">
        <v>480</v>
      </c>
      <c r="Q153" s="1898">
        <v>3</v>
      </c>
      <c r="R153" s="1901">
        <f t="shared" ref="R153:R157" si="56">P153*Q153</f>
        <v>1440</v>
      </c>
      <c r="S153" s="3526"/>
    </row>
    <row r="154" spans="1:19" s="437" customFormat="1" ht="13.5" customHeight="1" thickBot="1">
      <c r="A154" s="545" t="s">
        <v>55</v>
      </c>
      <c r="B154" s="3477"/>
      <c r="C154" s="3518"/>
      <c r="D154" s="3521"/>
      <c r="E154" s="1893" t="s">
        <v>696</v>
      </c>
      <c r="F154" s="1893" t="s">
        <v>9</v>
      </c>
      <c r="G154" s="1893" t="s">
        <v>697</v>
      </c>
      <c r="H154" s="1893" t="str">
        <f t="shared" si="54"/>
        <v>PK1-HC-EE</v>
      </c>
      <c r="I154" s="3524"/>
      <c r="J154" s="1897" t="s">
        <v>69</v>
      </c>
      <c r="K154" s="1898">
        <v>180</v>
      </c>
      <c r="L154" s="1899"/>
      <c r="M154" s="1900"/>
      <c r="N154" s="1898" t="s">
        <v>80</v>
      </c>
      <c r="O154" s="1898"/>
      <c r="P154" s="1898">
        <v>480</v>
      </c>
      <c r="Q154" s="1898">
        <v>3</v>
      </c>
      <c r="R154" s="1901">
        <f t="shared" si="56"/>
        <v>1440</v>
      </c>
      <c r="S154" s="1902" t="s">
        <v>383</v>
      </c>
    </row>
    <row r="155" spans="1:19" s="437" customFormat="1" ht="13.5" customHeight="1">
      <c r="A155" s="545" t="s">
        <v>55</v>
      </c>
      <c r="B155" s="3477"/>
      <c r="C155" s="3712">
        <v>366744</v>
      </c>
      <c r="D155" s="3536">
        <v>1514</v>
      </c>
      <c r="E155" s="2673" t="s">
        <v>718</v>
      </c>
      <c r="F155" s="2673" t="s">
        <v>34</v>
      </c>
      <c r="G155" s="2673" t="s">
        <v>536</v>
      </c>
      <c r="H155" s="2673" t="str">
        <f t="shared" si="54"/>
        <v>PK1-YR-ME</v>
      </c>
      <c r="I155" s="3539" t="s">
        <v>132</v>
      </c>
      <c r="J155" s="2465" t="s">
        <v>133</v>
      </c>
      <c r="K155" s="2466">
        <v>365</v>
      </c>
      <c r="L155" s="1903"/>
      <c r="M155" s="1904"/>
      <c r="N155" s="970" t="s">
        <v>80</v>
      </c>
      <c r="O155" s="970"/>
      <c r="P155" s="970">
        <v>480</v>
      </c>
      <c r="Q155" s="970">
        <v>3</v>
      </c>
      <c r="R155" s="1905">
        <f t="shared" si="56"/>
        <v>1440</v>
      </c>
      <c r="S155" s="3510" t="s">
        <v>385</v>
      </c>
    </row>
    <row r="156" spans="1:19" s="437" customFormat="1" ht="13.5" customHeight="1">
      <c r="A156" s="545" t="s">
        <v>55</v>
      </c>
      <c r="B156" s="3477"/>
      <c r="C156" s="3713"/>
      <c r="D156" s="3537"/>
      <c r="E156" s="2673" t="s">
        <v>718</v>
      </c>
      <c r="F156" s="2673" t="s">
        <v>34</v>
      </c>
      <c r="G156" s="2673" t="s">
        <v>536</v>
      </c>
      <c r="H156" s="2673" t="str">
        <f t="shared" si="54"/>
        <v>PK1-YR-ME</v>
      </c>
      <c r="I156" s="3540"/>
      <c r="J156" s="2465" t="s">
        <v>134</v>
      </c>
      <c r="K156" s="2466">
        <v>365</v>
      </c>
      <c r="L156" s="1903"/>
      <c r="M156" s="1904"/>
      <c r="N156" s="970" t="s">
        <v>80</v>
      </c>
      <c r="O156" s="970"/>
      <c r="P156" s="970">
        <v>480</v>
      </c>
      <c r="Q156" s="970">
        <v>3</v>
      </c>
      <c r="R156" s="1905">
        <f t="shared" si="56"/>
        <v>1440</v>
      </c>
      <c r="S156" s="3512"/>
    </row>
    <row r="157" spans="1:19" s="437" customFormat="1" ht="13.5" customHeight="1">
      <c r="A157" s="545" t="s">
        <v>55</v>
      </c>
      <c r="B157" s="3477"/>
      <c r="C157" s="3714"/>
      <c r="D157" s="3538"/>
      <c r="E157" s="2673" t="s">
        <v>718</v>
      </c>
      <c r="F157" s="2673" t="s">
        <v>34</v>
      </c>
      <c r="G157" s="2673" t="s">
        <v>536</v>
      </c>
      <c r="H157" s="2673" t="str">
        <f t="shared" si="54"/>
        <v>PK1-YR-ME</v>
      </c>
      <c r="I157" s="3541"/>
      <c r="J157" s="2465" t="s">
        <v>135</v>
      </c>
      <c r="K157" s="2466">
        <v>365</v>
      </c>
      <c r="L157" s="1903"/>
      <c r="M157" s="1904"/>
      <c r="N157" s="970" t="s">
        <v>80</v>
      </c>
      <c r="O157" s="970"/>
      <c r="P157" s="970">
        <v>480</v>
      </c>
      <c r="Q157" s="970">
        <v>3</v>
      </c>
      <c r="R157" s="1905">
        <f t="shared" si="56"/>
        <v>1440</v>
      </c>
      <c r="S157" s="3512"/>
    </row>
    <row r="158" spans="1:19" s="437" customFormat="1" ht="13.5" customHeight="1">
      <c r="A158" s="545" t="s">
        <v>55</v>
      </c>
      <c r="B158" s="3477"/>
      <c r="C158" s="3715">
        <v>366745</v>
      </c>
      <c r="D158" s="3456">
        <v>1516</v>
      </c>
      <c r="E158" s="2674" t="s">
        <v>718</v>
      </c>
      <c r="F158" s="2674" t="s">
        <v>34</v>
      </c>
      <c r="G158" s="2674" t="s">
        <v>536</v>
      </c>
      <c r="H158" s="2674" t="str">
        <f t="shared" si="54"/>
        <v>PK1-YR-ME</v>
      </c>
      <c r="I158" s="3544" t="s">
        <v>139</v>
      </c>
      <c r="J158" s="2467" t="s">
        <v>142</v>
      </c>
      <c r="K158" s="2468">
        <v>365</v>
      </c>
      <c r="L158" s="1903"/>
      <c r="M158" s="1904"/>
      <c r="N158" s="970" t="s">
        <v>80</v>
      </c>
      <c r="O158" s="970"/>
      <c r="P158" s="970">
        <v>480</v>
      </c>
      <c r="Q158" s="970">
        <v>3</v>
      </c>
      <c r="R158" s="1905">
        <f>P158*Q158</f>
        <v>1440</v>
      </c>
      <c r="S158" s="3546"/>
    </row>
    <row r="159" spans="1:19" s="437" customFormat="1" ht="13.5" customHeight="1" thickBot="1">
      <c r="A159" s="545" t="s">
        <v>55</v>
      </c>
      <c r="B159" s="3477"/>
      <c r="C159" s="3716"/>
      <c r="D159" s="3457"/>
      <c r="E159" s="2674" t="s">
        <v>718</v>
      </c>
      <c r="F159" s="2674" t="s">
        <v>34</v>
      </c>
      <c r="G159" s="2674" t="s">
        <v>536</v>
      </c>
      <c r="H159" s="2674" t="str">
        <f t="shared" si="54"/>
        <v>PK1-YR-ME</v>
      </c>
      <c r="I159" s="3545"/>
      <c r="J159" s="2467" t="s">
        <v>143</v>
      </c>
      <c r="K159" s="2468">
        <v>365</v>
      </c>
      <c r="L159" s="1903"/>
      <c r="M159" s="1904"/>
      <c r="N159" s="970" t="s">
        <v>80</v>
      </c>
      <c r="O159" s="970"/>
      <c r="P159" s="970">
        <v>480</v>
      </c>
      <c r="Q159" s="970">
        <v>3</v>
      </c>
      <c r="R159" s="1905">
        <f>P159*Q159</f>
        <v>1440</v>
      </c>
      <c r="S159" s="3511"/>
    </row>
    <row r="160" spans="1:19" s="437" customFormat="1" ht="13.5" customHeight="1">
      <c r="A160" s="545" t="s">
        <v>55</v>
      </c>
      <c r="B160" s="3477"/>
      <c r="C160" s="3717">
        <v>366746</v>
      </c>
      <c r="D160" s="3506">
        <v>1517</v>
      </c>
      <c r="E160" s="2675" t="s">
        <v>718</v>
      </c>
      <c r="F160" s="2675" t="s">
        <v>34</v>
      </c>
      <c r="G160" s="2675" t="s">
        <v>536</v>
      </c>
      <c r="H160" s="2675" t="str">
        <f t="shared" si="54"/>
        <v>PK1-YR-ME</v>
      </c>
      <c r="I160" s="3508" t="s">
        <v>144</v>
      </c>
      <c r="J160" s="2469" t="s">
        <v>145</v>
      </c>
      <c r="K160" s="2470">
        <v>365</v>
      </c>
      <c r="L160" s="1903"/>
      <c r="M160" s="1904"/>
      <c r="N160" s="970" t="s">
        <v>80</v>
      </c>
      <c r="O160" s="970"/>
      <c r="P160" s="970">
        <v>480</v>
      </c>
      <c r="Q160" s="970">
        <v>3</v>
      </c>
      <c r="R160" s="1905">
        <f t="shared" ref="R160:R161" si="57">P160*Q160</f>
        <v>1440</v>
      </c>
      <c r="S160" s="3510" t="s">
        <v>385</v>
      </c>
    </row>
    <row r="161" spans="1:19" s="437" customFormat="1" ht="13.5" customHeight="1" thickBot="1">
      <c r="A161" s="545" t="s">
        <v>55</v>
      </c>
      <c r="B161" s="3477"/>
      <c r="C161" s="3718"/>
      <c r="D161" s="3507"/>
      <c r="E161" s="2675" t="s">
        <v>718</v>
      </c>
      <c r="F161" s="2675" t="s">
        <v>34</v>
      </c>
      <c r="G161" s="2675" t="s">
        <v>536</v>
      </c>
      <c r="H161" s="2675" t="str">
        <f t="shared" si="54"/>
        <v>PK1-YR-ME</v>
      </c>
      <c r="I161" s="3509"/>
      <c r="J161" s="2469" t="s">
        <v>146</v>
      </c>
      <c r="K161" s="2470">
        <v>365</v>
      </c>
      <c r="L161" s="1903"/>
      <c r="M161" s="1904"/>
      <c r="N161" s="970" t="s">
        <v>80</v>
      </c>
      <c r="O161" s="970"/>
      <c r="P161" s="970">
        <v>480</v>
      </c>
      <c r="Q161" s="970">
        <v>3</v>
      </c>
      <c r="R161" s="1905">
        <f t="shared" si="57"/>
        <v>1440</v>
      </c>
      <c r="S161" s="3511"/>
    </row>
    <row r="162" spans="1:19" s="437" customFormat="1" ht="13.5" customHeight="1" thickBot="1">
      <c r="A162" s="545" t="s">
        <v>55</v>
      </c>
      <c r="B162" s="3477"/>
      <c r="C162" s="2687"/>
      <c r="D162" s="2681">
        <v>6783</v>
      </c>
      <c r="E162" s="2682" t="s">
        <v>718</v>
      </c>
      <c r="F162" s="2682" t="s">
        <v>34</v>
      </c>
      <c r="G162" s="2682" t="s">
        <v>536</v>
      </c>
      <c r="H162" s="2682" t="str">
        <f t="shared" si="54"/>
        <v>PK1-YR-ME</v>
      </c>
      <c r="I162" s="2683" t="s">
        <v>1661</v>
      </c>
      <c r="J162" s="2684" t="s">
        <v>1672</v>
      </c>
      <c r="K162" s="2685">
        <v>540</v>
      </c>
      <c r="L162" s="1903"/>
      <c r="M162" s="1904"/>
      <c r="N162" s="970" t="s">
        <v>80</v>
      </c>
      <c r="O162" s="970"/>
      <c r="P162" s="970">
        <v>60</v>
      </c>
      <c r="Q162" s="970">
        <v>1</v>
      </c>
      <c r="R162" s="1905">
        <v>60</v>
      </c>
      <c r="S162" s="2655" t="s">
        <v>385</v>
      </c>
    </row>
    <row r="163" spans="1:19" s="437" customFormat="1" ht="13.5" customHeight="1" thickBot="1">
      <c r="A163" s="545" t="s">
        <v>55</v>
      </c>
      <c r="B163" s="3477"/>
      <c r="C163" s="3549">
        <v>368552</v>
      </c>
      <c r="D163" s="3550">
        <v>1518</v>
      </c>
      <c r="E163" s="3550" t="s">
        <v>696</v>
      </c>
      <c r="F163" s="3550" t="s">
        <v>9</v>
      </c>
      <c r="G163" s="3550" t="s">
        <v>536</v>
      </c>
      <c r="H163" s="3550" t="str">
        <f t="shared" si="54"/>
        <v>PK1-HC-ME</v>
      </c>
      <c r="I163" s="3547" t="s">
        <v>147</v>
      </c>
      <c r="J163" s="2191" t="s">
        <v>1550</v>
      </c>
      <c r="K163" s="414">
        <v>180</v>
      </c>
      <c r="L163" s="440"/>
      <c r="M163" s="441"/>
      <c r="N163" s="414" t="s">
        <v>80</v>
      </c>
      <c r="O163" s="414"/>
      <c r="P163" s="414">
        <v>180</v>
      </c>
      <c r="Q163" s="414">
        <v>2</v>
      </c>
      <c r="R163" s="495">
        <f t="shared" ref="R163:R164" si="58">P163*Q163</f>
        <v>360</v>
      </c>
      <c r="S163" s="540" t="s">
        <v>384</v>
      </c>
    </row>
    <row r="164" spans="1:19" s="437" customFormat="1" ht="31.5" customHeight="1" thickBot="1">
      <c r="A164" s="550" t="s">
        <v>55</v>
      </c>
      <c r="B164" s="3478"/>
      <c r="C164" s="3412"/>
      <c r="D164" s="3414"/>
      <c r="E164" s="3414"/>
      <c r="F164" s="3414"/>
      <c r="G164" s="3414"/>
      <c r="H164" s="3414"/>
      <c r="I164" s="3548"/>
      <c r="J164" s="2705" t="s">
        <v>1551</v>
      </c>
      <c r="K164" s="422">
        <v>180</v>
      </c>
      <c r="L164" s="443"/>
      <c r="M164" s="444"/>
      <c r="N164" s="422" t="s">
        <v>80</v>
      </c>
      <c r="O164" s="422"/>
      <c r="P164" s="422">
        <v>180</v>
      </c>
      <c r="Q164" s="422">
        <v>2</v>
      </c>
      <c r="R164" s="497">
        <f t="shared" si="58"/>
        <v>360</v>
      </c>
      <c r="S164" s="540" t="s">
        <v>383</v>
      </c>
    </row>
    <row r="165" spans="1:19" s="2706" customFormat="1" ht="13.5" customHeight="1">
      <c r="A165" s="574" t="s">
        <v>55</v>
      </c>
      <c r="B165" s="3570" t="s">
        <v>1718</v>
      </c>
      <c r="C165" s="3527"/>
      <c r="D165" s="3529">
        <v>1507</v>
      </c>
      <c r="E165" s="1741" t="s">
        <v>846</v>
      </c>
      <c r="F165" s="1741" t="s">
        <v>32</v>
      </c>
      <c r="G165" s="1741" t="s">
        <v>536</v>
      </c>
      <c r="H165" s="1741" t="str">
        <f t="shared" ref="H165:H178" si="59">A165&amp;"-"&amp;E165&amp;F165&amp;"-"&amp;G165</f>
        <v>PK1-QI-ME</v>
      </c>
      <c r="I165" s="3531" t="s">
        <v>106</v>
      </c>
      <c r="J165" s="1861" t="s">
        <v>107</v>
      </c>
      <c r="K165" s="1862">
        <v>90</v>
      </c>
      <c r="L165" s="1863"/>
      <c r="M165" s="1864"/>
      <c r="N165" s="1862" t="s">
        <v>80</v>
      </c>
      <c r="O165" s="1865"/>
      <c r="P165" s="1862">
        <v>60</v>
      </c>
      <c r="Q165" s="1862">
        <v>1</v>
      </c>
      <c r="R165" s="1866">
        <f>P165*Q165</f>
        <v>60</v>
      </c>
      <c r="S165" s="3510" t="s">
        <v>383</v>
      </c>
    </row>
    <row r="166" spans="1:19" s="2706" customFormat="1" ht="13.5" customHeight="1">
      <c r="A166" s="574" t="s">
        <v>55</v>
      </c>
      <c r="B166" s="3571"/>
      <c r="C166" s="3528"/>
      <c r="D166" s="3530"/>
      <c r="E166" s="1847" t="s">
        <v>846</v>
      </c>
      <c r="F166" s="1847" t="s">
        <v>32</v>
      </c>
      <c r="G166" s="1847" t="s">
        <v>536</v>
      </c>
      <c r="H166" s="1847" t="str">
        <f t="shared" si="59"/>
        <v>PK1-QI-ME</v>
      </c>
      <c r="I166" s="3515"/>
      <c r="J166" s="1867" t="s">
        <v>108</v>
      </c>
      <c r="K166" s="1868">
        <v>90</v>
      </c>
      <c r="L166" s="1810"/>
      <c r="M166" s="1811"/>
      <c r="N166" s="1868" t="s">
        <v>80</v>
      </c>
      <c r="O166" s="1869"/>
      <c r="P166" s="1868">
        <v>60</v>
      </c>
      <c r="Q166" s="1868">
        <v>1</v>
      </c>
      <c r="R166" s="1870">
        <f t="shared" ref="R166:R175" si="60">P166*Q166</f>
        <v>60</v>
      </c>
      <c r="S166" s="3512"/>
    </row>
    <row r="167" spans="1:19" s="2706" customFormat="1" ht="13.5" customHeight="1">
      <c r="A167" s="574" t="s">
        <v>55</v>
      </c>
      <c r="B167" s="3571"/>
      <c r="C167" s="3528"/>
      <c r="D167" s="3530"/>
      <c r="E167" s="1847" t="s">
        <v>846</v>
      </c>
      <c r="F167" s="1847" t="s">
        <v>32</v>
      </c>
      <c r="G167" s="1847" t="s">
        <v>536</v>
      </c>
      <c r="H167" s="1847" t="str">
        <f t="shared" si="59"/>
        <v>PK1-QI-ME</v>
      </c>
      <c r="I167" s="3532"/>
      <c r="J167" s="1867" t="s">
        <v>852</v>
      </c>
      <c r="K167" s="1868">
        <v>90</v>
      </c>
      <c r="L167" s="1810"/>
      <c r="M167" s="1811"/>
      <c r="N167" s="1868" t="s">
        <v>80</v>
      </c>
      <c r="O167" s="1869"/>
      <c r="P167" s="1868">
        <v>60</v>
      </c>
      <c r="Q167" s="1868">
        <v>1</v>
      </c>
      <c r="R167" s="1870">
        <f t="shared" si="60"/>
        <v>60</v>
      </c>
      <c r="S167" s="3512"/>
    </row>
    <row r="168" spans="1:19" s="2706" customFormat="1" ht="13.5" customHeight="1">
      <c r="A168" s="574" t="s">
        <v>55</v>
      </c>
      <c r="B168" s="3571"/>
      <c r="C168" s="3528"/>
      <c r="D168" s="3530"/>
      <c r="E168" s="1847" t="s">
        <v>846</v>
      </c>
      <c r="F168" s="1847" t="s">
        <v>32</v>
      </c>
      <c r="G168" s="1847" t="s">
        <v>536</v>
      </c>
      <c r="H168" s="1847" t="str">
        <f t="shared" si="59"/>
        <v>PK1-QI-ME</v>
      </c>
      <c r="I168" s="970" t="s">
        <v>110</v>
      </c>
      <c r="J168" s="1867" t="s">
        <v>126</v>
      </c>
      <c r="K168" s="1868">
        <v>90</v>
      </c>
      <c r="L168" s="1810"/>
      <c r="M168" s="1811"/>
      <c r="N168" s="1868" t="s">
        <v>80</v>
      </c>
      <c r="O168" s="1869"/>
      <c r="P168" s="1868">
        <v>60</v>
      </c>
      <c r="Q168" s="1868">
        <v>1</v>
      </c>
      <c r="R168" s="1870">
        <f t="shared" si="60"/>
        <v>60</v>
      </c>
      <c r="S168" s="3512"/>
    </row>
    <row r="169" spans="1:19" s="2706" customFormat="1" ht="13.5" customHeight="1">
      <c r="A169" s="574" t="s">
        <v>55</v>
      </c>
      <c r="B169" s="3571"/>
      <c r="C169" s="3528"/>
      <c r="D169" s="3530"/>
      <c r="E169" s="1847" t="s">
        <v>846</v>
      </c>
      <c r="F169" s="1847" t="s">
        <v>32</v>
      </c>
      <c r="G169" s="1847" t="s">
        <v>536</v>
      </c>
      <c r="H169" s="1847" t="str">
        <f t="shared" si="59"/>
        <v>PK1-QI-ME</v>
      </c>
      <c r="I169" s="970" t="s">
        <v>112</v>
      </c>
      <c r="J169" s="1867" t="s">
        <v>113</v>
      </c>
      <c r="K169" s="1868">
        <v>90</v>
      </c>
      <c r="L169" s="1810"/>
      <c r="M169" s="1811"/>
      <c r="N169" s="1868" t="s">
        <v>80</v>
      </c>
      <c r="O169" s="1869"/>
      <c r="P169" s="1868">
        <v>60</v>
      </c>
      <c r="Q169" s="1868">
        <v>1</v>
      </c>
      <c r="R169" s="1870">
        <f t="shared" si="60"/>
        <v>60</v>
      </c>
      <c r="S169" s="3512"/>
    </row>
    <row r="170" spans="1:19" s="2706" customFormat="1" ht="13.5" customHeight="1">
      <c r="A170" s="574" t="s">
        <v>55</v>
      </c>
      <c r="B170" s="3571"/>
      <c r="C170" s="3528"/>
      <c r="D170" s="3530"/>
      <c r="E170" s="1847" t="s">
        <v>846</v>
      </c>
      <c r="F170" s="1847" t="s">
        <v>32</v>
      </c>
      <c r="G170" s="1847" t="s">
        <v>536</v>
      </c>
      <c r="H170" s="1847" t="str">
        <f t="shared" si="59"/>
        <v>PK1-QI-ME</v>
      </c>
      <c r="I170" s="970" t="s">
        <v>114</v>
      </c>
      <c r="J170" s="1867" t="s">
        <v>115</v>
      </c>
      <c r="K170" s="1868">
        <v>90</v>
      </c>
      <c r="L170" s="1810"/>
      <c r="M170" s="1811"/>
      <c r="N170" s="1868" t="s">
        <v>80</v>
      </c>
      <c r="O170" s="1869"/>
      <c r="P170" s="1868">
        <v>60</v>
      </c>
      <c r="Q170" s="1868">
        <v>1</v>
      </c>
      <c r="R170" s="1870">
        <f t="shared" si="60"/>
        <v>60</v>
      </c>
      <c r="S170" s="3512"/>
    </row>
    <row r="171" spans="1:19" s="2706" customFormat="1" ht="13.5" customHeight="1">
      <c r="A171" s="574" t="s">
        <v>55</v>
      </c>
      <c r="B171" s="3571"/>
      <c r="C171" s="3528"/>
      <c r="D171" s="3530"/>
      <c r="E171" s="1847" t="s">
        <v>846</v>
      </c>
      <c r="F171" s="1847" t="s">
        <v>32</v>
      </c>
      <c r="G171" s="1847" t="s">
        <v>536</v>
      </c>
      <c r="H171" s="1847" t="str">
        <f t="shared" si="59"/>
        <v>PK1-QI-ME</v>
      </c>
      <c r="I171" s="3514" t="s">
        <v>116</v>
      </c>
      <c r="J171" s="1867" t="s">
        <v>853</v>
      </c>
      <c r="K171" s="1868">
        <v>90</v>
      </c>
      <c r="L171" s="1810"/>
      <c r="M171" s="1811"/>
      <c r="N171" s="1868" t="s">
        <v>80</v>
      </c>
      <c r="O171" s="1869"/>
      <c r="P171" s="1868">
        <v>60</v>
      </c>
      <c r="Q171" s="1868">
        <v>1</v>
      </c>
      <c r="R171" s="1870">
        <f t="shared" si="60"/>
        <v>60</v>
      </c>
      <c r="S171" s="3512"/>
    </row>
    <row r="172" spans="1:19" s="2706" customFormat="1" ht="13.5" customHeight="1">
      <c r="A172" s="574" t="s">
        <v>55</v>
      </c>
      <c r="B172" s="3571"/>
      <c r="C172" s="3528"/>
      <c r="D172" s="3530"/>
      <c r="E172" s="1847" t="s">
        <v>846</v>
      </c>
      <c r="F172" s="1847" t="s">
        <v>32</v>
      </c>
      <c r="G172" s="1847" t="s">
        <v>536</v>
      </c>
      <c r="H172" s="1847" t="str">
        <f t="shared" si="59"/>
        <v>PK1-QI-ME</v>
      </c>
      <c r="I172" s="3515"/>
      <c r="J172" s="1867" t="s">
        <v>118</v>
      </c>
      <c r="K172" s="1868">
        <v>90</v>
      </c>
      <c r="L172" s="1810"/>
      <c r="M172" s="1811"/>
      <c r="N172" s="1868" t="s">
        <v>80</v>
      </c>
      <c r="O172" s="1869"/>
      <c r="P172" s="1868">
        <v>60</v>
      </c>
      <c r="Q172" s="1868">
        <v>1</v>
      </c>
      <c r="R172" s="1870">
        <f t="shared" si="60"/>
        <v>60</v>
      </c>
      <c r="S172" s="3512"/>
    </row>
    <row r="173" spans="1:19" s="2706" customFormat="1" ht="13.5" customHeight="1">
      <c r="A173" s="574" t="s">
        <v>55</v>
      </c>
      <c r="B173" s="3571"/>
      <c r="C173" s="3528"/>
      <c r="D173" s="3530"/>
      <c r="E173" s="1848" t="s">
        <v>846</v>
      </c>
      <c r="F173" s="1848" t="s">
        <v>32</v>
      </c>
      <c r="G173" s="1848" t="s">
        <v>536</v>
      </c>
      <c r="H173" s="1848" t="str">
        <f t="shared" si="59"/>
        <v>PK1-QI-ME</v>
      </c>
      <c r="I173" s="3515"/>
      <c r="J173" s="1871" t="s">
        <v>119</v>
      </c>
      <c r="K173" s="1872">
        <v>90</v>
      </c>
      <c r="L173" s="1873"/>
      <c r="M173" s="1874"/>
      <c r="N173" s="1872" t="s">
        <v>80</v>
      </c>
      <c r="O173" s="1875"/>
      <c r="P173" s="1872">
        <v>60</v>
      </c>
      <c r="Q173" s="1872">
        <v>1</v>
      </c>
      <c r="R173" s="1876">
        <f t="shared" si="60"/>
        <v>60</v>
      </c>
      <c r="S173" s="3512"/>
    </row>
    <row r="174" spans="1:19" s="2706" customFormat="1" ht="13.5" customHeight="1" thickBot="1">
      <c r="A174" s="574" t="s">
        <v>55</v>
      </c>
      <c r="B174" s="3571"/>
      <c r="C174" s="1878">
        <v>363039</v>
      </c>
      <c r="D174" s="1877">
        <v>3231</v>
      </c>
      <c r="E174" s="1878" t="s">
        <v>695</v>
      </c>
      <c r="F174" s="1878" t="s">
        <v>32</v>
      </c>
      <c r="G174" s="1878" t="s">
        <v>697</v>
      </c>
      <c r="H174" s="1878" t="str">
        <f t="shared" si="59"/>
        <v>PK1-MI-EE</v>
      </c>
      <c r="I174" s="1879" t="s">
        <v>854</v>
      </c>
      <c r="J174" s="1880" t="s">
        <v>121</v>
      </c>
      <c r="K174" s="1879">
        <v>30</v>
      </c>
      <c r="L174" s="1881"/>
      <c r="M174" s="1882"/>
      <c r="N174" s="1879" t="s">
        <v>80</v>
      </c>
      <c r="O174" s="1883"/>
      <c r="P174" s="1879">
        <v>60</v>
      </c>
      <c r="Q174" s="1879">
        <v>1</v>
      </c>
      <c r="R174" s="1884">
        <f t="shared" si="60"/>
        <v>60</v>
      </c>
      <c r="S174" s="3513"/>
    </row>
    <row r="175" spans="1:19" s="2706" customFormat="1" ht="13.5" customHeight="1" thickBot="1">
      <c r="A175" s="574" t="s">
        <v>55</v>
      </c>
      <c r="B175" s="3571"/>
      <c r="C175" s="1927">
        <v>357505</v>
      </c>
      <c r="D175" s="1910">
        <v>1510</v>
      </c>
      <c r="E175" s="1910" t="s">
        <v>34</v>
      </c>
      <c r="F175" s="1910" t="s">
        <v>42</v>
      </c>
      <c r="G175" s="1910" t="s">
        <v>536</v>
      </c>
      <c r="H175" s="1910" t="str">
        <f t="shared" si="59"/>
        <v>PK1-RL-ME</v>
      </c>
      <c r="I175" s="1886" t="s">
        <v>123</v>
      </c>
      <c r="J175" s="1911" t="s">
        <v>124</v>
      </c>
      <c r="K175" s="1886">
        <v>120</v>
      </c>
      <c r="L175" s="1912"/>
      <c r="M175" s="1913"/>
      <c r="N175" s="1886" t="s">
        <v>80</v>
      </c>
      <c r="O175" s="1886"/>
      <c r="P175" s="1886">
        <v>60</v>
      </c>
      <c r="Q175" s="1886">
        <v>2</v>
      </c>
      <c r="R175" s="1914">
        <f t="shared" si="60"/>
        <v>120</v>
      </c>
      <c r="S175" s="1906" t="s">
        <v>503</v>
      </c>
    </row>
    <row r="176" spans="1:19" s="437" customFormat="1" ht="12.75" customHeight="1">
      <c r="A176" s="545" t="s">
        <v>55</v>
      </c>
      <c r="B176" s="3571"/>
      <c r="C176" s="3488">
        <v>357396</v>
      </c>
      <c r="D176" s="3489">
        <v>1513</v>
      </c>
      <c r="E176" s="515" t="s">
        <v>696</v>
      </c>
      <c r="F176" s="515" t="s">
        <v>9</v>
      </c>
      <c r="G176" s="515" t="s">
        <v>697</v>
      </c>
      <c r="H176" s="515" t="str">
        <f t="shared" si="59"/>
        <v>PK1-HC-EE</v>
      </c>
      <c r="I176" s="3557" t="s">
        <v>130</v>
      </c>
      <c r="J176" s="434" t="s">
        <v>68</v>
      </c>
      <c r="K176" s="3402">
        <v>180</v>
      </c>
      <c r="L176" s="434"/>
      <c r="M176" s="3402" t="s">
        <v>80</v>
      </c>
      <c r="N176" s="3402"/>
      <c r="O176" s="3402">
        <v>480</v>
      </c>
      <c r="P176" s="3402">
        <v>3</v>
      </c>
      <c r="Q176" s="3445">
        <f>O176*P176</f>
        <v>1440</v>
      </c>
      <c r="R176" s="3408" t="s">
        <v>384</v>
      </c>
      <c r="S176" s="437" t="s">
        <v>531</v>
      </c>
    </row>
    <row r="177" spans="1:19" s="437" customFormat="1" ht="12.75" customHeight="1" thickBot="1">
      <c r="A177" s="545" t="s">
        <v>55</v>
      </c>
      <c r="B177" s="3571"/>
      <c r="C177" s="3448"/>
      <c r="D177" s="3414"/>
      <c r="E177" s="460" t="s">
        <v>696</v>
      </c>
      <c r="F177" s="460" t="s">
        <v>9</v>
      </c>
      <c r="G177" s="460" t="s">
        <v>697</v>
      </c>
      <c r="H177" s="460" t="str">
        <f t="shared" si="59"/>
        <v>PK1-HC-EE</v>
      </c>
      <c r="I177" s="3558"/>
      <c r="J177" s="423" t="s">
        <v>131</v>
      </c>
      <c r="K177" s="3416"/>
      <c r="L177" s="443"/>
      <c r="M177" s="3416"/>
      <c r="N177" s="3416"/>
      <c r="O177" s="3416"/>
      <c r="P177" s="3416"/>
      <c r="Q177" s="3458"/>
      <c r="R177" s="3443"/>
    </row>
    <row r="178" spans="1:19" s="437" customFormat="1" ht="12.75" customHeight="1">
      <c r="A178" s="545" t="s">
        <v>55</v>
      </c>
      <c r="B178" s="3571"/>
      <c r="C178" s="3551">
        <v>357393</v>
      </c>
      <c r="D178" s="3536">
        <v>1514</v>
      </c>
      <c r="E178" s="3553" t="s">
        <v>718</v>
      </c>
      <c r="F178" s="3553" t="s">
        <v>34</v>
      </c>
      <c r="G178" s="3553" t="s">
        <v>536</v>
      </c>
      <c r="H178" s="3553" t="str">
        <f t="shared" si="59"/>
        <v>PK1-YR-ME</v>
      </c>
      <c r="I178" s="3554" t="s">
        <v>132</v>
      </c>
      <c r="J178" s="2465" t="s">
        <v>133</v>
      </c>
      <c r="K178" s="2466">
        <v>365</v>
      </c>
      <c r="L178" s="491"/>
      <c r="M178" s="3402" t="s">
        <v>80</v>
      </c>
      <c r="N178" s="3402"/>
      <c r="O178" s="3402">
        <v>480</v>
      </c>
      <c r="P178" s="3402">
        <v>3</v>
      </c>
      <c r="Q178" s="3445">
        <f t="shared" ref="Q178" si="61">O178*P178</f>
        <v>1440</v>
      </c>
      <c r="R178" s="3409" t="s">
        <v>385</v>
      </c>
      <c r="S178" s="437" t="s">
        <v>530</v>
      </c>
    </row>
    <row r="179" spans="1:19" s="437" customFormat="1" ht="12.75" customHeight="1">
      <c r="A179" s="545" t="s">
        <v>55</v>
      </c>
      <c r="B179" s="3571"/>
      <c r="C179" s="3551"/>
      <c r="D179" s="3537"/>
      <c r="E179" s="3537"/>
      <c r="F179" s="3537"/>
      <c r="G179" s="3537"/>
      <c r="H179" s="3537"/>
      <c r="I179" s="3555"/>
      <c r="J179" s="2465" t="s">
        <v>134</v>
      </c>
      <c r="K179" s="2466">
        <v>365</v>
      </c>
      <c r="L179" s="440"/>
      <c r="M179" s="3403"/>
      <c r="N179" s="3403"/>
      <c r="O179" s="3403"/>
      <c r="P179" s="3403"/>
      <c r="Q179" s="3446"/>
      <c r="R179" s="3409"/>
    </row>
    <row r="180" spans="1:19" s="437" customFormat="1" ht="12.75" customHeight="1" thickBot="1">
      <c r="A180" s="545" t="s">
        <v>55</v>
      </c>
      <c r="B180" s="3571"/>
      <c r="C180" s="3552"/>
      <c r="D180" s="3538"/>
      <c r="E180" s="3538"/>
      <c r="F180" s="3538"/>
      <c r="G180" s="3538"/>
      <c r="H180" s="3538"/>
      <c r="I180" s="3556"/>
      <c r="J180" s="2465" t="s">
        <v>135</v>
      </c>
      <c r="K180" s="2466">
        <v>365</v>
      </c>
      <c r="L180" s="440"/>
      <c r="M180" s="3450"/>
      <c r="N180" s="3450"/>
      <c r="O180" s="3450"/>
      <c r="P180" s="3450"/>
      <c r="Q180" s="3451"/>
      <c r="R180" s="3409"/>
    </row>
    <row r="181" spans="1:19" s="437" customFormat="1" ht="12.75" customHeight="1">
      <c r="A181" s="545" t="s">
        <v>55</v>
      </c>
      <c r="B181" s="3571"/>
      <c r="C181" s="3454">
        <v>357395</v>
      </c>
      <c r="D181" s="3456">
        <v>1516</v>
      </c>
      <c r="E181" s="3456" t="s">
        <v>718</v>
      </c>
      <c r="F181" s="3456" t="s">
        <v>34</v>
      </c>
      <c r="G181" s="3456" t="s">
        <v>536</v>
      </c>
      <c r="H181" s="3456" t="str">
        <f t="shared" ref="H181" si="62">A181&amp;"-"&amp;E181&amp;F181&amp;"-"&amp;G181</f>
        <v>PK1-YR-ME</v>
      </c>
      <c r="I181" s="3472" t="s">
        <v>139</v>
      </c>
      <c r="J181" s="2467" t="s">
        <v>142</v>
      </c>
      <c r="K181" s="2468">
        <v>365</v>
      </c>
      <c r="L181" s="440"/>
      <c r="M181" s="3474" t="s">
        <v>80</v>
      </c>
      <c r="N181" s="3474"/>
      <c r="O181" s="3474">
        <v>480</v>
      </c>
      <c r="P181" s="3474">
        <v>3</v>
      </c>
      <c r="Q181" s="3475">
        <f t="shared" ref="Q181" si="63">O181*P181</f>
        <v>1440</v>
      </c>
      <c r="R181" s="3408" t="s">
        <v>385</v>
      </c>
      <c r="S181" s="437" t="s">
        <v>530</v>
      </c>
    </row>
    <row r="182" spans="1:19" s="437" customFormat="1" ht="13.5" customHeight="1" thickBot="1">
      <c r="A182" s="545" t="s">
        <v>55</v>
      </c>
      <c r="B182" s="3571"/>
      <c r="C182" s="3455"/>
      <c r="D182" s="3457"/>
      <c r="E182" s="3457"/>
      <c r="F182" s="3457"/>
      <c r="G182" s="3457"/>
      <c r="H182" s="3457"/>
      <c r="I182" s="3473"/>
      <c r="J182" s="2467" t="s">
        <v>143</v>
      </c>
      <c r="K182" s="2468">
        <v>365</v>
      </c>
      <c r="L182" s="440"/>
      <c r="M182" s="3450"/>
      <c r="N182" s="3450"/>
      <c r="O182" s="3450"/>
      <c r="P182" s="3450"/>
      <c r="Q182" s="3451"/>
      <c r="R182" s="3559"/>
    </row>
    <row r="183" spans="1:19" s="437" customFormat="1" ht="12.75" customHeight="1">
      <c r="A183" s="545" t="s">
        <v>55</v>
      </c>
      <c r="B183" s="3571"/>
      <c r="C183" s="3560">
        <v>357394</v>
      </c>
      <c r="D183" s="3562">
        <v>1517</v>
      </c>
      <c r="E183" s="3562" t="s">
        <v>718</v>
      </c>
      <c r="F183" s="3562" t="s">
        <v>34</v>
      </c>
      <c r="G183" s="3562" t="s">
        <v>536</v>
      </c>
      <c r="H183" s="3562" t="str">
        <f t="shared" ref="H183" si="64">A183&amp;"-"&amp;E183&amp;F183&amp;"-"&amp;G183</f>
        <v>PK1-YR-ME</v>
      </c>
      <c r="I183" s="3564" t="s">
        <v>144</v>
      </c>
      <c r="J183" s="2677" t="s">
        <v>145</v>
      </c>
      <c r="K183" s="2678">
        <v>365</v>
      </c>
      <c r="L183" s="440"/>
      <c r="M183" s="3474" t="s">
        <v>80</v>
      </c>
      <c r="N183" s="3474"/>
      <c r="O183" s="3474">
        <v>480</v>
      </c>
      <c r="P183" s="3474">
        <v>3</v>
      </c>
      <c r="Q183" s="3475">
        <f t="shared" ref="Q183" si="65">O183*P183</f>
        <v>1440</v>
      </c>
      <c r="R183" s="3408" t="s">
        <v>385</v>
      </c>
      <c r="S183" s="437" t="s">
        <v>530</v>
      </c>
    </row>
    <row r="184" spans="1:19" s="437" customFormat="1" ht="13.5" customHeight="1">
      <c r="A184" s="545" t="s">
        <v>55</v>
      </c>
      <c r="B184" s="3571"/>
      <c r="C184" s="3561"/>
      <c r="D184" s="3563"/>
      <c r="E184" s="3563"/>
      <c r="F184" s="3563"/>
      <c r="G184" s="3563"/>
      <c r="H184" s="3563"/>
      <c r="I184" s="3565"/>
      <c r="J184" s="2677" t="s">
        <v>146</v>
      </c>
      <c r="K184" s="2678">
        <v>365</v>
      </c>
      <c r="L184" s="440"/>
      <c r="M184" s="3403"/>
      <c r="N184" s="3403"/>
      <c r="O184" s="3403"/>
      <c r="P184" s="3403"/>
      <c r="Q184" s="3446"/>
      <c r="R184" s="3566"/>
    </row>
    <row r="185" spans="1:19" s="437" customFormat="1" ht="13.5" customHeight="1">
      <c r="A185" s="545" t="s">
        <v>55</v>
      </c>
      <c r="B185" s="3571"/>
      <c r="C185" s="2680">
        <v>366291</v>
      </c>
      <c r="D185" s="2681">
        <v>6783</v>
      </c>
      <c r="E185" s="2682" t="s">
        <v>718</v>
      </c>
      <c r="F185" s="2682" t="s">
        <v>34</v>
      </c>
      <c r="G185" s="2682" t="s">
        <v>536</v>
      </c>
      <c r="H185" s="2682" t="str">
        <f t="shared" ref="H185:H187" si="66">A185&amp;"-"&amp;E185&amp;F185&amp;"-"&amp;G185</f>
        <v>PK1-YR-ME</v>
      </c>
      <c r="I185" s="2686" t="s">
        <v>1661</v>
      </c>
      <c r="J185" s="2684" t="s">
        <v>1660</v>
      </c>
      <c r="K185" s="2685">
        <v>540</v>
      </c>
      <c r="L185" s="440"/>
      <c r="M185" s="563" t="s">
        <v>80</v>
      </c>
      <c r="N185" s="563"/>
      <c r="O185" s="563">
        <v>60</v>
      </c>
      <c r="P185" s="563">
        <v>1</v>
      </c>
      <c r="Q185" s="570">
        <v>60</v>
      </c>
      <c r="R185" s="1669" t="s">
        <v>385</v>
      </c>
      <c r="S185" s="437" t="s">
        <v>530</v>
      </c>
    </row>
    <row r="186" spans="1:19" s="437" customFormat="1" ht="13.5" customHeight="1" thickBot="1">
      <c r="A186" s="545" t="s">
        <v>55</v>
      </c>
      <c r="B186" s="3571"/>
      <c r="C186" s="3567">
        <v>357398</v>
      </c>
      <c r="D186" s="3550">
        <v>1518</v>
      </c>
      <c r="E186" s="427" t="s">
        <v>696</v>
      </c>
      <c r="F186" s="427" t="s">
        <v>9</v>
      </c>
      <c r="G186" s="427" t="s">
        <v>536</v>
      </c>
      <c r="H186" s="427" t="str">
        <f t="shared" si="66"/>
        <v>PK1-HC-ME</v>
      </c>
      <c r="I186" s="3568" t="s">
        <v>147</v>
      </c>
      <c r="J186" s="2191" t="s">
        <v>1550</v>
      </c>
      <c r="K186" s="414">
        <v>180</v>
      </c>
      <c r="L186" s="440"/>
      <c r="M186" s="3474" t="s">
        <v>80</v>
      </c>
      <c r="N186" s="3474"/>
      <c r="O186" s="3474">
        <v>180</v>
      </c>
      <c r="P186" s="3474">
        <v>2</v>
      </c>
      <c r="Q186" s="3475">
        <f t="shared" ref="Q186" si="67">O186*P186</f>
        <v>360</v>
      </c>
      <c r="R186" s="1064" t="s">
        <v>384</v>
      </c>
      <c r="S186" s="437" t="s">
        <v>531</v>
      </c>
    </row>
    <row r="187" spans="1:19" s="437" customFormat="1" ht="13.5" customHeight="1" thickBot="1">
      <c r="A187" s="550" t="s">
        <v>55</v>
      </c>
      <c r="B187" s="3572"/>
      <c r="C187" s="3448"/>
      <c r="D187" s="3414"/>
      <c r="E187" s="1087" t="s">
        <v>696</v>
      </c>
      <c r="F187" s="1087" t="s">
        <v>9</v>
      </c>
      <c r="G187" s="1087" t="s">
        <v>536</v>
      </c>
      <c r="H187" s="1087" t="str">
        <f t="shared" si="66"/>
        <v>PK1-HC-ME</v>
      </c>
      <c r="I187" s="3569"/>
      <c r="J187" s="2679" t="s">
        <v>1551</v>
      </c>
      <c r="K187" s="422">
        <v>180</v>
      </c>
      <c r="L187" s="443"/>
      <c r="M187" s="3416"/>
      <c r="N187" s="3416"/>
      <c r="O187" s="3416"/>
      <c r="P187" s="3416"/>
      <c r="Q187" s="3458"/>
      <c r="R187" s="540" t="s">
        <v>383</v>
      </c>
      <c r="S187" s="437" t="s">
        <v>529</v>
      </c>
    </row>
    <row r="188" spans="1:19" s="437" customFormat="1" ht="13.5" customHeight="1">
      <c r="A188" s="574" t="s">
        <v>55</v>
      </c>
      <c r="B188" s="3476" t="s">
        <v>1784</v>
      </c>
      <c r="C188" s="3488">
        <v>363464</v>
      </c>
      <c r="D188" s="3489">
        <v>4655</v>
      </c>
      <c r="E188" s="515" t="s">
        <v>695</v>
      </c>
      <c r="F188" s="515" t="s">
        <v>42</v>
      </c>
      <c r="G188" s="515" t="s">
        <v>706</v>
      </c>
      <c r="H188" s="515" t="str">
        <f t="shared" ref="H188:H190" si="68">A188&amp;"-"&amp;E188&amp;F188&amp;"-"&amp;G188</f>
        <v>PK1-ML-OP</v>
      </c>
      <c r="I188" s="517" t="s">
        <v>1299</v>
      </c>
      <c r="J188" s="525" t="s">
        <v>1300</v>
      </c>
      <c r="K188" s="3402">
        <v>30</v>
      </c>
      <c r="L188" s="2131"/>
      <c r="M188" s="3402" t="s">
        <v>80</v>
      </c>
      <c r="N188" s="3402"/>
      <c r="O188" s="3402">
        <v>30</v>
      </c>
      <c r="P188" s="3402">
        <v>2</v>
      </c>
      <c r="Q188" s="3445">
        <f t="shared" ref="Q188" si="69">O188*P188</f>
        <v>60</v>
      </c>
      <c r="R188" s="3408" t="s">
        <v>503</v>
      </c>
      <c r="S188" s="437" t="s">
        <v>528</v>
      </c>
    </row>
    <row r="189" spans="1:19" s="412" customFormat="1" ht="27.75" customHeight="1">
      <c r="A189" s="2758" t="s">
        <v>55</v>
      </c>
      <c r="B189" s="3477"/>
      <c r="C189" s="3440"/>
      <c r="D189" s="3413"/>
      <c r="E189" s="419" t="s">
        <v>695</v>
      </c>
      <c r="F189" s="419" t="s">
        <v>42</v>
      </c>
      <c r="G189" s="419" t="s">
        <v>706</v>
      </c>
      <c r="H189" s="419" t="str">
        <f t="shared" si="68"/>
        <v>PK1-ML-OP</v>
      </c>
      <c r="I189" s="532" t="s">
        <v>1301</v>
      </c>
      <c r="J189" s="2755" t="s">
        <v>1305</v>
      </c>
      <c r="K189" s="3403"/>
      <c r="L189" s="2132"/>
      <c r="M189" s="3403"/>
      <c r="N189" s="3403"/>
      <c r="O189" s="3403"/>
      <c r="P189" s="3403"/>
      <c r="Q189" s="3446"/>
      <c r="R189" s="3409"/>
    </row>
    <row r="190" spans="1:19" s="437" customFormat="1" ht="13.5" customHeight="1" thickBot="1">
      <c r="A190" s="574" t="s">
        <v>55</v>
      </c>
      <c r="B190" s="3477"/>
      <c r="C190" s="3448"/>
      <c r="D190" s="3414"/>
      <c r="E190" s="459" t="s">
        <v>695</v>
      </c>
      <c r="F190" s="459" t="s">
        <v>42</v>
      </c>
      <c r="G190" s="459" t="s">
        <v>706</v>
      </c>
      <c r="H190" s="459" t="str">
        <f t="shared" si="68"/>
        <v>PK1-ML-OP</v>
      </c>
      <c r="I190" s="533" t="s">
        <v>1302</v>
      </c>
      <c r="J190" s="782" t="s">
        <v>1303</v>
      </c>
      <c r="K190" s="3416"/>
      <c r="L190" s="2133"/>
      <c r="M190" s="3416"/>
      <c r="N190" s="3416"/>
      <c r="O190" s="3416"/>
      <c r="P190" s="3416"/>
      <c r="Q190" s="3458"/>
      <c r="R190" s="3443"/>
    </row>
    <row r="191" spans="1:19" s="437" customFormat="1" ht="13.5" customHeight="1" thickBot="1">
      <c r="A191" s="574" t="s">
        <v>55</v>
      </c>
      <c r="B191" s="3477"/>
      <c r="C191" s="935">
        <v>363061</v>
      </c>
      <c r="D191" s="936">
        <v>3231</v>
      </c>
      <c r="E191" s="937" t="s">
        <v>695</v>
      </c>
      <c r="F191" s="937" t="s">
        <v>32</v>
      </c>
      <c r="G191" s="937" t="s">
        <v>697</v>
      </c>
      <c r="H191" s="937" t="str">
        <f>A191&amp;"-"&amp;E191&amp;F191&amp;"-"&amp;G191</f>
        <v>PK1-MI-EE</v>
      </c>
      <c r="I191" s="938" t="s">
        <v>854</v>
      </c>
      <c r="J191" s="939" t="s">
        <v>121</v>
      </c>
      <c r="K191" s="940">
        <v>30</v>
      </c>
      <c r="L191" s="941"/>
      <c r="M191" s="940" t="s">
        <v>80</v>
      </c>
      <c r="N191" s="942"/>
      <c r="O191" s="940">
        <v>60</v>
      </c>
      <c r="P191" s="940">
        <v>1</v>
      </c>
      <c r="Q191" s="943">
        <f t="shared" ref="Q191:Q218" si="70">O191*P191</f>
        <v>60</v>
      </c>
      <c r="R191" s="1064" t="s">
        <v>383</v>
      </c>
      <c r="S191" s="431" t="s">
        <v>529</v>
      </c>
    </row>
    <row r="192" spans="1:19" s="437" customFormat="1" ht="13.5" customHeight="1" thickBot="1">
      <c r="A192" s="574" t="s">
        <v>55</v>
      </c>
      <c r="B192" s="3477"/>
      <c r="C192" s="2708">
        <v>357413</v>
      </c>
      <c r="D192" s="2709">
        <v>1510</v>
      </c>
      <c r="E192" s="2709" t="s">
        <v>34</v>
      </c>
      <c r="F192" s="2709" t="s">
        <v>42</v>
      </c>
      <c r="G192" s="2709" t="s">
        <v>706</v>
      </c>
      <c r="H192" s="2709" t="str">
        <f t="shared" ref="H192:H206" si="71">A192&amp;"-"&amp;E192&amp;F192&amp;"-"&amp;G192</f>
        <v>PK1-RL-OP</v>
      </c>
      <c r="I192" s="2710" t="s">
        <v>123</v>
      </c>
      <c r="J192" s="2710" t="s">
        <v>124</v>
      </c>
      <c r="K192" s="928">
        <v>120</v>
      </c>
      <c r="L192" s="929"/>
      <c r="M192" s="928"/>
      <c r="N192" s="928" t="s">
        <v>80</v>
      </c>
      <c r="O192" s="928">
        <v>20</v>
      </c>
      <c r="P192" s="928">
        <v>1</v>
      </c>
      <c r="Q192" s="930">
        <f t="shared" si="70"/>
        <v>20</v>
      </c>
      <c r="R192" s="540" t="s">
        <v>503</v>
      </c>
      <c r="S192" s="410" t="s">
        <v>528</v>
      </c>
    </row>
    <row r="193" spans="1:19" s="437" customFormat="1" ht="12" customHeight="1">
      <c r="A193" s="574" t="s">
        <v>55</v>
      </c>
      <c r="B193" s="3477"/>
      <c r="C193" s="3488">
        <v>357412</v>
      </c>
      <c r="D193" s="3489">
        <v>1513</v>
      </c>
      <c r="E193" s="515" t="s">
        <v>696</v>
      </c>
      <c r="F193" s="515" t="s">
        <v>9</v>
      </c>
      <c r="G193" s="515" t="s">
        <v>697</v>
      </c>
      <c r="H193" s="515" t="str">
        <f t="shared" si="71"/>
        <v>PK1-HC-EE</v>
      </c>
      <c r="I193" s="3490" t="s">
        <v>130</v>
      </c>
      <c r="J193" s="525" t="s">
        <v>68</v>
      </c>
      <c r="K193" s="3402">
        <v>180</v>
      </c>
      <c r="L193" s="463"/>
      <c r="M193" s="3402" t="s">
        <v>80</v>
      </c>
      <c r="N193" s="3402"/>
      <c r="O193" s="3402">
        <v>180</v>
      </c>
      <c r="P193" s="3402">
        <v>2</v>
      </c>
      <c r="Q193" s="3445">
        <f t="shared" ref="Q193" si="72">O193*P193</f>
        <v>360</v>
      </c>
      <c r="R193" s="3408" t="s">
        <v>384</v>
      </c>
      <c r="S193" s="3452" t="s">
        <v>531</v>
      </c>
    </row>
    <row r="194" spans="1:19" s="437" customFormat="1" ht="13.5" customHeight="1" thickBot="1">
      <c r="A194" s="574" t="s">
        <v>55</v>
      </c>
      <c r="B194" s="3477"/>
      <c r="C194" s="3595"/>
      <c r="D194" s="3589"/>
      <c r="E194" s="1647" t="s">
        <v>696</v>
      </c>
      <c r="F194" s="1647" t="s">
        <v>9</v>
      </c>
      <c r="G194" s="1647" t="s">
        <v>697</v>
      </c>
      <c r="H194" s="1647" t="str">
        <f t="shared" si="71"/>
        <v>PK1-HC-EE</v>
      </c>
      <c r="I194" s="3591"/>
      <c r="J194" s="2761" t="s">
        <v>131</v>
      </c>
      <c r="K194" s="3579"/>
      <c r="L194" s="463"/>
      <c r="M194" s="3450"/>
      <c r="N194" s="3450"/>
      <c r="O194" s="3450"/>
      <c r="P194" s="3450"/>
      <c r="Q194" s="3451"/>
      <c r="R194" s="3443"/>
      <c r="S194" s="3452"/>
    </row>
    <row r="195" spans="1:19" s="437" customFormat="1" ht="13.5" customHeight="1">
      <c r="A195" s="574" t="s">
        <v>55</v>
      </c>
      <c r="B195" s="3477"/>
      <c r="C195" s="3703">
        <v>366751</v>
      </c>
      <c r="D195" s="3537">
        <v>1514</v>
      </c>
      <c r="E195" s="3537" t="s">
        <v>718</v>
      </c>
      <c r="F195" s="3537" t="s">
        <v>34</v>
      </c>
      <c r="G195" s="3537" t="s">
        <v>536</v>
      </c>
      <c r="H195" s="3537" t="str">
        <f t="shared" si="71"/>
        <v>PK1-YR-ME</v>
      </c>
      <c r="I195" s="3555" t="s">
        <v>132</v>
      </c>
      <c r="J195" s="2757" t="s">
        <v>133</v>
      </c>
      <c r="K195" s="3721">
        <v>365</v>
      </c>
      <c r="L195" s="491"/>
      <c r="M195" s="3402" t="s">
        <v>80</v>
      </c>
      <c r="N195" s="3402"/>
      <c r="O195" s="3402">
        <v>480</v>
      </c>
      <c r="P195" s="3402">
        <v>3</v>
      </c>
      <c r="Q195" s="3445">
        <f t="shared" ref="Q195" si="73">O195*P195</f>
        <v>1440</v>
      </c>
      <c r="R195" s="3409" t="s">
        <v>385</v>
      </c>
      <c r="S195" s="492"/>
    </row>
    <row r="196" spans="1:19" s="437" customFormat="1" ht="13.5" customHeight="1">
      <c r="A196" s="574" t="s">
        <v>55</v>
      </c>
      <c r="B196" s="3477"/>
      <c r="C196" s="3551"/>
      <c r="D196" s="3537"/>
      <c r="E196" s="3537"/>
      <c r="F196" s="3537"/>
      <c r="G196" s="3537"/>
      <c r="H196" s="3537"/>
      <c r="I196" s="3555"/>
      <c r="J196" s="2465" t="s">
        <v>134</v>
      </c>
      <c r="K196" s="3540"/>
      <c r="L196" s="440"/>
      <c r="M196" s="3403"/>
      <c r="N196" s="3403"/>
      <c r="O196" s="3403"/>
      <c r="P196" s="3403"/>
      <c r="Q196" s="3446"/>
      <c r="R196" s="3409"/>
      <c r="S196" s="492"/>
    </row>
    <row r="197" spans="1:19" s="437" customFormat="1" ht="13.5" customHeight="1" thickBot="1">
      <c r="A197" s="574" t="s">
        <v>55</v>
      </c>
      <c r="B197" s="3477"/>
      <c r="C197" s="3552"/>
      <c r="D197" s="3538"/>
      <c r="E197" s="3538"/>
      <c r="F197" s="3538"/>
      <c r="G197" s="3538"/>
      <c r="H197" s="3538"/>
      <c r="I197" s="3556"/>
      <c r="J197" s="2465" t="s">
        <v>135</v>
      </c>
      <c r="K197" s="3541"/>
      <c r="L197" s="440"/>
      <c r="M197" s="3450"/>
      <c r="N197" s="3450"/>
      <c r="O197" s="3450"/>
      <c r="P197" s="3450"/>
      <c r="Q197" s="3451"/>
      <c r="R197" s="3409"/>
      <c r="S197" s="492"/>
    </row>
    <row r="198" spans="1:19" s="437" customFormat="1" ht="13.5" customHeight="1">
      <c r="A198" s="574" t="s">
        <v>55</v>
      </c>
      <c r="B198" s="3477"/>
      <c r="C198" s="3454">
        <v>366752</v>
      </c>
      <c r="D198" s="3456">
        <v>1516</v>
      </c>
      <c r="E198" s="3456" t="s">
        <v>718</v>
      </c>
      <c r="F198" s="3456" t="s">
        <v>34</v>
      </c>
      <c r="G198" s="3456" t="s">
        <v>536</v>
      </c>
      <c r="H198" s="3456" t="str">
        <f t="shared" si="71"/>
        <v>PK1-YR-ME</v>
      </c>
      <c r="I198" s="3472" t="s">
        <v>139</v>
      </c>
      <c r="J198" s="2467" t="s">
        <v>142</v>
      </c>
      <c r="K198" s="3544">
        <v>365</v>
      </c>
      <c r="L198" s="440"/>
      <c r="M198" s="3474" t="s">
        <v>80</v>
      </c>
      <c r="N198" s="3474"/>
      <c r="O198" s="3474">
        <v>480</v>
      </c>
      <c r="P198" s="3474">
        <v>3</v>
      </c>
      <c r="Q198" s="3475">
        <f t="shared" ref="Q198" si="74">O198*P198</f>
        <v>1440</v>
      </c>
      <c r="R198" s="3408" t="s">
        <v>385</v>
      </c>
      <c r="S198" s="492"/>
    </row>
    <row r="199" spans="1:19" s="437" customFormat="1" ht="13.5" customHeight="1" thickBot="1">
      <c r="A199" s="574" t="s">
        <v>55</v>
      </c>
      <c r="B199" s="3477"/>
      <c r="C199" s="3700"/>
      <c r="D199" s="3457"/>
      <c r="E199" s="3457"/>
      <c r="F199" s="3457"/>
      <c r="G199" s="3457"/>
      <c r="H199" s="3457"/>
      <c r="I199" s="3473"/>
      <c r="J199" s="2467" t="s">
        <v>143</v>
      </c>
      <c r="K199" s="3545"/>
      <c r="L199" s="440"/>
      <c r="M199" s="3450"/>
      <c r="N199" s="3450"/>
      <c r="O199" s="3450"/>
      <c r="P199" s="3450"/>
      <c r="Q199" s="3451"/>
      <c r="R199" s="3559"/>
      <c r="S199" s="492"/>
    </row>
    <row r="200" spans="1:19" s="437" customFormat="1" ht="12.75" customHeight="1">
      <c r="A200" s="574" t="s">
        <v>55</v>
      </c>
      <c r="B200" s="3477"/>
      <c r="C200" s="3560">
        <v>357411</v>
      </c>
      <c r="D200" s="3562">
        <v>1517</v>
      </c>
      <c r="E200" s="2472" t="s">
        <v>696</v>
      </c>
      <c r="F200" s="2472" t="s">
        <v>34</v>
      </c>
      <c r="G200" s="2472" t="s">
        <v>536</v>
      </c>
      <c r="H200" s="2472" t="str">
        <f t="shared" si="71"/>
        <v>PK1-HR-ME</v>
      </c>
      <c r="I200" s="3486" t="s">
        <v>144</v>
      </c>
      <c r="J200" s="2361" t="s">
        <v>145</v>
      </c>
      <c r="K200" s="3491">
        <v>365</v>
      </c>
      <c r="L200" s="463"/>
      <c r="M200" s="3474" t="s">
        <v>80</v>
      </c>
      <c r="N200" s="3474"/>
      <c r="O200" s="3474">
        <v>60</v>
      </c>
      <c r="P200" s="3474">
        <v>3</v>
      </c>
      <c r="Q200" s="3475">
        <f t="shared" ref="Q200" si="75">O200*P200</f>
        <v>180</v>
      </c>
      <c r="R200" s="3408" t="s">
        <v>385</v>
      </c>
      <c r="S200" s="3453" t="s">
        <v>530</v>
      </c>
    </row>
    <row r="201" spans="1:19" s="437" customFormat="1" ht="13.5" customHeight="1" thickBot="1">
      <c r="A201" s="574" t="s">
        <v>55</v>
      </c>
      <c r="B201" s="3477"/>
      <c r="C201" s="3561"/>
      <c r="D201" s="3563"/>
      <c r="E201" s="2472" t="s">
        <v>696</v>
      </c>
      <c r="F201" s="2472" t="s">
        <v>34</v>
      </c>
      <c r="G201" s="2472" t="s">
        <v>536</v>
      </c>
      <c r="H201" s="2472" t="str">
        <f t="shared" si="71"/>
        <v>PK1-HR-ME</v>
      </c>
      <c r="I201" s="3709"/>
      <c r="J201" s="2361" t="s">
        <v>146</v>
      </c>
      <c r="K201" s="3706"/>
      <c r="L201" s="463"/>
      <c r="M201" s="3450"/>
      <c r="N201" s="3450"/>
      <c r="O201" s="3450"/>
      <c r="P201" s="3450"/>
      <c r="Q201" s="3451"/>
      <c r="R201" s="3443"/>
      <c r="S201" s="3453"/>
    </row>
    <row r="202" spans="1:19" s="437" customFormat="1" ht="13.5" customHeight="1" thickBot="1">
      <c r="A202" s="574" t="s">
        <v>55</v>
      </c>
      <c r="B202" s="3477"/>
      <c r="C202" s="3567">
        <v>357414</v>
      </c>
      <c r="D202" s="3550">
        <v>1518</v>
      </c>
      <c r="E202" s="461" t="s">
        <v>696</v>
      </c>
      <c r="F202" s="461" t="s">
        <v>9</v>
      </c>
      <c r="G202" s="461" t="s">
        <v>536</v>
      </c>
      <c r="H202" s="461" t="str">
        <f t="shared" si="71"/>
        <v>PK1-HC-ME</v>
      </c>
      <c r="I202" s="3575" t="s">
        <v>147</v>
      </c>
      <c r="J202" s="528" t="s">
        <v>148</v>
      </c>
      <c r="K202" s="3474">
        <v>180</v>
      </c>
      <c r="L202" s="463"/>
      <c r="M202" s="3474" t="s">
        <v>80</v>
      </c>
      <c r="N202" s="3474"/>
      <c r="O202" s="3474">
        <v>480</v>
      </c>
      <c r="P202" s="3474">
        <v>3</v>
      </c>
      <c r="Q202" s="3475">
        <f t="shared" ref="Q202" si="76">O202*P202</f>
        <v>1440</v>
      </c>
      <c r="R202" s="540" t="s">
        <v>384</v>
      </c>
      <c r="S202" s="437" t="s">
        <v>531</v>
      </c>
    </row>
    <row r="203" spans="1:19" s="437" customFormat="1" ht="13.5" customHeight="1" thickBot="1">
      <c r="A203" s="946" t="s">
        <v>55</v>
      </c>
      <c r="B203" s="3478"/>
      <c r="C203" s="3448"/>
      <c r="D203" s="3414"/>
      <c r="E203" s="460" t="s">
        <v>696</v>
      </c>
      <c r="F203" s="460" t="s">
        <v>9</v>
      </c>
      <c r="G203" s="460" t="s">
        <v>536</v>
      </c>
      <c r="H203" s="460" t="str">
        <f t="shared" si="71"/>
        <v>PK1-HC-ME</v>
      </c>
      <c r="I203" s="3577"/>
      <c r="J203" s="2756" t="s">
        <v>149</v>
      </c>
      <c r="K203" s="3416"/>
      <c r="L203" s="486"/>
      <c r="M203" s="3416"/>
      <c r="N203" s="3416"/>
      <c r="O203" s="3416"/>
      <c r="P203" s="3416"/>
      <c r="Q203" s="3458"/>
      <c r="R203" s="540" t="s">
        <v>383</v>
      </c>
      <c r="S203" s="431" t="s">
        <v>529</v>
      </c>
    </row>
    <row r="204" spans="1:19" s="437" customFormat="1" ht="13.5" customHeight="1">
      <c r="A204" s="574" t="s">
        <v>55</v>
      </c>
      <c r="B204" s="3476" t="s">
        <v>1783</v>
      </c>
      <c r="C204" s="3488">
        <v>363465</v>
      </c>
      <c r="D204" s="3489">
        <v>4655</v>
      </c>
      <c r="E204" s="515" t="s">
        <v>695</v>
      </c>
      <c r="F204" s="515" t="s">
        <v>42</v>
      </c>
      <c r="G204" s="515" t="s">
        <v>706</v>
      </c>
      <c r="H204" s="515" t="str">
        <f t="shared" si="71"/>
        <v>PK1-ML-OP</v>
      </c>
      <c r="I204" s="517" t="s">
        <v>1299</v>
      </c>
      <c r="J204" s="525" t="s">
        <v>1300</v>
      </c>
      <c r="K204" s="3402">
        <v>30</v>
      </c>
      <c r="L204" s="2131"/>
      <c r="M204" s="3402" t="s">
        <v>80</v>
      </c>
      <c r="N204" s="3402"/>
      <c r="O204" s="3402">
        <v>30</v>
      </c>
      <c r="P204" s="3402">
        <v>2</v>
      </c>
      <c r="Q204" s="3445">
        <f t="shared" ref="Q204" si="77">O204*P204</f>
        <v>60</v>
      </c>
      <c r="R204" s="3408" t="s">
        <v>503</v>
      </c>
      <c r="S204" s="437" t="s">
        <v>528</v>
      </c>
    </row>
    <row r="205" spans="1:19" s="412" customFormat="1" ht="27.75" customHeight="1">
      <c r="A205" s="2758" t="s">
        <v>55</v>
      </c>
      <c r="B205" s="3477"/>
      <c r="C205" s="3440"/>
      <c r="D205" s="3413"/>
      <c r="E205" s="419" t="s">
        <v>695</v>
      </c>
      <c r="F205" s="419" t="s">
        <v>42</v>
      </c>
      <c r="G205" s="419" t="s">
        <v>706</v>
      </c>
      <c r="H205" s="419" t="str">
        <f t="shared" si="71"/>
        <v>PK1-ML-OP</v>
      </c>
      <c r="I205" s="532" t="s">
        <v>1301</v>
      </c>
      <c r="J205" s="2755" t="s">
        <v>1305</v>
      </c>
      <c r="K205" s="3403"/>
      <c r="L205" s="2132"/>
      <c r="M205" s="3403"/>
      <c r="N205" s="3403"/>
      <c r="O205" s="3403"/>
      <c r="P205" s="3403"/>
      <c r="Q205" s="3446"/>
      <c r="R205" s="3409"/>
    </row>
    <row r="206" spans="1:19" s="437" customFormat="1" ht="13.5" customHeight="1" thickBot="1">
      <c r="A206" s="574" t="s">
        <v>55</v>
      </c>
      <c r="B206" s="3477"/>
      <c r="C206" s="3448"/>
      <c r="D206" s="3414"/>
      <c r="E206" s="459" t="s">
        <v>695</v>
      </c>
      <c r="F206" s="459" t="s">
        <v>42</v>
      </c>
      <c r="G206" s="459" t="s">
        <v>706</v>
      </c>
      <c r="H206" s="459" t="str">
        <f t="shared" si="71"/>
        <v>PK1-ML-OP</v>
      </c>
      <c r="I206" s="533" t="s">
        <v>1302</v>
      </c>
      <c r="J206" s="782" t="s">
        <v>1303</v>
      </c>
      <c r="K206" s="3416"/>
      <c r="L206" s="2133"/>
      <c r="M206" s="3416"/>
      <c r="N206" s="3416"/>
      <c r="O206" s="3416"/>
      <c r="P206" s="3416"/>
      <c r="Q206" s="3458"/>
      <c r="R206" s="3443"/>
    </row>
    <row r="207" spans="1:19" s="437" customFormat="1" ht="13.5" customHeight="1" thickBot="1">
      <c r="A207" s="574" t="s">
        <v>55</v>
      </c>
      <c r="B207" s="3477"/>
      <c r="C207" s="935">
        <v>363062</v>
      </c>
      <c r="D207" s="936">
        <v>3231</v>
      </c>
      <c r="E207" s="937" t="s">
        <v>695</v>
      </c>
      <c r="F207" s="937" t="s">
        <v>32</v>
      </c>
      <c r="G207" s="937" t="s">
        <v>697</v>
      </c>
      <c r="H207" s="937" t="str">
        <f>A207&amp;"-"&amp;E207&amp;F207&amp;"-"&amp;G207</f>
        <v>PK1-MI-EE</v>
      </c>
      <c r="I207" s="938" t="s">
        <v>855</v>
      </c>
      <c r="J207" s="939" t="s">
        <v>121</v>
      </c>
      <c r="K207" s="940">
        <v>30</v>
      </c>
      <c r="L207" s="941"/>
      <c r="M207" s="940" t="s">
        <v>80</v>
      </c>
      <c r="N207" s="942"/>
      <c r="O207" s="940">
        <v>60</v>
      </c>
      <c r="P207" s="940">
        <v>1</v>
      </c>
      <c r="Q207" s="943">
        <f t="shared" si="70"/>
        <v>60</v>
      </c>
      <c r="R207" s="1064"/>
      <c r="S207" s="431" t="s">
        <v>529</v>
      </c>
    </row>
    <row r="208" spans="1:19" s="437" customFormat="1" ht="13.5" customHeight="1" thickBot="1">
      <c r="A208" s="574" t="s">
        <v>55</v>
      </c>
      <c r="B208" s="3477"/>
      <c r="C208" s="2708">
        <v>357419</v>
      </c>
      <c r="D208" s="2709">
        <v>1510</v>
      </c>
      <c r="E208" s="2709" t="s">
        <v>34</v>
      </c>
      <c r="F208" s="2709" t="s">
        <v>42</v>
      </c>
      <c r="G208" s="2709" t="s">
        <v>706</v>
      </c>
      <c r="H208" s="2709" t="str">
        <f t="shared" ref="H208:H219" si="78">A208&amp;"-"&amp;E208&amp;F208&amp;"-"&amp;G208</f>
        <v>PK1-RL-OP</v>
      </c>
      <c r="I208" s="2710" t="s">
        <v>123</v>
      </c>
      <c r="J208" s="2710" t="s">
        <v>124</v>
      </c>
      <c r="K208" s="928">
        <v>120</v>
      </c>
      <c r="L208" s="929"/>
      <c r="M208" s="928"/>
      <c r="N208" s="928" t="s">
        <v>80</v>
      </c>
      <c r="O208" s="928">
        <v>20</v>
      </c>
      <c r="P208" s="928">
        <v>1</v>
      </c>
      <c r="Q208" s="930">
        <f t="shared" si="70"/>
        <v>20</v>
      </c>
      <c r="R208" s="540" t="s">
        <v>503</v>
      </c>
      <c r="S208" s="410" t="s">
        <v>528</v>
      </c>
    </row>
    <row r="209" spans="1:19" s="437" customFormat="1" ht="12" customHeight="1">
      <c r="A209" s="574" t="s">
        <v>55</v>
      </c>
      <c r="B209" s="3477"/>
      <c r="C209" s="3488">
        <v>357418</v>
      </c>
      <c r="D209" s="3489">
        <v>1513</v>
      </c>
      <c r="E209" s="515" t="s">
        <v>696</v>
      </c>
      <c r="F209" s="515" t="s">
        <v>9</v>
      </c>
      <c r="G209" s="515" t="s">
        <v>697</v>
      </c>
      <c r="H209" s="515" t="str">
        <f t="shared" si="78"/>
        <v>PK1-HC-EE</v>
      </c>
      <c r="I209" s="3490" t="s">
        <v>130</v>
      </c>
      <c r="J209" s="525" t="s">
        <v>68</v>
      </c>
      <c r="K209" s="3402">
        <v>180</v>
      </c>
      <c r="L209" s="477"/>
      <c r="M209" s="3402" t="s">
        <v>80</v>
      </c>
      <c r="N209" s="3402"/>
      <c r="O209" s="3402">
        <v>180</v>
      </c>
      <c r="P209" s="3402">
        <v>2</v>
      </c>
      <c r="Q209" s="3445">
        <f t="shared" si="70"/>
        <v>360</v>
      </c>
      <c r="R209" s="3408" t="s">
        <v>384</v>
      </c>
      <c r="S209" s="3452" t="s">
        <v>531</v>
      </c>
    </row>
    <row r="210" spans="1:19" s="437" customFormat="1" ht="13.5" customHeight="1">
      <c r="A210" s="574" t="s">
        <v>55</v>
      </c>
      <c r="B210" s="3477"/>
      <c r="C210" s="3595"/>
      <c r="D210" s="3589"/>
      <c r="E210" s="1647" t="s">
        <v>696</v>
      </c>
      <c r="F210" s="1647" t="s">
        <v>9</v>
      </c>
      <c r="G210" s="1647" t="s">
        <v>697</v>
      </c>
      <c r="H210" s="1647" t="str">
        <f t="shared" si="78"/>
        <v>PK1-HC-EE</v>
      </c>
      <c r="I210" s="3591"/>
      <c r="J210" s="2761" t="s">
        <v>131</v>
      </c>
      <c r="K210" s="3579"/>
      <c r="L210" s="2762"/>
      <c r="M210" s="3579"/>
      <c r="N210" s="3579"/>
      <c r="O210" s="3579"/>
      <c r="P210" s="3579"/>
      <c r="Q210" s="3581"/>
      <c r="R210" s="3705"/>
      <c r="S210" s="3453"/>
    </row>
    <row r="211" spans="1:19" s="437" customFormat="1" ht="13.5" customHeight="1">
      <c r="A211" s="574" t="s">
        <v>55</v>
      </c>
      <c r="B211" s="3477"/>
      <c r="C211" s="3551">
        <v>366753</v>
      </c>
      <c r="D211" s="3537">
        <v>1514</v>
      </c>
      <c r="E211" s="3537" t="s">
        <v>718</v>
      </c>
      <c r="F211" s="3537" t="s">
        <v>34</v>
      </c>
      <c r="G211" s="3537" t="s">
        <v>536</v>
      </c>
      <c r="H211" s="3537" t="str">
        <f t="shared" si="78"/>
        <v>PK1-YR-ME</v>
      </c>
      <c r="I211" s="3555" t="s">
        <v>132</v>
      </c>
      <c r="J211" s="2757" t="s">
        <v>133</v>
      </c>
      <c r="K211" s="3721">
        <v>365</v>
      </c>
      <c r="L211" s="463"/>
      <c r="M211" s="564"/>
      <c r="N211" s="564"/>
      <c r="O211" s="564"/>
      <c r="P211" s="564"/>
      <c r="Q211" s="571"/>
      <c r="R211" s="1093"/>
      <c r="S211" s="2759"/>
    </row>
    <row r="212" spans="1:19" s="437" customFormat="1" ht="13.5" customHeight="1">
      <c r="A212" s="574" t="s">
        <v>55</v>
      </c>
      <c r="B212" s="3477"/>
      <c r="C212" s="3551"/>
      <c r="D212" s="3537"/>
      <c r="E212" s="3537"/>
      <c r="F212" s="3537"/>
      <c r="G212" s="3537"/>
      <c r="H212" s="3537"/>
      <c r="I212" s="3555"/>
      <c r="J212" s="2465" t="s">
        <v>134</v>
      </c>
      <c r="K212" s="3540"/>
      <c r="L212" s="463"/>
      <c r="M212" s="564"/>
      <c r="N212" s="564"/>
      <c r="O212" s="564"/>
      <c r="P212" s="564"/>
      <c r="Q212" s="571"/>
      <c r="R212" s="1093"/>
      <c r="S212" s="2759"/>
    </row>
    <row r="213" spans="1:19" s="437" customFormat="1" ht="13.5" customHeight="1">
      <c r="A213" s="574" t="s">
        <v>55</v>
      </c>
      <c r="B213" s="3477"/>
      <c r="C213" s="3552"/>
      <c r="D213" s="3538"/>
      <c r="E213" s="3538"/>
      <c r="F213" s="3538"/>
      <c r="G213" s="3538"/>
      <c r="H213" s="3538"/>
      <c r="I213" s="3556"/>
      <c r="J213" s="2465" t="s">
        <v>135</v>
      </c>
      <c r="K213" s="3541"/>
      <c r="L213" s="463"/>
      <c r="M213" s="564"/>
      <c r="N213" s="564"/>
      <c r="O213" s="564"/>
      <c r="P213" s="564"/>
      <c r="Q213" s="571"/>
      <c r="R213" s="1093"/>
      <c r="S213" s="2759"/>
    </row>
    <row r="214" spans="1:19" s="437" customFormat="1" ht="13.5" customHeight="1">
      <c r="A214" s="574" t="s">
        <v>55</v>
      </c>
      <c r="B214" s="3477"/>
      <c r="C214" s="3454">
        <v>366754</v>
      </c>
      <c r="D214" s="3456">
        <v>1516</v>
      </c>
      <c r="E214" s="3456" t="s">
        <v>718</v>
      </c>
      <c r="F214" s="3456" t="s">
        <v>34</v>
      </c>
      <c r="G214" s="3456" t="s">
        <v>536</v>
      </c>
      <c r="H214" s="3456" t="str">
        <f t="shared" ref="H214" si="79">A214&amp;"-"&amp;E214&amp;F214&amp;"-"&amp;G214</f>
        <v>PK1-YR-ME</v>
      </c>
      <c r="I214" s="3472" t="s">
        <v>139</v>
      </c>
      <c r="J214" s="2467" t="s">
        <v>142</v>
      </c>
      <c r="K214" s="3544">
        <v>365</v>
      </c>
      <c r="L214" s="463"/>
      <c r="M214" s="564"/>
      <c r="N214" s="564"/>
      <c r="O214" s="564"/>
      <c r="P214" s="564"/>
      <c r="Q214" s="571"/>
      <c r="R214" s="1093"/>
      <c r="S214" s="2759"/>
    </row>
    <row r="215" spans="1:19" s="437" customFormat="1" ht="13.5" customHeight="1" thickBot="1">
      <c r="A215" s="574" t="s">
        <v>55</v>
      </c>
      <c r="B215" s="3477"/>
      <c r="C215" s="3700"/>
      <c r="D215" s="3457"/>
      <c r="E215" s="3457"/>
      <c r="F215" s="3457"/>
      <c r="G215" s="3457"/>
      <c r="H215" s="3457"/>
      <c r="I215" s="3473"/>
      <c r="J215" s="2467" t="s">
        <v>143</v>
      </c>
      <c r="K215" s="3545"/>
      <c r="L215" s="463"/>
      <c r="M215" s="564"/>
      <c r="N215" s="564"/>
      <c r="O215" s="564"/>
      <c r="P215" s="564"/>
      <c r="Q215" s="571"/>
      <c r="R215" s="1093"/>
      <c r="S215" s="2759"/>
    </row>
    <row r="216" spans="1:19" s="437" customFormat="1" ht="12.75" customHeight="1">
      <c r="A216" s="574" t="s">
        <v>55</v>
      </c>
      <c r="B216" s="3477"/>
      <c r="C216" s="3560">
        <v>357417</v>
      </c>
      <c r="D216" s="3562">
        <v>1517</v>
      </c>
      <c r="E216" s="2763" t="s">
        <v>696</v>
      </c>
      <c r="F216" s="2763" t="s">
        <v>34</v>
      </c>
      <c r="G216" s="2763" t="s">
        <v>536</v>
      </c>
      <c r="H216" s="2763" t="str">
        <f t="shared" si="78"/>
        <v>PK1-HR-ME</v>
      </c>
      <c r="I216" s="3564" t="s">
        <v>144</v>
      </c>
      <c r="J216" s="2764" t="s">
        <v>145</v>
      </c>
      <c r="K216" s="3491">
        <v>365</v>
      </c>
      <c r="L216" s="463"/>
      <c r="M216" s="3474" t="s">
        <v>80</v>
      </c>
      <c r="N216" s="3474"/>
      <c r="O216" s="3474">
        <v>60</v>
      </c>
      <c r="P216" s="3474">
        <v>3</v>
      </c>
      <c r="Q216" s="3475">
        <f t="shared" si="70"/>
        <v>180</v>
      </c>
      <c r="R216" s="3408" t="s">
        <v>385</v>
      </c>
      <c r="S216" s="3453" t="s">
        <v>530</v>
      </c>
    </row>
    <row r="217" spans="1:19" s="437" customFormat="1" ht="13.5" customHeight="1" thickBot="1">
      <c r="A217" s="574" t="s">
        <v>55</v>
      </c>
      <c r="B217" s="3477"/>
      <c r="C217" s="3561"/>
      <c r="D217" s="3563"/>
      <c r="E217" s="2763" t="s">
        <v>696</v>
      </c>
      <c r="F217" s="2763" t="s">
        <v>34</v>
      </c>
      <c r="G217" s="2763" t="s">
        <v>536</v>
      </c>
      <c r="H217" s="2763" t="str">
        <f t="shared" si="78"/>
        <v>PK1-HR-ME</v>
      </c>
      <c r="I217" s="3565"/>
      <c r="J217" s="2764" t="s">
        <v>146</v>
      </c>
      <c r="K217" s="3706"/>
      <c r="L217" s="463"/>
      <c r="M217" s="3450"/>
      <c r="N217" s="3450"/>
      <c r="O217" s="3450"/>
      <c r="P217" s="3450"/>
      <c r="Q217" s="3451"/>
      <c r="R217" s="3443"/>
      <c r="S217" s="3453"/>
    </row>
    <row r="218" spans="1:19" s="437" customFormat="1" ht="13.5" customHeight="1" thickBot="1">
      <c r="A218" s="574" t="s">
        <v>55</v>
      </c>
      <c r="B218" s="3477"/>
      <c r="C218" s="3567">
        <v>357420</v>
      </c>
      <c r="D218" s="3550">
        <v>1518</v>
      </c>
      <c r="E218" s="461" t="s">
        <v>696</v>
      </c>
      <c r="F218" s="461" t="s">
        <v>9</v>
      </c>
      <c r="G218" s="461" t="s">
        <v>536</v>
      </c>
      <c r="H218" s="461" t="str">
        <f t="shared" si="78"/>
        <v>PK1-HC-ME</v>
      </c>
      <c r="I218" s="3575" t="s">
        <v>147</v>
      </c>
      <c r="J218" s="528" t="s">
        <v>148</v>
      </c>
      <c r="K218" s="3474">
        <v>180</v>
      </c>
      <c r="L218" s="463"/>
      <c r="M218" s="3474" t="s">
        <v>80</v>
      </c>
      <c r="N218" s="3474"/>
      <c r="O218" s="3474">
        <v>480</v>
      </c>
      <c r="P218" s="3474">
        <v>3</v>
      </c>
      <c r="Q218" s="3475">
        <f t="shared" si="70"/>
        <v>1440</v>
      </c>
      <c r="R218" s="540" t="s">
        <v>384</v>
      </c>
      <c r="S218" s="437" t="s">
        <v>531</v>
      </c>
    </row>
    <row r="219" spans="1:19" s="437" customFormat="1" ht="13.5" customHeight="1" thickBot="1">
      <c r="A219" s="946" t="s">
        <v>55</v>
      </c>
      <c r="B219" s="3478"/>
      <c r="C219" s="3448"/>
      <c r="D219" s="3414"/>
      <c r="E219" s="460" t="s">
        <v>696</v>
      </c>
      <c r="F219" s="460" t="s">
        <v>9</v>
      </c>
      <c r="G219" s="460" t="s">
        <v>536</v>
      </c>
      <c r="H219" s="460" t="str">
        <f t="shared" si="78"/>
        <v>PK1-HC-ME</v>
      </c>
      <c r="I219" s="3577"/>
      <c r="J219" s="2756" t="s">
        <v>149</v>
      </c>
      <c r="K219" s="3416"/>
      <c r="L219" s="486"/>
      <c r="M219" s="3416"/>
      <c r="N219" s="3416"/>
      <c r="O219" s="3416"/>
      <c r="P219" s="3416"/>
      <c r="Q219" s="3458"/>
      <c r="R219" s="540" t="s">
        <v>383</v>
      </c>
      <c r="S219" s="431" t="s">
        <v>529</v>
      </c>
    </row>
    <row r="220" spans="1:19" s="437" customFormat="1" ht="13.5" customHeight="1" thickBot="1">
      <c r="A220" s="549" t="s">
        <v>55</v>
      </c>
      <c r="B220" s="3476" t="s">
        <v>1721</v>
      </c>
      <c r="C220" s="1073"/>
      <c r="D220" s="1074"/>
      <c r="E220" s="1075" t="s">
        <v>695</v>
      </c>
      <c r="F220" s="1075" t="s">
        <v>32</v>
      </c>
      <c r="G220" s="1075" t="s">
        <v>697</v>
      </c>
      <c r="H220" s="1075" t="str">
        <f>A220&amp;"-"&amp;E220&amp;F220&amp;"-"&amp;G220</f>
        <v>PK1-MI-EE</v>
      </c>
      <c r="I220" s="1076" t="s">
        <v>854</v>
      </c>
      <c r="J220" s="1077" t="s">
        <v>121</v>
      </c>
      <c r="K220" s="1078">
        <v>30</v>
      </c>
      <c r="L220" s="929"/>
      <c r="M220" s="1078" t="s">
        <v>80</v>
      </c>
      <c r="N220" s="1079"/>
      <c r="O220" s="1078">
        <v>60</v>
      </c>
      <c r="P220" s="1078">
        <v>1</v>
      </c>
      <c r="Q220" s="1080">
        <f t="shared" ref="Q220:Q221" si="80">O220*P220</f>
        <v>60</v>
      </c>
      <c r="R220" s="540" t="s">
        <v>383</v>
      </c>
      <c r="S220" s="431"/>
    </row>
    <row r="221" spans="1:19" s="437" customFormat="1" ht="13.5" customHeight="1" thickBot="1">
      <c r="A221" s="545" t="s">
        <v>55</v>
      </c>
      <c r="B221" s="3477"/>
      <c r="C221" s="2708"/>
      <c r="D221" s="2709"/>
      <c r="E221" s="2709" t="s">
        <v>34</v>
      </c>
      <c r="F221" s="2709" t="s">
        <v>42</v>
      </c>
      <c r="G221" s="2709" t="s">
        <v>706</v>
      </c>
      <c r="H221" s="2709" t="str">
        <f t="shared" ref="H221:H232" si="81">A221&amp;"-"&amp;E221&amp;F221&amp;"-"&amp;G221</f>
        <v>PK1-RL-OP</v>
      </c>
      <c r="I221" s="2710" t="s">
        <v>123</v>
      </c>
      <c r="J221" s="2710" t="s">
        <v>124</v>
      </c>
      <c r="K221" s="928">
        <v>120</v>
      </c>
      <c r="L221" s="929"/>
      <c r="M221" s="928"/>
      <c r="N221" s="928" t="s">
        <v>80</v>
      </c>
      <c r="O221" s="928">
        <v>20</v>
      </c>
      <c r="P221" s="928">
        <v>1</v>
      </c>
      <c r="Q221" s="930">
        <f t="shared" si="80"/>
        <v>20</v>
      </c>
      <c r="R221" s="540" t="s">
        <v>503</v>
      </c>
      <c r="S221" s="431"/>
    </row>
    <row r="222" spans="1:19" s="437" customFormat="1" ht="13.5" customHeight="1">
      <c r="A222" s="545" t="s">
        <v>55</v>
      </c>
      <c r="B222" s="3477"/>
      <c r="C222" s="3488"/>
      <c r="D222" s="3489"/>
      <c r="E222" s="515" t="s">
        <v>696</v>
      </c>
      <c r="F222" s="515" t="s">
        <v>9</v>
      </c>
      <c r="G222" s="515" t="s">
        <v>697</v>
      </c>
      <c r="H222" s="515" t="str">
        <f t="shared" si="81"/>
        <v>PK1-HC-EE</v>
      </c>
      <c r="I222" s="3557" t="s">
        <v>130</v>
      </c>
      <c r="J222" s="434" t="s">
        <v>68</v>
      </c>
      <c r="K222" s="3402">
        <v>180</v>
      </c>
      <c r="L222" s="434"/>
      <c r="M222" s="3402" t="s">
        <v>80</v>
      </c>
      <c r="N222" s="3402"/>
      <c r="O222" s="3402">
        <v>480</v>
      </c>
      <c r="P222" s="3402">
        <v>3</v>
      </c>
      <c r="Q222" s="3445">
        <f>O222*P222</f>
        <v>1440</v>
      </c>
      <c r="R222" s="3408" t="s">
        <v>384</v>
      </c>
      <c r="S222" s="431"/>
    </row>
    <row r="223" spans="1:19" s="437" customFormat="1" ht="13.5" customHeight="1" thickBot="1">
      <c r="A223" s="545" t="s">
        <v>55</v>
      </c>
      <c r="B223" s="3477"/>
      <c r="C223" s="3448"/>
      <c r="D223" s="3414"/>
      <c r="E223" s="460" t="s">
        <v>696</v>
      </c>
      <c r="F223" s="460" t="s">
        <v>9</v>
      </c>
      <c r="G223" s="460" t="s">
        <v>697</v>
      </c>
      <c r="H223" s="460" t="str">
        <f t="shared" si="81"/>
        <v>PK1-HC-EE</v>
      </c>
      <c r="I223" s="3558"/>
      <c r="J223" s="423" t="s">
        <v>131</v>
      </c>
      <c r="K223" s="3416"/>
      <c r="L223" s="443"/>
      <c r="M223" s="3416"/>
      <c r="N223" s="3416"/>
      <c r="O223" s="3416"/>
      <c r="P223" s="3416"/>
      <c r="Q223" s="3458"/>
      <c r="R223" s="3443"/>
      <c r="S223" s="431"/>
    </row>
    <row r="224" spans="1:19" s="437" customFormat="1" ht="13.5" customHeight="1">
      <c r="A224" s="545" t="s">
        <v>55</v>
      </c>
      <c r="B224" s="3477"/>
      <c r="C224" s="3440"/>
      <c r="D224" s="3413"/>
      <c r="E224" s="427" t="s">
        <v>718</v>
      </c>
      <c r="F224" s="427" t="s">
        <v>34</v>
      </c>
      <c r="G224" s="427" t="s">
        <v>536</v>
      </c>
      <c r="H224" s="427" t="str">
        <f t="shared" si="81"/>
        <v>PK1-YR-ME</v>
      </c>
      <c r="I224" s="3465" t="s">
        <v>132</v>
      </c>
      <c r="J224" s="429" t="s">
        <v>1518</v>
      </c>
      <c r="K224" s="3402">
        <v>365</v>
      </c>
      <c r="L224" s="429"/>
      <c r="M224" s="3402" t="s">
        <v>80</v>
      </c>
      <c r="N224" s="3402"/>
      <c r="O224" s="3402">
        <v>480</v>
      </c>
      <c r="P224" s="3402">
        <v>3</v>
      </c>
      <c r="Q224" s="3445">
        <f t="shared" ref="Q224" si="82">O224*P224</f>
        <v>1440</v>
      </c>
      <c r="R224" s="3409" t="s">
        <v>385</v>
      </c>
      <c r="S224" s="431"/>
    </row>
    <row r="225" spans="1:19" s="437" customFormat="1" ht="13.5" customHeight="1">
      <c r="A225" s="545" t="s">
        <v>55</v>
      </c>
      <c r="B225" s="3477"/>
      <c r="C225" s="3440"/>
      <c r="D225" s="3413"/>
      <c r="E225" s="427" t="s">
        <v>718</v>
      </c>
      <c r="F225" s="427" t="s">
        <v>34</v>
      </c>
      <c r="G225" s="427" t="s">
        <v>536</v>
      </c>
      <c r="H225" s="427" t="str">
        <f t="shared" si="81"/>
        <v>PK1-YR-ME</v>
      </c>
      <c r="I225" s="3465"/>
      <c r="J225" s="415" t="s">
        <v>1510</v>
      </c>
      <c r="K225" s="3403"/>
      <c r="L225" s="415"/>
      <c r="M225" s="3403"/>
      <c r="N225" s="3403"/>
      <c r="O225" s="3403"/>
      <c r="P225" s="3403"/>
      <c r="Q225" s="3446"/>
      <c r="R225" s="3409"/>
      <c r="S225" s="431"/>
    </row>
    <row r="226" spans="1:19" s="437" customFormat="1" ht="13.5" customHeight="1" thickBot="1">
      <c r="A226" s="545" t="s">
        <v>55</v>
      </c>
      <c r="B226" s="3477"/>
      <c r="C226" s="3573"/>
      <c r="D226" s="3574"/>
      <c r="E226" s="427" t="s">
        <v>718</v>
      </c>
      <c r="F226" s="427" t="s">
        <v>34</v>
      </c>
      <c r="G226" s="427" t="s">
        <v>536</v>
      </c>
      <c r="H226" s="427" t="str">
        <f t="shared" si="81"/>
        <v>PK1-YR-ME</v>
      </c>
      <c r="I226" s="3576"/>
      <c r="J226" s="415" t="s">
        <v>1511</v>
      </c>
      <c r="K226" s="3450"/>
      <c r="L226" s="415"/>
      <c r="M226" s="3450"/>
      <c r="N226" s="3450"/>
      <c r="O226" s="3450"/>
      <c r="P226" s="3450"/>
      <c r="Q226" s="3451"/>
      <c r="R226" s="3409"/>
      <c r="S226" s="431"/>
    </row>
    <row r="227" spans="1:19" s="437" customFormat="1" ht="13.5" customHeight="1">
      <c r="A227" s="545" t="s">
        <v>55</v>
      </c>
      <c r="B227" s="3477"/>
      <c r="C227" s="3567"/>
      <c r="D227" s="3550"/>
      <c r="E227" s="419" t="s">
        <v>696</v>
      </c>
      <c r="F227" s="419" t="s">
        <v>34</v>
      </c>
      <c r="G227" s="419" t="s">
        <v>536</v>
      </c>
      <c r="H227" s="419" t="str">
        <f t="shared" si="81"/>
        <v>PK1-HR-ME</v>
      </c>
      <c r="I227" s="3575" t="s">
        <v>139</v>
      </c>
      <c r="J227" s="415" t="s">
        <v>1519</v>
      </c>
      <c r="K227" s="3474">
        <v>365</v>
      </c>
      <c r="L227" s="415"/>
      <c r="M227" s="3474" t="s">
        <v>80</v>
      </c>
      <c r="N227" s="3474"/>
      <c r="O227" s="3474">
        <v>480</v>
      </c>
      <c r="P227" s="3474">
        <v>3</v>
      </c>
      <c r="Q227" s="3475">
        <f t="shared" ref="Q227" si="83">O227*P227</f>
        <v>1440</v>
      </c>
      <c r="R227" s="3408" t="s">
        <v>385</v>
      </c>
      <c r="S227" s="431"/>
    </row>
    <row r="228" spans="1:19" s="437" customFormat="1" ht="13.5" customHeight="1" thickBot="1">
      <c r="A228" s="545" t="s">
        <v>55</v>
      </c>
      <c r="B228" s="3477"/>
      <c r="C228" s="3573"/>
      <c r="D228" s="3574"/>
      <c r="E228" s="419" t="s">
        <v>696</v>
      </c>
      <c r="F228" s="419" t="s">
        <v>34</v>
      </c>
      <c r="G228" s="419" t="s">
        <v>536</v>
      </c>
      <c r="H228" s="419" t="str">
        <f t="shared" si="81"/>
        <v>PK1-HR-ME</v>
      </c>
      <c r="I228" s="3576"/>
      <c r="J228" s="415" t="s">
        <v>859</v>
      </c>
      <c r="K228" s="3450"/>
      <c r="L228" s="415"/>
      <c r="M228" s="3450"/>
      <c r="N228" s="3450"/>
      <c r="O228" s="3450"/>
      <c r="P228" s="3450"/>
      <c r="Q228" s="3451"/>
      <c r="R228" s="3559"/>
      <c r="S228" s="431"/>
    </row>
    <row r="229" spans="1:19" s="437" customFormat="1" ht="13.5" customHeight="1">
      <c r="A229" s="545" t="s">
        <v>55</v>
      </c>
      <c r="B229" s="3477"/>
      <c r="C229" s="3567"/>
      <c r="D229" s="3550"/>
      <c r="E229" s="419" t="s">
        <v>718</v>
      </c>
      <c r="F229" s="419" t="s">
        <v>34</v>
      </c>
      <c r="G229" s="419" t="s">
        <v>536</v>
      </c>
      <c r="H229" s="419" t="str">
        <f t="shared" si="81"/>
        <v>PK1-YR-ME</v>
      </c>
      <c r="I229" s="3575" t="s">
        <v>144</v>
      </c>
      <c r="J229" s="415" t="s">
        <v>1621</v>
      </c>
      <c r="K229" s="3474">
        <v>365</v>
      </c>
      <c r="L229" s="415"/>
      <c r="M229" s="3474" t="s">
        <v>80</v>
      </c>
      <c r="N229" s="3474"/>
      <c r="O229" s="3474">
        <v>480</v>
      </c>
      <c r="P229" s="3474">
        <v>3</v>
      </c>
      <c r="Q229" s="3475">
        <f t="shared" ref="Q229" si="84">O229*P229</f>
        <v>1440</v>
      </c>
      <c r="R229" s="3408" t="s">
        <v>385</v>
      </c>
      <c r="S229" s="431"/>
    </row>
    <row r="230" spans="1:19" s="437" customFormat="1" ht="13.5" customHeight="1" thickBot="1">
      <c r="A230" s="545" t="s">
        <v>55</v>
      </c>
      <c r="B230" s="3477"/>
      <c r="C230" s="3573"/>
      <c r="D230" s="3574"/>
      <c r="E230" s="419" t="s">
        <v>718</v>
      </c>
      <c r="F230" s="419" t="s">
        <v>34</v>
      </c>
      <c r="G230" s="419" t="s">
        <v>536</v>
      </c>
      <c r="H230" s="419" t="str">
        <f t="shared" si="81"/>
        <v>PK1-YR-ME</v>
      </c>
      <c r="I230" s="3576"/>
      <c r="J230" s="415" t="s">
        <v>1517</v>
      </c>
      <c r="K230" s="3450"/>
      <c r="L230" s="415"/>
      <c r="M230" s="3450"/>
      <c r="N230" s="3450"/>
      <c r="O230" s="3450"/>
      <c r="P230" s="3450"/>
      <c r="Q230" s="3451"/>
      <c r="R230" s="3559"/>
      <c r="S230" s="431"/>
    </row>
    <row r="231" spans="1:19" s="437" customFormat="1" ht="13.5" customHeight="1" thickBot="1">
      <c r="A231" s="545" t="s">
        <v>55</v>
      </c>
      <c r="B231" s="3477"/>
      <c r="C231" s="3567"/>
      <c r="D231" s="3550"/>
      <c r="E231" s="419" t="s">
        <v>696</v>
      </c>
      <c r="F231" s="419" t="s">
        <v>9</v>
      </c>
      <c r="G231" s="419" t="s">
        <v>536</v>
      </c>
      <c r="H231" s="419" t="str">
        <f t="shared" si="81"/>
        <v>PK1-HC-ME</v>
      </c>
      <c r="I231" s="3575" t="s">
        <v>147</v>
      </c>
      <c r="J231" s="415" t="s">
        <v>148</v>
      </c>
      <c r="K231" s="3474">
        <v>180</v>
      </c>
      <c r="L231" s="440"/>
      <c r="M231" s="3474" t="s">
        <v>80</v>
      </c>
      <c r="N231" s="3474"/>
      <c r="O231" s="3474">
        <v>180</v>
      </c>
      <c r="P231" s="3474">
        <v>2</v>
      </c>
      <c r="Q231" s="3475">
        <f t="shared" ref="Q231" si="85">O231*P231</f>
        <v>360</v>
      </c>
      <c r="R231" s="540" t="s">
        <v>384</v>
      </c>
      <c r="S231" s="431"/>
    </row>
    <row r="232" spans="1:19" s="437" customFormat="1" ht="13.5" customHeight="1" thickBot="1">
      <c r="A232" s="550" t="s">
        <v>55</v>
      </c>
      <c r="B232" s="3478"/>
      <c r="C232" s="3448"/>
      <c r="D232" s="3414"/>
      <c r="E232" s="465" t="s">
        <v>696</v>
      </c>
      <c r="F232" s="465" t="s">
        <v>9</v>
      </c>
      <c r="G232" s="465" t="s">
        <v>536</v>
      </c>
      <c r="H232" s="465" t="str">
        <f t="shared" si="81"/>
        <v>PK1-HC-ME</v>
      </c>
      <c r="I232" s="3577"/>
      <c r="J232" s="423" t="s">
        <v>149</v>
      </c>
      <c r="K232" s="3416"/>
      <c r="L232" s="443"/>
      <c r="M232" s="3416"/>
      <c r="N232" s="3416"/>
      <c r="O232" s="3416"/>
      <c r="P232" s="3416"/>
      <c r="Q232" s="3458"/>
      <c r="R232" s="540" t="s">
        <v>383</v>
      </c>
      <c r="S232" s="431"/>
    </row>
    <row r="233" spans="1:19" s="437" customFormat="1" ht="13.5" customHeight="1" thickBot="1">
      <c r="A233" s="549" t="s">
        <v>55</v>
      </c>
      <c r="B233" s="3476" t="s">
        <v>1722</v>
      </c>
      <c r="C233" s="1073"/>
      <c r="D233" s="1074"/>
      <c r="E233" s="1075" t="s">
        <v>695</v>
      </c>
      <c r="F233" s="1075" t="s">
        <v>32</v>
      </c>
      <c r="G233" s="1075" t="s">
        <v>697</v>
      </c>
      <c r="H233" s="1075" t="str">
        <f>A233&amp;"-"&amp;E233&amp;F233&amp;"-"&amp;G233</f>
        <v>PK1-MI-EE</v>
      </c>
      <c r="I233" s="1076" t="s">
        <v>854</v>
      </c>
      <c r="J233" s="1077" t="s">
        <v>121</v>
      </c>
      <c r="K233" s="1078">
        <v>30</v>
      </c>
      <c r="L233" s="929"/>
      <c r="M233" s="1078" t="s">
        <v>80</v>
      </c>
      <c r="N233" s="1079"/>
      <c r="O233" s="1078">
        <v>60</v>
      </c>
      <c r="P233" s="1078">
        <v>1</v>
      </c>
      <c r="Q233" s="1080">
        <f t="shared" ref="Q233:Q234" si="86">O233*P233</f>
        <v>60</v>
      </c>
      <c r="R233" s="540" t="s">
        <v>383</v>
      </c>
      <c r="S233" s="431"/>
    </row>
    <row r="234" spans="1:19" s="437" customFormat="1" ht="13.5" customHeight="1" thickBot="1">
      <c r="A234" s="545" t="s">
        <v>55</v>
      </c>
      <c r="B234" s="3477"/>
      <c r="C234" s="2708"/>
      <c r="D234" s="2709"/>
      <c r="E234" s="2709" t="s">
        <v>34</v>
      </c>
      <c r="F234" s="2709" t="s">
        <v>42</v>
      </c>
      <c r="G234" s="2709" t="s">
        <v>706</v>
      </c>
      <c r="H234" s="2709" t="str">
        <f t="shared" ref="H234:H245" si="87">A234&amp;"-"&amp;E234&amp;F234&amp;"-"&amp;G234</f>
        <v>PK1-RL-OP</v>
      </c>
      <c r="I234" s="2710" t="s">
        <v>123</v>
      </c>
      <c r="J234" s="2710" t="s">
        <v>124</v>
      </c>
      <c r="K234" s="928">
        <v>120</v>
      </c>
      <c r="L234" s="929"/>
      <c r="M234" s="928"/>
      <c r="N234" s="928" t="s">
        <v>80</v>
      </c>
      <c r="O234" s="928">
        <v>20</v>
      </c>
      <c r="P234" s="928">
        <v>1</v>
      </c>
      <c r="Q234" s="930">
        <f t="shared" si="86"/>
        <v>20</v>
      </c>
      <c r="R234" s="540" t="s">
        <v>503</v>
      </c>
      <c r="S234" s="431"/>
    </row>
    <row r="235" spans="1:19" s="437" customFormat="1" ht="13.5" customHeight="1">
      <c r="A235" s="545" t="s">
        <v>55</v>
      </c>
      <c r="B235" s="3477"/>
      <c r="C235" s="3488"/>
      <c r="D235" s="3489"/>
      <c r="E235" s="515" t="s">
        <v>696</v>
      </c>
      <c r="F235" s="515" t="s">
        <v>9</v>
      </c>
      <c r="G235" s="515" t="s">
        <v>697</v>
      </c>
      <c r="H235" s="515" t="str">
        <f t="shared" si="87"/>
        <v>PK1-HC-EE</v>
      </c>
      <c r="I235" s="3557" t="s">
        <v>130</v>
      </c>
      <c r="J235" s="434" t="s">
        <v>68</v>
      </c>
      <c r="K235" s="3402">
        <v>180</v>
      </c>
      <c r="L235" s="434"/>
      <c r="M235" s="3402" t="s">
        <v>80</v>
      </c>
      <c r="N235" s="3402"/>
      <c r="O235" s="3402">
        <v>480</v>
      </c>
      <c r="P235" s="3402">
        <v>3</v>
      </c>
      <c r="Q235" s="3445">
        <f>O235*P235</f>
        <v>1440</v>
      </c>
      <c r="R235" s="3408" t="s">
        <v>384</v>
      </c>
      <c r="S235" s="431"/>
    </row>
    <row r="236" spans="1:19" s="437" customFormat="1" ht="13.5" customHeight="1" thickBot="1">
      <c r="A236" s="545" t="s">
        <v>55</v>
      </c>
      <c r="B236" s="3477"/>
      <c r="C236" s="3448"/>
      <c r="D236" s="3414"/>
      <c r="E236" s="460" t="s">
        <v>696</v>
      </c>
      <c r="F236" s="460" t="s">
        <v>9</v>
      </c>
      <c r="G236" s="460" t="s">
        <v>697</v>
      </c>
      <c r="H236" s="460" t="str">
        <f t="shared" si="87"/>
        <v>PK1-HC-EE</v>
      </c>
      <c r="I236" s="3558"/>
      <c r="J236" s="423" t="s">
        <v>131</v>
      </c>
      <c r="K236" s="3416"/>
      <c r="L236" s="443"/>
      <c r="M236" s="3416"/>
      <c r="N236" s="3416"/>
      <c r="O236" s="3416"/>
      <c r="P236" s="3416"/>
      <c r="Q236" s="3458"/>
      <c r="R236" s="3443"/>
      <c r="S236" s="431"/>
    </row>
    <row r="237" spans="1:19" s="437" customFormat="1" ht="13.5" customHeight="1">
      <c r="A237" s="545" t="s">
        <v>55</v>
      </c>
      <c r="B237" s="3477"/>
      <c r="C237" s="3440"/>
      <c r="D237" s="3413"/>
      <c r="E237" s="427" t="s">
        <v>718</v>
      </c>
      <c r="F237" s="427" t="s">
        <v>34</v>
      </c>
      <c r="G237" s="427" t="s">
        <v>536</v>
      </c>
      <c r="H237" s="427" t="str">
        <f t="shared" si="87"/>
        <v>PK1-YR-ME</v>
      </c>
      <c r="I237" s="3465" t="s">
        <v>132</v>
      </c>
      <c r="J237" s="429" t="s">
        <v>1518</v>
      </c>
      <c r="K237" s="3402">
        <v>365</v>
      </c>
      <c r="L237" s="429"/>
      <c r="M237" s="3402" t="s">
        <v>80</v>
      </c>
      <c r="N237" s="3402"/>
      <c r="O237" s="3402">
        <v>480</v>
      </c>
      <c r="P237" s="3402">
        <v>3</v>
      </c>
      <c r="Q237" s="3445">
        <f t="shared" ref="Q237" si="88">O237*P237</f>
        <v>1440</v>
      </c>
      <c r="R237" s="3409" t="s">
        <v>385</v>
      </c>
      <c r="S237" s="431"/>
    </row>
    <row r="238" spans="1:19" s="437" customFormat="1" ht="13.5" customHeight="1">
      <c r="A238" s="545" t="s">
        <v>55</v>
      </c>
      <c r="B238" s="3477"/>
      <c r="C238" s="3440"/>
      <c r="D238" s="3413"/>
      <c r="E238" s="427" t="s">
        <v>718</v>
      </c>
      <c r="F238" s="427" t="s">
        <v>34</v>
      </c>
      <c r="G238" s="427" t="s">
        <v>536</v>
      </c>
      <c r="H238" s="427" t="str">
        <f t="shared" si="87"/>
        <v>PK1-YR-ME</v>
      </c>
      <c r="I238" s="3465"/>
      <c r="J238" s="415" t="s">
        <v>1510</v>
      </c>
      <c r="K238" s="3403"/>
      <c r="L238" s="415"/>
      <c r="M238" s="3403"/>
      <c r="N238" s="3403"/>
      <c r="O238" s="3403"/>
      <c r="P238" s="3403"/>
      <c r="Q238" s="3446"/>
      <c r="R238" s="3409"/>
      <c r="S238" s="431"/>
    </row>
    <row r="239" spans="1:19" s="437" customFormat="1" ht="13.5" customHeight="1" thickBot="1">
      <c r="A239" s="545" t="s">
        <v>55</v>
      </c>
      <c r="B239" s="3477"/>
      <c r="C239" s="3573"/>
      <c r="D239" s="3574"/>
      <c r="E239" s="427" t="s">
        <v>718</v>
      </c>
      <c r="F239" s="427" t="s">
        <v>34</v>
      </c>
      <c r="G239" s="427" t="s">
        <v>536</v>
      </c>
      <c r="H239" s="427" t="str">
        <f t="shared" si="87"/>
        <v>PK1-YR-ME</v>
      </c>
      <c r="I239" s="3576"/>
      <c r="J239" s="415" t="s">
        <v>1511</v>
      </c>
      <c r="K239" s="3450"/>
      <c r="L239" s="415"/>
      <c r="M239" s="3450"/>
      <c r="N239" s="3450"/>
      <c r="O239" s="3450"/>
      <c r="P239" s="3450"/>
      <c r="Q239" s="3451"/>
      <c r="R239" s="3409"/>
      <c r="S239" s="431"/>
    </row>
    <row r="240" spans="1:19" s="437" customFormat="1" ht="13.5" customHeight="1">
      <c r="A240" s="545" t="s">
        <v>55</v>
      </c>
      <c r="B240" s="3477"/>
      <c r="C240" s="3567"/>
      <c r="D240" s="3550"/>
      <c r="E240" s="419" t="s">
        <v>696</v>
      </c>
      <c r="F240" s="419" t="s">
        <v>34</v>
      </c>
      <c r="G240" s="419" t="s">
        <v>536</v>
      </c>
      <c r="H240" s="419" t="str">
        <f t="shared" si="87"/>
        <v>PK1-HR-ME</v>
      </c>
      <c r="I240" s="3575" t="s">
        <v>139</v>
      </c>
      <c r="J240" s="415" t="s">
        <v>1519</v>
      </c>
      <c r="K240" s="3474">
        <v>365</v>
      </c>
      <c r="L240" s="415"/>
      <c r="M240" s="3474" t="s">
        <v>80</v>
      </c>
      <c r="N240" s="3474"/>
      <c r="O240" s="3474">
        <v>480</v>
      </c>
      <c r="P240" s="3474">
        <v>3</v>
      </c>
      <c r="Q240" s="3475">
        <f t="shared" ref="Q240" si="89">O240*P240</f>
        <v>1440</v>
      </c>
      <c r="R240" s="3408" t="s">
        <v>385</v>
      </c>
      <c r="S240" s="431"/>
    </row>
    <row r="241" spans="1:19" s="437" customFormat="1" ht="13.5" customHeight="1" thickBot="1">
      <c r="A241" s="545" t="s">
        <v>55</v>
      </c>
      <c r="B241" s="3477"/>
      <c r="C241" s="3573"/>
      <c r="D241" s="3574"/>
      <c r="E241" s="419" t="s">
        <v>696</v>
      </c>
      <c r="F241" s="419" t="s">
        <v>34</v>
      </c>
      <c r="G241" s="419" t="s">
        <v>536</v>
      </c>
      <c r="H241" s="419" t="str">
        <f t="shared" si="87"/>
        <v>PK1-HR-ME</v>
      </c>
      <c r="I241" s="3576"/>
      <c r="J241" s="415" t="s">
        <v>859</v>
      </c>
      <c r="K241" s="3450"/>
      <c r="L241" s="415"/>
      <c r="M241" s="3450"/>
      <c r="N241" s="3450"/>
      <c r="O241" s="3450"/>
      <c r="P241" s="3450"/>
      <c r="Q241" s="3451"/>
      <c r="R241" s="3559"/>
      <c r="S241" s="431"/>
    </row>
    <row r="242" spans="1:19" s="437" customFormat="1" ht="13.5" customHeight="1">
      <c r="A242" s="545" t="s">
        <v>55</v>
      </c>
      <c r="B242" s="3477"/>
      <c r="C242" s="3567"/>
      <c r="D242" s="3550"/>
      <c r="E242" s="419" t="s">
        <v>718</v>
      </c>
      <c r="F242" s="419" t="s">
        <v>34</v>
      </c>
      <c r="G242" s="419" t="s">
        <v>536</v>
      </c>
      <c r="H242" s="419" t="str">
        <f t="shared" si="87"/>
        <v>PK1-YR-ME</v>
      </c>
      <c r="I242" s="3575" t="s">
        <v>144</v>
      </c>
      <c r="J242" s="415" t="s">
        <v>1621</v>
      </c>
      <c r="K242" s="3474">
        <v>365</v>
      </c>
      <c r="L242" s="415"/>
      <c r="M242" s="3474" t="s">
        <v>80</v>
      </c>
      <c r="N242" s="3474"/>
      <c r="O242" s="3474">
        <v>480</v>
      </c>
      <c r="P242" s="3474">
        <v>3</v>
      </c>
      <c r="Q242" s="3475">
        <f t="shared" ref="Q242" si="90">O242*P242</f>
        <v>1440</v>
      </c>
      <c r="R242" s="3408" t="s">
        <v>385</v>
      </c>
      <c r="S242" s="431"/>
    </row>
    <row r="243" spans="1:19" s="437" customFormat="1" ht="13.5" customHeight="1" thickBot="1">
      <c r="A243" s="545" t="s">
        <v>55</v>
      </c>
      <c r="B243" s="3477"/>
      <c r="C243" s="3573"/>
      <c r="D243" s="3574"/>
      <c r="E243" s="419" t="s">
        <v>718</v>
      </c>
      <c r="F243" s="419" t="s">
        <v>34</v>
      </c>
      <c r="G243" s="419" t="s">
        <v>536</v>
      </c>
      <c r="H243" s="419" t="str">
        <f t="shared" si="87"/>
        <v>PK1-YR-ME</v>
      </c>
      <c r="I243" s="3576"/>
      <c r="J243" s="415" t="s">
        <v>1517</v>
      </c>
      <c r="K243" s="3450"/>
      <c r="L243" s="415"/>
      <c r="M243" s="3450"/>
      <c r="N243" s="3450"/>
      <c r="O243" s="3450"/>
      <c r="P243" s="3450"/>
      <c r="Q243" s="3451"/>
      <c r="R243" s="3559"/>
      <c r="S243" s="431"/>
    </row>
    <row r="244" spans="1:19" s="437" customFormat="1" ht="13.5" customHeight="1" thickBot="1">
      <c r="A244" s="545" t="s">
        <v>55</v>
      </c>
      <c r="B244" s="3477"/>
      <c r="C244" s="3567"/>
      <c r="D244" s="3550"/>
      <c r="E244" s="419" t="s">
        <v>696</v>
      </c>
      <c r="F244" s="419" t="s">
        <v>9</v>
      </c>
      <c r="G244" s="419" t="s">
        <v>536</v>
      </c>
      <c r="H244" s="419" t="str">
        <f t="shared" si="87"/>
        <v>PK1-HC-ME</v>
      </c>
      <c r="I244" s="3575" t="s">
        <v>147</v>
      </c>
      <c r="J244" s="415" t="s">
        <v>148</v>
      </c>
      <c r="K244" s="3474">
        <v>180</v>
      </c>
      <c r="L244" s="440"/>
      <c r="M244" s="3474" t="s">
        <v>80</v>
      </c>
      <c r="N244" s="3474"/>
      <c r="O244" s="3474">
        <v>180</v>
      </c>
      <c r="P244" s="3474">
        <v>2</v>
      </c>
      <c r="Q244" s="3475">
        <f t="shared" ref="Q244" si="91">O244*P244</f>
        <v>360</v>
      </c>
      <c r="R244" s="540" t="s">
        <v>384</v>
      </c>
      <c r="S244" s="431"/>
    </row>
    <row r="245" spans="1:19" s="437" customFormat="1" ht="13.5" customHeight="1" thickBot="1">
      <c r="A245" s="550" t="s">
        <v>55</v>
      </c>
      <c r="B245" s="3478"/>
      <c r="C245" s="3448"/>
      <c r="D245" s="3414"/>
      <c r="E245" s="465" t="s">
        <v>696</v>
      </c>
      <c r="F245" s="465" t="s">
        <v>9</v>
      </c>
      <c r="G245" s="465" t="s">
        <v>536</v>
      </c>
      <c r="H245" s="465" t="str">
        <f t="shared" si="87"/>
        <v>PK1-HC-ME</v>
      </c>
      <c r="I245" s="3577"/>
      <c r="J245" s="423" t="s">
        <v>149</v>
      </c>
      <c r="K245" s="3416"/>
      <c r="L245" s="443"/>
      <c r="M245" s="3416"/>
      <c r="N245" s="3416"/>
      <c r="O245" s="3416"/>
      <c r="P245" s="3416"/>
      <c r="Q245" s="3458"/>
      <c r="R245" s="540" t="s">
        <v>383</v>
      </c>
      <c r="S245" s="431"/>
    </row>
    <row r="246" spans="1:19" s="437" customFormat="1" ht="12">
      <c r="A246" s="549" t="s">
        <v>55</v>
      </c>
      <c r="B246" s="3422" t="s">
        <v>471</v>
      </c>
      <c r="C246" s="3593">
        <v>357794</v>
      </c>
      <c r="D246" s="3489">
        <v>1539</v>
      </c>
      <c r="E246" s="515" t="s">
        <v>718</v>
      </c>
      <c r="F246" s="515" t="s">
        <v>8</v>
      </c>
      <c r="G246" s="515" t="s">
        <v>536</v>
      </c>
      <c r="H246" s="515" t="str">
        <f t="shared" ref="H246:H273" si="92">A246&amp;"-"&amp;E246&amp;F246&amp;"-"&amp;G246</f>
        <v>PK1-YB-ME</v>
      </c>
      <c r="I246" s="3490" t="s">
        <v>497</v>
      </c>
      <c r="J246" s="517" t="s">
        <v>274</v>
      </c>
      <c r="K246" s="3402">
        <v>365</v>
      </c>
      <c r="L246" s="435"/>
      <c r="M246" s="3402"/>
      <c r="N246" s="3402" t="s">
        <v>80</v>
      </c>
      <c r="O246" s="3402">
        <v>30</v>
      </c>
      <c r="P246" s="3402">
        <v>1</v>
      </c>
      <c r="Q246" s="3445">
        <f t="shared" ref="Q246:Q274" si="93">O246*P246</f>
        <v>30</v>
      </c>
      <c r="R246" s="3408" t="s">
        <v>638</v>
      </c>
      <c r="S246" s="437" t="s">
        <v>858</v>
      </c>
    </row>
    <row r="247" spans="1:19" s="437" customFormat="1" ht="12.75" customHeight="1">
      <c r="A247" s="545" t="s">
        <v>55</v>
      </c>
      <c r="B247" s="3423"/>
      <c r="C247" s="3586"/>
      <c r="D247" s="3413"/>
      <c r="E247" s="455" t="s">
        <v>718</v>
      </c>
      <c r="F247" s="455" t="s">
        <v>8</v>
      </c>
      <c r="G247" s="455" t="s">
        <v>536</v>
      </c>
      <c r="H247" s="455" t="str">
        <f t="shared" si="92"/>
        <v>PK1-YB-ME</v>
      </c>
      <c r="I247" s="3465"/>
      <c r="J247" s="489" t="s">
        <v>275</v>
      </c>
      <c r="K247" s="3403"/>
      <c r="L247" s="441"/>
      <c r="M247" s="3403"/>
      <c r="N247" s="3403"/>
      <c r="O247" s="3403"/>
      <c r="P247" s="3403"/>
      <c r="Q247" s="3446"/>
      <c r="R247" s="3409"/>
    </row>
    <row r="248" spans="1:19" s="437" customFormat="1" ht="13.5" customHeight="1" thickBot="1">
      <c r="A248" s="575" t="s">
        <v>55</v>
      </c>
      <c r="B248" s="3592"/>
      <c r="C248" s="3587"/>
      <c r="D248" s="3413"/>
      <c r="E248" s="534" t="s">
        <v>718</v>
      </c>
      <c r="F248" s="534" t="s">
        <v>8</v>
      </c>
      <c r="G248" s="534" t="s">
        <v>536</v>
      </c>
      <c r="H248" s="534" t="str">
        <f t="shared" si="92"/>
        <v>PK1-YB-ME</v>
      </c>
      <c r="I248" s="3591"/>
      <c r="J248" s="535" t="s">
        <v>276</v>
      </c>
      <c r="K248" s="3579"/>
      <c r="L248" s="536"/>
      <c r="M248" s="3579"/>
      <c r="N248" s="3579"/>
      <c r="O248" s="3579"/>
      <c r="P248" s="3579"/>
      <c r="Q248" s="3581"/>
      <c r="R248" s="3443"/>
    </row>
    <row r="249" spans="1:19" s="437" customFormat="1" ht="12.75" customHeight="1">
      <c r="A249" s="576" t="s">
        <v>55</v>
      </c>
      <c r="B249" s="3582" t="s">
        <v>472</v>
      </c>
      <c r="C249" s="3585">
        <v>357795</v>
      </c>
      <c r="D249" s="3588">
        <v>1539</v>
      </c>
      <c r="E249" s="529" t="s">
        <v>718</v>
      </c>
      <c r="F249" s="529" t="s">
        <v>8</v>
      </c>
      <c r="G249" s="529" t="s">
        <v>536</v>
      </c>
      <c r="H249" s="529" t="str">
        <f t="shared" si="92"/>
        <v>PK1-YB-ME</v>
      </c>
      <c r="I249" s="3590" t="s">
        <v>498</v>
      </c>
      <c r="J249" s="537" t="s">
        <v>274</v>
      </c>
      <c r="K249" s="3578">
        <v>365</v>
      </c>
      <c r="L249" s="538"/>
      <c r="M249" s="3578"/>
      <c r="N249" s="3578" t="s">
        <v>80</v>
      </c>
      <c r="O249" s="3578">
        <v>30</v>
      </c>
      <c r="P249" s="3578">
        <v>1</v>
      </c>
      <c r="Q249" s="3580">
        <f t="shared" si="93"/>
        <v>30</v>
      </c>
      <c r="R249" s="3408" t="s">
        <v>638</v>
      </c>
      <c r="S249" s="437" t="s">
        <v>858</v>
      </c>
    </row>
    <row r="250" spans="1:19" s="437" customFormat="1" ht="12.75" customHeight="1">
      <c r="A250" s="545" t="s">
        <v>55</v>
      </c>
      <c r="B250" s="3583"/>
      <c r="C250" s="3586"/>
      <c r="D250" s="3413"/>
      <c r="E250" s="456" t="s">
        <v>718</v>
      </c>
      <c r="F250" s="456" t="s">
        <v>8</v>
      </c>
      <c r="G250" s="456" t="s">
        <v>536</v>
      </c>
      <c r="H250" s="456" t="str">
        <f t="shared" si="92"/>
        <v>PK1-YB-ME</v>
      </c>
      <c r="I250" s="3465"/>
      <c r="J250" s="522" t="s">
        <v>275</v>
      </c>
      <c r="K250" s="3403"/>
      <c r="L250" s="523"/>
      <c r="M250" s="3403"/>
      <c r="N250" s="3403"/>
      <c r="O250" s="3403"/>
      <c r="P250" s="3403"/>
      <c r="Q250" s="3446"/>
      <c r="R250" s="3409"/>
    </row>
    <row r="251" spans="1:19" s="437" customFormat="1" ht="13.5" customHeight="1" thickBot="1">
      <c r="A251" s="575" t="s">
        <v>55</v>
      </c>
      <c r="B251" s="3584"/>
      <c r="C251" s="3587"/>
      <c r="D251" s="3589"/>
      <c r="E251" s="534" t="s">
        <v>718</v>
      </c>
      <c r="F251" s="534" t="s">
        <v>8</v>
      </c>
      <c r="G251" s="534" t="s">
        <v>536</v>
      </c>
      <c r="H251" s="534" t="str">
        <f t="shared" si="92"/>
        <v>PK1-YB-ME</v>
      </c>
      <c r="I251" s="3591"/>
      <c r="J251" s="535" t="s">
        <v>276</v>
      </c>
      <c r="K251" s="3579"/>
      <c r="L251" s="536"/>
      <c r="M251" s="3579"/>
      <c r="N251" s="3579"/>
      <c r="O251" s="3579"/>
      <c r="P251" s="3579"/>
      <c r="Q251" s="3581"/>
      <c r="R251" s="3443"/>
    </row>
    <row r="252" spans="1:19" s="437" customFormat="1" ht="12.75" customHeight="1">
      <c r="A252" s="576" t="s">
        <v>55</v>
      </c>
      <c r="B252" s="3582" t="s">
        <v>473</v>
      </c>
      <c r="C252" s="3585">
        <v>357797</v>
      </c>
      <c r="D252" s="3588">
        <v>1539</v>
      </c>
      <c r="E252" s="457" t="s">
        <v>718</v>
      </c>
      <c r="F252" s="457" t="s">
        <v>8</v>
      </c>
      <c r="G252" s="457" t="s">
        <v>536</v>
      </c>
      <c r="H252" s="457" t="str">
        <f t="shared" si="92"/>
        <v>PK1-YB-ME</v>
      </c>
      <c r="I252" s="3590" t="s">
        <v>499</v>
      </c>
      <c r="J252" s="539" t="s">
        <v>274</v>
      </c>
      <c r="K252" s="3578">
        <v>365</v>
      </c>
      <c r="L252" s="530"/>
      <c r="M252" s="3578"/>
      <c r="N252" s="3578" t="s">
        <v>80</v>
      </c>
      <c r="O252" s="3578">
        <v>30</v>
      </c>
      <c r="P252" s="3578">
        <v>1</v>
      </c>
      <c r="Q252" s="3580">
        <f t="shared" si="93"/>
        <v>30</v>
      </c>
      <c r="R252" s="3408" t="s">
        <v>638</v>
      </c>
      <c r="S252" s="437" t="s">
        <v>858</v>
      </c>
    </row>
    <row r="253" spans="1:19" s="437" customFormat="1" ht="12.75" customHeight="1">
      <c r="A253" s="545" t="s">
        <v>55</v>
      </c>
      <c r="B253" s="3583"/>
      <c r="C253" s="3586"/>
      <c r="D253" s="3413"/>
      <c r="E253" s="456" t="s">
        <v>718</v>
      </c>
      <c r="F253" s="456" t="s">
        <v>8</v>
      </c>
      <c r="G253" s="456" t="s">
        <v>536</v>
      </c>
      <c r="H253" s="456" t="str">
        <f t="shared" si="92"/>
        <v>PK1-YB-ME</v>
      </c>
      <c r="I253" s="3465"/>
      <c r="J253" s="522" t="s">
        <v>275</v>
      </c>
      <c r="K253" s="3403"/>
      <c r="L253" s="523"/>
      <c r="M253" s="3403"/>
      <c r="N253" s="3403"/>
      <c r="O253" s="3403"/>
      <c r="P253" s="3403"/>
      <c r="Q253" s="3446"/>
      <c r="R253" s="3409"/>
    </row>
    <row r="254" spans="1:19" s="437" customFormat="1" ht="13.5" customHeight="1" thickBot="1">
      <c r="A254" s="575" t="s">
        <v>55</v>
      </c>
      <c r="B254" s="3584"/>
      <c r="C254" s="3587"/>
      <c r="D254" s="3589"/>
      <c r="E254" s="534" t="s">
        <v>718</v>
      </c>
      <c r="F254" s="534" t="s">
        <v>8</v>
      </c>
      <c r="G254" s="534" t="s">
        <v>536</v>
      </c>
      <c r="H254" s="534" t="str">
        <f t="shared" si="92"/>
        <v>PK1-YB-ME</v>
      </c>
      <c r="I254" s="3591"/>
      <c r="J254" s="535" t="s">
        <v>276</v>
      </c>
      <c r="K254" s="3579"/>
      <c r="L254" s="536"/>
      <c r="M254" s="3579"/>
      <c r="N254" s="3579"/>
      <c r="O254" s="3579"/>
      <c r="P254" s="3579"/>
      <c r="Q254" s="3581"/>
      <c r="R254" s="3443"/>
    </row>
    <row r="255" spans="1:19" s="437" customFormat="1" ht="12.75" customHeight="1">
      <c r="A255" s="576" t="s">
        <v>55</v>
      </c>
      <c r="B255" s="3582" t="s">
        <v>474</v>
      </c>
      <c r="C255" s="3585">
        <v>357798</v>
      </c>
      <c r="D255" s="3588">
        <v>1539</v>
      </c>
      <c r="E255" s="457" t="s">
        <v>718</v>
      </c>
      <c r="F255" s="457" t="s">
        <v>8</v>
      </c>
      <c r="G255" s="457" t="s">
        <v>536</v>
      </c>
      <c r="H255" s="457" t="str">
        <f t="shared" si="92"/>
        <v>PK1-YB-ME</v>
      </c>
      <c r="I255" s="3590" t="s">
        <v>500</v>
      </c>
      <c r="J255" s="539" t="s">
        <v>274</v>
      </c>
      <c r="K255" s="3578">
        <v>365</v>
      </c>
      <c r="L255" s="530"/>
      <c r="M255" s="3578"/>
      <c r="N255" s="3578" t="s">
        <v>80</v>
      </c>
      <c r="O255" s="3578">
        <v>30</v>
      </c>
      <c r="P255" s="3578">
        <v>1</v>
      </c>
      <c r="Q255" s="3580">
        <f t="shared" ref="Q255" si="94">O255*P255</f>
        <v>30</v>
      </c>
      <c r="R255" s="3408" t="s">
        <v>638</v>
      </c>
      <c r="S255" s="437" t="s">
        <v>858</v>
      </c>
    </row>
    <row r="256" spans="1:19" s="437" customFormat="1" ht="12.75" customHeight="1">
      <c r="A256" s="545" t="s">
        <v>55</v>
      </c>
      <c r="B256" s="3583"/>
      <c r="C256" s="3586"/>
      <c r="D256" s="3413"/>
      <c r="E256" s="456" t="s">
        <v>718</v>
      </c>
      <c r="F256" s="456" t="s">
        <v>8</v>
      </c>
      <c r="G256" s="456" t="s">
        <v>536</v>
      </c>
      <c r="H256" s="456" t="str">
        <f t="shared" si="92"/>
        <v>PK1-YB-ME</v>
      </c>
      <c r="I256" s="3465"/>
      <c r="J256" s="522" t="s">
        <v>275</v>
      </c>
      <c r="K256" s="3403"/>
      <c r="L256" s="523"/>
      <c r="M256" s="3403"/>
      <c r="N256" s="3403"/>
      <c r="O256" s="3403"/>
      <c r="P256" s="3403"/>
      <c r="Q256" s="3446"/>
      <c r="R256" s="3409"/>
    </row>
    <row r="257" spans="1:19" s="437" customFormat="1" ht="13.5" customHeight="1" thickBot="1">
      <c r="A257" s="575" t="s">
        <v>55</v>
      </c>
      <c r="B257" s="3584"/>
      <c r="C257" s="3587"/>
      <c r="D257" s="3589"/>
      <c r="E257" s="534" t="s">
        <v>718</v>
      </c>
      <c r="F257" s="534" t="s">
        <v>8</v>
      </c>
      <c r="G257" s="534" t="s">
        <v>536</v>
      </c>
      <c r="H257" s="534" t="str">
        <f t="shared" si="92"/>
        <v>PK1-YB-ME</v>
      </c>
      <c r="I257" s="3591"/>
      <c r="J257" s="535" t="s">
        <v>276</v>
      </c>
      <c r="K257" s="3579"/>
      <c r="L257" s="536"/>
      <c r="M257" s="3579"/>
      <c r="N257" s="3579"/>
      <c r="O257" s="3579"/>
      <c r="P257" s="3579"/>
      <c r="Q257" s="3581"/>
      <c r="R257" s="3443"/>
    </row>
    <row r="258" spans="1:19" s="437" customFormat="1" ht="12.75" customHeight="1">
      <c r="A258" s="545" t="s">
        <v>55</v>
      </c>
      <c r="B258" s="3582" t="s">
        <v>845</v>
      </c>
      <c r="C258" s="3585">
        <v>357796</v>
      </c>
      <c r="D258" s="3588">
        <v>1539</v>
      </c>
      <c r="E258" s="457" t="s">
        <v>718</v>
      </c>
      <c r="F258" s="457" t="s">
        <v>8</v>
      </c>
      <c r="G258" s="457" t="s">
        <v>536</v>
      </c>
      <c r="H258" s="457" t="str">
        <f t="shared" si="92"/>
        <v>PK1-YB-ME</v>
      </c>
      <c r="I258" s="3590" t="s">
        <v>285</v>
      </c>
      <c r="J258" s="539" t="s">
        <v>274</v>
      </c>
      <c r="K258" s="3578">
        <v>365</v>
      </c>
      <c r="L258" s="530"/>
      <c r="M258" s="3578"/>
      <c r="N258" s="3578" t="s">
        <v>80</v>
      </c>
      <c r="O258" s="3578">
        <v>30</v>
      </c>
      <c r="P258" s="3578">
        <v>1</v>
      </c>
      <c r="Q258" s="3580">
        <f t="shared" ref="Q258" si="95">O258*P258</f>
        <v>30</v>
      </c>
      <c r="R258" s="3408" t="s">
        <v>638</v>
      </c>
      <c r="S258" s="437" t="s">
        <v>858</v>
      </c>
    </row>
    <row r="259" spans="1:19" s="437" customFormat="1" ht="12.75" customHeight="1">
      <c r="A259" s="545" t="s">
        <v>55</v>
      </c>
      <c r="B259" s="3583"/>
      <c r="C259" s="3586"/>
      <c r="D259" s="3413"/>
      <c r="E259" s="456" t="s">
        <v>718</v>
      </c>
      <c r="F259" s="456" t="s">
        <v>8</v>
      </c>
      <c r="G259" s="456" t="s">
        <v>536</v>
      </c>
      <c r="H259" s="456" t="str">
        <f t="shared" si="92"/>
        <v>PK1-YB-ME</v>
      </c>
      <c r="I259" s="3465"/>
      <c r="J259" s="522" t="s">
        <v>275</v>
      </c>
      <c r="K259" s="3403"/>
      <c r="L259" s="523"/>
      <c r="M259" s="3403"/>
      <c r="N259" s="3403"/>
      <c r="O259" s="3403"/>
      <c r="P259" s="3403"/>
      <c r="Q259" s="3446"/>
      <c r="R259" s="3409"/>
    </row>
    <row r="260" spans="1:19" s="437" customFormat="1" ht="13.5" customHeight="1" thickBot="1">
      <c r="A260" s="575" t="s">
        <v>55</v>
      </c>
      <c r="B260" s="3584"/>
      <c r="C260" s="3587"/>
      <c r="D260" s="3589"/>
      <c r="E260" s="534" t="s">
        <v>718</v>
      </c>
      <c r="F260" s="534" t="s">
        <v>8</v>
      </c>
      <c r="G260" s="534" t="s">
        <v>536</v>
      </c>
      <c r="H260" s="534" t="str">
        <f t="shared" si="92"/>
        <v>PK1-YB-ME</v>
      </c>
      <c r="I260" s="3591"/>
      <c r="J260" s="535" t="s">
        <v>276</v>
      </c>
      <c r="K260" s="3579"/>
      <c r="L260" s="536"/>
      <c r="M260" s="3579"/>
      <c r="N260" s="3579"/>
      <c r="O260" s="3579"/>
      <c r="P260" s="3579"/>
      <c r="Q260" s="3581"/>
      <c r="R260" s="3443"/>
    </row>
    <row r="261" spans="1:19" s="437" customFormat="1" ht="12.75" customHeight="1">
      <c r="A261" s="545" t="s">
        <v>55</v>
      </c>
      <c r="B261" s="3582" t="s">
        <v>475</v>
      </c>
      <c r="C261" s="3585">
        <v>357799</v>
      </c>
      <c r="D261" s="3588">
        <v>1539</v>
      </c>
      <c r="E261" s="457" t="s">
        <v>718</v>
      </c>
      <c r="F261" s="457" t="s">
        <v>8</v>
      </c>
      <c r="G261" s="457" t="s">
        <v>536</v>
      </c>
      <c r="H261" s="457" t="str">
        <f t="shared" si="92"/>
        <v>PK1-YB-ME</v>
      </c>
      <c r="I261" s="3590" t="s">
        <v>501</v>
      </c>
      <c r="J261" s="539" t="s">
        <v>274</v>
      </c>
      <c r="K261" s="3578">
        <v>365</v>
      </c>
      <c r="L261" s="530"/>
      <c r="M261" s="3578"/>
      <c r="N261" s="3578" t="s">
        <v>80</v>
      </c>
      <c r="O261" s="3578">
        <v>30</v>
      </c>
      <c r="P261" s="3578">
        <v>1</v>
      </c>
      <c r="Q261" s="3580">
        <f t="shared" ref="Q261" si="96">O261*P261</f>
        <v>30</v>
      </c>
      <c r="R261" s="3408" t="s">
        <v>638</v>
      </c>
      <c r="S261" s="437" t="s">
        <v>858</v>
      </c>
    </row>
    <row r="262" spans="1:19" s="437" customFormat="1" ht="12.75" customHeight="1">
      <c r="A262" s="545" t="s">
        <v>55</v>
      </c>
      <c r="B262" s="3583"/>
      <c r="C262" s="3586"/>
      <c r="D262" s="3413"/>
      <c r="E262" s="456" t="s">
        <v>718</v>
      </c>
      <c r="F262" s="456" t="s">
        <v>8</v>
      </c>
      <c r="G262" s="456" t="s">
        <v>536</v>
      </c>
      <c r="H262" s="456" t="str">
        <f t="shared" si="92"/>
        <v>PK1-YB-ME</v>
      </c>
      <c r="I262" s="3465"/>
      <c r="J262" s="522" t="s">
        <v>275</v>
      </c>
      <c r="K262" s="3403"/>
      <c r="L262" s="523"/>
      <c r="M262" s="3403"/>
      <c r="N262" s="3403"/>
      <c r="O262" s="3403"/>
      <c r="P262" s="3403"/>
      <c r="Q262" s="3446"/>
      <c r="R262" s="3409"/>
    </row>
    <row r="263" spans="1:19" s="437" customFormat="1" ht="13.5" customHeight="1" thickBot="1">
      <c r="A263" s="575" t="s">
        <v>55</v>
      </c>
      <c r="B263" s="3584"/>
      <c r="C263" s="3587"/>
      <c r="D263" s="3589"/>
      <c r="E263" s="534" t="s">
        <v>718</v>
      </c>
      <c r="F263" s="534" t="s">
        <v>8</v>
      </c>
      <c r="G263" s="534" t="s">
        <v>536</v>
      </c>
      <c r="H263" s="534" t="str">
        <f t="shared" si="92"/>
        <v>PK1-YB-ME</v>
      </c>
      <c r="I263" s="3591"/>
      <c r="J263" s="535" t="s">
        <v>276</v>
      </c>
      <c r="K263" s="3579"/>
      <c r="L263" s="536"/>
      <c r="M263" s="3579"/>
      <c r="N263" s="3579"/>
      <c r="O263" s="3579"/>
      <c r="P263" s="3579"/>
      <c r="Q263" s="3581"/>
      <c r="R263" s="3443"/>
    </row>
    <row r="264" spans="1:19" s="437" customFormat="1" ht="12.75" customHeight="1">
      <c r="A264" s="576" t="s">
        <v>55</v>
      </c>
      <c r="B264" s="3582" t="s">
        <v>476</v>
      </c>
      <c r="C264" s="3594">
        <v>357800</v>
      </c>
      <c r="D264" s="3588">
        <v>1539</v>
      </c>
      <c r="E264" s="457" t="s">
        <v>718</v>
      </c>
      <c r="F264" s="457" t="s">
        <v>8</v>
      </c>
      <c r="G264" s="457" t="s">
        <v>536</v>
      </c>
      <c r="H264" s="457" t="str">
        <f t="shared" si="92"/>
        <v>PK1-YB-ME</v>
      </c>
      <c r="I264" s="3590" t="s">
        <v>502</v>
      </c>
      <c r="J264" s="539" t="s">
        <v>274</v>
      </c>
      <c r="K264" s="3578">
        <v>365</v>
      </c>
      <c r="L264" s="530"/>
      <c r="M264" s="3578"/>
      <c r="N264" s="3578" t="s">
        <v>80</v>
      </c>
      <c r="O264" s="3578">
        <v>30</v>
      </c>
      <c r="P264" s="3578">
        <v>1</v>
      </c>
      <c r="Q264" s="3580">
        <f t="shared" ref="Q264" si="97">O264*P264</f>
        <v>30</v>
      </c>
      <c r="R264" s="3408" t="s">
        <v>638</v>
      </c>
      <c r="S264" s="437" t="s">
        <v>858</v>
      </c>
    </row>
    <row r="265" spans="1:19" s="437" customFormat="1" ht="12.75" customHeight="1">
      <c r="A265" s="545" t="s">
        <v>55</v>
      </c>
      <c r="B265" s="3583"/>
      <c r="C265" s="3440"/>
      <c r="D265" s="3413"/>
      <c r="E265" s="456" t="s">
        <v>718</v>
      </c>
      <c r="F265" s="456" t="s">
        <v>8</v>
      </c>
      <c r="G265" s="456" t="s">
        <v>536</v>
      </c>
      <c r="H265" s="456" t="str">
        <f t="shared" si="92"/>
        <v>PK1-YB-ME</v>
      </c>
      <c r="I265" s="3465"/>
      <c r="J265" s="522" t="s">
        <v>275</v>
      </c>
      <c r="K265" s="3403"/>
      <c r="L265" s="523"/>
      <c r="M265" s="3403"/>
      <c r="N265" s="3403"/>
      <c r="O265" s="3403"/>
      <c r="P265" s="3403"/>
      <c r="Q265" s="3446"/>
      <c r="R265" s="3409"/>
    </row>
    <row r="266" spans="1:19" s="437" customFormat="1" ht="13.5" customHeight="1" thickBot="1">
      <c r="A266" s="575" t="s">
        <v>55</v>
      </c>
      <c r="B266" s="3584"/>
      <c r="C266" s="3595"/>
      <c r="D266" s="3589"/>
      <c r="E266" s="534" t="s">
        <v>718</v>
      </c>
      <c r="F266" s="534" t="s">
        <v>8</v>
      </c>
      <c r="G266" s="534" t="s">
        <v>536</v>
      </c>
      <c r="H266" s="534" t="str">
        <f t="shared" si="92"/>
        <v>PK1-YB-ME</v>
      </c>
      <c r="I266" s="3591"/>
      <c r="J266" s="535" t="s">
        <v>276</v>
      </c>
      <c r="K266" s="3579"/>
      <c r="L266" s="536"/>
      <c r="M266" s="3579"/>
      <c r="N266" s="3579"/>
      <c r="O266" s="3579"/>
      <c r="P266" s="3579"/>
      <c r="Q266" s="3581"/>
      <c r="R266" s="3443"/>
    </row>
    <row r="267" spans="1:19" s="437" customFormat="1" ht="12.75" customHeight="1">
      <c r="A267" s="576" t="s">
        <v>55</v>
      </c>
      <c r="B267" s="3582" t="s">
        <v>856</v>
      </c>
      <c r="C267" s="3585">
        <v>357747</v>
      </c>
      <c r="D267" s="3413">
        <v>1539</v>
      </c>
      <c r="E267" s="457" t="s">
        <v>718</v>
      </c>
      <c r="F267" s="457" t="s">
        <v>8</v>
      </c>
      <c r="G267" s="457" t="s">
        <v>536</v>
      </c>
      <c r="H267" s="457" t="str">
        <f t="shared" si="92"/>
        <v>PK1-YB-ME</v>
      </c>
      <c r="I267" s="3590" t="s">
        <v>283</v>
      </c>
      <c r="J267" s="539" t="s">
        <v>274</v>
      </c>
      <c r="K267" s="3578">
        <v>365</v>
      </c>
      <c r="L267" s="530"/>
      <c r="M267" s="3578"/>
      <c r="N267" s="3578" t="s">
        <v>80</v>
      </c>
      <c r="O267" s="3578">
        <v>30</v>
      </c>
      <c r="P267" s="3578">
        <v>1</v>
      </c>
      <c r="Q267" s="3580">
        <f t="shared" ref="Q267" si="98">O267*P267</f>
        <v>30</v>
      </c>
      <c r="R267" s="3408" t="s">
        <v>638</v>
      </c>
      <c r="S267" s="437" t="s">
        <v>858</v>
      </c>
    </row>
    <row r="268" spans="1:19" s="437" customFormat="1" ht="12.75" customHeight="1">
      <c r="A268" s="545" t="s">
        <v>55</v>
      </c>
      <c r="B268" s="3583"/>
      <c r="C268" s="3586"/>
      <c r="D268" s="3413"/>
      <c r="E268" s="456" t="s">
        <v>718</v>
      </c>
      <c r="F268" s="456" t="s">
        <v>8</v>
      </c>
      <c r="G268" s="456" t="s">
        <v>536</v>
      </c>
      <c r="H268" s="456" t="str">
        <f t="shared" si="92"/>
        <v>PK1-YB-ME</v>
      </c>
      <c r="I268" s="3465"/>
      <c r="J268" s="522" t="s">
        <v>275</v>
      </c>
      <c r="K268" s="3403"/>
      <c r="L268" s="523"/>
      <c r="M268" s="3403"/>
      <c r="N268" s="3403"/>
      <c r="O268" s="3403"/>
      <c r="P268" s="3403"/>
      <c r="Q268" s="3446"/>
      <c r="R268" s="3409"/>
    </row>
    <row r="269" spans="1:19" s="437" customFormat="1" ht="13.5" customHeight="1" thickBot="1">
      <c r="A269" s="575" t="s">
        <v>55</v>
      </c>
      <c r="B269" s="3584"/>
      <c r="C269" s="3587"/>
      <c r="D269" s="3589"/>
      <c r="E269" s="534" t="s">
        <v>718</v>
      </c>
      <c r="F269" s="534" t="s">
        <v>8</v>
      </c>
      <c r="G269" s="534" t="s">
        <v>536</v>
      </c>
      <c r="H269" s="534" t="str">
        <f t="shared" si="92"/>
        <v>PK1-YB-ME</v>
      </c>
      <c r="I269" s="3591"/>
      <c r="J269" s="535" t="s">
        <v>276</v>
      </c>
      <c r="K269" s="3579"/>
      <c r="L269" s="536"/>
      <c r="M269" s="3579"/>
      <c r="N269" s="3579"/>
      <c r="O269" s="3579"/>
      <c r="P269" s="3579"/>
      <c r="Q269" s="3581"/>
      <c r="R269" s="3443"/>
    </row>
    <row r="270" spans="1:19" s="437" customFormat="1" ht="12.75" customHeight="1">
      <c r="A270" s="545" t="s">
        <v>55</v>
      </c>
      <c r="B270" s="3582" t="s">
        <v>857</v>
      </c>
      <c r="C270" s="3585">
        <v>357748</v>
      </c>
      <c r="D270" s="3413">
        <v>1539</v>
      </c>
      <c r="E270" s="457" t="s">
        <v>718</v>
      </c>
      <c r="F270" s="457" t="s">
        <v>8</v>
      </c>
      <c r="G270" s="457" t="s">
        <v>536</v>
      </c>
      <c r="H270" s="457" t="str">
        <f t="shared" si="92"/>
        <v>PK1-YB-ME</v>
      </c>
      <c r="I270" s="3590" t="s">
        <v>284</v>
      </c>
      <c r="J270" s="539" t="s">
        <v>274</v>
      </c>
      <c r="K270" s="3578">
        <v>365</v>
      </c>
      <c r="L270" s="530"/>
      <c r="M270" s="3578"/>
      <c r="N270" s="3578" t="s">
        <v>80</v>
      </c>
      <c r="O270" s="3578">
        <v>30</v>
      </c>
      <c r="P270" s="3578">
        <v>1</v>
      </c>
      <c r="Q270" s="3580">
        <f t="shared" ref="Q270" si="99">O270*P270</f>
        <v>30</v>
      </c>
      <c r="R270" s="3408" t="s">
        <v>638</v>
      </c>
      <c r="S270" s="437" t="s">
        <v>858</v>
      </c>
    </row>
    <row r="271" spans="1:19" s="437" customFormat="1" ht="12.75" customHeight="1">
      <c r="A271" s="545" t="s">
        <v>55</v>
      </c>
      <c r="B271" s="3583"/>
      <c r="C271" s="3586"/>
      <c r="D271" s="3413"/>
      <c r="E271" s="456" t="s">
        <v>718</v>
      </c>
      <c r="F271" s="456" t="s">
        <v>8</v>
      </c>
      <c r="G271" s="456" t="s">
        <v>536</v>
      </c>
      <c r="H271" s="456" t="str">
        <f t="shared" si="92"/>
        <v>PK1-YB-ME</v>
      </c>
      <c r="I271" s="3465"/>
      <c r="J271" s="522" t="s">
        <v>275</v>
      </c>
      <c r="K271" s="3403"/>
      <c r="L271" s="523"/>
      <c r="M271" s="3403"/>
      <c r="N271" s="3403"/>
      <c r="O271" s="3403"/>
      <c r="P271" s="3403"/>
      <c r="Q271" s="3446"/>
      <c r="R271" s="3409"/>
    </row>
    <row r="272" spans="1:19" s="437" customFormat="1" ht="13.5" customHeight="1" thickBot="1">
      <c r="A272" s="575" t="s">
        <v>55</v>
      </c>
      <c r="B272" s="3597"/>
      <c r="C272" s="3598"/>
      <c r="D272" s="3414"/>
      <c r="E272" s="534" t="s">
        <v>718</v>
      </c>
      <c r="F272" s="534" t="s">
        <v>8</v>
      </c>
      <c r="G272" s="534" t="s">
        <v>536</v>
      </c>
      <c r="H272" s="534" t="str">
        <f t="shared" si="92"/>
        <v>PK1-YB-ME</v>
      </c>
      <c r="I272" s="3577"/>
      <c r="J272" s="535" t="s">
        <v>276</v>
      </c>
      <c r="K272" s="3579"/>
      <c r="L272" s="536"/>
      <c r="M272" s="3579"/>
      <c r="N272" s="3579"/>
      <c r="O272" s="3579"/>
      <c r="P272" s="3579"/>
      <c r="Q272" s="3581"/>
      <c r="R272" s="3443"/>
    </row>
    <row r="273" spans="1:20" s="437" customFormat="1" ht="13.5" customHeight="1" thickBot="1">
      <c r="A273" s="549" t="s">
        <v>55</v>
      </c>
      <c r="B273" s="3596" t="s">
        <v>67</v>
      </c>
      <c r="C273" s="1535">
        <v>357534</v>
      </c>
      <c r="D273" s="515">
        <v>3134</v>
      </c>
      <c r="E273" s="515" t="s">
        <v>713</v>
      </c>
      <c r="F273" s="515" t="s">
        <v>9</v>
      </c>
      <c r="G273" s="515" t="s">
        <v>697</v>
      </c>
      <c r="H273" s="515" t="str">
        <f t="shared" si="92"/>
        <v>PK1-NC-EE</v>
      </c>
      <c r="I273" s="517" t="s">
        <v>67</v>
      </c>
      <c r="J273" s="517" t="s">
        <v>68</v>
      </c>
      <c r="K273" s="435">
        <v>60</v>
      </c>
      <c r="L273" s="435"/>
      <c r="M273" s="435" t="s">
        <v>80</v>
      </c>
      <c r="N273" s="435"/>
      <c r="O273" s="435">
        <v>120</v>
      </c>
      <c r="P273" s="435">
        <v>2</v>
      </c>
      <c r="Q273" s="483">
        <f t="shared" si="93"/>
        <v>240</v>
      </c>
      <c r="R273" s="541" t="s">
        <v>384</v>
      </c>
      <c r="S273" s="437" t="s">
        <v>531</v>
      </c>
    </row>
    <row r="274" spans="1:20" s="437" customFormat="1" ht="12">
      <c r="A274" s="545" t="s">
        <v>55</v>
      </c>
      <c r="B274" s="3583"/>
      <c r="C274" s="3567">
        <v>361250</v>
      </c>
      <c r="D274" s="3550">
        <v>1530</v>
      </c>
      <c r="E274" s="455" t="s">
        <v>696</v>
      </c>
      <c r="F274" s="455" t="s">
        <v>32</v>
      </c>
      <c r="G274" s="455" t="s">
        <v>697</v>
      </c>
      <c r="H274" s="455" t="str">
        <f t="shared" ref="H274:H276" si="100">A274&amp;"-"&amp;E274&amp;F274&amp;"-"&amp;G274</f>
        <v>PK1-HI-EE</v>
      </c>
      <c r="I274" s="3575" t="s">
        <v>67</v>
      </c>
      <c r="J274" s="489" t="s">
        <v>69</v>
      </c>
      <c r="K274" s="3474">
        <v>180</v>
      </c>
      <c r="L274" s="441"/>
      <c r="M274" s="3474" t="s">
        <v>80</v>
      </c>
      <c r="N274" s="3474"/>
      <c r="O274" s="3474">
        <v>30</v>
      </c>
      <c r="P274" s="3474">
        <v>2</v>
      </c>
      <c r="Q274" s="3475">
        <f t="shared" si="93"/>
        <v>60</v>
      </c>
      <c r="R274" s="3408" t="s">
        <v>383</v>
      </c>
      <c r="S274" s="431" t="s">
        <v>529</v>
      </c>
    </row>
    <row r="275" spans="1:20" s="437" customFormat="1" ht="12.75" customHeight="1">
      <c r="A275" s="545" t="s">
        <v>55</v>
      </c>
      <c r="B275" s="3583"/>
      <c r="C275" s="3440"/>
      <c r="D275" s="3413"/>
      <c r="E275" s="455" t="s">
        <v>696</v>
      </c>
      <c r="F275" s="455" t="s">
        <v>32</v>
      </c>
      <c r="G275" s="455" t="s">
        <v>697</v>
      </c>
      <c r="H275" s="455" t="str">
        <f t="shared" si="100"/>
        <v>PK1-HI-EE</v>
      </c>
      <c r="I275" s="3465"/>
      <c r="J275" s="489" t="s">
        <v>79</v>
      </c>
      <c r="K275" s="3403"/>
      <c r="L275" s="441"/>
      <c r="M275" s="3403"/>
      <c r="N275" s="3403"/>
      <c r="O275" s="3403"/>
      <c r="P275" s="3403"/>
      <c r="Q275" s="3446"/>
      <c r="R275" s="3409"/>
      <c r="S275" s="431"/>
    </row>
    <row r="276" spans="1:20" s="437" customFormat="1" ht="13.5" customHeight="1" thickBot="1">
      <c r="A276" s="550" t="s">
        <v>55</v>
      </c>
      <c r="B276" s="3597"/>
      <c r="C276" s="3448"/>
      <c r="D276" s="3414"/>
      <c r="E276" s="459" t="s">
        <v>696</v>
      </c>
      <c r="F276" s="459" t="s">
        <v>32</v>
      </c>
      <c r="G276" s="459" t="s">
        <v>697</v>
      </c>
      <c r="H276" s="459" t="str">
        <f t="shared" si="100"/>
        <v>PK1-HI-EE</v>
      </c>
      <c r="I276" s="3577"/>
      <c r="J276" s="533" t="s">
        <v>72</v>
      </c>
      <c r="K276" s="3416"/>
      <c r="L276" s="444"/>
      <c r="M276" s="3416"/>
      <c r="N276" s="3416"/>
      <c r="O276" s="3416"/>
      <c r="P276" s="3416"/>
      <c r="Q276" s="3458"/>
      <c r="R276" s="3443"/>
      <c r="S276" s="431"/>
    </row>
    <row r="277" spans="1:20" ht="13.5" thickBot="1">
      <c r="A277" s="1164" t="s">
        <v>55</v>
      </c>
      <c r="B277" s="1165" t="s">
        <v>1306</v>
      </c>
      <c r="C277" s="1166"/>
      <c r="D277" s="1167">
        <v>5162</v>
      </c>
      <c r="E277" s="953" t="s">
        <v>694</v>
      </c>
      <c r="F277" s="953" t="s">
        <v>32</v>
      </c>
      <c r="G277" s="953" t="s">
        <v>536</v>
      </c>
      <c r="H277" s="953" t="str">
        <f>A277&amp;"-"&amp;E277&amp;F277&amp;"-"&amp;G277</f>
        <v>PK1-FI-ME</v>
      </c>
      <c r="I277" s="1168" t="str">
        <f>B277</f>
        <v>Bag maker 1A5</v>
      </c>
      <c r="J277" s="1168" t="s">
        <v>1000</v>
      </c>
      <c r="K277" s="954">
        <v>14</v>
      </c>
      <c r="L277" s="1169"/>
      <c r="M277" s="954" t="s">
        <v>80</v>
      </c>
      <c r="N277" s="954"/>
      <c r="O277" s="956">
        <v>30</v>
      </c>
      <c r="P277" s="954">
        <v>1</v>
      </c>
      <c r="Q277" s="1170">
        <f t="shared" ref="Q277" si="101">O277*P277</f>
        <v>30</v>
      </c>
      <c r="R277" s="1130" t="s">
        <v>503</v>
      </c>
      <c r="S277" s="410" t="s">
        <v>528</v>
      </c>
    </row>
    <row r="278" spans="1:20">
      <c r="A278" s="2461" t="s">
        <v>55</v>
      </c>
      <c r="B278" s="1919" t="s">
        <v>1616</v>
      </c>
      <c r="C278" s="3702">
        <v>365633</v>
      </c>
      <c r="D278" s="3676">
        <v>5972</v>
      </c>
      <c r="E278" s="3676" t="s">
        <v>718</v>
      </c>
      <c r="F278" s="3676" t="s">
        <v>34</v>
      </c>
      <c r="G278" s="3676" t="s">
        <v>536</v>
      </c>
      <c r="H278" s="3676" t="str">
        <f>A278&amp;"-"&amp;E278&amp;F278&amp;"-"&amp;G278</f>
        <v>PK1-YR-ME</v>
      </c>
      <c r="I278" s="3688" t="s">
        <v>1387</v>
      </c>
      <c r="J278" s="3027" t="s">
        <v>1635</v>
      </c>
      <c r="K278" s="3676">
        <v>365</v>
      </c>
      <c r="L278" s="2276"/>
      <c r="M278" s="414" t="s">
        <v>80</v>
      </c>
      <c r="N278" s="414"/>
      <c r="O278" s="414" t="s">
        <v>80</v>
      </c>
      <c r="P278" s="414"/>
      <c r="Q278" s="414"/>
      <c r="R278" s="414"/>
      <c r="S278" s="613"/>
      <c r="T278" s="2277"/>
    </row>
    <row r="279" spans="1:20">
      <c r="A279" s="2274" t="s">
        <v>55</v>
      </c>
      <c r="B279" s="2275" t="s">
        <v>1616</v>
      </c>
      <c r="C279" s="3698"/>
      <c r="D279" s="3666"/>
      <c r="E279" s="3666"/>
      <c r="F279" s="3666"/>
      <c r="G279" s="3666"/>
      <c r="H279" s="3666"/>
      <c r="I279" s="3689"/>
      <c r="J279" s="3029" t="s">
        <v>1636</v>
      </c>
      <c r="K279" s="3666"/>
      <c r="L279" s="2278"/>
      <c r="M279" s="560" t="s">
        <v>80</v>
      </c>
      <c r="N279" s="560"/>
      <c r="O279" s="560" t="s">
        <v>80</v>
      </c>
      <c r="P279" s="560"/>
      <c r="Q279" s="560"/>
      <c r="R279" s="560"/>
      <c r="S279" s="1011"/>
      <c r="T279" s="2279"/>
    </row>
    <row r="280" spans="1:20">
      <c r="A280" s="2274" t="s">
        <v>55</v>
      </c>
      <c r="B280" s="2275" t="s">
        <v>1386</v>
      </c>
      <c r="C280" s="3673">
        <v>365634</v>
      </c>
      <c r="D280" s="3674">
        <v>5973</v>
      </c>
      <c r="E280" s="3661" t="s">
        <v>695</v>
      </c>
      <c r="F280" s="3661" t="s">
        <v>42</v>
      </c>
      <c r="G280" s="3661" t="s">
        <v>536</v>
      </c>
      <c r="H280" s="3661" t="str">
        <f t="shared" ref="H280:H284" si="102">A280&amp;"-"&amp;E280&amp;F280&amp;"-"&amp;G280</f>
        <v>PK1-ML-ME</v>
      </c>
      <c r="I280" s="3679" t="s">
        <v>1494</v>
      </c>
      <c r="J280" s="751" t="s">
        <v>1528</v>
      </c>
      <c r="K280" s="3661">
        <v>30</v>
      </c>
      <c r="L280" s="2280"/>
      <c r="M280" s="3579" t="s">
        <v>80</v>
      </c>
      <c r="N280" s="3579"/>
      <c r="O280" s="3579" t="s">
        <v>80</v>
      </c>
      <c r="P280" s="3579"/>
      <c r="Q280" s="3579">
        <v>10</v>
      </c>
      <c r="R280" s="3579"/>
      <c r="S280" s="3613"/>
      <c r="T280" s="3626"/>
    </row>
    <row r="281" spans="1:20">
      <c r="A281" s="2274" t="s">
        <v>55</v>
      </c>
      <c r="B281" s="2275" t="s">
        <v>1386</v>
      </c>
      <c r="C281" s="3673"/>
      <c r="D281" s="3671"/>
      <c r="E281" s="3662"/>
      <c r="F281" s="3662"/>
      <c r="G281" s="3662"/>
      <c r="H281" s="3662" t="str">
        <f t="shared" si="102"/>
        <v>PK1--</v>
      </c>
      <c r="I281" s="3680"/>
      <c r="J281" s="609" t="s">
        <v>1529</v>
      </c>
      <c r="K281" s="3662"/>
      <c r="L281" s="2280"/>
      <c r="M281" s="3634"/>
      <c r="N281" s="3634"/>
      <c r="O281" s="3634"/>
      <c r="P281" s="3634"/>
      <c r="Q281" s="3634"/>
      <c r="R281" s="3634"/>
      <c r="S281" s="3613"/>
      <c r="T281" s="3626"/>
    </row>
    <row r="282" spans="1:20">
      <c r="A282" s="2274" t="s">
        <v>55</v>
      </c>
      <c r="B282" s="2275" t="s">
        <v>1386</v>
      </c>
      <c r="C282" s="3673"/>
      <c r="D282" s="3671"/>
      <c r="E282" s="3662"/>
      <c r="F282" s="3662"/>
      <c r="G282" s="3662"/>
      <c r="H282" s="3662" t="str">
        <f t="shared" si="102"/>
        <v>PK1--</v>
      </c>
      <c r="I282" s="3680" t="s">
        <v>1496</v>
      </c>
      <c r="J282" s="609" t="s">
        <v>1530</v>
      </c>
      <c r="K282" s="3662"/>
      <c r="L282" s="2280"/>
      <c r="M282" s="3634"/>
      <c r="N282" s="3634"/>
      <c r="O282" s="3634"/>
      <c r="P282" s="3634"/>
      <c r="Q282" s="3634"/>
      <c r="R282" s="3634"/>
      <c r="S282" s="3613"/>
      <c r="T282" s="3626"/>
    </row>
    <row r="283" spans="1:20">
      <c r="A283" s="2274" t="s">
        <v>55</v>
      </c>
      <c r="B283" s="2275" t="s">
        <v>1386</v>
      </c>
      <c r="C283" s="3673"/>
      <c r="D283" s="3671"/>
      <c r="E283" s="3662"/>
      <c r="F283" s="3662"/>
      <c r="G283" s="3662"/>
      <c r="H283" s="3662" t="str">
        <f t="shared" si="102"/>
        <v>PK1--</v>
      </c>
      <c r="I283" s="3680"/>
      <c r="J283" s="609" t="s">
        <v>1531</v>
      </c>
      <c r="K283" s="3662"/>
      <c r="L283" s="2280"/>
      <c r="M283" s="3634"/>
      <c r="N283" s="3634"/>
      <c r="O283" s="3634"/>
      <c r="P283" s="3634"/>
      <c r="Q283" s="3634"/>
      <c r="R283" s="3634"/>
      <c r="S283" s="3613"/>
      <c r="T283" s="3626"/>
    </row>
    <row r="284" spans="1:20">
      <c r="A284" s="2274" t="s">
        <v>55</v>
      </c>
      <c r="B284" s="2275" t="s">
        <v>1386</v>
      </c>
      <c r="C284" s="3670"/>
      <c r="D284" s="3671"/>
      <c r="E284" s="3662"/>
      <c r="F284" s="3662"/>
      <c r="G284" s="3662"/>
      <c r="H284" s="3662" t="str">
        <f t="shared" si="102"/>
        <v>PK1--</v>
      </c>
      <c r="I284" s="2281" t="s">
        <v>1532</v>
      </c>
      <c r="J284" s="1010" t="s">
        <v>1533</v>
      </c>
      <c r="K284" s="3662"/>
      <c r="L284" s="2280"/>
      <c r="M284" s="3634"/>
      <c r="N284" s="3634"/>
      <c r="O284" s="3634"/>
      <c r="P284" s="3634"/>
      <c r="Q284" s="3634"/>
      <c r="R284" s="3634"/>
      <c r="S284" s="3614"/>
      <c r="T284" s="3627"/>
    </row>
    <row r="285" spans="1:20" s="412" customFormat="1" ht="13.5" customHeight="1">
      <c r="A285" s="3023" t="s">
        <v>55</v>
      </c>
      <c r="B285" s="1917"/>
      <c r="C285" s="3695">
        <v>366844</v>
      </c>
      <c r="D285" s="3665">
        <v>7181</v>
      </c>
      <c r="E285" s="3665" t="s">
        <v>695</v>
      </c>
      <c r="F285" s="3665" t="s">
        <v>34</v>
      </c>
      <c r="G285" s="3665" t="s">
        <v>536</v>
      </c>
      <c r="H285" s="3665" t="str">
        <f>A287&amp;"-"&amp;E285&amp;F285&amp;"-"&amp;G285</f>
        <v>PK1-MR-ME</v>
      </c>
      <c r="I285" s="3032" t="s">
        <v>1494</v>
      </c>
      <c r="J285" s="3024" t="s">
        <v>1575</v>
      </c>
      <c r="K285" s="3665">
        <v>30</v>
      </c>
      <c r="L285" s="564"/>
      <c r="M285" s="564"/>
      <c r="N285" s="564"/>
      <c r="O285" s="564"/>
      <c r="P285" s="564"/>
      <c r="Q285" s="564"/>
      <c r="R285" s="2986"/>
      <c r="S285" s="1093"/>
      <c r="T285" s="431"/>
    </row>
    <row r="286" spans="1:20" s="412" customFormat="1" ht="13.5" customHeight="1">
      <c r="A286" s="3023" t="s">
        <v>55</v>
      </c>
      <c r="B286" s="1917"/>
      <c r="C286" s="3696"/>
      <c r="D286" s="3666"/>
      <c r="E286" s="3666"/>
      <c r="F286" s="3666"/>
      <c r="G286" s="3666"/>
      <c r="H286" s="3666"/>
      <c r="I286" s="3031" t="s">
        <v>1496</v>
      </c>
      <c r="J286" s="3025" t="s">
        <v>1808</v>
      </c>
      <c r="K286" s="3666"/>
      <c r="L286" s="564"/>
      <c r="M286" s="564"/>
      <c r="N286" s="564"/>
      <c r="O286" s="564"/>
      <c r="P286" s="564"/>
      <c r="Q286" s="564"/>
      <c r="R286" s="2986"/>
      <c r="S286" s="1093"/>
      <c r="T286" s="431"/>
    </row>
    <row r="287" spans="1:20" s="412" customFormat="1" ht="13.5" customHeight="1">
      <c r="A287" s="3023" t="s">
        <v>55</v>
      </c>
      <c r="B287" s="967"/>
      <c r="C287" s="3663">
        <v>366845</v>
      </c>
      <c r="D287" s="3665">
        <v>5974</v>
      </c>
      <c r="E287" s="3665" t="s">
        <v>718</v>
      </c>
      <c r="F287" s="3665" t="s">
        <v>34</v>
      </c>
      <c r="G287" s="3665" t="s">
        <v>536</v>
      </c>
      <c r="H287" s="3665" t="str">
        <f t="shared" ref="H287" si="103">A287&amp;"-"&amp;E287&amp;F287&amp;"-"&amp;G287</f>
        <v>PK1-YR-ME</v>
      </c>
      <c r="I287" s="3682" t="s">
        <v>1494</v>
      </c>
      <c r="J287" s="3026" t="s">
        <v>1535</v>
      </c>
      <c r="K287" s="3685">
        <v>365</v>
      </c>
      <c r="L287" s="3450"/>
      <c r="M287" s="3450"/>
      <c r="N287" s="3578" t="s">
        <v>80</v>
      </c>
      <c r="O287" s="3578"/>
      <c r="P287" s="3578"/>
      <c r="Q287" s="3578"/>
      <c r="R287" s="3578"/>
      <c r="S287" s="1669"/>
      <c r="T287" s="431"/>
    </row>
    <row r="288" spans="1:20" s="412" customFormat="1" ht="13.5" customHeight="1">
      <c r="A288" s="3023" t="s">
        <v>55</v>
      </c>
      <c r="B288" s="967"/>
      <c r="C288" s="3667"/>
      <c r="D288" s="3675"/>
      <c r="E288" s="3675"/>
      <c r="F288" s="3675"/>
      <c r="G288" s="3675"/>
      <c r="H288" s="3675"/>
      <c r="I288" s="3683"/>
      <c r="J288" s="3027" t="s">
        <v>1536</v>
      </c>
      <c r="K288" s="3686"/>
      <c r="L288" s="3460"/>
      <c r="M288" s="3460"/>
      <c r="N288" s="3403" t="s">
        <v>80</v>
      </c>
      <c r="O288" s="3403"/>
      <c r="P288" s="3403"/>
      <c r="Q288" s="3403"/>
      <c r="R288" s="3403"/>
      <c r="S288" s="1669"/>
      <c r="T288" s="431"/>
    </row>
    <row r="289" spans="1:20" s="412" customFormat="1" ht="13.5" customHeight="1">
      <c r="A289" s="3023" t="s">
        <v>55</v>
      </c>
      <c r="B289" s="967"/>
      <c r="C289" s="3668"/>
      <c r="D289" s="3681"/>
      <c r="E289" s="3681"/>
      <c r="F289" s="3681"/>
      <c r="G289" s="3681"/>
      <c r="H289" s="3681"/>
      <c r="I289" s="3684"/>
      <c r="J289" s="3027" t="s">
        <v>1639</v>
      </c>
      <c r="K289" s="3687"/>
      <c r="L289" s="414"/>
      <c r="M289" s="414"/>
      <c r="N289" s="3403"/>
      <c r="O289" s="3403"/>
      <c r="P289" s="3403"/>
      <c r="Q289" s="3403"/>
      <c r="R289" s="3403"/>
      <c r="S289" s="1669"/>
      <c r="T289" s="431"/>
    </row>
    <row r="290" spans="1:20" s="412" customFormat="1" ht="13.5" customHeight="1">
      <c r="A290" s="3023" t="s">
        <v>55</v>
      </c>
      <c r="B290" s="967"/>
      <c r="C290" s="3667">
        <v>366846</v>
      </c>
      <c r="D290" s="3675">
        <v>7182</v>
      </c>
      <c r="E290" s="3676" t="s">
        <v>718</v>
      </c>
      <c r="F290" s="3676" t="s">
        <v>34</v>
      </c>
      <c r="G290" s="3676" t="s">
        <v>536</v>
      </c>
      <c r="H290" s="3676" t="str">
        <f t="shared" ref="H290" si="104">A290&amp;"-"&amp;E290&amp;F290&amp;"-"&amp;G290</f>
        <v>PK1-YR-ME</v>
      </c>
      <c r="I290" s="3688" t="s">
        <v>1496</v>
      </c>
      <c r="J290" s="3028" t="s">
        <v>1538</v>
      </c>
      <c r="K290" s="3690">
        <v>365</v>
      </c>
      <c r="L290" s="3460"/>
      <c r="M290" s="3460"/>
      <c r="N290" s="3403"/>
      <c r="O290" s="3403"/>
      <c r="P290" s="3403"/>
      <c r="Q290" s="3403"/>
      <c r="R290" s="3403"/>
      <c r="S290" s="1669"/>
      <c r="T290" s="431"/>
    </row>
    <row r="291" spans="1:20" s="412" customFormat="1" ht="13.5" customHeight="1">
      <c r="A291" s="3023" t="s">
        <v>55</v>
      </c>
      <c r="B291" s="967"/>
      <c r="C291" s="3667"/>
      <c r="D291" s="3675"/>
      <c r="E291" s="3675"/>
      <c r="F291" s="3675"/>
      <c r="G291" s="3675"/>
      <c r="H291" s="3675"/>
      <c r="I291" s="3683"/>
      <c r="J291" s="3027" t="s">
        <v>1539</v>
      </c>
      <c r="K291" s="3686"/>
      <c r="L291" s="3460"/>
      <c r="M291" s="3460"/>
      <c r="N291" s="3403"/>
      <c r="O291" s="3403"/>
      <c r="P291" s="3403"/>
      <c r="Q291" s="3403"/>
      <c r="R291" s="3403"/>
      <c r="S291" s="1669"/>
      <c r="T291" s="431"/>
    </row>
    <row r="292" spans="1:20" s="412" customFormat="1" ht="13.5" customHeight="1">
      <c r="A292" s="3023" t="s">
        <v>55</v>
      </c>
      <c r="B292" s="967"/>
      <c r="C292" s="3664"/>
      <c r="D292" s="3666"/>
      <c r="E292" s="3666"/>
      <c r="F292" s="3666"/>
      <c r="G292" s="3666"/>
      <c r="H292" s="3666"/>
      <c r="I292" s="3689"/>
      <c r="J292" s="3029" t="s">
        <v>1640</v>
      </c>
      <c r="K292" s="3691"/>
      <c r="L292" s="563"/>
      <c r="M292" s="563"/>
      <c r="N292" s="3450"/>
      <c r="O292" s="3450"/>
      <c r="P292" s="3450"/>
      <c r="Q292" s="3450"/>
      <c r="R292" s="3450"/>
      <c r="S292" s="1689"/>
      <c r="T292" s="431"/>
    </row>
    <row r="293" spans="1:20">
      <c r="A293" s="2274" t="s">
        <v>55</v>
      </c>
      <c r="B293" s="2275" t="s">
        <v>1386</v>
      </c>
      <c r="C293" s="3697">
        <v>366847</v>
      </c>
      <c r="D293" s="3664">
        <v>5975</v>
      </c>
      <c r="E293" s="3665" t="s">
        <v>718</v>
      </c>
      <c r="F293" s="3665" t="s">
        <v>34</v>
      </c>
      <c r="G293" s="3665" t="s">
        <v>536</v>
      </c>
      <c r="H293" s="3665" t="str">
        <f t="shared" ref="H293:H303" si="105">A293&amp;"-"&amp;E293&amp;F293&amp;"-"&amp;G293</f>
        <v>PK1-YR-ME</v>
      </c>
      <c r="I293" s="3030" t="s">
        <v>1494</v>
      </c>
      <c r="J293" s="3028" t="s">
        <v>1537</v>
      </c>
      <c r="K293" s="3686">
        <v>365</v>
      </c>
      <c r="L293" s="2280"/>
      <c r="M293" s="3579" t="s">
        <v>80</v>
      </c>
      <c r="N293" s="3579"/>
      <c r="O293" s="3579" t="s">
        <v>80</v>
      </c>
      <c r="P293" s="3579"/>
      <c r="Q293" s="3579"/>
      <c r="R293" s="3579"/>
      <c r="S293" s="1139"/>
      <c r="T293" s="2286"/>
    </row>
    <row r="294" spans="1:20">
      <c r="A294" s="2274" t="s">
        <v>55</v>
      </c>
      <c r="B294" s="2275" t="s">
        <v>1386</v>
      </c>
      <c r="C294" s="3698"/>
      <c r="D294" s="3699"/>
      <c r="E294" s="3666"/>
      <c r="F294" s="3666"/>
      <c r="G294" s="3666"/>
      <c r="H294" s="3666" t="str">
        <f t="shared" si="105"/>
        <v>PK1--</v>
      </c>
      <c r="I294" s="3031" t="s">
        <v>1496</v>
      </c>
      <c r="J294" s="3029" t="s">
        <v>1540</v>
      </c>
      <c r="K294" s="3691"/>
      <c r="L294" s="2284"/>
      <c r="M294" s="3634"/>
      <c r="N294" s="3634"/>
      <c r="O294" s="3634"/>
      <c r="P294" s="3634"/>
      <c r="Q294" s="3634"/>
      <c r="R294" s="3634"/>
      <c r="S294" s="2287"/>
      <c r="T294" s="2288"/>
    </row>
    <row r="295" spans="1:20">
      <c r="A295" s="2274" t="s">
        <v>55</v>
      </c>
      <c r="B295" s="2275" t="s">
        <v>1616</v>
      </c>
      <c r="C295" s="3697">
        <v>366848</v>
      </c>
      <c r="D295" s="3664">
        <v>5976</v>
      </c>
      <c r="E295" s="3665" t="s">
        <v>718</v>
      </c>
      <c r="F295" s="3665" t="s">
        <v>34</v>
      </c>
      <c r="G295" s="3665" t="s">
        <v>536</v>
      </c>
      <c r="H295" s="3665" t="str">
        <f t="shared" si="105"/>
        <v>PK1-YR-ME</v>
      </c>
      <c r="I295" s="3030" t="s">
        <v>1494</v>
      </c>
      <c r="J295" s="3028" t="s">
        <v>1495</v>
      </c>
      <c r="K295" s="3686">
        <v>365</v>
      </c>
      <c r="L295" s="2280"/>
      <c r="M295" s="3579" t="s">
        <v>80</v>
      </c>
      <c r="N295" s="3579"/>
      <c r="O295" s="3579" t="s">
        <v>80</v>
      </c>
      <c r="P295" s="3579"/>
      <c r="Q295" s="3579"/>
      <c r="R295" s="3579"/>
      <c r="S295" s="1139"/>
      <c r="T295" s="2286"/>
    </row>
    <row r="296" spans="1:20">
      <c r="A296" s="2274" t="s">
        <v>55</v>
      </c>
      <c r="B296" s="2275" t="s">
        <v>1386</v>
      </c>
      <c r="C296" s="3698"/>
      <c r="D296" s="3699"/>
      <c r="E296" s="3666"/>
      <c r="F296" s="3666"/>
      <c r="G296" s="3666"/>
      <c r="H296" s="3666" t="str">
        <f t="shared" si="105"/>
        <v>PK1--</v>
      </c>
      <c r="I296" s="3031" t="s">
        <v>1496</v>
      </c>
      <c r="J296" s="3029" t="s">
        <v>1495</v>
      </c>
      <c r="K296" s="3691"/>
      <c r="L296" s="2280"/>
      <c r="M296" s="3634"/>
      <c r="N296" s="3634"/>
      <c r="O296" s="3634"/>
      <c r="P296" s="3634"/>
      <c r="Q296" s="3634"/>
      <c r="R296" s="3634"/>
      <c r="S296" s="2287"/>
      <c r="T296" s="2288"/>
    </row>
    <row r="297" spans="1:20">
      <c r="A297" s="2274" t="s">
        <v>55</v>
      </c>
      <c r="B297" s="2275" t="s">
        <v>1386</v>
      </c>
      <c r="C297" s="3694">
        <v>365635</v>
      </c>
      <c r="D297" s="3671">
        <v>5977</v>
      </c>
      <c r="E297" s="3662" t="s">
        <v>695</v>
      </c>
      <c r="F297" s="3662" t="s">
        <v>32</v>
      </c>
      <c r="G297" s="3662" t="s">
        <v>536</v>
      </c>
      <c r="H297" s="3662" t="str">
        <f t="shared" si="105"/>
        <v>PK1-MI-ME</v>
      </c>
      <c r="I297" s="3660" t="s">
        <v>1388</v>
      </c>
      <c r="J297" s="2291" t="s">
        <v>1497</v>
      </c>
      <c r="K297" s="3672">
        <v>30</v>
      </c>
      <c r="L297" s="2292"/>
      <c r="M297" s="3645" t="s">
        <v>80</v>
      </c>
      <c r="N297" s="3578"/>
      <c r="O297" s="3645" t="s">
        <v>80</v>
      </c>
      <c r="P297" s="3578"/>
      <c r="Q297" s="3578">
        <v>10</v>
      </c>
      <c r="R297" s="3578"/>
      <c r="S297" s="1139"/>
      <c r="T297" s="2286"/>
    </row>
    <row r="298" spans="1:20">
      <c r="A298" s="2274" t="s">
        <v>55</v>
      </c>
      <c r="B298" s="2275" t="s">
        <v>1386</v>
      </c>
      <c r="C298" s="3670"/>
      <c r="D298" s="3671"/>
      <c r="E298" s="3662"/>
      <c r="F298" s="3662"/>
      <c r="G298" s="3662"/>
      <c r="H298" s="3662" t="str">
        <f t="shared" si="105"/>
        <v>PK1--</v>
      </c>
      <c r="I298" s="3660"/>
      <c r="J298" s="1010" t="s">
        <v>1534</v>
      </c>
      <c r="K298" s="3661"/>
      <c r="L298" s="2293"/>
      <c r="M298" s="3646" t="s">
        <v>80</v>
      </c>
      <c r="N298" s="3579"/>
      <c r="O298" s="3646" t="s">
        <v>80</v>
      </c>
      <c r="P298" s="3579"/>
      <c r="Q298" s="3579">
        <v>10</v>
      </c>
      <c r="R298" s="3579"/>
      <c r="S298" s="2287"/>
      <c r="T298" s="2288"/>
    </row>
    <row r="299" spans="1:20">
      <c r="A299" s="2274" t="s">
        <v>55</v>
      </c>
      <c r="B299" s="2275" t="s">
        <v>1386</v>
      </c>
      <c r="C299" s="3673">
        <v>365636</v>
      </c>
      <c r="D299" s="3674">
        <v>5978</v>
      </c>
      <c r="E299" s="3661" t="s">
        <v>695</v>
      </c>
      <c r="F299" s="3661" t="s">
        <v>42</v>
      </c>
      <c r="G299" s="3661" t="s">
        <v>536</v>
      </c>
      <c r="H299" s="3661" t="str">
        <f t="shared" si="105"/>
        <v>PK1-ML-ME</v>
      </c>
      <c r="I299" s="3659" t="s">
        <v>1388</v>
      </c>
      <c r="J299" s="751" t="s">
        <v>1498</v>
      </c>
      <c r="K299" s="3661">
        <v>30</v>
      </c>
      <c r="L299" s="2294"/>
      <c r="M299" s="3579" t="s">
        <v>80</v>
      </c>
      <c r="N299" s="3579"/>
      <c r="O299" s="3579" t="s">
        <v>80</v>
      </c>
      <c r="P299" s="3579"/>
      <c r="Q299" s="3579">
        <v>5</v>
      </c>
      <c r="R299" s="3579"/>
      <c r="S299" s="1139"/>
      <c r="T299" s="2286"/>
    </row>
    <row r="300" spans="1:20">
      <c r="A300" s="2274" t="s">
        <v>55</v>
      </c>
      <c r="B300" s="2275" t="s">
        <v>1386</v>
      </c>
      <c r="C300" s="3673"/>
      <c r="D300" s="3671"/>
      <c r="E300" s="3662" t="s">
        <v>694</v>
      </c>
      <c r="F300" s="3662"/>
      <c r="G300" s="3662" t="s">
        <v>536</v>
      </c>
      <c r="H300" s="3662" t="str">
        <f t="shared" si="105"/>
        <v>PK1-F-ME</v>
      </c>
      <c r="I300" s="3660"/>
      <c r="J300" s="609" t="s">
        <v>1499</v>
      </c>
      <c r="K300" s="3662">
        <v>14</v>
      </c>
      <c r="L300" s="2294"/>
      <c r="M300" s="3634" t="s">
        <v>80</v>
      </c>
      <c r="N300" s="3634"/>
      <c r="O300" s="3634" t="s">
        <v>80</v>
      </c>
      <c r="P300" s="3634"/>
      <c r="Q300" s="3634"/>
      <c r="R300" s="3634"/>
      <c r="S300" s="1102"/>
      <c r="T300" s="1499"/>
    </row>
    <row r="301" spans="1:20">
      <c r="A301" s="2274" t="s">
        <v>55</v>
      </c>
      <c r="B301" s="2275" t="s">
        <v>1386</v>
      </c>
      <c r="C301" s="3673"/>
      <c r="D301" s="3671"/>
      <c r="E301" s="3662" t="s">
        <v>694</v>
      </c>
      <c r="F301" s="3662"/>
      <c r="G301" s="3662" t="s">
        <v>536</v>
      </c>
      <c r="H301" s="3662" t="str">
        <f t="shared" si="105"/>
        <v>PK1-F-ME</v>
      </c>
      <c r="I301" s="3660"/>
      <c r="J301" s="609" t="s">
        <v>1500</v>
      </c>
      <c r="K301" s="3662">
        <v>14</v>
      </c>
      <c r="L301" s="2294"/>
      <c r="M301" s="3634" t="s">
        <v>80</v>
      </c>
      <c r="N301" s="3634"/>
      <c r="O301" s="3634" t="s">
        <v>80</v>
      </c>
      <c r="P301" s="3634"/>
      <c r="Q301" s="3634"/>
      <c r="R301" s="3634"/>
      <c r="S301" s="1102"/>
      <c r="T301" s="1499"/>
    </row>
    <row r="302" spans="1:20">
      <c r="A302" s="2274" t="s">
        <v>55</v>
      </c>
      <c r="B302" s="2275" t="s">
        <v>1386</v>
      </c>
      <c r="C302" s="3670"/>
      <c r="D302" s="3671"/>
      <c r="E302" s="3662" t="s">
        <v>694</v>
      </c>
      <c r="F302" s="3662"/>
      <c r="G302" s="3662" t="s">
        <v>536</v>
      </c>
      <c r="H302" s="3662" t="str">
        <f t="shared" si="105"/>
        <v>PK1-F-ME</v>
      </c>
      <c r="I302" s="3660"/>
      <c r="J302" s="1010" t="s">
        <v>1501</v>
      </c>
      <c r="K302" s="3662">
        <v>14</v>
      </c>
      <c r="L302" s="2294"/>
      <c r="M302" s="3634" t="s">
        <v>80</v>
      </c>
      <c r="N302" s="3634"/>
      <c r="O302" s="3634" t="s">
        <v>80</v>
      </c>
      <c r="P302" s="3634"/>
      <c r="Q302" s="3634"/>
      <c r="R302" s="3634"/>
      <c r="S302" s="2287"/>
      <c r="T302" s="2288"/>
    </row>
    <row r="303" spans="1:20">
      <c r="A303" s="2274" t="s">
        <v>55</v>
      </c>
      <c r="B303" s="2275" t="s">
        <v>1386</v>
      </c>
      <c r="C303" s="2315">
        <v>365642</v>
      </c>
      <c r="D303" s="3038">
        <v>5979</v>
      </c>
      <c r="E303" s="2304" t="s">
        <v>999</v>
      </c>
      <c r="F303" s="2304" t="s">
        <v>9</v>
      </c>
      <c r="G303" s="2304" t="s">
        <v>536</v>
      </c>
      <c r="H303" s="2304" t="str">
        <f t="shared" si="105"/>
        <v>PK1-WC-ME</v>
      </c>
      <c r="I303" s="2305" t="s">
        <v>1388</v>
      </c>
      <c r="J303" s="1214" t="s">
        <v>1541</v>
      </c>
      <c r="K303" s="2304">
        <v>7</v>
      </c>
      <c r="L303" s="2294"/>
      <c r="M303" s="2300" t="s">
        <v>80</v>
      </c>
      <c r="N303" s="2300"/>
      <c r="O303" s="2300" t="s">
        <v>80</v>
      </c>
      <c r="P303" s="2300"/>
      <c r="Q303" s="2300">
        <v>20</v>
      </c>
      <c r="R303" s="2300"/>
      <c r="S303" s="1215"/>
      <c r="T303" s="2301"/>
    </row>
    <row r="304" spans="1:20">
      <c r="A304" s="2274" t="s">
        <v>55</v>
      </c>
      <c r="B304" s="2275" t="s">
        <v>1386</v>
      </c>
      <c r="C304" s="3033">
        <v>366849</v>
      </c>
      <c r="D304" s="3034">
        <v>5980</v>
      </c>
      <c r="E304" s="3035" t="s">
        <v>718</v>
      </c>
      <c r="F304" s="3035" t="s">
        <v>34</v>
      </c>
      <c r="G304" s="3035" t="s">
        <v>536</v>
      </c>
      <c r="H304" s="3035" t="str">
        <f>A304&amp;"-"&amp;E304&amp;F304&amp;"-"&amp;G304</f>
        <v>PK1-YR-ME</v>
      </c>
      <c r="I304" s="3036" t="s">
        <v>1388</v>
      </c>
      <c r="J304" s="3037" t="s">
        <v>1502</v>
      </c>
      <c r="K304" s="3035">
        <v>365</v>
      </c>
      <c r="L304" s="2294"/>
      <c r="M304" s="2300" t="s">
        <v>80</v>
      </c>
      <c r="N304" s="2300"/>
      <c r="O304" s="2300" t="s">
        <v>80</v>
      </c>
      <c r="P304" s="2300"/>
      <c r="Q304" s="2300"/>
      <c r="R304" s="2302"/>
      <c r="S304" s="1215"/>
      <c r="T304" s="2301"/>
    </row>
    <row r="305" spans="1:20">
      <c r="A305" s="2274" t="s">
        <v>55</v>
      </c>
      <c r="B305" s="2275" t="s">
        <v>1594</v>
      </c>
      <c r="C305" s="2303">
        <v>365637</v>
      </c>
      <c r="D305" s="3038">
        <v>5981</v>
      </c>
      <c r="E305" s="2304" t="s">
        <v>695</v>
      </c>
      <c r="F305" s="2304" t="s">
        <v>42</v>
      </c>
      <c r="G305" s="2304" t="s">
        <v>536</v>
      </c>
      <c r="H305" s="2304" t="str">
        <f>A305&amp;"-"&amp;E305&amp;F305&amp;"-"&amp;G305</f>
        <v>PK1-ML-ME</v>
      </c>
      <c r="I305" s="2305" t="s">
        <v>1506</v>
      </c>
      <c r="J305" s="1214" t="s">
        <v>1542</v>
      </c>
      <c r="K305" s="2304">
        <v>30</v>
      </c>
      <c r="L305" s="665"/>
      <c r="M305" s="2300"/>
      <c r="N305" s="2300"/>
      <c r="O305" s="2300"/>
      <c r="P305" s="2300"/>
      <c r="Q305" s="2300"/>
      <c r="R305" s="2302"/>
      <c r="S305" s="2287"/>
      <c r="T305" s="2288"/>
    </row>
    <row r="306" spans="1:20">
      <c r="A306" s="2274" t="s">
        <v>55</v>
      </c>
      <c r="B306" s="2275" t="s">
        <v>1596</v>
      </c>
      <c r="C306" s="3694">
        <v>365638</v>
      </c>
      <c r="D306" s="3672">
        <v>5982</v>
      </c>
      <c r="E306" s="3662" t="s">
        <v>695</v>
      </c>
      <c r="F306" s="3662" t="s">
        <v>9</v>
      </c>
      <c r="G306" s="3662" t="s">
        <v>536</v>
      </c>
      <c r="H306" s="3662" t="str">
        <f>A306&amp;"-"&amp;E306&amp;F306&amp;"-"&amp;G306</f>
        <v>PK1-MC-ME</v>
      </c>
      <c r="I306" s="3660" t="s">
        <v>1506</v>
      </c>
      <c r="J306" s="2291" t="s">
        <v>1507</v>
      </c>
      <c r="K306" s="3662">
        <v>30</v>
      </c>
      <c r="L306" s="665"/>
      <c r="M306" s="2300"/>
      <c r="N306" s="2300"/>
      <c r="O306" s="2300"/>
      <c r="P306" s="2300"/>
      <c r="Q306" s="2300"/>
      <c r="R306" s="2302"/>
      <c r="S306" s="2287"/>
      <c r="T306" s="2288"/>
    </row>
    <row r="307" spans="1:20">
      <c r="A307" s="2274" t="s">
        <v>55</v>
      </c>
      <c r="B307" s="2275" t="s">
        <v>1597</v>
      </c>
      <c r="C307" s="3670"/>
      <c r="D307" s="3661"/>
      <c r="E307" s="3662"/>
      <c r="F307" s="3662"/>
      <c r="G307" s="3662" t="s">
        <v>536</v>
      </c>
      <c r="H307" s="3662" t="str">
        <f t="shared" ref="H307" si="106">A307&amp;"-"&amp;E307&amp;F307&amp;"-"&amp;G307</f>
        <v>PK1--ME</v>
      </c>
      <c r="I307" s="3660"/>
      <c r="J307" s="1010" t="s">
        <v>1508</v>
      </c>
      <c r="K307" s="3662">
        <v>14</v>
      </c>
      <c r="L307" s="665"/>
      <c r="M307" s="2300"/>
      <c r="N307" s="2300"/>
      <c r="O307" s="2300"/>
      <c r="P307" s="2300"/>
      <c r="Q307" s="2300"/>
      <c r="R307" s="2302"/>
      <c r="S307" s="2287"/>
      <c r="T307" s="2288"/>
    </row>
    <row r="308" spans="1:20">
      <c r="A308" s="2274" t="s">
        <v>55</v>
      </c>
      <c r="B308" s="2275" t="s">
        <v>1597</v>
      </c>
      <c r="C308" s="3033">
        <v>366850</v>
      </c>
      <c r="D308" s="3034">
        <v>5983</v>
      </c>
      <c r="E308" s="3035" t="s">
        <v>718</v>
      </c>
      <c r="F308" s="3035" t="s">
        <v>34</v>
      </c>
      <c r="G308" s="3035" t="s">
        <v>536</v>
      </c>
      <c r="H308" s="3035" t="s">
        <v>1641</v>
      </c>
      <c r="I308" s="3036" t="s">
        <v>1504</v>
      </c>
      <c r="J308" s="3037" t="s">
        <v>1505</v>
      </c>
      <c r="K308" s="3041">
        <v>365</v>
      </c>
      <c r="L308" s="2312"/>
      <c r="M308" s="876" t="s">
        <v>80</v>
      </c>
      <c r="N308" s="876"/>
      <c r="O308" s="876" t="s">
        <v>80</v>
      </c>
      <c r="P308" s="876"/>
      <c r="Q308" s="876"/>
      <c r="R308" s="876"/>
      <c r="S308" s="2287"/>
      <c r="T308" s="2288"/>
    </row>
    <row r="309" spans="1:20">
      <c r="A309" s="2274" t="s">
        <v>55</v>
      </c>
      <c r="B309" s="2275" t="s">
        <v>1597</v>
      </c>
      <c r="C309" s="3033">
        <v>366911</v>
      </c>
      <c r="D309" s="3034">
        <v>5984</v>
      </c>
      <c r="E309" s="3035" t="s">
        <v>718</v>
      </c>
      <c r="F309" s="3035" t="s">
        <v>34</v>
      </c>
      <c r="G309" s="3035" t="s">
        <v>536</v>
      </c>
      <c r="H309" s="3035" t="s">
        <v>1641</v>
      </c>
      <c r="I309" s="3036" t="s">
        <v>1520</v>
      </c>
      <c r="J309" s="3037" t="s">
        <v>1577</v>
      </c>
      <c r="K309" s="3041">
        <v>365</v>
      </c>
      <c r="L309" s="2312"/>
      <c r="M309" s="2313" t="s">
        <v>80</v>
      </c>
      <c r="N309" s="2313"/>
      <c r="O309" s="2313" t="s">
        <v>80</v>
      </c>
      <c r="P309" s="2313"/>
      <c r="Q309" s="2313"/>
      <c r="R309" s="2313"/>
      <c r="S309" s="2287"/>
      <c r="T309" s="2314"/>
    </row>
    <row r="310" spans="1:20">
      <c r="A310" s="2274" t="s">
        <v>55</v>
      </c>
      <c r="B310" s="2275" t="s">
        <v>1386</v>
      </c>
      <c r="C310" s="2315">
        <v>365639</v>
      </c>
      <c r="D310" s="2083">
        <v>5989</v>
      </c>
      <c r="E310" s="1213" t="s">
        <v>695</v>
      </c>
      <c r="F310" s="1213" t="s">
        <v>42</v>
      </c>
      <c r="G310" s="1213" t="s">
        <v>536</v>
      </c>
      <c r="H310" s="2316" t="str">
        <f t="shared" ref="H310:H312" si="107">A310&amp;"-"&amp;E310&amp;F310&amp;"-"&amp;G310</f>
        <v>PK1-ML-ME</v>
      </c>
      <c r="I310" s="2305" t="s">
        <v>1522</v>
      </c>
      <c r="J310" s="1214" t="s">
        <v>1521</v>
      </c>
      <c r="K310" s="1215">
        <v>30</v>
      </c>
      <c r="L310" s="2317"/>
      <c r="M310" s="2313" t="s">
        <v>80</v>
      </c>
      <c r="N310" s="2313"/>
      <c r="O310" s="2313" t="s">
        <v>80</v>
      </c>
      <c r="P310" s="2313"/>
      <c r="Q310" s="2313">
        <v>5</v>
      </c>
      <c r="R310" s="2313"/>
      <c r="S310" s="2287"/>
      <c r="T310" s="2314"/>
    </row>
    <row r="311" spans="1:20">
      <c r="A311" s="2274" t="s">
        <v>55</v>
      </c>
      <c r="B311" s="2275" t="s">
        <v>1386</v>
      </c>
      <c r="C311" s="3040">
        <v>366912</v>
      </c>
      <c r="D311" s="3034">
        <v>5990</v>
      </c>
      <c r="E311" s="3035" t="s">
        <v>696</v>
      </c>
      <c r="F311" s="3035" t="s">
        <v>34</v>
      </c>
      <c r="G311" s="3035" t="s">
        <v>536</v>
      </c>
      <c r="H311" s="3035" t="s">
        <v>1805</v>
      </c>
      <c r="I311" s="3036" t="s">
        <v>1524</v>
      </c>
      <c r="J311" s="3037" t="s">
        <v>1523</v>
      </c>
      <c r="K311" s="3035">
        <v>180</v>
      </c>
      <c r="L311" s="2323"/>
      <c r="M311" s="2324" t="s">
        <v>80</v>
      </c>
      <c r="N311" s="2324"/>
      <c r="O311" s="2324" t="s">
        <v>80</v>
      </c>
      <c r="P311" s="2324"/>
      <c r="Q311" s="2324"/>
      <c r="R311" s="2324"/>
      <c r="S311" s="1215"/>
      <c r="T311" s="2325"/>
    </row>
    <row r="312" spans="1:20" ht="13.5" thickBot="1">
      <c r="A312" s="2326" t="s">
        <v>55</v>
      </c>
      <c r="B312" s="2327" t="s">
        <v>1386</v>
      </c>
      <c r="C312" s="2172"/>
      <c r="D312" s="2328">
        <v>5991</v>
      </c>
      <c r="E312" s="2329" t="s">
        <v>713</v>
      </c>
      <c r="F312" s="2329" t="s">
        <v>9</v>
      </c>
      <c r="G312" s="2329" t="s">
        <v>697</v>
      </c>
      <c r="H312" s="2330" t="str">
        <f t="shared" si="107"/>
        <v>PK1-NC-EE</v>
      </c>
      <c r="I312" s="2331" t="s">
        <v>1525</v>
      </c>
      <c r="J312" s="2332" t="s">
        <v>1549</v>
      </c>
      <c r="K312" s="2333">
        <v>60</v>
      </c>
      <c r="L312" s="715"/>
      <c r="M312" s="2334" t="s">
        <v>80</v>
      </c>
      <c r="N312" s="2334"/>
      <c r="O312" s="2334" t="s">
        <v>80</v>
      </c>
      <c r="P312" s="2334"/>
      <c r="Q312" s="2334"/>
      <c r="R312" s="2334"/>
      <c r="S312" s="1103"/>
      <c r="T312" s="1494"/>
    </row>
    <row r="313" spans="1:20">
      <c r="A313" s="3042" t="s">
        <v>55</v>
      </c>
      <c r="B313" s="595" t="s">
        <v>1617</v>
      </c>
      <c r="C313" s="3692">
        <v>365640</v>
      </c>
      <c r="D313" s="3676">
        <v>5972</v>
      </c>
      <c r="E313" s="3676" t="s">
        <v>718</v>
      </c>
      <c r="F313" s="3676" t="s">
        <v>34</v>
      </c>
      <c r="G313" s="3676" t="s">
        <v>536</v>
      </c>
      <c r="H313" s="3676" t="str">
        <f>A313&amp;"-"&amp;E313&amp;F313&amp;"-"&amp;G313</f>
        <v>PK1-YR-ME</v>
      </c>
      <c r="I313" s="3688" t="s">
        <v>1387</v>
      </c>
      <c r="J313" s="3027" t="s">
        <v>1635</v>
      </c>
      <c r="K313" s="3676">
        <v>365</v>
      </c>
      <c r="L313" s="2276"/>
      <c r="M313" s="414" t="s">
        <v>80</v>
      </c>
      <c r="N313" s="414"/>
      <c r="O313" s="414" t="s">
        <v>80</v>
      </c>
      <c r="P313" s="414"/>
      <c r="Q313" s="414"/>
      <c r="R313" s="414"/>
      <c r="S313" s="613"/>
      <c r="T313" s="2277"/>
    </row>
    <row r="314" spans="1:20">
      <c r="A314" s="3042" t="s">
        <v>55</v>
      </c>
      <c r="B314" s="2378" t="s">
        <v>1386</v>
      </c>
      <c r="C314" s="3693"/>
      <c r="D314" s="3666"/>
      <c r="E314" s="3666"/>
      <c r="F314" s="3666"/>
      <c r="G314" s="3666"/>
      <c r="H314" s="3666"/>
      <c r="I314" s="3689"/>
      <c r="J314" s="3029" t="s">
        <v>1636</v>
      </c>
      <c r="K314" s="3666"/>
      <c r="L314" s="2278"/>
      <c r="M314" s="560" t="s">
        <v>80</v>
      </c>
      <c r="N314" s="560"/>
      <c r="O314" s="560" t="s">
        <v>80</v>
      </c>
      <c r="P314" s="560"/>
      <c r="Q314" s="560"/>
      <c r="R314" s="560"/>
      <c r="S314" s="1011"/>
      <c r="T314" s="2279"/>
    </row>
    <row r="315" spans="1:20">
      <c r="A315" s="3042" t="s">
        <v>55</v>
      </c>
      <c r="B315" s="2378" t="s">
        <v>1386</v>
      </c>
      <c r="C315" s="3677">
        <v>365641</v>
      </c>
      <c r="D315" s="3674">
        <v>5973</v>
      </c>
      <c r="E315" s="3661" t="s">
        <v>695</v>
      </c>
      <c r="F315" s="3661" t="s">
        <v>42</v>
      </c>
      <c r="G315" s="3661" t="s">
        <v>536</v>
      </c>
      <c r="H315" s="3661" t="str">
        <f t="shared" ref="H315:H319" si="108">A315&amp;"-"&amp;E315&amp;F315&amp;"-"&amp;G315</f>
        <v>PK1-ML-ME</v>
      </c>
      <c r="I315" s="3679" t="s">
        <v>1494</v>
      </c>
      <c r="J315" s="751" t="s">
        <v>1528</v>
      </c>
      <c r="K315" s="3661">
        <v>30</v>
      </c>
      <c r="L315" s="2280"/>
      <c r="M315" s="3579" t="s">
        <v>80</v>
      </c>
      <c r="N315" s="3579"/>
      <c r="O315" s="3579" t="s">
        <v>80</v>
      </c>
      <c r="P315" s="3579"/>
      <c r="Q315" s="3579">
        <v>10</v>
      </c>
      <c r="R315" s="3579"/>
      <c r="S315" s="3613"/>
      <c r="T315" s="3626"/>
    </row>
    <row r="316" spans="1:20">
      <c r="A316" s="3042" t="s">
        <v>55</v>
      </c>
      <c r="B316" s="2378" t="s">
        <v>1386</v>
      </c>
      <c r="C316" s="3677"/>
      <c r="D316" s="3671"/>
      <c r="E316" s="3662"/>
      <c r="F316" s="3662"/>
      <c r="G316" s="3662"/>
      <c r="H316" s="3662" t="str">
        <f t="shared" si="108"/>
        <v>PK1--</v>
      </c>
      <c r="I316" s="3680"/>
      <c r="J316" s="609" t="s">
        <v>1529</v>
      </c>
      <c r="K316" s="3662"/>
      <c r="L316" s="2280"/>
      <c r="M316" s="3634"/>
      <c r="N316" s="3634"/>
      <c r="O316" s="3634"/>
      <c r="P316" s="3634"/>
      <c r="Q316" s="3634"/>
      <c r="R316" s="3634"/>
      <c r="S316" s="3613"/>
      <c r="T316" s="3626"/>
    </row>
    <row r="317" spans="1:20">
      <c r="A317" s="3042" t="s">
        <v>55</v>
      </c>
      <c r="B317" s="2378" t="s">
        <v>1386</v>
      </c>
      <c r="C317" s="3677"/>
      <c r="D317" s="3671"/>
      <c r="E317" s="3662"/>
      <c r="F317" s="3662"/>
      <c r="G317" s="3662"/>
      <c r="H317" s="3662" t="str">
        <f t="shared" si="108"/>
        <v>PK1--</v>
      </c>
      <c r="I317" s="3680" t="s">
        <v>1496</v>
      </c>
      <c r="J317" s="609" t="s">
        <v>1530</v>
      </c>
      <c r="K317" s="3662"/>
      <c r="L317" s="2280"/>
      <c r="M317" s="3634"/>
      <c r="N317" s="3634"/>
      <c r="O317" s="3634"/>
      <c r="P317" s="3634"/>
      <c r="Q317" s="3634"/>
      <c r="R317" s="3634"/>
      <c r="S317" s="3613"/>
      <c r="T317" s="3626"/>
    </row>
    <row r="318" spans="1:20">
      <c r="A318" s="3042" t="s">
        <v>55</v>
      </c>
      <c r="B318" s="2378" t="s">
        <v>1386</v>
      </c>
      <c r="C318" s="3677"/>
      <c r="D318" s="3671"/>
      <c r="E318" s="3662"/>
      <c r="F318" s="3662"/>
      <c r="G318" s="3662"/>
      <c r="H318" s="3662" t="str">
        <f t="shared" si="108"/>
        <v>PK1--</v>
      </c>
      <c r="I318" s="3680"/>
      <c r="J318" s="609" t="s">
        <v>1531</v>
      </c>
      <c r="K318" s="3662"/>
      <c r="L318" s="2280"/>
      <c r="M318" s="3634"/>
      <c r="N318" s="3634"/>
      <c r="O318" s="3634"/>
      <c r="P318" s="3634"/>
      <c r="Q318" s="3634"/>
      <c r="R318" s="3634"/>
      <c r="S318" s="3613"/>
      <c r="T318" s="3626"/>
    </row>
    <row r="319" spans="1:20">
      <c r="A319" s="3042" t="s">
        <v>55</v>
      </c>
      <c r="B319" s="2378" t="s">
        <v>1386</v>
      </c>
      <c r="C319" s="3678"/>
      <c r="D319" s="3671"/>
      <c r="E319" s="3662"/>
      <c r="F319" s="3662"/>
      <c r="G319" s="3662"/>
      <c r="H319" s="3662" t="str">
        <f t="shared" si="108"/>
        <v>PK1--</v>
      </c>
      <c r="I319" s="2281" t="s">
        <v>1532</v>
      </c>
      <c r="J319" s="1010" t="s">
        <v>1533</v>
      </c>
      <c r="K319" s="3662"/>
      <c r="L319" s="2280"/>
      <c r="M319" s="3634"/>
      <c r="N319" s="3634"/>
      <c r="O319" s="3634"/>
      <c r="P319" s="3634"/>
      <c r="Q319" s="3634"/>
      <c r="R319" s="3634"/>
      <c r="S319" s="3614"/>
      <c r="T319" s="3627"/>
    </row>
    <row r="320" spans="1:20">
      <c r="A320" s="3042" t="s">
        <v>55</v>
      </c>
      <c r="B320" s="2378"/>
      <c r="C320" s="3663">
        <v>366913</v>
      </c>
      <c r="D320" s="3665">
        <v>7181</v>
      </c>
      <c r="E320" s="3665" t="s">
        <v>695</v>
      </c>
      <c r="F320" s="3665" t="s">
        <v>34</v>
      </c>
      <c r="G320" s="3665" t="s">
        <v>536</v>
      </c>
      <c r="H320" s="3665" t="str">
        <f>A322&amp;"-"&amp;E320&amp;F320&amp;"-"&amp;G320</f>
        <v>PK1-MR-ME</v>
      </c>
      <c r="I320" s="3032" t="s">
        <v>1494</v>
      </c>
      <c r="J320" s="3024" t="s">
        <v>1575</v>
      </c>
      <c r="K320" s="3665">
        <v>30</v>
      </c>
      <c r="L320" s="2280"/>
      <c r="M320" s="562"/>
      <c r="N320" s="562"/>
      <c r="O320" s="562"/>
      <c r="P320" s="562"/>
      <c r="Q320" s="562"/>
      <c r="R320" s="562"/>
      <c r="S320" s="1102"/>
      <c r="T320" s="1499"/>
    </row>
    <row r="321" spans="1:20">
      <c r="A321" s="3042" t="s">
        <v>55</v>
      </c>
      <c r="B321" s="2378"/>
      <c r="C321" s="3664"/>
      <c r="D321" s="3666"/>
      <c r="E321" s="3666"/>
      <c r="F321" s="3666"/>
      <c r="G321" s="3666"/>
      <c r="H321" s="3666"/>
      <c r="I321" s="3031" t="s">
        <v>1496</v>
      </c>
      <c r="J321" s="3025" t="s">
        <v>1808</v>
      </c>
      <c r="K321" s="3666"/>
      <c r="L321" s="2280"/>
      <c r="M321" s="562"/>
      <c r="N321" s="562"/>
      <c r="O321" s="562"/>
      <c r="P321" s="562"/>
      <c r="Q321" s="562"/>
      <c r="R321" s="562"/>
      <c r="S321" s="1102"/>
      <c r="T321" s="1499"/>
    </row>
    <row r="322" spans="1:20">
      <c r="A322" s="3042" t="s">
        <v>55</v>
      </c>
      <c r="B322" s="2378"/>
      <c r="C322" s="3663">
        <v>366914</v>
      </c>
      <c r="D322" s="3665">
        <v>5974</v>
      </c>
      <c r="E322" s="3665" t="s">
        <v>718</v>
      </c>
      <c r="F322" s="3665" t="s">
        <v>34</v>
      </c>
      <c r="G322" s="3665" t="s">
        <v>536</v>
      </c>
      <c r="H322" s="3665" t="str">
        <f t="shared" ref="H322" si="109">A322&amp;"-"&amp;E322&amp;F322&amp;"-"&amp;G322</f>
        <v>PK1-YR-ME</v>
      </c>
      <c r="I322" s="3682" t="s">
        <v>1494</v>
      </c>
      <c r="J322" s="3026" t="s">
        <v>1535</v>
      </c>
      <c r="K322" s="3685">
        <v>365</v>
      </c>
      <c r="L322" s="2280"/>
      <c r="M322" s="562"/>
      <c r="N322" s="562"/>
      <c r="O322" s="562"/>
      <c r="P322" s="562"/>
      <c r="Q322" s="562"/>
      <c r="R322" s="562"/>
      <c r="S322" s="1102"/>
      <c r="T322" s="1499"/>
    </row>
    <row r="323" spans="1:20">
      <c r="A323" s="3042" t="s">
        <v>55</v>
      </c>
      <c r="B323" s="2378"/>
      <c r="C323" s="3667"/>
      <c r="D323" s="3675"/>
      <c r="E323" s="3675"/>
      <c r="F323" s="3675"/>
      <c r="G323" s="3675"/>
      <c r="H323" s="3675"/>
      <c r="I323" s="3683"/>
      <c r="J323" s="3027" t="s">
        <v>1536</v>
      </c>
      <c r="K323" s="3686"/>
      <c r="L323" s="2280"/>
      <c r="M323" s="562"/>
      <c r="N323" s="562"/>
      <c r="O323" s="562"/>
      <c r="P323" s="562"/>
      <c r="Q323" s="562"/>
      <c r="R323" s="562"/>
      <c r="S323" s="1102"/>
      <c r="T323" s="1499"/>
    </row>
    <row r="324" spans="1:20">
      <c r="A324" s="3042" t="s">
        <v>55</v>
      </c>
      <c r="B324" s="2378"/>
      <c r="C324" s="3668"/>
      <c r="D324" s="3681"/>
      <c r="E324" s="3681"/>
      <c r="F324" s="3681"/>
      <c r="G324" s="3681"/>
      <c r="H324" s="3681"/>
      <c r="I324" s="3684"/>
      <c r="J324" s="3027" t="s">
        <v>1639</v>
      </c>
      <c r="K324" s="3687"/>
      <c r="L324" s="2280"/>
      <c r="M324" s="562"/>
      <c r="N324" s="562"/>
      <c r="O324" s="562"/>
      <c r="P324" s="562"/>
      <c r="Q324" s="562"/>
      <c r="R324" s="562"/>
      <c r="S324" s="1102"/>
      <c r="T324" s="1499"/>
    </row>
    <row r="325" spans="1:20">
      <c r="A325" s="3042" t="s">
        <v>55</v>
      </c>
      <c r="B325" s="2378"/>
      <c r="C325" s="3667">
        <v>366915</v>
      </c>
      <c r="D325" s="3675">
        <v>7182</v>
      </c>
      <c r="E325" s="3676" t="s">
        <v>718</v>
      </c>
      <c r="F325" s="3676" t="s">
        <v>34</v>
      </c>
      <c r="G325" s="3676" t="s">
        <v>536</v>
      </c>
      <c r="H325" s="3676" t="str">
        <f t="shared" ref="H325" si="110">A325&amp;"-"&amp;E325&amp;F325&amp;"-"&amp;G325</f>
        <v>PK1-YR-ME</v>
      </c>
      <c r="I325" s="3688" t="s">
        <v>1496</v>
      </c>
      <c r="J325" s="3028" t="s">
        <v>1538</v>
      </c>
      <c r="K325" s="3690">
        <v>365</v>
      </c>
      <c r="L325" s="2280"/>
      <c r="M325" s="562"/>
      <c r="N325" s="562"/>
      <c r="O325" s="562"/>
      <c r="P325" s="562"/>
      <c r="Q325" s="562"/>
      <c r="R325" s="562"/>
      <c r="S325" s="1102"/>
      <c r="T325" s="1499"/>
    </row>
    <row r="326" spans="1:20">
      <c r="A326" s="3042" t="s">
        <v>55</v>
      </c>
      <c r="B326" s="2378"/>
      <c r="C326" s="3667"/>
      <c r="D326" s="3675"/>
      <c r="E326" s="3675"/>
      <c r="F326" s="3675"/>
      <c r="G326" s="3675"/>
      <c r="H326" s="3675"/>
      <c r="I326" s="3683"/>
      <c r="J326" s="3027" t="s">
        <v>1539</v>
      </c>
      <c r="K326" s="3686"/>
      <c r="L326" s="2280"/>
      <c r="M326" s="562"/>
      <c r="N326" s="562"/>
      <c r="O326" s="562"/>
      <c r="P326" s="562"/>
      <c r="Q326" s="562"/>
      <c r="R326" s="562"/>
      <c r="S326" s="1102"/>
      <c r="T326" s="1499"/>
    </row>
    <row r="327" spans="1:20">
      <c r="A327" s="3042" t="s">
        <v>55</v>
      </c>
      <c r="B327" s="2378"/>
      <c r="C327" s="3664"/>
      <c r="D327" s="3666"/>
      <c r="E327" s="3666"/>
      <c r="F327" s="3666"/>
      <c r="G327" s="3666"/>
      <c r="H327" s="3666"/>
      <c r="I327" s="3689"/>
      <c r="J327" s="3029" t="s">
        <v>1640</v>
      </c>
      <c r="K327" s="3691"/>
      <c r="L327" s="2280"/>
      <c r="M327" s="562"/>
      <c r="N327" s="562"/>
      <c r="O327" s="562"/>
      <c r="P327" s="562"/>
      <c r="Q327" s="562"/>
      <c r="R327" s="562"/>
      <c r="S327" s="1102"/>
      <c r="T327" s="1499"/>
    </row>
    <row r="328" spans="1:20">
      <c r="A328" s="3042" t="s">
        <v>55</v>
      </c>
      <c r="B328" s="2378"/>
      <c r="C328" s="3722">
        <v>366916</v>
      </c>
      <c r="D328" s="3664">
        <v>5975</v>
      </c>
      <c r="E328" s="3665" t="s">
        <v>718</v>
      </c>
      <c r="F328" s="3665" t="s">
        <v>34</v>
      </c>
      <c r="G328" s="3665" t="s">
        <v>536</v>
      </c>
      <c r="H328" s="3665" t="str">
        <f t="shared" ref="H328:H331" si="111">A328&amp;"-"&amp;E328&amp;F328&amp;"-"&amp;G328</f>
        <v>PK1-YR-ME</v>
      </c>
      <c r="I328" s="3030" t="s">
        <v>1494</v>
      </c>
      <c r="J328" s="3028" t="s">
        <v>1537</v>
      </c>
      <c r="K328" s="3686">
        <v>365</v>
      </c>
      <c r="L328" s="2280"/>
      <c r="M328" s="562"/>
      <c r="N328" s="562"/>
      <c r="O328" s="562"/>
      <c r="P328" s="562"/>
      <c r="Q328" s="562"/>
      <c r="R328" s="562"/>
      <c r="S328" s="1102"/>
      <c r="T328" s="1499"/>
    </row>
    <row r="329" spans="1:20">
      <c r="A329" s="3042" t="s">
        <v>55</v>
      </c>
      <c r="B329" s="2378"/>
      <c r="C329" s="3693"/>
      <c r="D329" s="3699"/>
      <c r="E329" s="3666"/>
      <c r="F329" s="3666"/>
      <c r="G329" s="3666"/>
      <c r="H329" s="3666" t="str">
        <f t="shared" si="111"/>
        <v>PK1--</v>
      </c>
      <c r="I329" s="3031" t="s">
        <v>1496</v>
      </c>
      <c r="J329" s="3029" t="s">
        <v>1540</v>
      </c>
      <c r="K329" s="3691"/>
      <c r="L329" s="2280"/>
      <c r="M329" s="562"/>
      <c r="N329" s="562"/>
      <c r="O329" s="562"/>
      <c r="P329" s="562"/>
      <c r="Q329" s="562"/>
      <c r="R329" s="562"/>
      <c r="S329" s="1102"/>
      <c r="T329" s="1499"/>
    </row>
    <row r="330" spans="1:20">
      <c r="A330" s="3042" t="s">
        <v>55</v>
      </c>
      <c r="B330" s="2378"/>
      <c r="C330" s="3722">
        <v>366917</v>
      </c>
      <c r="D330" s="3664">
        <v>5976</v>
      </c>
      <c r="E330" s="3665" t="s">
        <v>718</v>
      </c>
      <c r="F330" s="3665" t="s">
        <v>34</v>
      </c>
      <c r="G330" s="3665" t="s">
        <v>536</v>
      </c>
      <c r="H330" s="3665" t="str">
        <f t="shared" si="111"/>
        <v>PK1-YR-ME</v>
      </c>
      <c r="I330" s="3030" t="s">
        <v>1494</v>
      </c>
      <c r="J330" s="3028" t="s">
        <v>1495</v>
      </c>
      <c r="K330" s="3686">
        <v>365</v>
      </c>
      <c r="L330" s="2280"/>
      <c r="M330" s="562"/>
      <c r="N330" s="562"/>
      <c r="O330" s="562"/>
      <c r="P330" s="562"/>
      <c r="Q330" s="562"/>
      <c r="R330" s="562"/>
      <c r="S330" s="1102"/>
      <c r="T330" s="1499"/>
    </row>
    <row r="331" spans="1:20">
      <c r="A331" s="3042" t="s">
        <v>55</v>
      </c>
      <c r="B331" s="2378"/>
      <c r="C331" s="3693"/>
      <c r="D331" s="3699"/>
      <c r="E331" s="3666"/>
      <c r="F331" s="3666"/>
      <c r="G331" s="3666"/>
      <c r="H331" s="3666" t="str">
        <f t="shared" si="111"/>
        <v>PK1--</v>
      </c>
      <c r="I331" s="3031" t="s">
        <v>1496</v>
      </c>
      <c r="J331" s="3029" t="s">
        <v>1495</v>
      </c>
      <c r="K331" s="3691"/>
      <c r="L331" s="2280"/>
      <c r="M331" s="562"/>
      <c r="N331" s="562"/>
      <c r="O331" s="562"/>
      <c r="P331" s="562"/>
      <c r="Q331" s="562"/>
      <c r="R331" s="562"/>
      <c r="S331" s="1102"/>
      <c r="T331" s="1499"/>
    </row>
    <row r="332" spans="1:20">
      <c r="A332" s="3042" t="s">
        <v>55</v>
      </c>
      <c r="B332" s="2378" t="s">
        <v>1386</v>
      </c>
      <c r="C332" s="3669">
        <v>365643</v>
      </c>
      <c r="D332" s="3671">
        <v>5977</v>
      </c>
      <c r="E332" s="3662" t="s">
        <v>695</v>
      </c>
      <c r="F332" s="3662" t="s">
        <v>32</v>
      </c>
      <c r="G332" s="3662" t="s">
        <v>536</v>
      </c>
      <c r="H332" s="3662" t="str">
        <f t="shared" ref="H332:H338" si="112">A332&amp;"-"&amp;E332&amp;F332&amp;"-"&amp;G332</f>
        <v>PK1-MI-ME</v>
      </c>
      <c r="I332" s="3660" t="s">
        <v>1388</v>
      </c>
      <c r="J332" s="2291" t="s">
        <v>1497</v>
      </c>
      <c r="K332" s="3672">
        <v>30</v>
      </c>
      <c r="L332" s="2292"/>
      <c r="M332" s="3645" t="s">
        <v>80</v>
      </c>
      <c r="N332" s="3578"/>
      <c r="O332" s="3645" t="s">
        <v>80</v>
      </c>
      <c r="P332" s="3578"/>
      <c r="Q332" s="3578">
        <v>10</v>
      </c>
      <c r="R332" s="3578"/>
      <c r="S332" s="1139"/>
      <c r="T332" s="2286"/>
    </row>
    <row r="333" spans="1:20">
      <c r="A333" s="3042" t="s">
        <v>55</v>
      </c>
      <c r="B333" s="2335"/>
      <c r="C333" s="3670"/>
      <c r="D333" s="3671"/>
      <c r="E333" s="3662"/>
      <c r="F333" s="3662"/>
      <c r="G333" s="3662"/>
      <c r="H333" s="3662" t="str">
        <f t="shared" si="112"/>
        <v>PK1--</v>
      </c>
      <c r="I333" s="3660"/>
      <c r="J333" s="1010" t="s">
        <v>1534</v>
      </c>
      <c r="K333" s="3661"/>
      <c r="L333" s="2293"/>
      <c r="M333" s="3646" t="s">
        <v>80</v>
      </c>
      <c r="N333" s="3579"/>
      <c r="O333" s="3646" t="s">
        <v>80</v>
      </c>
      <c r="P333" s="3579"/>
      <c r="Q333" s="3579">
        <v>10</v>
      </c>
      <c r="R333" s="3579"/>
      <c r="S333" s="2287"/>
      <c r="T333" s="2288"/>
    </row>
    <row r="334" spans="1:20">
      <c r="A334" s="2274" t="s">
        <v>55</v>
      </c>
      <c r="B334" s="2275" t="s">
        <v>1386</v>
      </c>
      <c r="C334" s="3673">
        <v>365644</v>
      </c>
      <c r="D334" s="3674">
        <v>5978</v>
      </c>
      <c r="E334" s="3661" t="s">
        <v>695</v>
      </c>
      <c r="F334" s="3661" t="s">
        <v>42</v>
      </c>
      <c r="G334" s="3661" t="s">
        <v>536</v>
      </c>
      <c r="H334" s="3661" t="str">
        <f t="shared" si="112"/>
        <v>PK1-ML-ME</v>
      </c>
      <c r="I334" s="3659" t="s">
        <v>1388</v>
      </c>
      <c r="J334" s="751" t="s">
        <v>1498</v>
      </c>
      <c r="K334" s="3661">
        <v>30</v>
      </c>
      <c r="L334" s="2294"/>
      <c r="M334" s="3579" t="s">
        <v>80</v>
      </c>
      <c r="N334" s="3579"/>
      <c r="O334" s="3579" t="s">
        <v>80</v>
      </c>
      <c r="P334" s="3579"/>
      <c r="Q334" s="3579">
        <v>5</v>
      </c>
      <c r="R334" s="3579"/>
      <c r="S334" s="1139"/>
      <c r="T334" s="2286"/>
    </row>
    <row r="335" spans="1:20">
      <c r="A335" s="2274" t="s">
        <v>55</v>
      </c>
      <c r="B335" s="2275" t="s">
        <v>1386</v>
      </c>
      <c r="C335" s="3673"/>
      <c r="D335" s="3671"/>
      <c r="E335" s="3662" t="s">
        <v>694</v>
      </c>
      <c r="F335" s="3662"/>
      <c r="G335" s="3662" t="s">
        <v>536</v>
      </c>
      <c r="H335" s="3662" t="str">
        <f t="shared" si="112"/>
        <v>PK1-F-ME</v>
      </c>
      <c r="I335" s="3660"/>
      <c r="J335" s="609" t="s">
        <v>1499</v>
      </c>
      <c r="K335" s="3662">
        <v>14</v>
      </c>
      <c r="L335" s="2294"/>
      <c r="M335" s="3634" t="s">
        <v>80</v>
      </c>
      <c r="N335" s="3634"/>
      <c r="O335" s="3634" t="s">
        <v>80</v>
      </c>
      <c r="P335" s="3634"/>
      <c r="Q335" s="3634"/>
      <c r="R335" s="3634"/>
      <c r="S335" s="1102"/>
      <c r="T335" s="1499"/>
    </row>
    <row r="336" spans="1:20">
      <c r="A336" s="2274" t="s">
        <v>55</v>
      </c>
      <c r="B336" s="2275" t="s">
        <v>1386</v>
      </c>
      <c r="C336" s="3673"/>
      <c r="D336" s="3671"/>
      <c r="E336" s="3662" t="s">
        <v>694</v>
      </c>
      <c r="F336" s="3662"/>
      <c r="G336" s="3662" t="s">
        <v>536</v>
      </c>
      <c r="H336" s="3662" t="str">
        <f t="shared" si="112"/>
        <v>PK1-F-ME</v>
      </c>
      <c r="I336" s="3660"/>
      <c r="J336" s="609" t="s">
        <v>1500</v>
      </c>
      <c r="K336" s="3662">
        <v>14</v>
      </c>
      <c r="L336" s="2294"/>
      <c r="M336" s="3634" t="s">
        <v>80</v>
      </c>
      <c r="N336" s="3634"/>
      <c r="O336" s="3634" t="s">
        <v>80</v>
      </c>
      <c r="P336" s="3634"/>
      <c r="Q336" s="3634"/>
      <c r="R336" s="3634"/>
      <c r="S336" s="1102"/>
      <c r="T336" s="1499"/>
    </row>
    <row r="337" spans="1:20">
      <c r="A337" s="2274" t="s">
        <v>55</v>
      </c>
      <c r="B337" s="2275" t="s">
        <v>1386</v>
      </c>
      <c r="C337" s="3670"/>
      <c r="D337" s="3671"/>
      <c r="E337" s="3662" t="s">
        <v>694</v>
      </c>
      <c r="F337" s="3662"/>
      <c r="G337" s="3662" t="s">
        <v>536</v>
      </c>
      <c r="H337" s="3662" t="str">
        <f t="shared" si="112"/>
        <v>PK1-F-ME</v>
      </c>
      <c r="I337" s="3660"/>
      <c r="J337" s="1010" t="s">
        <v>1501</v>
      </c>
      <c r="K337" s="3662">
        <v>14</v>
      </c>
      <c r="L337" s="2294"/>
      <c r="M337" s="3634" t="s">
        <v>80</v>
      </c>
      <c r="N337" s="3634"/>
      <c r="O337" s="3634" t="s">
        <v>80</v>
      </c>
      <c r="P337" s="3634"/>
      <c r="Q337" s="3634"/>
      <c r="R337" s="3634"/>
      <c r="S337" s="2287"/>
      <c r="T337" s="2288"/>
    </row>
    <row r="338" spans="1:20">
      <c r="A338" s="2274" t="s">
        <v>55</v>
      </c>
      <c r="B338" s="2275" t="s">
        <v>1386</v>
      </c>
      <c r="C338" s="2315">
        <v>365645</v>
      </c>
      <c r="D338" s="3038">
        <v>5979</v>
      </c>
      <c r="E338" s="2304" t="s">
        <v>999</v>
      </c>
      <c r="F338" s="2304" t="s">
        <v>9</v>
      </c>
      <c r="G338" s="2304" t="s">
        <v>536</v>
      </c>
      <c r="H338" s="2304" t="str">
        <f t="shared" si="112"/>
        <v>PK1-WC-ME</v>
      </c>
      <c r="I338" s="2305" t="s">
        <v>1388</v>
      </c>
      <c r="J338" s="1214" t="s">
        <v>1541</v>
      </c>
      <c r="K338" s="2304">
        <v>7</v>
      </c>
      <c r="L338" s="2294"/>
      <c r="M338" s="2300" t="s">
        <v>80</v>
      </c>
      <c r="N338" s="2300"/>
      <c r="O338" s="2300" t="s">
        <v>80</v>
      </c>
      <c r="P338" s="2300"/>
      <c r="Q338" s="2300">
        <v>20</v>
      </c>
      <c r="R338" s="2300"/>
      <c r="S338" s="1215"/>
      <c r="T338" s="2301"/>
    </row>
    <row r="339" spans="1:20">
      <c r="A339" s="2274" t="s">
        <v>55</v>
      </c>
      <c r="B339" s="2275" t="s">
        <v>1386</v>
      </c>
      <c r="C339" s="3033">
        <v>366918</v>
      </c>
      <c r="D339" s="3034">
        <v>5980</v>
      </c>
      <c r="E339" s="3035" t="s">
        <v>718</v>
      </c>
      <c r="F339" s="3035" t="s">
        <v>34</v>
      </c>
      <c r="G339" s="3035" t="s">
        <v>536</v>
      </c>
      <c r="H339" s="3035" t="str">
        <f>A339&amp;"-"&amp;E339&amp;F339&amp;"-"&amp;G339</f>
        <v>PK1-YR-ME</v>
      </c>
      <c r="I339" s="3036" t="s">
        <v>1388</v>
      </c>
      <c r="J339" s="3037" t="s">
        <v>1502</v>
      </c>
      <c r="K339" s="3035">
        <v>365</v>
      </c>
      <c r="L339" s="2294"/>
      <c r="M339" s="2300" t="s">
        <v>80</v>
      </c>
      <c r="N339" s="2300"/>
      <c r="O339" s="2300" t="s">
        <v>80</v>
      </c>
      <c r="P339" s="2300"/>
      <c r="Q339" s="2300"/>
      <c r="R339" s="2302"/>
      <c r="S339" s="1215"/>
      <c r="T339" s="2301"/>
    </row>
    <row r="340" spans="1:20">
      <c r="A340" s="2274" t="s">
        <v>55</v>
      </c>
      <c r="B340" s="2275" t="s">
        <v>1594</v>
      </c>
      <c r="C340" s="2303">
        <v>365646</v>
      </c>
      <c r="D340" s="3038">
        <v>5981</v>
      </c>
      <c r="E340" s="2304" t="s">
        <v>695</v>
      </c>
      <c r="F340" s="2304" t="s">
        <v>42</v>
      </c>
      <c r="G340" s="2304" t="s">
        <v>536</v>
      </c>
      <c r="H340" s="2304" t="str">
        <f>A340&amp;"-"&amp;E340&amp;F340&amp;"-"&amp;G340</f>
        <v>PK1-ML-ME</v>
      </c>
      <c r="I340" s="2305" t="s">
        <v>1506</v>
      </c>
      <c r="J340" s="1214" t="s">
        <v>1542</v>
      </c>
      <c r="K340" s="2304">
        <v>30</v>
      </c>
      <c r="L340" s="665"/>
      <c r="M340" s="2300"/>
      <c r="N340" s="2300"/>
      <c r="O340" s="2300"/>
      <c r="P340" s="2300"/>
      <c r="Q340" s="2300"/>
      <c r="R340" s="2302"/>
      <c r="S340" s="2287"/>
      <c r="T340" s="2288"/>
    </row>
    <row r="341" spans="1:20">
      <c r="A341" s="2274" t="s">
        <v>55</v>
      </c>
      <c r="B341" s="2275" t="s">
        <v>1596</v>
      </c>
      <c r="C341" s="3694">
        <v>365647</v>
      </c>
      <c r="D341" s="3672">
        <v>5982</v>
      </c>
      <c r="E341" s="3662" t="s">
        <v>695</v>
      </c>
      <c r="F341" s="3662" t="s">
        <v>9</v>
      </c>
      <c r="G341" s="3662" t="s">
        <v>536</v>
      </c>
      <c r="H341" s="3662" t="str">
        <f>A341&amp;"-"&amp;E341&amp;F341&amp;"-"&amp;G341</f>
        <v>PK1-MC-ME</v>
      </c>
      <c r="I341" s="3660" t="s">
        <v>1506</v>
      </c>
      <c r="J341" s="2291" t="s">
        <v>1507</v>
      </c>
      <c r="K341" s="3662">
        <v>30</v>
      </c>
      <c r="L341" s="665"/>
      <c r="M341" s="2300"/>
      <c r="N341" s="2300"/>
      <c r="O341" s="2300"/>
      <c r="P341" s="2300"/>
      <c r="Q341" s="2300"/>
      <c r="R341" s="2302"/>
      <c r="S341" s="2287"/>
      <c r="T341" s="2288"/>
    </row>
    <row r="342" spans="1:20">
      <c r="A342" s="2274" t="s">
        <v>55</v>
      </c>
      <c r="B342" s="2275" t="s">
        <v>1597</v>
      </c>
      <c r="C342" s="3670"/>
      <c r="D342" s="3661"/>
      <c r="E342" s="3662"/>
      <c r="F342" s="3662"/>
      <c r="G342" s="3662" t="s">
        <v>536</v>
      </c>
      <c r="H342" s="3662" t="str">
        <f t="shared" ref="H342" si="113">A342&amp;"-"&amp;E342&amp;F342&amp;"-"&amp;G342</f>
        <v>PK1--ME</v>
      </c>
      <c r="I342" s="3660"/>
      <c r="J342" s="1010" t="s">
        <v>1508</v>
      </c>
      <c r="K342" s="3662">
        <v>14</v>
      </c>
      <c r="L342" s="665"/>
      <c r="M342" s="2300"/>
      <c r="N342" s="2300"/>
      <c r="O342" s="2300"/>
      <c r="P342" s="2300"/>
      <c r="Q342" s="2300"/>
      <c r="R342" s="2302"/>
      <c r="S342" s="2287"/>
      <c r="T342" s="2288"/>
    </row>
    <row r="343" spans="1:20">
      <c r="A343" s="2274" t="s">
        <v>55</v>
      </c>
      <c r="B343" s="2275" t="s">
        <v>1597</v>
      </c>
      <c r="C343" s="3033">
        <v>366919</v>
      </c>
      <c r="D343" s="3034">
        <v>5983</v>
      </c>
      <c r="E343" s="3035" t="s">
        <v>718</v>
      </c>
      <c r="F343" s="3035" t="s">
        <v>34</v>
      </c>
      <c r="G343" s="3035" t="s">
        <v>536</v>
      </c>
      <c r="H343" s="3035" t="s">
        <v>1641</v>
      </c>
      <c r="I343" s="3036" t="s">
        <v>1504</v>
      </c>
      <c r="J343" s="3037" t="s">
        <v>1505</v>
      </c>
      <c r="K343" s="3041">
        <v>365</v>
      </c>
      <c r="L343" s="2312"/>
      <c r="M343" s="876" t="s">
        <v>80</v>
      </c>
      <c r="N343" s="876"/>
      <c r="O343" s="876" t="s">
        <v>80</v>
      </c>
      <c r="P343" s="876"/>
      <c r="Q343" s="876"/>
      <c r="R343" s="876"/>
      <c r="S343" s="2287"/>
      <c r="T343" s="2288"/>
    </row>
    <row r="344" spans="1:20">
      <c r="A344" s="2274" t="s">
        <v>55</v>
      </c>
      <c r="B344" s="2275" t="s">
        <v>1597</v>
      </c>
      <c r="C344" s="3033">
        <v>366920</v>
      </c>
      <c r="D344" s="3034">
        <v>5984</v>
      </c>
      <c r="E344" s="3035" t="s">
        <v>718</v>
      </c>
      <c r="F344" s="3035" t="s">
        <v>34</v>
      </c>
      <c r="G344" s="3035" t="s">
        <v>536</v>
      </c>
      <c r="H344" s="3035" t="s">
        <v>1641</v>
      </c>
      <c r="I344" s="3036" t="s">
        <v>1520</v>
      </c>
      <c r="J344" s="3037" t="s">
        <v>1577</v>
      </c>
      <c r="K344" s="3041">
        <v>365</v>
      </c>
      <c r="L344" s="2312"/>
      <c r="M344" s="2313" t="s">
        <v>80</v>
      </c>
      <c r="N344" s="2313"/>
      <c r="O344" s="2313" t="s">
        <v>80</v>
      </c>
      <c r="P344" s="2313"/>
      <c r="Q344" s="2313"/>
      <c r="R344" s="2313"/>
      <c r="S344" s="2287"/>
      <c r="T344" s="2314"/>
    </row>
    <row r="345" spans="1:20">
      <c r="A345" s="2274" t="s">
        <v>55</v>
      </c>
      <c r="B345" s="2275" t="s">
        <v>1386</v>
      </c>
      <c r="C345" s="2315">
        <v>365648</v>
      </c>
      <c r="D345" s="2083">
        <v>5989</v>
      </c>
      <c r="E345" s="1213" t="s">
        <v>695</v>
      </c>
      <c r="F345" s="1213" t="s">
        <v>42</v>
      </c>
      <c r="G345" s="1213" t="s">
        <v>536</v>
      </c>
      <c r="H345" s="2316" t="str">
        <f t="shared" ref="H345:H347" si="114">A345&amp;"-"&amp;E345&amp;F345&amp;"-"&amp;G345</f>
        <v>PK1-ML-ME</v>
      </c>
      <c r="I345" s="2305" t="s">
        <v>1522</v>
      </c>
      <c r="J345" s="1214" t="s">
        <v>1521</v>
      </c>
      <c r="K345" s="1215">
        <v>30</v>
      </c>
      <c r="L345" s="2317"/>
      <c r="M345" s="2313" t="s">
        <v>80</v>
      </c>
      <c r="N345" s="2313"/>
      <c r="O345" s="2313" t="s">
        <v>80</v>
      </c>
      <c r="P345" s="2313"/>
      <c r="Q345" s="2313">
        <v>5</v>
      </c>
      <c r="R345" s="2313"/>
      <c r="S345" s="2287"/>
      <c r="T345" s="2314"/>
    </row>
    <row r="346" spans="1:20">
      <c r="A346" s="2274" t="s">
        <v>55</v>
      </c>
      <c r="B346" s="2275" t="s">
        <v>1386</v>
      </c>
      <c r="C346" s="3040">
        <v>366921</v>
      </c>
      <c r="D346" s="3034">
        <v>5990</v>
      </c>
      <c r="E346" s="3035" t="s">
        <v>696</v>
      </c>
      <c r="F346" s="3035" t="s">
        <v>34</v>
      </c>
      <c r="G346" s="3035" t="s">
        <v>536</v>
      </c>
      <c r="H346" s="3035" t="str">
        <f t="shared" si="114"/>
        <v>PK1-HR-ME</v>
      </c>
      <c r="I346" s="3036" t="s">
        <v>1524</v>
      </c>
      <c r="J346" s="3037" t="s">
        <v>1523</v>
      </c>
      <c r="K346" s="3035">
        <v>180</v>
      </c>
      <c r="L346" s="2323"/>
      <c r="M346" s="2324" t="s">
        <v>80</v>
      </c>
      <c r="N346" s="2324"/>
      <c r="O346" s="2324" t="s">
        <v>80</v>
      </c>
      <c r="P346" s="2324"/>
      <c r="Q346" s="2324"/>
      <c r="R346" s="2324"/>
      <c r="S346" s="1215"/>
      <c r="T346" s="2325"/>
    </row>
    <row r="347" spans="1:20" ht="13.5" thickBot="1">
      <c r="A347" s="2326" t="s">
        <v>55</v>
      </c>
      <c r="B347" s="2327" t="s">
        <v>1386</v>
      </c>
      <c r="C347" s="2172"/>
      <c r="D347" s="2337">
        <v>5991</v>
      </c>
      <c r="E347" s="2329" t="s">
        <v>713</v>
      </c>
      <c r="F347" s="2329" t="s">
        <v>9</v>
      </c>
      <c r="G347" s="2329" t="s">
        <v>697</v>
      </c>
      <c r="H347" s="2330" t="str">
        <f t="shared" si="114"/>
        <v>PK1-NC-EE</v>
      </c>
      <c r="I347" s="2331" t="s">
        <v>1525</v>
      </c>
      <c r="J347" s="2332" t="s">
        <v>1549</v>
      </c>
      <c r="K347" s="2333">
        <v>60</v>
      </c>
      <c r="L347" s="715"/>
      <c r="M347" s="2334" t="s">
        <v>80</v>
      </c>
      <c r="N347" s="2334"/>
      <c r="O347" s="2334" t="s">
        <v>80</v>
      </c>
      <c r="P347" s="2334"/>
      <c r="Q347" s="2334"/>
      <c r="R347" s="2334"/>
      <c r="S347" s="1103"/>
      <c r="T347" s="1494"/>
    </row>
    <row r="348" spans="1:20">
      <c r="A348" s="2461" t="s">
        <v>55</v>
      </c>
      <c r="B348" s="1919" t="s">
        <v>1618</v>
      </c>
      <c r="C348" s="3723">
        <v>365649</v>
      </c>
      <c r="D348" s="3547">
        <v>5972</v>
      </c>
      <c r="E348" s="3547" t="s">
        <v>718</v>
      </c>
      <c r="F348" s="3547" t="s">
        <v>34</v>
      </c>
      <c r="G348" s="3547" t="s">
        <v>536</v>
      </c>
      <c r="H348" s="3547" t="str">
        <f>A348&amp;"-"&amp;E348&amp;F348&amp;"-"&amp;G348</f>
        <v>PK1-YR-ME</v>
      </c>
      <c r="I348" s="3568" t="s">
        <v>1387</v>
      </c>
      <c r="J348" s="609" t="s">
        <v>1635</v>
      </c>
      <c r="K348" s="3547">
        <v>365</v>
      </c>
      <c r="L348" s="2276"/>
      <c r="M348" s="414" t="s">
        <v>80</v>
      </c>
      <c r="N348" s="414"/>
      <c r="O348" s="414" t="s">
        <v>80</v>
      </c>
      <c r="P348" s="414"/>
      <c r="Q348" s="414"/>
      <c r="R348" s="414"/>
      <c r="S348" s="613"/>
      <c r="T348" s="2277"/>
    </row>
    <row r="349" spans="1:20">
      <c r="A349" s="2274" t="s">
        <v>55</v>
      </c>
      <c r="B349" s="2275" t="s">
        <v>1386</v>
      </c>
      <c r="C349" s="3670"/>
      <c r="D349" s="3661"/>
      <c r="E349" s="3661"/>
      <c r="F349" s="3661"/>
      <c r="G349" s="3661"/>
      <c r="H349" s="3661"/>
      <c r="I349" s="3659"/>
      <c r="J349" s="1010" t="s">
        <v>1636</v>
      </c>
      <c r="K349" s="3661"/>
      <c r="L349" s="2278"/>
      <c r="M349" s="560" t="s">
        <v>80</v>
      </c>
      <c r="N349" s="560"/>
      <c r="O349" s="560" t="s">
        <v>80</v>
      </c>
      <c r="P349" s="560"/>
      <c r="Q349" s="560"/>
      <c r="R349" s="560"/>
      <c r="S349" s="1011"/>
      <c r="T349" s="2279"/>
    </row>
    <row r="350" spans="1:20">
      <c r="A350" s="2274" t="s">
        <v>55</v>
      </c>
      <c r="B350" s="2275" t="s">
        <v>1386</v>
      </c>
      <c r="C350" s="3673">
        <v>365650</v>
      </c>
      <c r="D350" s="3674">
        <v>5973</v>
      </c>
      <c r="E350" s="3661" t="s">
        <v>695</v>
      </c>
      <c r="F350" s="3661" t="s">
        <v>42</v>
      </c>
      <c r="G350" s="3661" t="s">
        <v>536</v>
      </c>
      <c r="H350" s="3661" t="str">
        <f t="shared" ref="H350:H354" si="115">A350&amp;"-"&amp;E350&amp;F350&amp;"-"&amp;G350</f>
        <v>PK1-ML-ME</v>
      </c>
      <c r="I350" s="3679" t="s">
        <v>1494</v>
      </c>
      <c r="J350" s="751" t="s">
        <v>1528</v>
      </c>
      <c r="K350" s="3661">
        <v>30</v>
      </c>
      <c r="L350" s="2280"/>
      <c r="M350" s="3579" t="s">
        <v>80</v>
      </c>
      <c r="N350" s="3579"/>
      <c r="O350" s="3579" t="s">
        <v>80</v>
      </c>
      <c r="P350" s="3579"/>
      <c r="Q350" s="3579">
        <v>10</v>
      </c>
      <c r="R350" s="3579"/>
      <c r="S350" s="3613"/>
      <c r="T350" s="3626"/>
    </row>
    <row r="351" spans="1:20">
      <c r="A351" s="2274" t="s">
        <v>55</v>
      </c>
      <c r="B351" s="2275" t="s">
        <v>1386</v>
      </c>
      <c r="C351" s="3673"/>
      <c r="D351" s="3671"/>
      <c r="E351" s="3662"/>
      <c r="F351" s="3662"/>
      <c r="G351" s="3662"/>
      <c r="H351" s="3662" t="str">
        <f t="shared" si="115"/>
        <v>PK1--</v>
      </c>
      <c r="I351" s="3680"/>
      <c r="J351" s="609" t="s">
        <v>1529</v>
      </c>
      <c r="K351" s="3662"/>
      <c r="L351" s="2280"/>
      <c r="M351" s="3634"/>
      <c r="N351" s="3634"/>
      <c r="O351" s="3634"/>
      <c r="P351" s="3634"/>
      <c r="Q351" s="3634"/>
      <c r="R351" s="3634"/>
      <c r="S351" s="3613"/>
      <c r="T351" s="3626"/>
    </row>
    <row r="352" spans="1:20">
      <c r="A352" s="2274" t="s">
        <v>55</v>
      </c>
      <c r="B352" s="2275" t="s">
        <v>1386</v>
      </c>
      <c r="C352" s="3673"/>
      <c r="D352" s="3671"/>
      <c r="E352" s="3662"/>
      <c r="F352" s="3662"/>
      <c r="G352" s="3662"/>
      <c r="H352" s="3662" t="str">
        <f t="shared" si="115"/>
        <v>PK1--</v>
      </c>
      <c r="I352" s="3680" t="s">
        <v>1496</v>
      </c>
      <c r="J352" s="609" t="s">
        <v>1530</v>
      </c>
      <c r="K352" s="3662"/>
      <c r="L352" s="2280"/>
      <c r="M352" s="3634"/>
      <c r="N352" s="3634"/>
      <c r="O352" s="3634"/>
      <c r="P352" s="3634"/>
      <c r="Q352" s="3634"/>
      <c r="R352" s="3634"/>
      <c r="S352" s="3613"/>
      <c r="T352" s="3626"/>
    </row>
    <row r="353" spans="1:20">
      <c r="A353" s="2274" t="s">
        <v>55</v>
      </c>
      <c r="B353" s="2275" t="s">
        <v>1386</v>
      </c>
      <c r="C353" s="3673"/>
      <c r="D353" s="3671"/>
      <c r="E353" s="3662"/>
      <c r="F353" s="3662"/>
      <c r="G353" s="3662"/>
      <c r="H353" s="3662" t="str">
        <f t="shared" si="115"/>
        <v>PK1--</v>
      </c>
      <c r="I353" s="3680"/>
      <c r="J353" s="609" t="s">
        <v>1531</v>
      </c>
      <c r="K353" s="3662"/>
      <c r="L353" s="2280"/>
      <c r="M353" s="3634"/>
      <c r="N353" s="3634"/>
      <c r="O353" s="3634"/>
      <c r="P353" s="3634"/>
      <c r="Q353" s="3634"/>
      <c r="R353" s="3634"/>
      <c r="S353" s="3613"/>
      <c r="T353" s="3626"/>
    </row>
    <row r="354" spans="1:20">
      <c r="A354" s="2274" t="s">
        <v>55</v>
      </c>
      <c r="B354" s="2275" t="s">
        <v>1386</v>
      </c>
      <c r="C354" s="3670"/>
      <c r="D354" s="3671"/>
      <c r="E354" s="3662"/>
      <c r="F354" s="3662"/>
      <c r="G354" s="3662"/>
      <c r="H354" s="3662" t="str">
        <f t="shared" si="115"/>
        <v>PK1--</v>
      </c>
      <c r="I354" s="2281" t="s">
        <v>1532</v>
      </c>
      <c r="J354" s="1010" t="s">
        <v>1533</v>
      </c>
      <c r="K354" s="3662"/>
      <c r="L354" s="2280"/>
      <c r="M354" s="3634"/>
      <c r="N354" s="3634"/>
      <c r="O354" s="3634"/>
      <c r="P354" s="3634"/>
      <c r="Q354" s="3634"/>
      <c r="R354" s="3634"/>
      <c r="S354" s="3614"/>
      <c r="T354" s="3627"/>
    </row>
    <row r="355" spans="1:20">
      <c r="A355" s="3042" t="s">
        <v>55</v>
      </c>
      <c r="B355" s="2378"/>
      <c r="C355" s="3663">
        <v>366904</v>
      </c>
      <c r="D355" s="3665">
        <v>7181</v>
      </c>
      <c r="E355" s="3665" t="s">
        <v>695</v>
      </c>
      <c r="F355" s="3665" t="s">
        <v>34</v>
      </c>
      <c r="G355" s="3665" t="s">
        <v>536</v>
      </c>
      <c r="H355" s="3665" t="str">
        <f>A357&amp;"-"&amp;E355&amp;F355&amp;"-"&amp;G355</f>
        <v>PK1-MR-ME</v>
      </c>
      <c r="I355" s="3032" t="s">
        <v>1494</v>
      </c>
      <c r="J355" s="3024" t="s">
        <v>1575</v>
      </c>
      <c r="K355" s="3665">
        <v>30</v>
      </c>
      <c r="L355" s="2280"/>
      <c r="M355" s="562"/>
      <c r="N355" s="562"/>
      <c r="O355" s="562"/>
      <c r="P355" s="562"/>
      <c r="Q355" s="562"/>
      <c r="R355" s="562"/>
      <c r="S355" s="1102"/>
      <c r="T355" s="1499"/>
    </row>
    <row r="356" spans="1:20">
      <c r="A356" s="3042" t="s">
        <v>55</v>
      </c>
      <c r="B356" s="2378"/>
      <c r="C356" s="3664"/>
      <c r="D356" s="3666"/>
      <c r="E356" s="3666"/>
      <c r="F356" s="3666"/>
      <c r="G356" s="3666"/>
      <c r="H356" s="3666"/>
      <c r="I356" s="3031" t="s">
        <v>1496</v>
      </c>
      <c r="J356" s="3025" t="s">
        <v>1808</v>
      </c>
      <c r="K356" s="3666"/>
      <c r="L356" s="2280"/>
      <c r="M356" s="562"/>
      <c r="N356" s="562"/>
      <c r="O356" s="562"/>
      <c r="P356" s="562"/>
      <c r="Q356" s="562"/>
      <c r="R356" s="562"/>
      <c r="S356" s="1102"/>
      <c r="T356" s="1499"/>
    </row>
    <row r="357" spans="1:20">
      <c r="A357" s="3042" t="s">
        <v>55</v>
      </c>
      <c r="B357" s="2378"/>
      <c r="C357" s="3663">
        <v>366905</v>
      </c>
      <c r="D357" s="3665">
        <v>5974</v>
      </c>
      <c r="E357" s="3665" t="s">
        <v>718</v>
      </c>
      <c r="F357" s="3665" t="s">
        <v>34</v>
      </c>
      <c r="G357" s="3665" t="s">
        <v>536</v>
      </c>
      <c r="H357" s="3665" t="str">
        <f t="shared" ref="H357" si="116">A357&amp;"-"&amp;E357&amp;F357&amp;"-"&amp;G357</f>
        <v>PK1-YR-ME</v>
      </c>
      <c r="I357" s="3682" t="s">
        <v>1494</v>
      </c>
      <c r="J357" s="3026" t="s">
        <v>1535</v>
      </c>
      <c r="K357" s="3685">
        <v>365</v>
      </c>
      <c r="L357" s="2280"/>
      <c r="M357" s="562"/>
      <c r="N357" s="562"/>
      <c r="O357" s="562"/>
      <c r="P357" s="562"/>
      <c r="Q357" s="562"/>
      <c r="R357" s="562"/>
      <c r="S357" s="1102"/>
      <c r="T357" s="1499"/>
    </row>
    <row r="358" spans="1:20">
      <c r="A358" s="3042" t="s">
        <v>55</v>
      </c>
      <c r="B358" s="2378"/>
      <c r="C358" s="3667"/>
      <c r="D358" s="3675"/>
      <c r="E358" s="3675"/>
      <c r="F358" s="3675"/>
      <c r="G358" s="3675"/>
      <c r="H358" s="3675"/>
      <c r="I358" s="3683"/>
      <c r="J358" s="3027" t="s">
        <v>1536</v>
      </c>
      <c r="K358" s="3686"/>
      <c r="L358" s="2280"/>
      <c r="M358" s="562"/>
      <c r="N358" s="562"/>
      <c r="O358" s="562"/>
      <c r="P358" s="562"/>
      <c r="Q358" s="562"/>
      <c r="R358" s="562"/>
      <c r="S358" s="1102"/>
      <c r="T358" s="1499"/>
    </row>
    <row r="359" spans="1:20">
      <c r="A359" s="3042" t="s">
        <v>55</v>
      </c>
      <c r="B359" s="2378"/>
      <c r="C359" s="3668"/>
      <c r="D359" s="3681"/>
      <c r="E359" s="3681"/>
      <c r="F359" s="3681"/>
      <c r="G359" s="3681"/>
      <c r="H359" s="3681"/>
      <c r="I359" s="3684"/>
      <c r="J359" s="3027" t="s">
        <v>1639</v>
      </c>
      <c r="K359" s="3687"/>
      <c r="L359" s="2280"/>
      <c r="M359" s="562"/>
      <c r="N359" s="562"/>
      <c r="O359" s="562"/>
      <c r="P359" s="562"/>
      <c r="Q359" s="562"/>
      <c r="R359" s="562"/>
      <c r="S359" s="1102"/>
      <c r="T359" s="1499"/>
    </row>
    <row r="360" spans="1:20">
      <c r="A360" s="3042" t="s">
        <v>55</v>
      </c>
      <c r="B360" s="2378"/>
      <c r="C360" s="3667">
        <v>366906</v>
      </c>
      <c r="D360" s="3675">
        <v>7182</v>
      </c>
      <c r="E360" s="3676" t="s">
        <v>718</v>
      </c>
      <c r="F360" s="3676" t="s">
        <v>34</v>
      </c>
      <c r="G360" s="3676" t="s">
        <v>536</v>
      </c>
      <c r="H360" s="3676" t="str">
        <f t="shared" ref="H360" si="117">A360&amp;"-"&amp;E360&amp;F360&amp;"-"&amp;G360</f>
        <v>PK1-YR-ME</v>
      </c>
      <c r="I360" s="3688" t="s">
        <v>1496</v>
      </c>
      <c r="J360" s="3028" t="s">
        <v>1538</v>
      </c>
      <c r="K360" s="3690">
        <v>365</v>
      </c>
      <c r="L360" s="2280"/>
      <c r="M360" s="562"/>
      <c r="N360" s="562"/>
      <c r="O360" s="562"/>
      <c r="P360" s="562"/>
      <c r="Q360" s="562"/>
      <c r="R360" s="562"/>
      <c r="S360" s="1102"/>
      <c r="T360" s="1499"/>
    </row>
    <row r="361" spans="1:20">
      <c r="A361" s="3042" t="s">
        <v>55</v>
      </c>
      <c r="B361" s="2378"/>
      <c r="C361" s="3667"/>
      <c r="D361" s="3675"/>
      <c r="E361" s="3675"/>
      <c r="F361" s="3675"/>
      <c r="G361" s="3675"/>
      <c r="H361" s="3675"/>
      <c r="I361" s="3683"/>
      <c r="J361" s="3027" t="s">
        <v>1539</v>
      </c>
      <c r="K361" s="3686"/>
      <c r="L361" s="2280"/>
      <c r="M361" s="562"/>
      <c r="N361" s="562"/>
      <c r="O361" s="562"/>
      <c r="P361" s="562"/>
      <c r="Q361" s="562"/>
      <c r="R361" s="562"/>
      <c r="S361" s="1102"/>
      <c r="T361" s="1499"/>
    </row>
    <row r="362" spans="1:20">
      <c r="A362" s="3042" t="s">
        <v>55</v>
      </c>
      <c r="B362" s="2378"/>
      <c r="C362" s="3664"/>
      <c r="D362" s="3666"/>
      <c r="E362" s="3666"/>
      <c r="F362" s="3666"/>
      <c r="G362" s="3666"/>
      <c r="H362" s="3666"/>
      <c r="I362" s="3689"/>
      <c r="J362" s="3029" t="s">
        <v>1640</v>
      </c>
      <c r="K362" s="3691"/>
      <c r="L362" s="2280"/>
      <c r="M362" s="562"/>
      <c r="N362" s="562"/>
      <c r="O362" s="562"/>
      <c r="P362" s="562"/>
      <c r="Q362" s="562"/>
      <c r="R362" s="562"/>
      <c r="S362" s="1102"/>
      <c r="T362" s="1499"/>
    </row>
    <row r="363" spans="1:20">
      <c r="A363" s="3042" t="s">
        <v>55</v>
      </c>
      <c r="B363" s="2378"/>
      <c r="C363" s="3722">
        <v>366907</v>
      </c>
      <c r="D363" s="3664">
        <v>5975</v>
      </c>
      <c r="E363" s="3665" t="s">
        <v>718</v>
      </c>
      <c r="F363" s="3665" t="s">
        <v>34</v>
      </c>
      <c r="G363" s="3665" t="s">
        <v>536</v>
      </c>
      <c r="H363" s="3665" t="str">
        <f t="shared" ref="H363:H366" si="118">A363&amp;"-"&amp;E363&amp;F363&amp;"-"&amp;G363</f>
        <v>PK1-YR-ME</v>
      </c>
      <c r="I363" s="3030" t="s">
        <v>1494</v>
      </c>
      <c r="J363" s="3028" t="s">
        <v>1537</v>
      </c>
      <c r="K363" s="3686">
        <v>365</v>
      </c>
      <c r="L363" s="2280"/>
      <c r="M363" s="562"/>
      <c r="N363" s="562"/>
      <c r="O363" s="562"/>
      <c r="P363" s="562"/>
      <c r="Q363" s="562"/>
      <c r="R363" s="562"/>
      <c r="S363" s="1102"/>
      <c r="T363" s="1499"/>
    </row>
    <row r="364" spans="1:20">
      <c r="A364" s="3042" t="s">
        <v>55</v>
      </c>
      <c r="B364" s="2378"/>
      <c r="C364" s="3693"/>
      <c r="D364" s="3699"/>
      <c r="E364" s="3666"/>
      <c r="F364" s="3666"/>
      <c r="G364" s="3666"/>
      <c r="H364" s="3666" t="str">
        <f t="shared" si="118"/>
        <v>PK1--</v>
      </c>
      <c r="I364" s="3031" t="s">
        <v>1496</v>
      </c>
      <c r="J364" s="3029" t="s">
        <v>1540</v>
      </c>
      <c r="K364" s="3691"/>
      <c r="L364" s="2280"/>
      <c r="M364" s="562"/>
      <c r="N364" s="562"/>
      <c r="O364" s="562"/>
      <c r="P364" s="562"/>
      <c r="Q364" s="562"/>
      <c r="R364" s="562"/>
      <c r="S364" s="1102"/>
      <c r="T364" s="1499"/>
    </row>
    <row r="365" spans="1:20">
      <c r="A365" s="3042" t="s">
        <v>55</v>
      </c>
      <c r="B365" s="2378"/>
      <c r="C365" s="3722">
        <v>366908</v>
      </c>
      <c r="D365" s="3664">
        <v>5976</v>
      </c>
      <c r="E365" s="3665" t="s">
        <v>718</v>
      </c>
      <c r="F365" s="3665" t="s">
        <v>34</v>
      </c>
      <c r="G365" s="3665" t="s">
        <v>536</v>
      </c>
      <c r="H365" s="3665" t="str">
        <f t="shared" si="118"/>
        <v>PK1-YR-ME</v>
      </c>
      <c r="I365" s="3030" t="s">
        <v>1494</v>
      </c>
      <c r="J365" s="3028" t="s">
        <v>1495</v>
      </c>
      <c r="K365" s="3686">
        <v>365</v>
      </c>
      <c r="L365" s="2280"/>
      <c r="M365" s="562"/>
      <c r="N365" s="562"/>
      <c r="O365" s="562"/>
      <c r="P365" s="562"/>
      <c r="Q365" s="562"/>
      <c r="R365" s="562"/>
      <c r="S365" s="1102"/>
      <c r="T365" s="1499"/>
    </row>
    <row r="366" spans="1:20">
      <c r="A366" s="3042" t="s">
        <v>55</v>
      </c>
      <c r="B366" s="2378"/>
      <c r="C366" s="3693"/>
      <c r="D366" s="3699"/>
      <c r="E366" s="3666"/>
      <c r="F366" s="3666"/>
      <c r="G366" s="3666"/>
      <c r="H366" s="3666" t="str">
        <f t="shared" si="118"/>
        <v>PK1--</v>
      </c>
      <c r="I366" s="3031" t="s">
        <v>1496</v>
      </c>
      <c r="J366" s="3029" t="s">
        <v>1495</v>
      </c>
      <c r="K366" s="3691"/>
      <c r="L366" s="2280"/>
      <c r="M366" s="562"/>
      <c r="N366" s="562"/>
      <c r="O366" s="562"/>
      <c r="P366" s="562"/>
      <c r="Q366" s="562"/>
      <c r="R366" s="562"/>
      <c r="S366" s="1102"/>
      <c r="T366" s="1499"/>
    </row>
    <row r="367" spans="1:20">
      <c r="A367" s="2274" t="s">
        <v>55</v>
      </c>
      <c r="B367" s="2275" t="s">
        <v>1386</v>
      </c>
      <c r="C367" s="3694">
        <v>365651</v>
      </c>
      <c r="D367" s="3671">
        <v>5977</v>
      </c>
      <c r="E367" s="3662" t="s">
        <v>695</v>
      </c>
      <c r="F367" s="3662" t="s">
        <v>32</v>
      </c>
      <c r="G367" s="3662" t="s">
        <v>536</v>
      </c>
      <c r="H367" s="3662" t="str">
        <f t="shared" ref="H367:H373" si="119">A367&amp;"-"&amp;E367&amp;F367&amp;"-"&amp;G367</f>
        <v>PK1-MI-ME</v>
      </c>
      <c r="I367" s="3660" t="s">
        <v>1388</v>
      </c>
      <c r="J367" s="2291" t="s">
        <v>1497</v>
      </c>
      <c r="K367" s="3672">
        <v>30</v>
      </c>
      <c r="L367" s="2292"/>
      <c r="M367" s="3645" t="s">
        <v>80</v>
      </c>
      <c r="N367" s="3578"/>
      <c r="O367" s="3645" t="s">
        <v>80</v>
      </c>
      <c r="P367" s="3578"/>
      <c r="Q367" s="3578">
        <v>10</v>
      </c>
      <c r="R367" s="3578"/>
      <c r="S367" s="1139"/>
      <c r="T367" s="2286"/>
    </row>
    <row r="368" spans="1:20">
      <c r="A368" s="2274" t="s">
        <v>55</v>
      </c>
      <c r="B368" s="2275" t="s">
        <v>1386</v>
      </c>
      <c r="C368" s="3670"/>
      <c r="D368" s="3671"/>
      <c r="E368" s="3662"/>
      <c r="F368" s="3662"/>
      <c r="G368" s="3662"/>
      <c r="H368" s="3662" t="str">
        <f t="shared" si="119"/>
        <v>PK1--</v>
      </c>
      <c r="I368" s="3660"/>
      <c r="J368" s="1010" t="s">
        <v>1534</v>
      </c>
      <c r="K368" s="3661"/>
      <c r="L368" s="2293"/>
      <c r="M368" s="3646" t="s">
        <v>80</v>
      </c>
      <c r="N368" s="3579"/>
      <c r="O368" s="3646" t="s">
        <v>80</v>
      </c>
      <c r="P368" s="3579"/>
      <c r="Q368" s="3579">
        <v>10</v>
      </c>
      <c r="R368" s="3579"/>
      <c r="S368" s="2287"/>
      <c r="T368" s="2288"/>
    </row>
    <row r="369" spans="1:20">
      <c r="A369" s="2274" t="s">
        <v>55</v>
      </c>
      <c r="B369" s="2275" t="s">
        <v>1386</v>
      </c>
      <c r="C369" s="3673">
        <v>365652</v>
      </c>
      <c r="D369" s="3674">
        <v>5978</v>
      </c>
      <c r="E369" s="3661" t="s">
        <v>695</v>
      </c>
      <c r="F369" s="3661" t="s">
        <v>42</v>
      </c>
      <c r="G369" s="3661" t="s">
        <v>536</v>
      </c>
      <c r="H369" s="3661" t="str">
        <f t="shared" si="119"/>
        <v>PK1-ML-ME</v>
      </c>
      <c r="I369" s="3659" t="s">
        <v>1388</v>
      </c>
      <c r="J369" s="751" t="s">
        <v>1498</v>
      </c>
      <c r="K369" s="3661">
        <v>30</v>
      </c>
      <c r="L369" s="2294"/>
      <c r="M369" s="3579" t="s">
        <v>80</v>
      </c>
      <c r="N369" s="3579"/>
      <c r="O369" s="3579" t="s">
        <v>80</v>
      </c>
      <c r="P369" s="3579"/>
      <c r="Q369" s="3579">
        <v>5</v>
      </c>
      <c r="R369" s="3579"/>
      <c r="S369" s="1139"/>
      <c r="T369" s="2286"/>
    </row>
    <row r="370" spans="1:20">
      <c r="A370" s="2274" t="s">
        <v>55</v>
      </c>
      <c r="B370" s="2275" t="s">
        <v>1386</v>
      </c>
      <c r="C370" s="3673"/>
      <c r="D370" s="3671"/>
      <c r="E370" s="3662" t="s">
        <v>694</v>
      </c>
      <c r="F370" s="3662"/>
      <c r="G370" s="3662" t="s">
        <v>536</v>
      </c>
      <c r="H370" s="3662" t="str">
        <f t="shared" si="119"/>
        <v>PK1-F-ME</v>
      </c>
      <c r="I370" s="3660"/>
      <c r="J370" s="609" t="s">
        <v>1499</v>
      </c>
      <c r="K370" s="3662">
        <v>14</v>
      </c>
      <c r="L370" s="2294"/>
      <c r="M370" s="3634" t="s">
        <v>80</v>
      </c>
      <c r="N370" s="3634"/>
      <c r="O370" s="3634" t="s">
        <v>80</v>
      </c>
      <c r="P370" s="3634"/>
      <c r="Q370" s="3634"/>
      <c r="R370" s="3634"/>
      <c r="S370" s="1102"/>
      <c r="T370" s="1499"/>
    </row>
    <row r="371" spans="1:20">
      <c r="A371" s="2274" t="s">
        <v>55</v>
      </c>
      <c r="B371" s="2275" t="s">
        <v>1386</v>
      </c>
      <c r="C371" s="3673"/>
      <c r="D371" s="3671"/>
      <c r="E371" s="3662" t="s">
        <v>694</v>
      </c>
      <c r="F371" s="3662"/>
      <c r="G371" s="3662" t="s">
        <v>536</v>
      </c>
      <c r="H371" s="3662" t="str">
        <f t="shared" si="119"/>
        <v>PK1-F-ME</v>
      </c>
      <c r="I371" s="3660"/>
      <c r="J371" s="609" t="s">
        <v>1500</v>
      </c>
      <c r="K371" s="3662">
        <v>14</v>
      </c>
      <c r="L371" s="2294"/>
      <c r="M371" s="3634" t="s">
        <v>80</v>
      </c>
      <c r="N371" s="3634"/>
      <c r="O371" s="3634" t="s">
        <v>80</v>
      </c>
      <c r="P371" s="3634"/>
      <c r="Q371" s="3634"/>
      <c r="R371" s="3634"/>
      <c r="S371" s="1102"/>
      <c r="T371" s="1499"/>
    </row>
    <row r="372" spans="1:20">
      <c r="A372" s="2274" t="s">
        <v>55</v>
      </c>
      <c r="B372" s="2275" t="s">
        <v>1386</v>
      </c>
      <c r="C372" s="3670"/>
      <c r="D372" s="3671"/>
      <c r="E372" s="3662" t="s">
        <v>694</v>
      </c>
      <c r="F372" s="3662"/>
      <c r="G372" s="3662" t="s">
        <v>536</v>
      </c>
      <c r="H372" s="3662" t="str">
        <f t="shared" si="119"/>
        <v>PK1-F-ME</v>
      </c>
      <c r="I372" s="3660"/>
      <c r="J372" s="1010" t="s">
        <v>1501</v>
      </c>
      <c r="K372" s="3662">
        <v>14</v>
      </c>
      <c r="L372" s="2294"/>
      <c r="M372" s="3634" t="s">
        <v>80</v>
      </c>
      <c r="N372" s="3634"/>
      <c r="O372" s="3634" t="s">
        <v>80</v>
      </c>
      <c r="P372" s="3634"/>
      <c r="Q372" s="3634"/>
      <c r="R372" s="3634"/>
      <c r="S372" s="2287"/>
      <c r="T372" s="2288"/>
    </row>
    <row r="373" spans="1:20">
      <c r="A373" s="2274" t="s">
        <v>55</v>
      </c>
      <c r="B373" s="2275" t="s">
        <v>1386</v>
      </c>
      <c r="C373" s="2315">
        <v>365653</v>
      </c>
      <c r="D373" s="3038">
        <v>5979</v>
      </c>
      <c r="E373" s="2304" t="s">
        <v>999</v>
      </c>
      <c r="F373" s="2304" t="s">
        <v>9</v>
      </c>
      <c r="G373" s="2304" t="s">
        <v>536</v>
      </c>
      <c r="H373" s="2304" t="str">
        <f t="shared" si="119"/>
        <v>PK1-WC-ME</v>
      </c>
      <c r="I373" s="2305" t="s">
        <v>1388</v>
      </c>
      <c r="J373" s="1214" t="s">
        <v>1541</v>
      </c>
      <c r="K373" s="2304">
        <v>7</v>
      </c>
      <c r="L373" s="2294"/>
      <c r="M373" s="2300" t="s">
        <v>80</v>
      </c>
      <c r="N373" s="2300"/>
      <c r="O373" s="2300" t="s">
        <v>80</v>
      </c>
      <c r="P373" s="2300"/>
      <c r="Q373" s="2300">
        <v>20</v>
      </c>
      <c r="R373" s="2300"/>
      <c r="S373" s="1215"/>
      <c r="T373" s="2301"/>
    </row>
    <row r="374" spans="1:20">
      <c r="A374" s="2274" t="s">
        <v>55</v>
      </c>
      <c r="B374" s="2275" t="s">
        <v>1386</v>
      </c>
      <c r="C374" s="3033">
        <v>366909</v>
      </c>
      <c r="D374" s="3034">
        <v>5980</v>
      </c>
      <c r="E374" s="3035" t="s">
        <v>718</v>
      </c>
      <c r="F374" s="3035" t="s">
        <v>34</v>
      </c>
      <c r="G374" s="3035" t="s">
        <v>536</v>
      </c>
      <c r="H374" s="3035" t="str">
        <f>A374&amp;"-"&amp;E374&amp;F374&amp;"-"&amp;G374</f>
        <v>PK1-YR-ME</v>
      </c>
      <c r="I374" s="3036" t="s">
        <v>1388</v>
      </c>
      <c r="J374" s="3037" t="s">
        <v>1502</v>
      </c>
      <c r="K374" s="3035">
        <v>365</v>
      </c>
      <c r="L374" s="2294"/>
      <c r="M374" s="2300" t="s">
        <v>80</v>
      </c>
      <c r="N374" s="2300"/>
      <c r="O374" s="2300" t="s">
        <v>80</v>
      </c>
      <c r="P374" s="2300"/>
      <c r="Q374" s="2300"/>
      <c r="R374" s="2302"/>
      <c r="S374" s="1215"/>
      <c r="T374" s="2301"/>
    </row>
    <row r="375" spans="1:20">
      <c r="A375" s="2274" t="s">
        <v>55</v>
      </c>
      <c r="B375" s="2275" t="s">
        <v>1594</v>
      </c>
      <c r="C375" s="2303">
        <v>365654</v>
      </c>
      <c r="D375" s="3038">
        <v>5981</v>
      </c>
      <c r="E375" s="2304" t="s">
        <v>695</v>
      </c>
      <c r="F375" s="2304" t="s">
        <v>42</v>
      </c>
      <c r="G375" s="2304" t="s">
        <v>536</v>
      </c>
      <c r="H375" s="2304" t="str">
        <f>A375&amp;"-"&amp;E375&amp;F375&amp;"-"&amp;G375</f>
        <v>PK1-ML-ME</v>
      </c>
      <c r="I375" s="2305" t="s">
        <v>1506</v>
      </c>
      <c r="J375" s="1214" t="s">
        <v>1542</v>
      </c>
      <c r="K375" s="2304">
        <v>30</v>
      </c>
      <c r="L375" s="665"/>
      <c r="M375" s="2300"/>
      <c r="N375" s="2300"/>
      <c r="O375" s="2300"/>
      <c r="P375" s="2300"/>
      <c r="Q375" s="2300"/>
      <c r="R375" s="2302"/>
      <c r="S375" s="2287"/>
      <c r="T375" s="2288"/>
    </row>
    <row r="376" spans="1:20">
      <c r="A376" s="2274" t="s">
        <v>55</v>
      </c>
      <c r="B376" s="2275" t="s">
        <v>1596</v>
      </c>
      <c r="C376" s="3694">
        <v>365655</v>
      </c>
      <c r="D376" s="3672">
        <v>5982</v>
      </c>
      <c r="E376" s="3662" t="s">
        <v>695</v>
      </c>
      <c r="F376" s="3662" t="s">
        <v>9</v>
      </c>
      <c r="G376" s="3662" t="s">
        <v>536</v>
      </c>
      <c r="H376" s="3662" t="str">
        <f>A376&amp;"-"&amp;E376&amp;F376&amp;"-"&amp;G376</f>
        <v>PK1-MC-ME</v>
      </c>
      <c r="I376" s="3660" t="s">
        <v>1506</v>
      </c>
      <c r="J376" s="2291" t="s">
        <v>1507</v>
      </c>
      <c r="K376" s="3662">
        <v>30</v>
      </c>
      <c r="L376" s="665"/>
      <c r="M376" s="2300"/>
      <c r="N376" s="2300"/>
      <c r="O376" s="2300"/>
      <c r="P376" s="2300"/>
      <c r="Q376" s="2300"/>
      <c r="R376" s="2302"/>
      <c r="S376" s="2287"/>
      <c r="T376" s="2288"/>
    </row>
    <row r="377" spans="1:20">
      <c r="A377" s="2274" t="s">
        <v>55</v>
      </c>
      <c r="B377" s="2275" t="s">
        <v>1597</v>
      </c>
      <c r="C377" s="3670"/>
      <c r="D377" s="3661"/>
      <c r="E377" s="3662"/>
      <c r="F377" s="3662"/>
      <c r="G377" s="3662" t="s">
        <v>536</v>
      </c>
      <c r="H377" s="3662" t="str">
        <f t="shared" ref="H377" si="120">A377&amp;"-"&amp;E377&amp;F377&amp;"-"&amp;G377</f>
        <v>PK1--ME</v>
      </c>
      <c r="I377" s="3660"/>
      <c r="J377" s="1010" t="s">
        <v>1508</v>
      </c>
      <c r="K377" s="3662">
        <v>14</v>
      </c>
      <c r="L377" s="665"/>
      <c r="M377" s="2300"/>
      <c r="N377" s="2300"/>
      <c r="O377" s="2300"/>
      <c r="P377" s="2300"/>
      <c r="Q377" s="2300"/>
      <c r="R377" s="2302"/>
      <c r="S377" s="2287"/>
      <c r="T377" s="2288"/>
    </row>
    <row r="378" spans="1:20">
      <c r="A378" s="2274" t="s">
        <v>55</v>
      </c>
      <c r="B378" s="2275" t="s">
        <v>1597</v>
      </c>
      <c r="C378" s="3033">
        <v>366910</v>
      </c>
      <c r="D378" s="3034">
        <v>5983</v>
      </c>
      <c r="E378" s="3035" t="s">
        <v>718</v>
      </c>
      <c r="F378" s="3035" t="s">
        <v>34</v>
      </c>
      <c r="G378" s="3035" t="s">
        <v>536</v>
      </c>
      <c r="H378" s="3035" t="s">
        <v>1641</v>
      </c>
      <c r="I378" s="3036" t="s">
        <v>1504</v>
      </c>
      <c r="J378" s="3037" t="s">
        <v>1505</v>
      </c>
      <c r="K378" s="3041">
        <v>365</v>
      </c>
      <c r="L378" s="2312"/>
      <c r="M378" s="876" t="s">
        <v>80</v>
      </c>
      <c r="N378" s="876"/>
      <c r="O378" s="876" t="s">
        <v>80</v>
      </c>
      <c r="P378" s="876"/>
      <c r="Q378" s="876"/>
      <c r="R378" s="876"/>
      <c r="S378" s="2287"/>
      <c r="T378" s="2288"/>
    </row>
    <row r="379" spans="1:20">
      <c r="A379" s="2274" t="s">
        <v>55</v>
      </c>
      <c r="B379" s="2275" t="s">
        <v>1597</v>
      </c>
      <c r="C379" s="3033">
        <v>366931</v>
      </c>
      <c r="D379" s="3034">
        <v>5984</v>
      </c>
      <c r="E379" s="3035" t="s">
        <v>718</v>
      </c>
      <c r="F379" s="3035" t="s">
        <v>34</v>
      </c>
      <c r="G379" s="3035" t="s">
        <v>536</v>
      </c>
      <c r="H379" s="3035" t="s">
        <v>1641</v>
      </c>
      <c r="I379" s="3036" t="s">
        <v>1520</v>
      </c>
      <c r="J379" s="3037" t="s">
        <v>1577</v>
      </c>
      <c r="K379" s="3041">
        <v>365</v>
      </c>
      <c r="L379" s="2312"/>
      <c r="M379" s="2313" t="s">
        <v>80</v>
      </c>
      <c r="N379" s="2313"/>
      <c r="O379" s="2313" t="s">
        <v>80</v>
      </c>
      <c r="P379" s="2313"/>
      <c r="Q379" s="2313"/>
      <c r="R379" s="2313"/>
      <c r="S379" s="2287"/>
      <c r="T379" s="2314"/>
    </row>
    <row r="380" spans="1:20">
      <c r="A380" s="2274" t="s">
        <v>55</v>
      </c>
      <c r="B380" s="2275" t="s">
        <v>1386</v>
      </c>
      <c r="C380" s="2315">
        <v>365656</v>
      </c>
      <c r="D380" s="2083">
        <v>5989</v>
      </c>
      <c r="E380" s="1213" t="s">
        <v>695</v>
      </c>
      <c r="F380" s="1213" t="s">
        <v>42</v>
      </c>
      <c r="G380" s="1213" t="s">
        <v>536</v>
      </c>
      <c r="H380" s="2316" t="str">
        <f t="shared" ref="H380:H382" si="121">A380&amp;"-"&amp;E380&amp;F380&amp;"-"&amp;G380</f>
        <v>PK1-ML-ME</v>
      </c>
      <c r="I380" s="2305" t="s">
        <v>1522</v>
      </c>
      <c r="J380" s="1214" t="s">
        <v>1521</v>
      </c>
      <c r="K380" s="1215">
        <v>30</v>
      </c>
      <c r="L380" s="2317"/>
      <c r="M380" s="2313" t="s">
        <v>80</v>
      </c>
      <c r="N380" s="2313"/>
      <c r="O380" s="2313" t="s">
        <v>80</v>
      </c>
      <c r="P380" s="2313"/>
      <c r="Q380" s="2313">
        <v>5</v>
      </c>
      <c r="R380" s="2313"/>
      <c r="S380" s="2287"/>
      <c r="T380" s="2314"/>
    </row>
    <row r="381" spans="1:20">
      <c r="A381" s="2274" t="s">
        <v>55</v>
      </c>
      <c r="B381" s="2275" t="s">
        <v>1386</v>
      </c>
      <c r="C381" s="3040">
        <v>366932</v>
      </c>
      <c r="D381" s="3034">
        <v>5990</v>
      </c>
      <c r="E381" s="3035" t="s">
        <v>696</v>
      </c>
      <c r="F381" s="3035" t="s">
        <v>34</v>
      </c>
      <c r="G381" s="3035" t="s">
        <v>536</v>
      </c>
      <c r="H381" s="3035" t="str">
        <f t="shared" si="121"/>
        <v>PK1-HR-ME</v>
      </c>
      <c r="I381" s="3036" t="s">
        <v>1524</v>
      </c>
      <c r="J381" s="3037" t="s">
        <v>1523</v>
      </c>
      <c r="K381" s="3035">
        <v>180</v>
      </c>
      <c r="L381" s="2323"/>
      <c r="M381" s="2324" t="s">
        <v>80</v>
      </c>
      <c r="N381" s="2324"/>
      <c r="O381" s="2324" t="s">
        <v>80</v>
      </c>
      <c r="P381" s="2324"/>
      <c r="Q381" s="2324"/>
      <c r="R381" s="2324"/>
      <c r="S381" s="1215"/>
      <c r="T381" s="2325"/>
    </row>
    <row r="382" spans="1:20" ht="13.5" thickBot="1">
      <c r="A382" s="2326" t="s">
        <v>55</v>
      </c>
      <c r="B382" s="2327" t="s">
        <v>1386</v>
      </c>
      <c r="C382" s="2172"/>
      <c r="D382" s="2337">
        <v>5991</v>
      </c>
      <c r="E382" s="2329" t="s">
        <v>713</v>
      </c>
      <c r="F382" s="2329" t="s">
        <v>9</v>
      </c>
      <c r="G382" s="2329" t="s">
        <v>697</v>
      </c>
      <c r="H382" s="2330" t="str">
        <f t="shared" si="121"/>
        <v>PK1-NC-EE</v>
      </c>
      <c r="I382" s="2331" t="s">
        <v>1525</v>
      </c>
      <c r="J382" s="2332" t="s">
        <v>1549</v>
      </c>
      <c r="K382" s="2333">
        <v>60</v>
      </c>
      <c r="L382" s="715"/>
      <c r="M382" s="2334" t="s">
        <v>80</v>
      </c>
      <c r="N382" s="2334"/>
      <c r="O382" s="2334" t="s">
        <v>80</v>
      </c>
      <c r="P382" s="2334"/>
      <c r="Q382" s="2334"/>
      <c r="R382" s="2334"/>
      <c r="S382" s="1103"/>
      <c r="T382" s="1494"/>
    </row>
    <row r="383" spans="1:20">
      <c r="A383" s="2461" t="s">
        <v>55</v>
      </c>
      <c r="B383" s="1919" t="s">
        <v>1619</v>
      </c>
      <c r="C383" s="3723">
        <v>365657</v>
      </c>
      <c r="D383" s="3547">
        <v>5972</v>
      </c>
      <c r="E383" s="3547" t="s">
        <v>718</v>
      </c>
      <c r="F383" s="3547" t="s">
        <v>34</v>
      </c>
      <c r="G383" s="3547" t="s">
        <v>536</v>
      </c>
      <c r="H383" s="3547" t="str">
        <f>A383&amp;"-"&amp;E383&amp;F383&amp;"-"&amp;G383</f>
        <v>PK1-YR-ME</v>
      </c>
      <c r="I383" s="3568" t="s">
        <v>1387</v>
      </c>
      <c r="J383" s="609" t="s">
        <v>1635</v>
      </c>
      <c r="K383" s="3547">
        <v>365</v>
      </c>
      <c r="L383" s="2276"/>
      <c r="M383" s="414" t="s">
        <v>80</v>
      </c>
      <c r="N383" s="414"/>
      <c r="O383" s="414" t="s">
        <v>80</v>
      </c>
      <c r="P383" s="414"/>
      <c r="Q383" s="414"/>
      <c r="R383" s="414"/>
      <c r="S383" s="613"/>
      <c r="T383" s="2277"/>
    </row>
    <row r="384" spans="1:20">
      <c r="A384" s="2274" t="s">
        <v>55</v>
      </c>
      <c r="B384" s="2275" t="s">
        <v>1386</v>
      </c>
      <c r="C384" s="3670"/>
      <c r="D384" s="3661"/>
      <c r="E384" s="3661"/>
      <c r="F384" s="3661"/>
      <c r="G384" s="3661"/>
      <c r="H384" s="3661"/>
      <c r="I384" s="3659"/>
      <c r="J384" s="1010" t="s">
        <v>1636</v>
      </c>
      <c r="K384" s="3661"/>
      <c r="L384" s="2278"/>
      <c r="M384" s="560" t="s">
        <v>80</v>
      </c>
      <c r="N384" s="560"/>
      <c r="O384" s="560" t="s">
        <v>80</v>
      </c>
      <c r="P384" s="560"/>
      <c r="Q384" s="560"/>
      <c r="R384" s="560"/>
      <c r="S384" s="1011"/>
      <c r="T384" s="2279"/>
    </row>
    <row r="385" spans="1:20">
      <c r="A385" s="2274" t="s">
        <v>55</v>
      </c>
      <c r="B385" s="2275" t="s">
        <v>1386</v>
      </c>
      <c r="C385" s="3673">
        <v>365658</v>
      </c>
      <c r="D385" s="3674">
        <v>5973</v>
      </c>
      <c r="E385" s="3661" t="s">
        <v>695</v>
      </c>
      <c r="F385" s="3661" t="s">
        <v>42</v>
      </c>
      <c r="G385" s="3661" t="s">
        <v>536</v>
      </c>
      <c r="H385" s="3661" t="str">
        <f t="shared" ref="H385:H389" si="122">A385&amp;"-"&amp;E385&amp;F385&amp;"-"&amp;G385</f>
        <v>PK1-ML-ME</v>
      </c>
      <c r="I385" s="3679" t="s">
        <v>1494</v>
      </c>
      <c r="J385" s="751" t="s">
        <v>1528</v>
      </c>
      <c r="K385" s="3661">
        <v>30</v>
      </c>
      <c r="L385" s="2280"/>
      <c r="M385" s="3579" t="s">
        <v>80</v>
      </c>
      <c r="N385" s="3579"/>
      <c r="O385" s="3579" t="s">
        <v>80</v>
      </c>
      <c r="P385" s="3579"/>
      <c r="Q385" s="3579">
        <v>10</v>
      </c>
      <c r="R385" s="3579"/>
      <c r="S385" s="3613"/>
      <c r="T385" s="3626"/>
    </row>
    <row r="386" spans="1:20">
      <c r="A386" s="2274" t="s">
        <v>55</v>
      </c>
      <c r="B386" s="2275" t="s">
        <v>1386</v>
      </c>
      <c r="C386" s="3673"/>
      <c r="D386" s="3671"/>
      <c r="E386" s="3662"/>
      <c r="F386" s="3662"/>
      <c r="G386" s="3662"/>
      <c r="H386" s="3662" t="str">
        <f t="shared" si="122"/>
        <v>PK1--</v>
      </c>
      <c r="I386" s="3680"/>
      <c r="J386" s="609" t="s">
        <v>1529</v>
      </c>
      <c r="K386" s="3662"/>
      <c r="L386" s="2280"/>
      <c r="M386" s="3634"/>
      <c r="N386" s="3634"/>
      <c r="O386" s="3634"/>
      <c r="P386" s="3634"/>
      <c r="Q386" s="3634"/>
      <c r="R386" s="3634"/>
      <c r="S386" s="3613"/>
      <c r="T386" s="3626"/>
    </row>
    <row r="387" spans="1:20">
      <c r="A387" s="2274" t="s">
        <v>55</v>
      </c>
      <c r="B387" s="2275" t="s">
        <v>1386</v>
      </c>
      <c r="C387" s="3673"/>
      <c r="D387" s="3671"/>
      <c r="E387" s="3662"/>
      <c r="F387" s="3662"/>
      <c r="G387" s="3662"/>
      <c r="H387" s="3662" t="str">
        <f t="shared" si="122"/>
        <v>PK1--</v>
      </c>
      <c r="I387" s="3680" t="s">
        <v>1496</v>
      </c>
      <c r="J387" s="609" t="s">
        <v>1530</v>
      </c>
      <c r="K387" s="3662"/>
      <c r="L387" s="2280"/>
      <c r="M387" s="3634"/>
      <c r="N387" s="3634"/>
      <c r="O387" s="3634"/>
      <c r="P387" s="3634"/>
      <c r="Q387" s="3634"/>
      <c r="R387" s="3634"/>
      <c r="S387" s="3613"/>
      <c r="T387" s="3626"/>
    </row>
    <row r="388" spans="1:20">
      <c r="A388" s="2274" t="s">
        <v>55</v>
      </c>
      <c r="B388" s="2275" t="s">
        <v>1386</v>
      </c>
      <c r="C388" s="3673"/>
      <c r="D388" s="3671"/>
      <c r="E388" s="3662"/>
      <c r="F388" s="3662"/>
      <c r="G388" s="3662"/>
      <c r="H388" s="3662" t="str">
        <f t="shared" si="122"/>
        <v>PK1--</v>
      </c>
      <c r="I388" s="3680"/>
      <c r="J388" s="609" t="s">
        <v>1531</v>
      </c>
      <c r="K388" s="3662"/>
      <c r="L388" s="2280"/>
      <c r="M388" s="3634"/>
      <c r="N388" s="3634"/>
      <c r="O388" s="3634"/>
      <c r="P388" s="3634"/>
      <c r="Q388" s="3634"/>
      <c r="R388" s="3634"/>
      <c r="S388" s="3613"/>
      <c r="T388" s="3626"/>
    </row>
    <row r="389" spans="1:20">
      <c r="A389" s="2274" t="s">
        <v>55</v>
      </c>
      <c r="B389" s="2275" t="s">
        <v>1386</v>
      </c>
      <c r="C389" s="3670"/>
      <c r="D389" s="3671"/>
      <c r="E389" s="3662"/>
      <c r="F389" s="3662"/>
      <c r="G389" s="3662"/>
      <c r="H389" s="3662" t="str">
        <f t="shared" si="122"/>
        <v>PK1--</v>
      </c>
      <c r="I389" s="2281" t="s">
        <v>1532</v>
      </c>
      <c r="J389" s="1010" t="s">
        <v>1533</v>
      </c>
      <c r="K389" s="3662"/>
      <c r="L389" s="2280"/>
      <c r="M389" s="3634"/>
      <c r="N389" s="3634"/>
      <c r="O389" s="3634"/>
      <c r="P389" s="3634"/>
      <c r="Q389" s="3634"/>
      <c r="R389" s="3634"/>
      <c r="S389" s="3614"/>
      <c r="T389" s="3627"/>
    </row>
    <row r="390" spans="1:20">
      <c r="A390" s="3042" t="s">
        <v>55</v>
      </c>
      <c r="B390" s="2378"/>
      <c r="C390" s="3663">
        <v>366933</v>
      </c>
      <c r="D390" s="3665">
        <v>7181</v>
      </c>
      <c r="E390" s="3665" t="s">
        <v>695</v>
      </c>
      <c r="F390" s="3665" t="s">
        <v>34</v>
      </c>
      <c r="G390" s="3665" t="s">
        <v>536</v>
      </c>
      <c r="H390" s="3665" t="str">
        <f>A392&amp;"-"&amp;E390&amp;F390&amp;"-"&amp;G390</f>
        <v>PK1-MR-ME</v>
      </c>
      <c r="I390" s="3032" t="s">
        <v>1494</v>
      </c>
      <c r="J390" s="3024" t="s">
        <v>1575</v>
      </c>
      <c r="K390" s="3665">
        <v>30</v>
      </c>
      <c r="L390" s="2280"/>
      <c r="M390" s="562"/>
      <c r="N390" s="562"/>
      <c r="O390" s="562"/>
      <c r="P390" s="562"/>
      <c r="Q390" s="562"/>
      <c r="R390" s="562"/>
      <c r="S390" s="1102"/>
      <c r="T390" s="1499"/>
    </row>
    <row r="391" spans="1:20">
      <c r="A391" s="3042" t="s">
        <v>55</v>
      </c>
      <c r="B391" s="2378"/>
      <c r="C391" s="3664"/>
      <c r="D391" s="3666"/>
      <c r="E391" s="3666"/>
      <c r="F391" s="3666"/>
      <c r="G391" s="3666"/>
      <c r="H391" s="3666"/>
      <c r="I391" s="3031" t="s">
        <v>1496</v>
      </c>
      <c r="J391" s="3025" t="s">
        <v>1808</v>
      </c>
      <c r="K391" s="3666"/>
      <c r="L391" s="2280"/>
      <c r="M391" s="562"/>
      <c r="N391" s="562"/>
      <c r="O391" s="562"/>
      <c r="P391" s="562"/>
      <c r="Q391" s="562"/>
      <c r="R391" s="562"/>
      <c r="S391" s="1102"/>
      <c r="T391" s="1499"/>
    </row>
    <row r="392" spans="1:20">
      <c r="A392" s="3042" t="s">
        <v>55</v>
      </c>
      <c r="B392" s="2378"/>
      <c r="C392" s="3663">
        <v>366934</v>
      </c>
      <c r="D392" s="3665">
        <v>5974</v>
      </c>
      <c r="E392" s="3665" t="s">
        <v>718</v>
      </c>
      <c r="F392" s="3665" t="s">
        <v>34</v>
      </c>
      <c r="G392" s="3665" t="s">
        <v>536</v>
      </c>
      <c r="H392" s="3665" t="str">
        <f t="shared" ref="H392" si="123">A392&amp;"-"&amp;E392&amp;F392&amp;"-"&amp;G392</f>
        <v>PK1-YR-ME</v>
      </c>
      <c r="I392" s="3682" t="s">
        <v>1494</v>
      </c>
      <c r="J392" s="3026" t="s">
        <v>1535</v>
      </c>
      <c r="K392" s="3685">
        <v>365</v>
      </c>
      <c r="L392" s="2280"/>
      <c r="M392" s="562"/>
      <c r="N392" s="562"/>
      <c r="O392" s="562"/>
      <c r="P392" s="562"/>
      <c r="Q392" s="562"/>
      <c r="R392" s="562"/>
      <c r="S392" s="1102"/>
      <c r="T392" s="1499"/>
    </row>
    <row r="393" spans="1:20">
      <c r="A393" s="3042" t="s">
        <v>55</v>
      </c>
      <c r="B393" s="2378"/>
      <c r="C393" s="3667"/>
      <c r="D393" s="3675"/>
      <c r="E393" s="3675"/>
      <c r="F393" s="3675"/>
      <c r="G393" s="3675"/>
      <c r="H393" s="3675"/>
      <c r="I393" s="3683"/>
      <c r="J393" s="3027" t="s">
        <v>1536</v>
      </c>
      <c r="K393" s="3686"/>
      <c r="L393" s="2280"/>
      <c r="M393" s="562"/>
      <c r="N393" s="562"/>
      <c r="O393" s="562"/>
      <c r="P393" s="562"/>
      <c r="Q393" s="562"/>
      <c r="R393" s="562"/>
      <c r="S393" s="1102"/>
      <c r="T393" s="1499"/>
    </row>
    <row r="394" spans="1:20">
      <c r="A394" s="3042" t="s">
        <v>55</v>
      </c>
      <c r="B394" s="2378"/>
      <c r="C394" s="3668"/>
      <c r="D394" s="3681"/>
      <c r="E394" s="3681"/>
      <c r="F394" s="3681"/>
      <c r="G394" s="3681"/>
      <c r="H394" s="3681"/>
      <c r="I394" s="3684"/>
      <c r="J394" s="3027" t="s">
        <v>1639</v>
      </c>
      <c r="K394" s="3687"/>
      <c r="L394" s="2280"/>
      <c r="M394" s="562"/>
      <c r="N394" s="562"/>
      <c r="O394" s="562"/>
      <c r="P394" s="562"/>
      <c r="Q394" s="562"/>
      <c r="R394" s="562"/>
      <c r="S394" s="1102"/>
      <c r="T394" s="1499"/>
    </row>
    <row r="395" spans="1:20">
      <c r="A395" s="3042" t="s">
        <v>55</v>
      </c>
      <c r="B395" s="2378"/>
      <c r="C395" s="3667">
        <v>366935</v>
      </c>
      <c r="D395" s="3675">
        <v>7182</v>
      </c>
      <c r="E395" s="3676" t="s">
        <v>718</v>
      </c>
      <c r="F395" s="3676" t="s">
        <v>34</v>
      </c>
      <c r="G395" s="3676" t="s">
        <v>536</v>
      </c>
      <c r="H395" s="3676" t="str">
        <f t="shared" ref="H395" si="124">A395&amp;"-"&amp;E395&amp;F395&amp;"-"&amp;G395</f>
        <v>PK1-YR-ME</v>
      </c>
      <c r="I395" s="3688" t="s">
        <v>1496</v>
      </c>
      <c r="J395" s="3028" t="s">
        <v>1538</v>
      </c>
      <c r="K395" s="3690">
        <v>365</v>
      </c>
      <c r="L395" s="2280"/>
      <c r="M395" s="562"/>
      <c r="N395" s="562"/>
      <c r="O395" s="562"/>
      <c r="P395" s="562"/>
      <c r="Q395" s="562"/>
      <c r="R395" s="562"/>
      <c r="S395" s="1102"/>
      <c r="T395" s="1499"/>
    </row>
    <row r="396" spans="1:20">
      <c r="A396" s="3042" t="s">
        <v>55</v>
      </c>
      <c r="B396" s="2378"/>
      <c r="C396" s="3667"/>
      <c r="D396" s="3675"/>
      <c r="E396" s="3675"/>
      <c r="F396" s="3675"/>
      <c r="G396" s="3675"/>
      <c r="H396" s="3675"/>
      <c r="I396" s="3683"/>
      <c r="J396" s="3027" t="s">
        <v>1539</v>
      </c>
      <c r="K396" s="3686"/>
      <c r="L396" s="2280"/>
      <c r="M396" s="562"/>
      <c r="N396" s="562"/>
      <c r="O396" s="562"/>
      <c r="P396" s="562"/>
      <c r="Q396" s="562"/>
      <c r="R396" s="562"/>
      <c r="S396" s="1102"/>
      <c r="T396" s="1499"/>
    </row>
    <row r="397" spans="1:20">
      <c r="A397" s="3042" t="s">
        <v>55</v>
      </c>
      <c r="B397" s="2378"/>
      <c r="C397" s="3664"/>
      <c r="D397" s="3666"/>
      <c r="E397" s="3666"/>
      <c r="F397" s="3666"/>
      <c r="G397" s="3666"/>
      <c r="H397" s="3666"/>
      <c r="I397" s="3689"/>
      <c r="J397" s="3029" t="s">
        <v>1640</v>
      </c>
      <c r="K397" s="3691"/>
      <c r="L397" s="2280"/>
      <c r="M397" s="562"/>
      <c r="N397" s="562"/>
      <c r="O397" s="562"/>
      <c r="P397" s="562"/>
      <c r="Q397" s="562"/>
      <c r="R397" s="562"/>
      <c r="S397" s="1102"/>
      <c r="T397" s="1499"/>
    </row>
    <row r="398" spans="1:20">
      <c r="A398" s="3042" t="s">
        <v>55</v>
      </c>
      <c r="B398" s="2378"/>
      <c r="C398" s="3722">
        <v>366936</v>
      </c>
      <c r="D398" s="3664">
        <v>5975</v>
      </c>
      <c r="E398" s="3665" t="s">
        <v>718</v>
      </c>
      <c r="F398" s="3665" t="s">
        <v>34</v>
      </c>
      <c r="G398" s="3665" t="s">
        <v>536</v>
      </c>
      <c r="H398" s="3665" t="str">
        <f t="shared" ref="H398:H401" si="125">A398&amp;"-"&amp;E398&amp;F398&amp;"-"&amp;G398</f>
        <v>PK1-YR-ME</v>
      </c>
      <c r="I398" s="3030" t="s">
        <v>1494</v>
      </c>
      <c r="J398" s="3028" t="s">
        <v>1537</v>
      </c>
      <c r="K398" s="3686">
        <v>365</v>
      </c>
      <c r="L398" s="2280"/>
      <c r="M398" s="562"/>
      <c r="N398" s="562"/>
      <c r="O398" s="562"/>
      <c r="P398" s="562"/>
      <c r="Q398" s="562"/>
      <c r="R398" s="562"/>
      <c r="S398" s="1102"/>
      <c r="T398" s="1499"/>
    </row>
    <row r="399" spans="1:20">
      <c r="A399" s="3042" t="s">
        <v>55</v>
      </c>
      <c r="B399" s="2378"/>
      <c r="C399" s="3693"/>
      <c r="D399" s="3699"/>
      <c r="E399" s="3666"/>
      <c r="F399" s="3666"/>
      <c r="G399" s="3666"/>
      <c r="H399" s="3666" t="str">
        <f t="shared" si="125"/>
        <v>PK1--</v>
      </c>
      <c r="I399" s="3031" t="s">
        <v>1496</v>
      </c>
      <c r="J399" s="3029" t="s">
        <v>1540</v>
      </c>
      <c r="K399" s="3691"/>
      <c r="L399" s="2280"/>
      <c r="M399" s="562"/>
      <c r="N399" s="562"/>
      <c r="O399" s="562"/>
      <c r="P399" s="562"/>
      <c r="Q399" s="562"/>
      <c r="R399" s="562"/>
      <c r="S399" s="1102"/>
      <c r="T399" s="1499"/>
    </row>
    <row r="400" spans="1:20">
      <c r="A400" s="3042" t="s">
        <v>55</v>
      </c>
      <c r="B400" s="2378"/>
      <c r="C400" s="3722">
        <v>366937</v>
      </c>
      <c r="D400" s="3664">
        <v>5976</v>
      </c>
      <c r="E400" s="3665" t="s">
        <v>718</v>
      </c>
      <c r="F400" s="3665" t="s">
        <v>34</v>
      </c>
      <c r="G400" s="3665" t="s">
        <v>536</v>
      </c>
      <c r="H400" s="3665" t="str">
        <f t="shared" si="125"/>
        <v>PK1-YR-ME</v>
      </c>
      <c r="I400" s="3030" t="s">
        <v>1494</v>
      </c>
      <c r="J400" s="3028" t="s">
        <v>1495</v>
      </c>
      <c r="K400" s="3686">
        <v>365</v>
      </c>
      <c r="L400" s="2280"/>
      <c r="M400" s="562"/>
      <c r="N400" s="562"/>
      <c r="O400" s="562"/>
      <c r="P400" s="562"/>
      <c r="Q400" s="562"/>
      <c r="R400" s="562"/>
      <c r="S400" s="1102"/>
      <c r="T400" s="1499"/>
    </row>
    <row r="401" spans="1:20">
      <c r="A401" s="3042" t="s">
        <v>55</v>
      </c>
      <c r="B401" s="2378"/>
      <c r="C401" s="3693"/>
      <c r="D401" s="3699"/>
      <c r="E401" s="3666"/>
      <c r="F401" s="3666"/>
      <c r="G401" s="3666"/>
      <c r="H401" s="3666" t="str">
        <f t="shared" si="125"/>
        <v>PK1--</v>
      </c>
      <c r="I401" s="3031" t="s">
        <v>1496</v>
      </c>
      <c r="J401" s="3029" t="s">
        <v>1495</v>
      </c>
      <c r="K401" s="3691"/>
      <c r="L401" s="2280"/>
      <c r="M401" s="562"/>
      <c r="N401" s="562"/>
      <c r="O401" s="562"/>
      <c r="P401" s="562"/>
      <c r="Q401" s="562"/>
      <c r="R401" s="562"/>
      <c r="S401" s="1102"/>
      <c r="T401" s="1499"/>
    </row>
    <row r="402" spans="1:20">
      <c r="A402" s="2274" t="s">
        <v>55</v>
      </c>
      <c r="B402" s="2335"/>
      <c r="C402" s="3694">
        <v>365659</v>
      </c>
      <c r="D402" s="3671">
        <v>5977</v>
      </c>
      <c r="E402" s="3662" t="s">
        <v>695</v>
      </c>
      <c r="F402" s="3662" t="s">
        <v>32</v>
      </c>
      <c r="G402" s="3662" t="s">
        <v>536</v>
      </c>
      <c r="H402" s="3662" t="str">
        <f t="shared" ref="H402:H408" si="126">A402&amp;"-"&amp;E402&amp;F402&amp;"-"&amp;G402</f>
        <v>PK1-MI-ME</v>
      </c>
      <c r="I402" s="3660" t="s">
        <v>1388</v>
      </c>
      <c r="J402" s="2291" t="s">
        <v>1497</v>
      </c>
      <c r="K402" s="3672">
        <v>30</v>
      </c>
      <c r="L402" s="2292"/>
      <c r="M402" s="3645" t="s">
        <v>80</v>
      </c>
      <c r="N402" s="3578"/>
      <c r="O402" s="3645" t="s">
        <v>80</v>
      </c>
      <c r="P402" s="3578"/>
      <c r="Q402" s="3578">
        <v>10</v>
      </c>
      <c r="R402" s="3578"/>
      <c r="S402" s="1139"/>
      <c r="T402" s="2286"/>
    </row>
    <row r="403" spans="1:20">
      <c r="A403" s="2274" t="s">
        <v>55</v>
      </c>
      <c r="B403" s="2275" t="s">
        <v>1386</v>
      </c>
      <c r="C403" s="3670"/>
      <c r="D403" s="3671"/>
      <c r="E403" s="3662"/>
      <c r="F403" s="3662"/>
      <c r="G403" s="3662"/>
      <c r="H403" s="3662" t="str">
        <f t="shared" si="126"/>
        <v>PK1--</v>
      </c>
      <c r="I403" s="3660"/>
      <c r="J403" s="1010" t="s">
        <v>1534</v>
      </c>
      <c r="K403" s="3661"/>
      <c r="L403" s="2293"/>
      <c r="M403" s="3646" t="s">
        <v>80</v>
      </c>
      <c r="N403" s="3579"/>
      <c r="O403" s="3646" t="s">
        <v>80</v>
      </c>
      <c r="P403" s="3579"/>
      <c r="Q403" s="3579">
        <v>10</v>
      </c>
      <c r="R403" s="3579"/>
      <c r="S403" s="2287"/>
      <c r="T403" s="2288"/>
    </row>
    <row r="404" spans="1:20">
      <c r="A404" s="2274" t="s">
        <v>55</v>
      </c>
      <c r="B404" s="2275" t="s">
        <v>1386</v>
      </c>
      <c r="C404" s="3673">
        <v>365660</v>
      </c>
      <c r="D404" s="3674">
        <v>5978</v>
      </c>
      <c r="E404" s="3661" t="s">
        <v>695</v>
      </c>
      <c r="F404" s="3661" t="s">
        <v>42</v>
      </c>
      <c r="G404" s="3661" t="s">
        <v>536</v>
      </c>
      <c r="H404" s="3661" t="str">
        <f t="shared" si="126"/>
        <v>PK1-ML-ME</v>
      </c>
      <c r="I404" s="3659" t="s">
        <v>1388</v>
      </c>
      <c r="J404" s="751" t="s">
        <v>1498</v>
      </c>
      <c r="K404" s="3661">
        <v>30</v>
      </c>
      <c r="L404" s="2294"/>
      <c r="M404" s="3579" t="s">
        <v>80</v>
      </c>
      <c r="N404" s="3579"/>
      <c r="O404" s="3579" t="s">
        <v>80</v>
      </c>
      <c r="P404" s="3579"/>
      <c r="Q404" s="3579">
        <v>5</v>
      </c>
      <c r="R404" s="3579"/>
      <c r="S404" s="1139"/>
      <c r="T404" s="2286"/>
    </row>
    <row r="405" spans="1:20">
      <c r="A405" s="2274" t="s">
        <v>55</v>
      </c>
      <c r="B405" s="2275" t="s">
        <v>1386</v>
      </c>
      <c r="C405" s="3673"/>
      <c r="D405" s="3671"/>
      <c r="E405" s="3662" t="s">
        <v>694</v>
      </c>
      <c r="F405" s="3662"/>
      <c r="G405" s="3662" t="s">
        <v>536</v>
      </c>
      <c r="H405" s="3662" t="str">
        <f t="shared" si="126"/>
        <v>PK1-F-ME</v>
      </c>
      <c r="I405" s="3660"/>
      <c r="J405" s="609" t="s">
        <v>1499</v>
      </c>
      <c r="K405" s="3662">
        <v>14</v>
      </c>
      <c r="L405" s="2294"/>
      <c r="M405" s="3634" t="s">
        <v>80</v>
      </c>
      <c r="N405" s="3634"/>
      <c r="O405" s="3634" t="s">
        <v>80</v>
      </c>
      <c r="P405" s="3634"/>
      <c r="Q405" s="3634"/>
      <c r="R405" s="3634"/>
      <c r="S405" s="1102"/>
      <c r="T405" s="1499"/>
    </row>
    <row r="406" spans="1:20">
      <c r="A406" s="2274" t="s">
        <v>55</v>
      </c>
      <c r="B406" s="2275" t="s">
        <v>1386</v>
      </c>
      <c r="C406" s="3673"/>
      <c r="D406" s="3671"/>
      <c r="E406" s="3662" t="s">
        <v>694</v>
      </c>
      <c r="F406" s="3662"/>
      <c r="G406" s="3662" t="s">
        <v>536</v>
      </c>
      <c r="H406" s="3662" t="str">
        <f t="shared" si="126"/>
        <v>PK1-F-ME</v>
      </c>
      <c r="I406" s="3660"/>
      <c r="J406" s="609" t="s">
        <v>1500</v>
      </c>
      <c r="K406" s="3662">
        <v>14</v>
      </c>
      <c r="L406" s="2294"/>
      <c r="M406" s="3634" t="s">
        <v>80</v>
      </c>
      <c r="N406" s="3634"/>
      <c r="O406" s="3634" t="s">
        <v>80</v>
      </c>
      <c r="P406" s="3634"/>
      <c r="Q406" s="3634"/>
      <c r="R406" s="3634"/>
      <c r="S406" s="1102"/>
      <c r="T406" s="1499"/>
    </row>
    <row r="407" spans="1:20">
      <c r="A407" s="2274" t="s">
        <v>55</v>
      </c>
      <c r="B407" s="2275" t="s">
        <v>1386</v>
      </c>
      <c r="C407" s="3670"/>
      <c r="D407" s="3671"/>
      <c r="E407" s="3662" t="s">
        <v>694</v>
      </c>
      <c r="F407" s="3662"/>
      <c r="G407" s="3662" t="s">
        <v>536</v>
      </c>
      <c r="H407" s="3662" t="str">
        <f t="shared" si="126"/>
        <v>PK1-F-ME</v>
      </c>
      <c r="I407" s="3660"/>
      <c r="J407" s="1010" t="s">
        <v>1501</v>
      </c>
      <c r="K407" s="3662">
        <v>14</v>
      </c>
      <c r="L407" s="2294"/>
      <c r="M407" s="3634" t="s">
        <v>80</v>
      </c>
      <c r="N407" s="3634"/>
      <c r="O407" s="3634" t="s">
        <v>80</v>
      </c>
      <c r="P407" s="3634"/>
      <c r="Q407" s="3634"/>
      <c r="R407" s="3634"/>
      <c r="S407" s="2287"/>
      <c r="T407" s="2288"/>
    </row>
    <row r="408" spans="1:20">
      <c r="A408" s="2274" t="s">
        <v>55</v>
      </c>
      <c r="B408" s="2275" t="s">
        <v>1386</v>
      </c>
      <c r="C408" s="2315">
        <v>365661</v>
      </c>
      <c r="D408" s="3038">
        <v>5979</v>
      </c>
      <c r="E408" s="2304" t="s">
        <v>999</v>
      </c>
      <c r="F408" s="2304" t="s">
        <v>9</v>
      </c>
      <c r="G408" s="2304" t="s">
        <v>536</v>
      </c>
      <c r="H408" s="2304" t="str">
        <f t="shared" si="126"/>
        <v>PK1-WC-ME</v>
      </c>
      <c r="I408" s="2305" t="s">
        <v>1388</v>
      </c>
      <c r="J408" s="1214" t="s">
        <v>1541</v>
      </c>
      <c r="K408" s="2304">
        <v>30</v>
      </c>
      <c r="L408" s="2294"/>
      <c r="M408" s="2300" t="s">
        <v>80</v>
      </c>
      <c r="N408" s="2300"/>
      <c r="O408" s="2300" t="s">
        <v>80</v>
      </c>
      <c r="P408" s="2300"/>
      <c r="Q408" s="2300">
        <v>20</v>
      </c>
      <c r="R408" s="2300"/>
      <c r="S408" s="1215"/>
      <c r="T408" s="2301"/>
    </row>
    <row r="409" spans="1:20">
      <c r="A409" s="2274" t="s">
        <v>55</v>
      </c>
      <c r="B409" s="2275" t="s">
        <v>1386</v>
      </c>
      <c r="C409" s="3033">
        <v>366938</v>
      </c>
      <c r="D409" s="3034">
        <v>5980</v>
      </c>
      <c r="E409" s="3035" t="s">
        <v>718</v>
      </c>
      <c r="F409" s="3035" t="s">
        <v>34</v>
      </c>
      <c r="G409" s="3035" t="s">
        <v>536</v>
      </c>
      <c r="H409" s="3035" t="str">
        <f>A409&amp;"-"&amp;E409&amp;F409&amp;"-"&amp;G409</f>
        <v>PK1-YR-ME</v>
      </c>
      <c r="I409" s="3036" t="s">
        <v>1388</v>
      </c>
      <c r="J409" s="3037" t="s">
        <v>1502</v>
      </c>
      <c r="K409" s="3035">
        <v>365</v>
      </c>
      <c r="L409" s="2294"/>
      <c r="M409" s="2300" t="s">
        <v>80</v>
      </c>
      <c r="N409" s="2300"/>
      <c r="O409" s="2300" t="s">
        <v>80</v>
      </c>
      <c r="P409" s="2300"/>
      <c r="Q409" s="2300"/>
      <c r="R409" s="2302"/>
      <c r="S409" s="1215"/>
      <c r="T409" s="2301"/>
    </row>
    <row r="410" spans="1:20">
      <c r="A410" s="2274" t="s">
        <v>55</v>
      </c>
      <c r="B410" s="2275" t="s">
        <v>1594</v>
      </c>
      <c r="C410" s="2303">
        <v>365662</v>
      </c>
      <c r="D410" s="3038">
        <v>5981</v>
      </c>
      <c r="E410" s="2304" t="s">
        <v>695</v>
      </c>
      <c r="F410" s="2304" t="s">
        <v>42</v>
      </c>
      <c r="G410" s="2304" t="s">
        <v>536</v>
      </c>
      <c r="H410" s="2304" t="str">
        <f>A410&amp;"-"&amp;E410&amp;F410&amp;"-"&amp;G410</f>
        <v>PK1-ML-ME</v>
      </c>
      <c r="I410" s="2305" t="s">
        <v>1506</v>
      </c>
      <c r="J410" s="1214" t="s">
        <v>1542</v>
      </c>
      <c r="K410" s="2304">
        <v>30</v>
      </c>
      <c r="L410" s="665"/>
      <c r="M410" s="2300"/>
      <c r="N410" s="2300"/>
      <c r="O410" s="2300"/>
      <c r="P410" s="2300"/>
      <c r="Q410" s="2300"/>
      <c r="R410" s="2302"/>
      <c r="S410" s="2287"/>
      <c r="T410" s="2288"/>
    </row>
    <row r="411" spans="1:20">
      <c r="A411" s="2274" t="s">
        <v>55</v>
      </c>
      <c r="B411" s="2275" t="s">
        <v>1596</v>
      </c>
      <c r="C411" s="3694">
        <v>365663</v>
      </c>
      <c r="D411" s="3672">
        <v>5982</v>
      </c>
      <c r="E411" s="3662" t="s">
        <v>695</v>
      </c>
      <c r="F411" s="3662" t="s">
        <v>9</v>
      </c>
      <c r="G411" s="3662" t="s">
        <v>536</v>
      </c>
      <c r="H411" s="3662" t="str">
        <f>A411&amp;"-"&amp;E411&amp;F411&amp;"-"&amp;G411</f>
        <v>PK1-MC-ME</v>
      </c>
      <c r="I411" s="3660" t="s">
        <v>1506</v>
      </c>
      <c r="J411" s="2291" t="s">
        <v>1507</v>
      </c>
      <c r="K411" s="3662">
        <v>30</v>
      </c>
      <c r="L411" s="665"/>
      <c r="M411" s="2300"/>
      <c r="N411" s="2300"/>
      <c r="O411" s="2300"/>
      <c r="P411" s="2300"/>
      <c r="Q411" s="2300"/>
      <c r="R411" s="2302"/>
      <c r="S411" s="2287"/>
      <c r="T411" s="2288"/>
    </row>
    <row r="412" spans="1:20">
      <c r="A412" s="2274" t="s">
        <v>55</v>
      </c>
      <c r="B412" s="2275" t="s">
        <v>1597</v>
      </c>
      <c r="C412" s="3670"/>
      <c r="D412" s="3661"/>
      <c r="E412" s="3662"/>
      <c r="F412" s="3662"/>
      <c r="G412" s="3662" t="s">
        <v>536</v>
      </c>
      <c r="H412" s="3662" t="str">
        <f t="shared" ref="H412" si="127">A412&amp;"-"&amp;E412&amp;F412&amp;"-"&amp;G412</f>
        <v>PK1--ME</v>
      </c>
      <c r="I412" s="3660"/>
      <c r="J412" s="1010" t="s">
        <v>1508</v>
      </c>
      <c r="K412" s="3662">
        <v>14</v>
      </c>
      <c r="L412" s="665"/>
      <c r="M412" s="2300"/>
      <c r="N412" s="2300"/>
      <c r="O412" s="2300"/>
      <c r="P412" s="2300"/>
      <c r="Q412" s="2300"/>
      <c r="R412" s="2302"/>
      <c r="S412" s="2287"/>
      <c r="T412" s="2288"/>
    </row>
    <row r="413" spans="1:20">
      <c r="A413" s="2274" t="s">
        <v>55</v>
      </c>
      <c r="B413" s="2275" t="s">
        <v>1597</v>
      </c>
      <c r="C413" s="3033">
        <v>366939</v>
      </c>
      <c r="D413" s="3034">
        <v>5983</v>
      </c>
      <c r="E413" s="3035" t="s">
        <v>718</v>
      </c>
      <c r="F413" s="3035" t="s">
        <v>34</v>
      </c>
      <c r="G413" s="3035" t="s">
        <v>536</v>
      </c>
      <c r="H413" s="3035" t="s">
        <v>1641</v>
      </c>
      <c r="I413" s="3036" t="s">
        <v>1504</v>
      </c>
      <c r="J413" s="3037" t="s">
        <v>1505</v>
      </c>
      <c r="K413" s="3041">
        <v>365</v>
      </c>
      <c r="L413" s="2312"/>
      <c r="M413" s="876" t="s">
        <v>80</v>
      </c>
      <c r="N413" s="876"/>
      <c r="O413" s="876" t="s">
        <v>80</v>
      </c>
      <c r="P413" s="876"/>
      <c r="Q413" s="876"/>
      <c r="R413" s="876"/>
      <c r="S413" s="2287"/>
      <c r="T413" s="2288"/>
    </row>
    <row r="414" spans="1:20">
      <c r="A414" s="2274" t="s">
        <v>55</v>
      </c>
      <c r="B414" s="2275" t="s">
        <v>1597</v>
      </c>
      <c r="C414" s="3033">
        <v>366940</v>
      </c>
      <c r="D414" s="3034">
        <v>5984</v>
      </c>
      <c r="E414" s="3035" t="s">
        <v>718</v>
      </c>
      <c r="F414" s="3035" t="s">
        <v>34</v>
      </c>
      <c r="G414" s="3035" t="s">
        <v>536</v>
      </c>
      <c r="H414" s="3035" t="s">
        <v>1641</v>
      </c>
      <c r="I414" s="3036" t="s">
        <v>1520</v>
      </c>
      <c r="J414" s="3037" t="s">
        <v>1577</v>
      </c>
      <c r="K414" s="3041">
        <v>365</v>
      </c>
      <c r="L414" s="2312"/>
      <c r="M414" s="2313" t="s">
        <v>80</v>
      </c>
      <c r="N414" s="2313"/>
      <c r="O414" s="2313" t="s">
        <v>80</v>
      </c>
      <c r="P414" s="2313"/>
      <c r="Q414" s="2313"/>
      <c r="R414" s="2313"/>
      <c r="S414" s="2287"/>
      <c r="T414" s="2314"/>
    </row>
    <row r="415" spans="1:20">
      <c r="A415" s="2274" t="s">
        <v>55</v>
      </c>
      <c r="B415" s="2275" t="s">
        <v>1386</v>
      </c>
      <c r="C415" s="2315">
        <v>365664</v>
      </c>
      <c r="D415" s="2083">
        <v>5989</v>
      </c>
      <c r="E415" s="1213" t="s">
        <v>695</v>
      </c>
      <c r="F415" s="1213" t="s">
        <v>42</v>
      </c>
      <c r="G415" s="1213" t="s">
        <v>536</v>
      </c>
      <c r="H415" s="2316" t="str">
        <f t="shared" ref="H415:H417" si="128">A415&amp;"-"&amp;E415&amp;F415&amp;"-"&amp;G415</f>
        <v>PK1-ML-ME</v>
      </c>
      <c r="I415" s="2305" t="s">
        <v>1522</v>
      </c>
      <c r="J415" s="1214" t="s">
        <v>1521</v>
      </c>
      <c r="K415" s="1215">
        <v>30</v>
      </c>
      <c r="L415" s="2317"/>
      <c r="M415" s="2313" t="s">
        <v>80</v>
      </c>
      <c r="N415" s="2313"/>
      <c r="O415" s="2313" t="s">
        <v>80</v>
      </c>
      <c r="P415" s="2313"/>
      <c r="Q415" s="2313">
        <v>5</v>
      </c>
      <c r="R415" s="2313"/>
      <c r="S415" s="2287"/>
      <c r="T415" s="2314"/>
    </row>
    <row r="416" spans="1:20">
      <c r="A416" s="2274" t="s">
        <v>55</v>
      </c>
      <c r="B416" s="2275" t="s">
        <v>1386</v>
      </c>
      <c r="C416" s="3039">
        <v>366941</v>
      </c>
      <c r="D416" s="3034">
        <v>5990</v>
      </c>
      <c r="E416" s="3035" t="s">
        <v>696</v>
      </c>
      <c r="F416" s="3035" t="s">
        <v>34</v>
      </c>
      <c r="G416" s="3035" t="s">
        <v>536</v>
      </c>
      <c r="H416" s="3035" t="str">
        <f t="shared" si="128"/>
        <v>PK1-HR-ME</v>
      </c>
      <c r="I416" s="3036" t="s">
        <v>1524</v>
      </c>
      <c r="J416" s="3037" t="s">
        <v>1523</v>
      </c>
      <c r="K416" s="3035">
        <v>180</v>
      </c>
      <c r="L416" s="2323"/>
      <c r="M416" s="2324" t="s">
        <v>80</v>
      </c>
      <c r="N416" s="2324"/>
      <c r="O416" s="2324" t="s">
        <v>80</v>
      </c>
      <c r="P416" s="2324"/>
      <c r="Q416" s="2324"/>
      <c r="R416" s="2324"/>
      <c r="S416" s="1215"/>
      <c r="T416" s="2325"/>
    </row>
    <row r="417" spans="1:20" ht="13.5" thickBot="1">
      <c r="A417" s="2326" t="s">
        <v>55</v>
      </c>
      <c r="B417" s="2327" t="s">
        <v>1386</v>
      </c>
      <c r="C417" s="2172"/>
      <c r="D417" s="2337">
        <v>5991</v>
      </c>
      <c r="E417" s="2329" t="s">
        <v>713</v>
      </c>
      <c r="F417" s="2329" t="s">
        <v>9</v>
      </c>
      <c r="G417" s="2329" t="s">
        <v>697</v>
      </c>
      <c r="H417" s="2330" t="str">
        <f t="shared" si="128"/>
        <v>PK1-NC-EE</v>
      </c>
      <c r="I417" s="2331" t="s">
        <v>1525</v>
      </c>
      <c r="J417" s="2332" t="s">
        <v>1549</v>
      </c>
      <c r="K417" s="2333">
        <v>60</v>
      </c>
      <c r="L417" s="715"/>
      <c r="M417" s="2334" t="s">
        <v>80</v>
      </c>
      <c r="N417" s="2334"/>
      <c r="O417" s="2334" t="s">
        <v>80</v>
      </c>
      <c r="P417" s="2334"/>
      <c r="Q417" s="2334"/>
      <c r="R417" s="2334"/>
      <c r="S417" s="1103"/>
      <c r="T417" s="1494"/>
    </row>
    <row r="419" spans="1:20" hidden="1"/>
    <row r="420" spans="1:20" hidden="1">
      <c r="B420" s="3423" t="s">
        <v>1620</v>
      </c>
      <c r="C420" s="3440"/>
      <c r="D420" s="3413"/>
      <c r="E420" s="461" t="s">
        <v>695</v>
      </c>
      <c r="F420" s="461" t="s">
        <v>32</v>
      </c>
      <c r="G420" s="461" t="s">
        <v>536</v>
      </c>
      <c r="H420" s="461" t="str">
        <f>A420&amp;"-"&amp;E420&amp;F420&amp;"-"&amp;G420</f>
        <v>-MI-ME</v>
      </c>
      <c r="I420" s="3576" t="s">
        <v>144</v>
      </c>
      <c r="J420" s="528" t="s">
        <v>1262</v>
      </c>
      <c r="K420" s="3403">
        <v>30</v>
      </c>
      <c r="L420" s="463"/>
      <c r="M420" s="3403" t="s">
        <v>80</v>
      </c>
      <c r="N420" s="3403"/>
      <c r="O420" s="3403">
        <v>60</v>
      </c>
      <c r="P420" s="3403">
        <v>1</v>
      </c>
      <c r="Q420" s="3446">
        <f t="shared" ref="Q420:Q421" si="129">O420*P420</f>
        <v>60</v>
      </c>
      <c r="R420" s="3409" t="s">
        <v>383</v>
      </c>
    </row>
    <row r="421" spans="1:20" ht="13.5" hidden="1" thickBot="1">
      <c r="B421" s="3423"/>
      <c r="C421" s="3573"/>
      <c r="D421" s="3574"/>
      <c r="E421" s="461" t="s">
        <v>695</v>
      </c>
      <c r="F421" s="461" t="s">
        <v>32</v>
      </c>
      <c r="G421" s="461" t="s">
        <v>536</v>
      </c>
      <c r="H421" s="461" t="str">
        <f t="shared" ref="H421:H426" si="130">A421&amp;"-"&amp;E421&amp;F421&amp;"-"&amp;G421</f>
        <v>-MI-ME</v>
      </c>
      <c r="I421" s="3657"/>
      <c r="J421" s="526" t="s">
        <v>1263</v>
      </c>
      <c r="K421" s="3450"/>
      <c r="L421" s="480"/>
      <c r="M421" s="3450"/>
      <c r="N421" s="3450"/>
      <c r="O421" s="3450"/>
      <c r="P421" s="3450"/>
      <c r="Q421" s="3451">
        <f t="shared" si="129"/>
        <v>0</v>
      </c>
      <c r="R421" s="3443"/>
    </row>
    <row r="422" spans="1:20" hidden="1">
      <c r="B422" s="3423"/>
      <c r="C422" s="963"/>
      <c r="D422" s="911"/>
      <c r="E422" s="461" t="s">
        <v>718</v>
      </c>
      <c r="F422" s="461" t="s">
        <v>9</v>
      </c>
      <c r="G422" s="461" t="s">
        <v>697</v>
      </c>
      <c r="H422" s="461" t="str">
        <f t="shared" si="130"/>
        <v>-YC-EE</v>
      </c>
      <c r="I422" s="532" t="s">
        <v>116</v>
      </c>
      <c r="J422" s="528" t="s">
        <v>1265</v>
      </c>
      <c r="K422" s="439">
        <v>365</v>
      </c>
      <c r="L422" s="463"/>
      <c r="M422" s="439" t="s">
        <v>80</v>
      </c>
      <c r="N422" s="520"/>
      <c r="O422" s="439">
        <v>90</v>
      </c>
      <c r="P422" s="439">
        <v>2</v>
      </c>
      <c r="Q422" s="464">
        <f>O422*P422</f>
        <v>180</v>
      </c>
      <c r="R422" s="1688" t="s">
        <v>384</v>
      </c>
    </row>
    <row r="423" spans="1:20" ht="13.5" hidden="1" thickBot="1">
      <c r="B423" s="3423"/>
      <c r="C423" s="2707"/>
      <c r="D423" s="442"/>
      <c r="E423" s="459" t="s">
        <v>718</v>
      </c>
      <c r="F423" s="459" t="s">
        <v>34</v>
      </c>
      <c r="G423" s="459" t="s">
        <v>536</v>
      </c>
      <c r="H423" s="459" t="str">
        <f t="shared" si="130"/>
        <v>-YR-ME</v>
      </c>
      <c r="I423" s="2676" t="s">
        <v>116</v>
      </c>
      <c r="J423" s="782" t="s">
        <v>1264</v>
      </c>
      <c r="K423" s="444">
        <v>365</v>
      </c>
      <c r="L423" s="467"/>
      <c r="M423" s="444" t="s">
        <v>80</v>
      </c>
      <c r="N423" s="1533"/>
      <c r="O423" s="444">
        <v>240</v>
      </c>
      <c r="P423" s="444">
        <v>2</v>
      </c>
      <c r="Q423" s="468">
        <f>O423*P423</f>
        <v>480</v>
      </c>
      <c r="R423" s="1534" t="s">
        <v>385</v>
      </c>
    </row>
    <row r="424" spans="1:20" hidden="1">
      <c r="B424" s="3423"/>
      <c r="C424" s="3488"/>
      <c r="D424" s="3489"/>
      <c r="E424" s="515" t="s">
        <v>846</v>
      </c>
      <c r="F424" s="515" t="s">
        <v>32</v>
      </c>
      <c r="G424" s="515" t="s">
        <v>536</v>
      </c>
      <c r="H424" s="515" t="str">
        <f t="shared" si="130"/>
        <v>-QI-ME</v>
      </c>
      <c r="I424" s="3490" t="s">
        <v>136</v>
      </c>
      <c r="J424" s="525" t="s">
        <v>1267</v>
      </c>
      <c r="K424" s="3402">
        <v>90</v>
      </c>
      <c r="L424" s="2131"/>
      <c r="M424" s="3402" t="s">
        <v>80</v>
      </c>
      <c r="N424" s="3402"/>
      <c r="O424" s="3402">
        <v>60</v>
      </c>
      <c r="P424" s="3402">
        <v>2</v>
      </c>
      <c r="Q424" s="3445">
        <f>O424*P424</f>
        <v>120</v>
      </c>
      <c r="R424" s="3408" t="s">
        <v>383</v>
      </c>
    </row>
    <row r="425" spans="1:20" hidden="1">
      <c r="B425" s="3423"/>
      <c r="C425" s="3440"/>
      <c r="D425" s="3413"/>
      <c r="E425" s="455" t="s">
        <v>846</v>
      </c>
      <c r="F425" s="455" t="s">
        <v>32</v>
      </c>
      <c r="G425" s="455" t="s">
        <v>536</v>
      </c>
      <c r="H425" s="455" t="str">
        <f t="shared" si="130"/>
        <v>-QI-ME</v>
      </c>
      <c r="I425" s="3465"/>
      <c r="J425" s="526" t="s">
        <v>1266</v>
      </c>
      <c r="K425" s="3403"/>
      <c r="L425" s="2132"/>
      <c r="M425" s="3403"/>
      <c r="N425" s="3403"/>
      <c r="O425" s="3403"/>
      <c r="P425" s="3403"/>
      <c r="Q425" s="3446"/>
      <c r="R425" s="3409"/>
    </row>
    <row r="426" spans="1:20" ht="13.5" hidden="1" thickBot="1">
      <c r="B426" s="3423"/>
      <c r="C426" s="3573"/>
      <c r="D426" s="3574"/>
      <c r="E426" s="455" t="s">
        <v>846</v>
      </c>
      <c r="F426" s="455" t="s">
        <v>32</v>
      </c>
      <c r="G426" s="455" t="s">
        <v>536</v>
      </c>
      <c r="H426" s="455" t="str">
        <f t="shared" si="130"/>
        <v>-QI-ME</v>
      </c>
      <c r="I426" s="3576"/>
      <c r="J426" s="526" t="s">
        <v>1268</v>
      </c>
      <c r="K426" s="3450"/>
      <c r="L426" s="2132"/>
      <c r="M426" s="3450"/>
      <c r="N426" s="3450"/>
      <c r="O426" s="3450"/>
      <c r="P426" s="3450"/>
      <c r="Q426" s="3451"/>
      <c r="R426" s="3658"/>
    </row>
    <row r="427" spans="1:20" ht="13.5" hidden="1" thickBot="1">
      <c r="B427" s="3423"/>
      <c r="C427" s="1073"/>
      <c r="D427" s="1074"/>
      <c r="E427" s="1075" t="s">
        <v>695</v>
      </c>
      <c r="F427" s="1075" t="s">
        <v>32</v>
      </c>
      <c r="G427" s="1075" t="s">
        <v>697</v>
      </c>
      <c r="H427" s="1075" t="str">
        <f>A427&amp;"-"&amp;E427&amp;F427&amp;"-"&amp;G427</f>
        <v>-MI-EE</v>
      </c>
      <c r="I427" s="1076" t="s">
        <v>854</v>
      </c>
      <c r="J427" s="1077" t="s">
        <v>121</v>
      </c>
      <c r="K427" s="1078">
        <v>30</v>
      </c>
      <c r="L427" s="929"/>
      <c r="M427" s="1078" t="s">
        <v>80</v>
      </c>
      <c r="N427" s="1079"/>
      <c r="O427" s="1078">
        <v>60</v>
      </c>
      <c r="P427" s="1078">
        <v>1</v>
      </c>
      <c r="Q427" s="1080">
        <f t="shared" ref="Q427:Q428" si="131">O427*P427</f>
        <v>60</v>
      </c>
      <c r="R427" s="540" t="s">
        <v>383</v>
      </c>
    </row>
    <row r="428" spans="1:20" ht="13.5" hidden="1" thickBot="1">
      <c r="B428" s="3423"/>
      <c r="C428" s="2708"/>
      <c r="D428" s="2709"/>
      <c r="E428" s="2709" t="s">
        <v>34</v>
      </c>
      <c r="F428" s="2709" t="s">
        <v>42</v>
      </c>
      <c r="G428" s="2709" t="s">
        <v>706</v>
      </c>
      <c r="H428" s="2709" t="str">
        <f t="shared" ref="H428:H439" si="132">A428&amp;"-"&amp;E428&amp;F428&amp;"-"&amp;G428</f>
        <v>-RL-OP</v>
      </c>
      <c r="I428" s="2710" t="s">
        <v>123</v>
      </c>
      <c r="J428" s="2710" t="s">
        <v>124</v>
      </c>
      <c r="K428" s="928">
        <v>120</v>
      </c>
      <c r="L428" s="929"/>
      <c r="M428" s="928"/>
      <c r="N428" s="928" t="s">
        <v>80</v>
      </c>
      <c r="O428" s="928">
        <v>20</v>
      </c>
      <c r="P428" s="928">
        <v>1</v>
      </c>
      <c r="Q428" s="930">
        <f t="shared" si="131"/>
        <v>20</v>
      </c>
      <c r="R428" s="540" t="s">
        <v>503</v>
      </c>
    </row>
    <row r="429" spans="1:20" hidden="1">
      <c r="B429" s="3423"/>
      <c r="C429" s="3488"/>
      <c r="D429" s="3489"/>
      <c r="E429" s="515" t="s">
        <v>696</v>
      </c>
      <c r="F429" s="515" t="s">
        <v>9</v>
      </c>
      <c r="G429" s="515" t="s">
        <v>697</v>
      </c>
      <c r="H429" s="515" t="str">
        <f t="shared" si="132"/>
        <v>-HC-EE</v>
      </c>
      <c r="I429" s="3557" t="s">
        <v>130</v>
      </c>
      <c r="J429" s="434" t="s">
        <v>68</v>
      </c>
      <c r="K429" s="3402">
        <v>180</v>
      </c>
      <c r="L429" s="434"/>
      <c r="M429" s="3402" t="s">
        <v>80</v>
      </c>
      <c r="N429" s="3402"/>
      <c r="O429" s="3402">
        <v>480</v>
      </c>
      <c r="P429" s="3402">
        <v>3</v>
      </c>
      <c r="Q429" s="3445">
        <f>O429*P429</f>
        <v>1440</v>
      </c>
      <c r="R429" s="3408" t="s">
        <v>384</v>
      </c>
    </row>
    <row r="430" spans="1:20" ht="13.5" hidden="1" thickBot="1">
      <c r="B430" s="3423"/>
      <c r="C430" s="3448"/>
      <c r="D430" s="3414"/>
      <c r="E430" s="460" t="s">
        <v>696</v>
      </c>
      <c r="F430" s="460" t="s">
        <v>9</v>
      </c>
      <c r="G430" s="460" t="s">
        <v>697</v>
      </c>
      <c r="H430" s="460" t="str">
        <f t="shared" si="132"/>
        <v>-HC-EE</v>
      </c>
      <c r="I430" s="3558"/>
      <c r="J430" s="423" t="s">
        <v>131</v>
      </c>
      <c r="K430" s="3416"/>
      <c r="L430" s="443"/>
      <c r="M430" s="3416"/>
      <c r="N430" s="3416"/>
      <c r="O430" s="3416"/>
      <c r="P430" s="3416"/>
      <c r="Q430" s="3458"/>
      <c r="R430" s="3443"/>
    </row>
    <row r="431" spans="1:20" s="225" customFormat="1" ht="30.95" hidden="1" customHeight="1">
      <c r="A431" s="2362"/>
      <c r="B431" s="3423"/>
      <c r="C431" s="3440"/>
      <c r="D431" s="3413"/>
      <c r="E431" s="427" t="s">
        <v>718</v>
      </c>
      <c r="F431" s="427" t="s">
        <v>34</v>
      </c>
      <c r="G431" s="427" t="s">
        <v>536</v>
      </c>
      <c r="H431" s="427" t="str">
        <f t="shared" si="132"/>
        <v>-YR-ME</v>
      </c>
      <c r="I431" s="3465" t="s">
        <v>132</v>
      </c>
      <c r="J431" s="2711" t="s">
        <v>1518</v>
      </c>
      <c r="K431" s="3402">
        <v>365</v>
      </c>
      <c r="L431" s="429"/>
      <c r="M431" s="3402" t="s">
        <v>80</v>
      </c>
      <c r="N431" s="3402"/>
      <c r="O431" s="3402">
        <v>480</v>
      </c>
      <c r="P431" s="3402">
        <v>3</v>
      </c>
      <c r="Q431" s="3445">
        <f t="shared" ref="Q431" si="133">O431*P431</f>
        <v>1440</v>
      </c>
      <c r="R431" s="3409" t="s">
        <v>385</v>
      </c>
    </row>
    <row r="432" spans="1:20" s="225" customFormat="1" ht="30.95" hidden="1" customHeight="1">
      <c r="A432" s="2362"/>
      <c r="B432" s="3423"/>
      <c r="C432" s="3440"/>
      <c r="D432" s="3413"/>
      <c r="E432" s="427" t="s">
        <v>718</v>
      </c>
      <c r="F432" s="427" t="s">
        <v>34</v>
      </c>
      <c r="G432" s="427" t="s">
        <v>536</v>
      </c>
      <c r="H432" s="427" t="str">
        <f t="shared" si="132"/>
        <v>-YR-ME</v>
      </c>
      <c r="I432" s="3465"/>
      <c r="J432" s="415" t="s">
        <v>1510</v>
      </c>
      <c r="K432" s="3403"/>
      <c r="L432" s="415"/>
      <c r="M432" s="3403"/>
      <c r="N432" s="3403"/>
      <c r="O432" s="3403"/>
      <c r="P432" s="3403"/>
      <c r="Q432" s="3446"/>
      <c r="R432" s="3409"/>
    </row>
    <row r="433" spans="1:18" s="225" customFormat="1" ht="30.95" hidden="1" customHeight="1" thickBot="1">
      <c r="A433" s="2362"/>
      <c r="B433" s="3423"/>
      <c r="C433" s="3573"/>
      <c r="D433" s="3574"/>
      <c r="E433" s="427" t="s">
        <v>718</v>
      </c>
      <c r="F433" s="427" t="s">
        <v>34</v>
      </c>
      <c r="G433" s="427" t="s">
        <v>536</v>
      </c>
      <c r="H433" s="427" t="str">
        <f t="shared" si="132"/>
        <v>-YR-ME</v>
      </c>
      <c r="I433" s="3576"/>
      <c r="J433" s="415" t="s">
        <v>1511</v>
      </c>
      <c r="K433" s="3450"/>
      <c r="L433" s="415"/>
      <c r="M433" s="3450"/>
      <c r="N433" s="3450"/>
      <c r="O433" s="3450"/>
      <c r="P433" s="3450"/>
      <c r="Q433" s="3451"/>
      <c r="R433" s="3409"/>
    </row>
    <row r="434" spans="1:18" s="225" customFormat="1" ht="30.95" hidden="1" customHeight="1">
      <c r="A434" s="2362"/>
      <c r="B434" s="3423"/>
      <c r="C434" s="3567"/>
      <c r="D434" s="3550"/>
      <c r="E434" s="419" t="s">
        <v>696</v>
      </c>
      <c r="F434" s="419" t="s">
        <v>34</v>
      </c>
      <c r="G434" s="419" t="s">
        <v>536</v>
      </c>
      <c r="H434" s="419" t="str">
        <f t="shared" si="132"/>
        <v>-HR-ME</v>
      </c>
      <c r="I434" s="3575" t="s">
        <v>139</v>
      </c>
      <c r="J434" s="415" t="s">
        <v>1519</v>
      </c>
      <c r="K434" s="3474">
        <v>365</v>
      </c>
      <c r="L434" s="415"/>
      <c r="M434" s="3474" t="s">
        <v>80</v>
      </c>
      <c r="N434" s="3474"/>
      <c r="O434" s="3474">
        <v>480</v>
      </c>
      <c r="P434" s="3474">
        <v>3</v>
      </c>
      <c r="Q434" s="3475">
        <f t="shared" ref="Q434" si="134">O434*P434</f>
        <v>1440</v>
      </c>
      <c r="R434" s="3408" t="s">
        <v>385</v>
      </c>
    </row>
    <row r="435" spans="1:18" s="225" customFormat="1" ht="30.95" hidden="1" customHeight="1" thickBot="1">
      <c r="A435" s="2362"/>
      <c r="B435" s="3423"/>
      <c r="C435" s="3573"/>
      <c r="D435" s="3574"/>
      <c r="E435" s="419" t="s">
        <v>696</v>
      </c>
      <c r="F435" s="419" t="s">
        <v>34</v>
      </c>
      <c r="G435" s="419" t="s">
        <v>536</v>
      </c>
      <c r="H435" s="419" t="str">
        <f t="shared" si="132"/>
        <v>-HR-ME</v>
      </c>
      <c r="I435" s="3576"/>
      <c r="J435" s="415" t="s">
        <v>859</v>
      </c>
      <c r="K435" s="3450"/>
      <c r="L435" s="415"/>
      <c r="M435" s="3450"/>
      <c r="N435" s="3450"/>
      <c r="O435" s="3450"/>
      <c r="P435" s="3450"/>
      <c r="Q435" s="3451"/>
      <c r="R435" s="3559"/>
    </row>
    <row r="436" spans="1:18" s="225" customFormat="1" ht="30.95" hidden="1" customHeight="1">
      <c r="A436" s="2362"/>
      <c r="B436" s="3423"/>
      <c r="C436" s="3567"/>
      <c r="D436" s="3550"/>
      <c r="E436" s="419" t="s">
        <v>718</v>
      </c>
      <c r="F436" s="419" t="s">
        <v>34</v>
      </c>
      <c r="G436" s="419" t="s">
        <v>536</v>
      </c>
      <c r="H436" s="419" t="str">
        <f t="shared" si="132"/>
        <v>-YR-ME</v>
      </c>
      <c r="I436" s="3575" t="s">
        <v>144</v>
      </c>
      <c r="J436" s="415" t="s">
        <v>1621</v>
      </c>
      <c r="K436" s="3474">
        <v>365</v>
      </c>
      <c r="L436" s="415"/>
      <c r="M436" s="3474" t="s">
        <v>80</v>
      </c>
      <c r="N436" s="3474"/>
      <c r="O436" s="3474">
        <v>480</v>
      </c>
      <c r="P436" s="3474">
        <v>3</v>
      </c>
      <c r="Q436" s="3475">
        <f t="shared" ref="Q436" si="135">O436*P436</f>
        <v>1440</v>
      </c>
      <c r="R436" s="3408" t="s">
        <v>385</v>
      </c>
    </row>
    <row r="437" spans="1:18" s="225" customFormat="1" ht="30.95" hidden="1" customHeight="1" thickBot="1">
      <c r="A437" s="2362"/>
      <c r="B437" s="3423"/>
      <c r="C437" s="3573"/>
      <c r="D437" s="3574"/>
      <c r="E437" s="419" t="s">
        <v>718</v>
      </c>
      <c r="F437" s="419" t="s">
        <v>34</v>
      </c>
      <c r="G437" s="419" t="s">
        <v>536</v>
      </c>
      <c r="H437" s="419" t="str">
        <f t="shared" si="132"/>
        <v>-YR-ME</v>
      </c>
      <c r="I437" s="3576"/>
      <c r="J437" s="415" t="s">
        <v>1517</v>
      </c>
      <c r="K437" s="3450"/>
      <c r="L437" s="415"/>
      <c r="M437" s="3450"/>
      <c r="N437" s="3450"/>
      <c r="O437" s="3450"/>
      <c r="P437" s="3450"/>
      <c r="Q437" s="3451"/>
      <c r="R437" s="3559"/>
    </row>
    <row r="438" spans="1:18" ht="13.5" hidden="1" thickBot="1">
      <c r="B438" s="3423"/>
      <c r="C438" s="3567"/>
      <c r="D438" s="3550"/>
      <c r="E438" s="419" t="s">
        <v>696</v>
      </c>
      <c r="F438" s="419" t="s">
        <v>9</v>
      </c>
      <c r="G438" s="419" t="s">
        <v>536</v>
      </c>
      <c r="H438" s="419" t="str">
        <f t="shared" si="132"/>
        <v>-HC-ME</v>
      </c>
      <c r="I438" s="3575" t="s">
        <v>147</v>
      </c>
      <c r="J438" s="415" t="s">
        <v>148</v>
      </c>
      <c r="K438" s="3474">
        <v>180</v>
      </c>
      <c r="L438" s="440"/>
      <c r="M438" s="3474" t="s">
        <v>80</v>
      </c>
      <c r="N438" s="3474"/>
      <c r="O438" s="3474">
        <v>180</v>
      </c>
      <c r="P438" s="3474">
        <v>2</v>
      </c>
      <c r="Q438" s="3475">
        <f t="shared" ref="Q438" si="136">O438*P438</f>
        <v>360</v>
      </c>
      <c r="R438" s="540" t="s">
        <v>384</v>
      </c>
    </row>
    <row r="439" spans="1:18" ht="13.5" hidden="1" thickBot="1">
      <c r="B439" s="3424"/>
      <c r="C439" s="3448"/>
      <c r="D439" s="3414"/>
      <c r="E439" s="465" t="s">
        <v>696</v>
      </c>
      <c r="F439" s="465" t="s">
        <v>9</v>
      </c>
      <c r="G439" s="465" t="s">
        <v>536</v>
      </c>
      <c r="H439" s="465" t="str">
        <f t="shared" si="132"/>
        <v>-HC-ME</v>
      </c>
      <c r="I439" s="3577"/>
      <c r="J439" s="423" t="s">
        <v>149</v>
      </c>
      <c r="K439" s="3416"/>
      <c r="L439" s="443"/>
      <c r="M439" s="3416"/>
      <c r="N439" s="3416"/>
      <c r="O439" s="3416"/>
      <c r="P439" s="3416"/>
      <c r="Q439" s="3458"/>
      <c r="R439" s="540" t="s">
        <v>383</v>
      </c>
    </row>
    <row r="440" spans="1:18" hidden="1"/>
    <row r="441" spans="1:18" hidden="1">
      <c r="C441" s="278">
        <v>365529</v>
      </c>
      <c r="D441" s="278">
        <v>6019</v>
      </c>
      <c r="E441" s="632" t="s">
        <v>694</v>
      </c>
      <c r="F441" s="632" t="s">
        <v>32</v>
      </c>
      <c r="G441" s="632" t="s">
        <v>706</v>
      </c>
      <c r="H441" s="632" t="e">
        <f>#REF!&amp;"-"&amp;E441&amp;F441&amp;"-"&amp;G441</f>
        <v>#REF!</v>
      </c>
      <c r="I441" s="609" t="s">
        <v>1634</v>
      </c>
      <c r="J441" s="609" t="s">
        <v>1000</v>
      </c>
      <c r="K441" s="610">
        <v>7</v>
      </c>
      <c r="L441" s="642"/>
      <c r="M441" s="613"/>
      <c r="N441" s="613" t="s">
        <v>80</v>
      </c>
      <c r="O441" s="613"/>
      <c r="P441" s="613">
        <v>30</v>
      </c>
      <c r="Q441" s="613">
        <v>1</v>
      </c>
      <c r="R441" s="658">
        <f t="shared" ref="R441" si="137">P441*Q441</f>
        <v>30</v>
      </c>
    </row>
    <row r="442" spans="1:18" hidden="1"/>
    <row r="443" spans="1:18" hidden="1"/>
    <row r="444" spans="1:18" hidden="1"/>
    <row r="445" spans="1:18" hidden="1"/>
    <row r="446" spans="1:18" hidden="1"/>
    <row r="447" spans="1:18" hidden="1"/>
    <row r="448" spans="1:1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sheetData>
  <autoFilter ref="A5:R276" xr:uid="{EDA2147A-575F-44D3-BEB2-327EF21C0FD7}"/>
  <mergeCells count="1278">
    <mergeCell ref="G330:G331"/>
    <mergeCell ref="H330:H331"/>
    <mergeCell ref="D81:D83"/>
    <mergeCell ref="C81:C83"/>
    <mergeCell ref="H95:H97"/>
    <mergeCell ref="G95:G97"/>
    <mergeCell ref="F95:F97"/>
    <mergeCell ref="E95:E97"/>
    <mergeCell ref="D95:D97"/>
    <mergeCell ref="C95:C97"/>
    <mergeCell ref="I95:I97"/>
    <mergeCell ref="D390:D391"/>
    <mergeCell ref="E390:E391"/>
    <mergeCell ref="F390:F391"/>
    <mergeCell ref="G390:G391"/>
    <mergeCell ref="H390:H391"/>
    <mergeCell ref="C348:C349"/>
    <mergeCell ref="D348:D349"/>
    <mergeCell ref="E348:E349"/>
    <mergeCell ref="F348:F349"/>
    <mergeCell ref="G348:G349"/>
    <mergeCell ref="H348:H349"/>
    <mergeCell ref="I348:I349"/>
    <mergeCell ref="C328:C329"/>
    <mergeCell ref="D328:D329"/>
    <mergeCell ref="E328:E329"/>
    <mergeCell ref="F328:F329"/>
    <mergeCell ref="G328:G329"/>
    <mergeCell ref="H328:H329"/>
    <mergeCell ref="D107:D108"/>
    <mergeCell ref="I107:I108"/>
    <mergeCell ref="C107:C108"/>
    <mergeCell ref="C400:C401"/>
    <mergeCell ref="D400:D401"/>
    <mergeCell ref="E400:E401"/>
    <mergeCell ref="F400:F401"/>
    <mergeCell ref="G400:G401"/>
    <mergeCell ref="H400:H401"/>
    <mergeCell ref="K400:K401"/>
    <mergeCell ref="C363:C364"/>
    <mergeCell ref="D363:D364"/>
    <mergeCell ref="E363:E364"/>
    <mergeCell ref="F363:F364"/>
    <mergeCell ref="G363:G364"/>
    <mergeCell ref="H363:H364"/>
    <mergeCell ref="K363:K364"/>
    <mergeCell ref="C365:C366"/>
    <mergeCell ref="D365:D366"/>
    <mergeCell ref="E365:E366"/>
    <mergeCell ref="E395:E397"/>
    <mergeCell ref="F395:F397"/>
    <mergeCell ref="K376:K377"/>
    <mergeCell ref="C369:C372"/>
    <mergeCell ref="D369:D372"/>
    <mergeCell ref="E369:E372"/>
    <mergeCell ref="K395:K397"/>
    <mergeCell ref="C398:C399"/>
    <mergeCell ref="D398:D399"/>
    <mergeCell ref="E398:E399"/>
    <mergeCell ref="F398:F399"/>
    <mergeCell ref="G398:G399"/>
    <mergeCell ref="H398:H399"/>
    <mergeCell ref="K398:K399"/>
    <mergeCell ref="C383:C384"/>
    <mergeCell ref="K328:K329"/>
    <mergeCell ref="K390:K391"/>
    <mergeCell ref="C330:C331"/>
    <mergeCell ref="H365:H366"/>
    <mergeCell ref="K365:K366"/>
    <mergeCell ref="C390:C391"/>
    <mergeCell ref="G357:G359"/>
    <mergeCell ref="H357:H359"/>
    <mergeCell ref="I357:I359"/>
    <mergeCell ref="I376:I377"/>
    <mergeCell ref="H376:H377"/>
    <mergeCell ref="C367:C368"/>
    <mergeCell ref="C341:C342"/>
    <mergeCell ref="D341:D342"/>
    <mergeCell ref="E341:E342"/>
    <mergeCell ref="F341:F342"/>
    <mergeCell ref="G341:G342"/>
    <mergeCell ref="H341:H342"/>
    <mergeCell ref="I341:I342"/>
    <mergeCell ref="K341:K342"/>
    <mergeCell ref="G355:G356"/>
    <mergeCell ref="H355:H356"/>
    <mergeCell ref="K355:K356"/>
    <mergeCell ref="D357:D359"/>
    <mergeCell ref="E357:E359"/>
    <mergeCell ref="F357:F359"/>
    <mergeCell ref="C360:C362"/>
    <mergeCell ref="K357:K359"/>
    <mergeCell ref="K348:K349"/>
    <mergeCell ref="D330:D331"/>
    <mergeCell ref="E330:E331"/>
    <mergeCell ref="F330:F331"/>
    <mergeCell ref="N295:N296"/>
    <mergeCell ref="M299:M302"/>
    <mergeCell ref="N299:N302"/>
    <mergeCell ref="O299:O302"/>
    <mergeCell ref="P299:P302"/>
    <mergeCell ref="Q299:Q302"/>
    <mergeCell ref="R299:R302"/>
    <mergeCell ref="H383:H384"/>
    <mergeCell ref="I383:I384"/>
    <mergeCell ref="K383:K384"/>
    <mergeCell ref="O369:O372"/>
    <mergeCell ref="P369:P372"/>
    <mergeCell ref="Q369:Q372"/>
    <mergeCell ref="R369:R372"/>
    <mergeCell ref="D367:D368"/>
    <mergeCell ref="E367:E368"/>
    <mergeCell ref="F367:F368"/>
    <mergeCell ref="G367:G368"/>
    <mergeCell ref="H367:H368"/>
    <mergeCell ref="I367:I368"/>
    <mergeCell ref="K367:K368"/>
    <mergeCell ref="M367:M368"/>
    <mergeCell ref="K330:K331"/>
    <mergeCell ref="D355:D356"/>
    <mergeCell ref="E355:E356"/>
    <mergeCell ref="F355:F356"/>
    <mergeCell ref="F369:F372"/>
    <mergeCell ref="G369:G372"/>
    <mergeCell ref="H369:H372"/>
    <mergeCell ref="I369:I372"/>
    <mergeCell ref="F365:F366"/>
    <mergeCell ref="D383:D384"/>
    <mergeCell ref="N287:N292"/>
    <mergeCell ref="O287:O292"/>
    <mergeCell ref="P287:P292"/>
    <mergeCell ref="Q287:Q292"/>
    <mergeCell ref="R287:R292"/>
    <mergeCell ref="C290:C292"/>
    <mergeCell ref="D290:D292"/>
    <mergeCell ref="E290:E292"/>
    <mergeCell ref="F290:F292"/>
    <mergeCell ref="G290:G292"/>
    <mergeCell ref="H290:H292"/>
    <mergeCell ref="I290:I292"/>
    <mergeCell ref="K290:K292"/>
    <mergeCell ref="L290:L291"/>
    <mergeCell ref="M290:M291"/>
    <mergeCell ref="K235:K236"/>
    <mergeCell ref="M235:M236"/>
    <mergeCell ref="I244:I245"/>
    <mergeCell ref="K244:K245"/>
    <mergeCell ref="M244:M245"/>
    <mergeCell ref="N244:N245"/>
    <mergeCell ref="C242:C243"/>
    <mergeCell ref="D242:D243"/>
    <mergeCell ref="I242:I243"/>
    <mergeCell ref="K242:K243"/>
    <mergeCell ref="M242:M243"/>
    <mergeCell ref="P237:P239"/>
    <mergeCell ref="Q237:Q239"/>
    <mergeCell ref="Q242:Q243"/>
    <mergeCell ref="I240:I241"/>
    <mergeCell ref="K240:K241"/>
    <mergeCell ref="D240:D241"/>
    <mergeCell ref="M240:M241"/>
    <mergeCell ref="B220:B232"/>
    <mergeCell ref="B233:B245"/>
    <mergeCell ref="C235:C236"/>
    <mergeCell ref="D235:D236"/>
    <mergeCell ref="C244:C245"/>
    <mergeCell ref="C237:C239"/>
    <mergeCell ref="D237:D239"/>
    <mergeCell ref="D163:D164"/>
    <mergeCell ref="D116:D124"/>
    <mergeCell ref="D183:D184"/>
    <mergeCell ref="B88:B101"/>
    <mergeCell ref="C88:C90"/>
    <mergeCell ref="D88:D90"/>
    <mergeCell ref="C193:C194"/>
    <mergeCell ref="C99:C101"/>
    <mergeCell ref="B204:B219"/>
    <mergeCell ref="B188:B203"/>
    <mergeCell ref="D99:D101"/>
    <mergeCell ref="D93:D94"/>
    <mergeCell ref="C93:C94"/>
    <mergeCell ref="D244:D245"/>
    <mergeCell ref="D178:D180"/>
    <mergeCell ref="C181:C182"/>
    <mergeCell ref="D181:D182"/>
    <mergeCell ref="C183:C184"/>
    <mergeCell ref="D227:D228"/>
    <mergeCell ref="B102:B115"/>
    <mergeCell ref="C102:C104"/>
    <mergeCell ref="D102:D104"/>
    <mergeCell ref="C231:C232"/>
    <mergeCell ref="D231:D232"/>
    <mergeCell ref="O229:O230"/>
    <mergeCell ref="I222:I223"/>
    <mergeCell ref="D218:D219"/>
    <mergeCell ref="I218:I219"/>
    <mergeCell ref="I216:I217"/>
    <mergeCell ref="K222:K223"/>
    <mergeCell ref="Q216:Q217"/>
    <mergeCell ref="M222:M223"/>
    <mergeCell ref="K198:K199"/>
    <mergeCell ref="C198:C199"/>
    <mergeCell ref="H214:H215"/>
    <mergeCell ref="F214:F215"/>
    <mergeCell ref="G214:G215"/>
    <mergeCell ref="P216:P217"/>
    <mergeCell ref="E211:E213"/>
    <mergeCell ref="F211:F213"/>
    <mergeCell ref="G211:G213"/>
    <mergeCell ref="H211:H213"/>
    <mergeCell ref="I209:I210"/>
    <mergeCell ref="M218:M219"/>
    <mergeCell ref="K218:K219"/>
    <mergeCell ref="D216:D217"/>
    <mergeCell ref="O216:O217"/>
    <mergeCell ref="N216:N217"/>
    <mergeCell ref="M216:M217"/>
    <mergeCell ref="K216:K217"/>
    <mergeCell ref="Q218:Q219"/>
    <mergeCell ref="P218:P219"/>
    <mergeCell ref="O218:O219"/>
    <mergeCell ref="N218:N219"/>
    <mergeCell ref="K211:K213"/>
    <mergeCell ref="K214:K215"/>
    <mergeCell ref="D127:D129"/>
    <mergeCell ref="I127:I129"/>
    <mergeCell ref="C130:C132"/>
    <mergeCell ref="D130:D132"/>
    <mergeCell ref="D186:D187"/>
    <mergeCell ref="C133:C134"/>
    <mergeCell ref="D133:D134"/>
    <mergeCell ref="D229:D230"/>
    <mergeCell ref="I229:I230"/>
    <mergeCell ref="K229:K230"/>
    <mergeCell ref="M229:M230"/>
    <mergeCell ref="N229:N230"/>
    <mergeCell ref="K195:K197"/>
    <mergeCell ref="K209:K210"/>
    <mergeCell ref="D195:D197"/>
    <mergeCell ref="E195:E197"/>
    <mergeCell ref="F195:F197"/>
    <mergeCell ref="C176:C177"/>
    <mergeCell ref="D176:D177"/>
    <mergeCell ref="C178:C180"/>
    <mergeCell ref="E178:E180"/>
    <mergeCell ref="F178:F180"/>
    <mergeCell ref="G178:G180"/>
    <mergeCell ref="E183:E184"/>
    <mergeCell ref="F183:F184"/>
    <mergeCell ref="G183:G184"/>
    <mergeCell ref="H183:H184"/>
    <mergeCell ref="I183:I184"/>
    <mergeCell ref="M183:M184"/>
    <mergeCell ref="N183:N184"/>
    <mergeCell ref="D188:D190"/>
    <mergeCell ref="K188:K190"/>
    <mergeCell ref="N240:N241"/>
    <mergeCell ref="O240:O241"/>
    <mergeCell ref="P240:P241"/>
    <mergeCell ref="B165:B187"/>
    <mergeCell ref="C165:C173"/>
    <mergeCell ref="D165:D173"/>
    <mergeCell ref="I165:I167"/>
    <mergeCell ref="E181:E182"/>
    <mergeCell ref="F181:F182"/>
    <mergeCell ref="G181:G182"/>
    <mergeCell ref="H181:H182"/>
    <mergeCell ref="I181:I182"/>
    <mergeCell ref="M181:M182"/>
    <mergeCell ref="N181:N182"/>
    <mergeCell ref="O181:O182"/>
    <mergeCell ref="P181:P182"/>
    <mergeCell ref="N235:N236"/>
    <mergeCell ref="O235:O236"/>
    <mergeCell ref="P235:P236"/>
    <mergeCell ref="N198:N199"/>
    <mergeCell ref="O198:O199"/>
    <mergeCell ref="P198:P199"/>
    <mergeCell ref="C211:C213"/>
    <mergeCell ref="D211:D213"/>
    <mergeCell ref="O176:O177"/>
    <mergeCell ref="P176:P177"/>
    <mergeCell ref="C240:C241"/>
    <mergeCell ref="H178:H180"/>
    <mergeCell ref="I178:I180"/>
    <mergeCell ref="M178:M180"/>
    <mergeCell ref="C227:C228"/>
    <mergeCell ref="C186:C187"/>
    <mergeCell ref="C216:C217"/>
    <mergeCell ref="P202:P203"/>
    <mergeCell ref="C222:C223"/>
    <mergeCell ref="C224:C226"/>
    <mergeCell ref="N224:N226"/>
    <mergeCell ref="O224:O226"/>
    <mergeCell ref="P224:P226"/>
    <mergeCell ref="Q224:Q226"/>
    <mergeCell ref="O204:O206"/>
    <mergeCell ref="C218:C219"/>
    <mergeCell ref="I193:I194"/>
    <mergeCell ref="D224:D226"/>
    <mergeCell ref="I224:I226"/>
    <mergeCell ref="K224:K226"/>
    <mergeCell ref="M224:M226"/>
    <mergeCell ref="C204:C206"/>
    <mergeCell ref="D204:D206"/>
    <mergeCell ref="D209:D210"/>
    <mergeCell ref="C209:C210"/>
    <mergeCell ref="C202:C203"/>
    <mergeCell ref="I214:I215"/>
    <mergeCell ref="D193:D194"/>
    <mergeCell ref="K202:K203"/>
    <mergeCell ref="M202:M203"/>
    <mergeCell ref="N202:N203"/>
    <mergeCell ref="O202:O203"/>
    <mergeCell ref="S165:S174"/>
    <mergeCell ref="I171:I173"/>
    <mergeCell ref="I176:I177"/>
    <mergeCell ref="K176:K177"/>
    <mergeCell ref="M176:M177"/>
    <mergeCell ref="N176:N177"/>
    <mergeCell ref="R176:R177"/>
    <mergeCell ref="Q181:Q182"/>
    <mergeCell ref="Q176:Q177"/>
    <mergeCell ref="C135:C136"/>
    <mergeCell ref="D135:D136"/>
    <mergeCell ref="I135:I136"/>
    <mergeCell ref="C152:C154"/>
    <mergeCell ref="D152:D154"/>
    <mergeCell ref="O209:O210"/>
    <mergeCell ref="Q193:Q194"/>
    <mergeCell ref="R198:R199"/>
    <mergeCell ref="P204:P206"/>
    <mergeCell ref="C188:C190"/>
    <mergeCell ref="E163:E164"/>
    <mergeCell ref="F163:F164"/>
    <mergeCell ref="G163:G164"/>
    <mergeCell ref="C116:C124"/>
    <mergeCell ref="I163:I164"/>
    <mergeCell ref="C138:C140"/>
    <mergeCell ref="D138:D140"/>
    <mergeCell ref="I138:I140"/>
    <mergeCell ref="H138:H140"/>
    <mergeCell ref="G138:G140"/>
    <mergeCell ref="H109:H111"/>
    <mergeCell ref="G109:G111"/>
    <mergeCell ref="F109:F111"/>
    <mergeCell ref="E109:E111"/>
    <mergeCell ref="D109:D111"/>
    <mergeCell ref="C109:C111"/>
    <mergeCell ref="H113:H115"/>
    <mergeCell ref="E113:E115"/>
    <mergeCell ref="F138:F140"/>
    <mergeCell ref="E138:E140"/>
    <mergeCell ref="C141:C149"/>
    <mergeCell ref="D141:D149"/>
    <mergeCell ref="C155:C157"/>
    <mergeCell ref="C158:C159"/>
    <mergeCell ref="D158:D159"/>
    <mergeCell ref="I158:I159"/>
    <mergeCell ref="C160:C161"/>
    <mergeCell ref="D160:D161"/>
    <mergeCell ref="I160:I161"/>
    <mergeCell ref="C163:C164"/>
    <mergeCell ref="D155:D157"/>
    <mergeCell ref="I155:I157"/>
    <mergeCell ref="I116:I118"/>
    <mergeCell ref="I122:I124"/>
    <mergeCell ref="C127:C129"/>
    <mergeCell ref="S116:S125"/>
    <mergeCell ref="S127:S128"/>
    <mergeCell ref="M198:M199"/>
    <mergeCell ref="R222:R223"/>
    <mergeCell ref="I231:I232"/>
    <mergeCell ref="K231:K232"/>
    <mergeCell ref="M231:M232"/>
    <mergeCell ref="N231:N232"/>
    <mergeCell ref="O231:O232"/>
    <mergeCell ref="P231:P232"/>
    <mergeCell ref="Q231:Q232"/>
    <mergeCell ref="P227:P228"/>
    <mergeCell ref="Q227:Q228"/>
    <mergeCell ref="S130:S132"/>
    <mergeCell ref="S133:S134"/>
    <mergeCell ref="S135:S136"/>
    <mergeCell ref="R178:R180"/>
    <mergeCell ref="I141:I143"/>
    <mergeCell ref="S141:S150"/>
    <mergeCell ref="I147:I149"/>
    <mergeCell ref="N200:N201"/>
    <mergeCell ref="O200:O201"/>
    <mergeCell ref="K204:K206"/>
    <mergeCell ref="R195:R197"/>
    <mergeCell ref="N195:N197"/>
    <mergeCell ref="I133:I134"/>
    <mergeCell ref="S152:S153"/>
    <mergeCell ref="S155:S157"/>
    <mergeCell ref="S158:S159"/>
    <mergeCell ref="S160:S161"/>
    <mergeCell ref="R181:R182"/>
    <mergeCell ref="K138:K140"/>
    <mergeCell ref="C402:C403"/>
    <mergeCell ref="D402:D403"/>
    <mergeCell ref="E402:E403"/>
    <mergeCell ref="F402:F403"/>
    <mergeCell ref="G402:G403"/>
    <mergeCell ref="H402:H403"/>
    <mergeCell ref="I402:I403"/>
    <mergeCell ref="K402:K403"/>
    <mergeCell ref="M402:M403"/>
    <mergeCell ref="G404:G407"/>
    <mergeCell ref="H404:H407"/>
    <mergeCell ref="I404:I407"/>
    <mergeCell ref="K404:K407"/>
    <mergeCell ref="M404:M407"/>
    <mergeCell ref="N404:N407"/>
    <mergeCell ref="K107:K108"/>
    <mergeCell ref="S107:S108"/>
    <mergeCell ref="K109:K110"/>
    <mergeCell ref="M109:M110"/>
    <mergeCell ref="N109:N110"/>
    <mergeCell ref="O109:O110"/>
    <mergeCell ref="P109:P110"/>
    <mergeCell ref="Q109:Q110"/>
    <mergeCell ref="R109:R110"/>
    <mergeCell ref="S109:S110"/>
    <mergeCell ref="C113:C115"/>
    <mergeCell ref="D113:D115"/>
    <mergeCell ref="I113:I115"/>
    <mergeCell ref="K113:K115"/>
    <mergeCell ref="M113:M115"/>
    <mergeCell ref="N113:N115"/>
    <mergeCell ref="I109:I111"/>
    <mergeCell ref="C392:C394"/>
    <mergeCell ref="R240:R241"/>
    <mergeCell ref="R402:R403"/>
    <mergeCell ref="C404:C407"/>
    <mergeCell ref="D404:D407"/>
    <mergeCell ref="E404:E407"/>
    <mergeCell ref="F404:F407"/>
    <mergeCell ref="G395:G397"/>
    <mergeCell ref="H395:H397"/>
    <mergeCell ref="I395:I397"/>
    <mergeCell ref="C229:C230"/>
    <mergeCell ref="R235:R236"/>
    <mergeCell ref="R237:R239"/>
    <mergeCell ref="D222:D223"/>
    <mergeCell ref="I235:I236"/>
    <mergeCell ref="C411:C412"/>
    <mergeCell ref="D411:D412"/>
    <mergeCell ref="E411:E412"/>
    <mergeCell ref="F411:F412"/>
    <mergeCell ref="G411:G412"/>
    <mergeCell ref="H411:H412"/>
    <mergeCell ref="O385:O389"/>
    <mergeCell ref="P385:P389"/>
    <mergeCell ref="Q385:Q389"/>
    <mergeCell ref="R385:R389"/>
    <mergeCell ref="M369:M372"/>
    <mergeCell ref="N369:N372"/>
    <mergeCell ref="C376:C377"/>
    <mergeCell ref="D376:D377"/>
    <mergeCell ref="E376:E377"/>
    <mergeCell ref="F376:F377"/>
    <mergeCell ref="G376:G377"/>
    <mergeCell ref="S385:S389"/>
    <mergeCell ref="T385:T389"/>
    <mergeCell ref="I387:I388"/>
    <mergeCell ref="C385:C389"/>
    <mergeCell ref="D385:D389"/>
    <mergeCell ref="E385:E389"/>
    <mergeCell ref="F385:F389"/>
    <mergeCell ref="G385:G389"/>
    <mergeCell ref="H385:H389"/>
    <mergeCell ref="I385:I386"/>
    <mergeCell ref="K385:K389"/>
    <mergeCell ref="I411:I412"/>
    <mergeCell ref="K411:K412"/>
    <mergeCell ref="N402:N403"/>
    <mergeCell ref="O402:O403"/>
    <mergeCell ref="P402:P403"/>
    <mergeCell ref="Q402:Q403"/>
    <mergeCell ref="D392:D394"/>
    <mergeCell ref="E392:E394"/>
    <mergeCell ref="F392:F394"/>
    <mergeCell ref="G392:G394"/>
    <mergeCell ref="H392:H394"/>
    <mergeCell ref="I392:I394"/>
    <mergeCell ref="K392:K394"/>
    <mergeCell ref="C395:C397"/>
    <mergeCell ref="D395:D397"/>
    <mergeCell ref="M385:M389"/>
    <mergeCell ref="N385:N389"/>
    <mergeCell ref="O404:O407"/>
    <mergeCell ref="P404:P407"/>
    <mergeCell ref="Q404:Q407"/>
    <mergeCell ref="R404:R407"/>
    <mergeCell ref="E383:E384"/>
    <mergeCell ref="F383:F384"/>
    <mergeCell ref="G383:G384"/>
    <mergeCell ref="N367:N368"/>
    <mergeCell ref="O367:O368"/>
    <mergeCell ref="P367:P368"/>
    <mergeCell ref="Q367:Q368"/>
    <mergeCell ref="R367:R368"/>
    <mergeCell ref="K369:K372"/>
    <mergeCell ref="S350:S354"/>
    <mergeCell ref="T350:T354"/>
    <mergeCell ref="I352:I353"/>
    <mergeCell ref="N350:N354"/>
    <mergeCell ref="O350:O354"/>
    <mergeCell ref="P350:P354"/>
    <mergeCell ref="Q350:Q354"/>
    <mergeCell ref="R350:R354"/>
    <mergeCell ref="G365:G366"/>
    <mergeCell ref="C350:C354"/>
    <mergeCell ref="D350:D354"/>
    <mergeCell ref="E350:E354"/>
    <mergeCell ref="F350:F354"/>
    <mergeCell ref="G350:G354"/>
    <mergeCell ref="H350:H354"/>
    <mergeCell ref="I350:I351"/>
    <mergeCell ref="K350:K354"/>
    <mergeCell ref="M350:M354"/>
    <mergeCell ref="D360:D362"/>
    <mergeCell ref="E360:E362"/>
    <mergeCell ref="F360:F362"/>
    <mergeCell ref="G360:G362"/>
    <mergeCell ref="H360:H362"/>
    <mergeCell ref="I360:I362"/>
    <mergeCell ref="K360:K362"/>
    <mergeCell ref="C355:C356"/>
    <mergeCell ref="C357:C359"/>
    <mergeCell ref="I130:I132"/>
    <mergeCell ref="E99:E101"/>
    <mergeCell ref="F99:F101"/>
    <mergeCell ref="G195:G197"/>
    <mergeCell ref="H195:H197"/>
    <mergeCell ref="I195:I197"/>
    <mergeCell ref="O195:O197"/>
    <mergeCell ref="P195:P197"/>
    <mergeCell ref="Q195:Q197"/>
    <mergeCell ref="I186:I187"/>
    <mergeCell ref="M186:M187"/>
    <mergeCell ref="N186:N187"/>
    <mergeCell ref="O186:O187"/>
    <mergeCell ref="G99:G101"/>
    <mergeCell ref="H99:H101"/>
    <mergeCell ref="G113:G115"/>
    <mergeCell ref="F113:F115"/>
    <mergeCell ref="K102:K104"/>
    <mergeCell ref="O183:O184"/>
    <mergeCell ref="P183:P184"/>
    <mergeCell ref="Q183:Q184"/>
    <mergeCell ref="P186:P187"/>
    <mergeCell ref="Q186:Q187"/>
    <mergeCell ref="O93:O94"/>
    <mergeCell ref="P93:P94"/>
    <mergeCell ref="P200:P201"/>
    <mergeCell ref="Q200:Q201"/>
    <mergeCell ref="Q222:Q223"/>
    <mergeCell ref="P222:P223"/>
    <mergeCell ref="O222:O223"/>
    <mergeCell ref="N222:N223"/>
    <mergeCell ref="M107:M108"/>
    <mergeCell ref="N107:N108"/>
    <mergeCell ref="O107:O108"/>
    <mergeCell ref="P107:P108"/>
    <mergeCell ref="Q107:Q108"/>
    <mergeCell ref="R107:R108"/>
    <mergeCell ref="N209:N210"/>
    <mergeCell ref="M209:M210"/>
    <mergeCell ref="R188:R190"/>
    <mergeCell ref="M102:M104"/>
    <mergeCell ref="M200:M201"/>
    <mergeCell ref="Q209:Q210"/>
    <mergeCell ref="O99:O101"/>
    <mergeCell ref="P99:P101"/>
    <mergeCell ref="P193:P194"/>
    <mergeCell ref="O193:O194"/>
    <mergeCell ref="Q198:Q199"/>
    <mergeCell ref="P209:P210"/>
    <mergeCell ref="M95:M96"/>
    <mergeCell ref="O113:O115"/>
    <mergeCell ref="P113:P115"/>
    <mergeCell ref="Q113:Q115"/>
    <mergeCell ref="N102:N104"/>
    <mergeCell ref="R183:R184"/>
    <mergeCell ref="Q6:Q8"/>
    <mergeCell ref="N6:N8"/>
    <mergeCell ref="P22:P24"/>
    <mergeCell ref="Q22:Q24"/>
    <mergeCell ref="D12:D13"/>
    <mergeCell ref="C12:C13"/>
    <mergeCell ref="B6:B13"/>
    <mergeCell ref="P6:P8"/>
    <mergeCell ref="D30:D32"/>
    <mergeCell ref="D36:D37"/>
    <mergeCell ref="D57:D59"/>
    <mergeCell ref="D51:D52"/>
    <mergeCell ref="D38:D40"/>
    <mergeCell ref="D44:D45"/>
    <mergeCell ref="N65:N66"/>
    <mergeCell ref="Q46:Q48"/>
    <mergeCell ref="P46:P48"/>
    <mergeCell ref="O46:O48"/>
    <mergeCell ref="N46:N48"/>
    <mergeCell ref="M46:M48"/>
    <mergeCell ref="K46:K48"/>
    <mergeCell ref="O51:O52"/>
    <mergeCell ref="P51:P52"/>
    <mergeCell ref="Q51:Q52"/>
    <mergeCell ref="I53:I55"/>
    <mergeCell ref="H53:H55"/>
    <mergeCell ref="G53:G55"/>
    <mergeCell ref="D53:D55"/>
    <mergeCell ref="C53:C55"/>
    <mergeCell ref="K60:K62"/>
    <mergeCell ref="N20:N21"/>
    <mergeCell ref="O20:O21"/>
    <mergeCell ref="B74:B87"/>
    <mergeCell ref="C74:C76"/>
    <mergeCell ref="D74:D76"/>
    <mergeCell ref="D85:D87"/>
    <mergeCell ref="C85:C87"/>
    <mergeCell ref="I71:I73"/>
    <mergeCell ref="E57:E59"/>
    <mergeCell ref="H71:H73"/>
    <mergeCell ref="G71:G73"/>
    <mergeCell ref="P38:P40"/>
    <mergeCell ref="Q38:Q40"/>
    <mergeCell ref="K22:K24"/>
    <mergeCell ref="M22:M24"/>
    <mergeCell ref="N22:N24"/>
    <mergeCell ref="H57:H59"/>
    <mergeCell ref="G57:G59"/>
    <mergeCell ref="F57:F59"/>
    <mergeCell ref="C46:C48"/>
    <mergeCell ref="D46:D48"/>
    <mergeCell ref="M53:M54"/>
    <mergeCell ref="N53:N54"/>
    <mergeCell ref="I57:I59"/>
    <mergeCell ref="P79:P80"/>
    <mergeCell ref="Q79:Q80"/>
    <mergeCell ref="M74:M76"/>
    <mergeCell ref="M85:M87"/>
    <mergeCell ref="N85:N87"/>
    <mergeCell ref="E85:E87"/>
    <mergeCell ref="F85:F87"/>
    <mergeCell ref="G85:G87"/>
    <mergeCell ref="H85:H87"/>
    <mergeCell ref="E67:E69"/>
    <mergeCell ref="P20:P21"/>
    <mergeCell ref="Q20:Q21"/>
    <mergeCell ref="R20:R21"/>
    <mergeCell ref="Q28:Q29"/>
    <mergeCell ref="R30:R32"/>
    <mergeCell ref="P28:P29"/>
    <mergeCell ref="Q36:Q37"/>
    <mergeCell ref="R36:R37"/>
    <mergeCell ref="P30:P32"/>
    <mergeCell ref="R60:R62"/>
    <mergeCell ref="G67:G69"/>
    <mergeCell ref="F67:F69"/>
    <mergeCell ref="O14:O16"/>
    <mergeCell ref="P14:P16"/>
    <mergeCell ref="Q14:Q16"/>
    <mergeCell ref="O28:O29"/>
    <mergeCell ref="K30:K32"/>
    <mergeCell ref="M30:M32"/>
    <mergeCell ref="N30:N32"/>
    <mergeCell ref="O30:O32"/>
    <mergeCell ref="P36:P37"/>
    <mergeCell ref="I67:I69"/>
    <mergeCell ref="I81:I83"/>
    <mergeCell ref="H81:H83"/>
    <mergeCell ref="G81:G83"/>
    <mergeCell ref="F81:F83"/>
    <mergeCell ref="E81:E83"/>
    <mergeCell ref="F53:F55"/>
    <mergeCell ref="E53:E55"/>
    <mergeCell ref="R12:R13"/>
    <mergeCell ref="O12:O13"/>
    <mergeCell ref="P12:P13"/>
    <mergeCell ref="Q12:Q13"/>
    <mergeCell ref="M12:M13"/>
    <mergeCell ref="K12:K13"/>
    <mergeCell ref="N12:N13"/>
    <mergeCell ref="R51:R52"/>
    <mergeCell ref="R28:R29"/>
    <mergeCell ref="K28:K29"/>
    <mergeCell ref="K20:K21"/>
    <mergeCell ref="M20:M21"/>
    <mergeCell ref="K14:K16"/>
    <mergeCell ref="M14:M16"/>
    <mergeCell ref="F71:F73"/>
    <mergeCell ref="N28:N29"/>
    <mergeCell ref="K71:K73"/>
    <mergeCell ref="M60:M62"/>
    <mergeCell ref="N60:N62"/>
    <mergeCell ref="H67:H69"/>
    <mergeCell ref="R22:R24"/>
    <mergeCell ref="R38:R40"/>
    <mergeCell ref="N14:N16"/>
    <mergeCell ref="E71:E73"/>
    <mergeCell ref="R14:R16"/>
    <mergeCell ref="R88:R90"/>
    <mergeCell ref="O85:O87"/>
    <mergeCell ref="P85:P87"/>
    <mergeCell ref="Q85:Q87"/>
    <mergeCell ref="K93:K94"/>
    <mergeCell ref="O22:O24"/>
    <mergeCell ref="K36:K37"/>
    <mergeCell ref="M36:M37"/>
    <mergeCell ref="N36:N37"/>
    <mergeCell ref="O36:O37"/>
    <mergeCell ref="M28:M29"/>
    <mergeCell ref="Q30:Q32"/>
    <mergeCell ref="R46:R48"/>
    <mergeCell ref="K51:K52"/>
    <mergeCell ref="M51:M52"/>
    <mergeCell ref="N51:N52"/>
    <mergeCell ref="K38:K40"/>
    <mergeCell ref="M38:M40"/>
    <mergeCell ref="N38:N40"/>
    <mergeCell ref="O38:O40"/>
    <mergeCell ref="P60:P62"/>
    <mergeCell ref="Q60:Q62"/>
    <mergeCell ref="O57:O59"/>
    <mergeCell ref="P57:P59"/>
    <mergeCell ref="Q93:Q94"/>
    <mergeCell ref="K88:K90"/>
    <mergeCell ref="O71:O73"/>
    <mergeCell ref="P71:P73"/>
    <mergeCell ref="Q71:Q73"/>
    <mergeCell ref="M79:M80"/>
    <mergeCell ref="M93:M94"/>
    <mergeCell ref="N93:N94"/>
    <mergeCell ref="B273:B276"/>
    <mergeCell ref="B255:B257"/>
    <mergeCell ref="B258:B260"/>
    <mergeCell ref="B261:B263"/>
    <mergeCell ref="B264:B266"/>
    <mergeCell ref="B267:B269"/>
    <mergeCell ref="B270:B272"/>
    <mergeCell ref="B252:B254"/>
    <mergeCell ref="B249:B251"/>
    <mergeCell ref="I274:I276"/>
    <mergeCell ref="D274:D276"/>
    <mergeCell ref="C274:C276"/>
    <mergeCell ref="C270:C272"/>
    <mergeCell ref="C267:C269"/>
    <mergeCell ref="I267:I269"/>
    <mergeCell ref="I258:I260"/>
    <mergeCell ref="C255:C257"/>
    <mergeCell ref="I264:I266"/>
    <mergeCell ref="I249:I251"/>
    <mergeCell ref="I252:I254"/>
    <mergeCell ref="I255:I257"/>
    <mergeCell ref="I270:I272"/>
    <mergeCell ref="I261:I263"/>
    <mergeCell ref="C264:C266"/>
    <mergeCell ref="C261:C263"/>
    <mergeCell ref="C258:C260"/>
    <mergeCell ref="D252:D254"/>
    <mergeCell ref="D255:D257"/>
    <mergeCell ref="D258:D260"/>
    <mergeCell ref="D261:D263"/>
    <mergeCell ref="D264:D266"/>
    <mergeCell ref="D267:D269"/>
    <mergeCell ref="B246:B248"/>
    <mergeCell ref="C252:C254"/>
    <mergeCell ref="C249:C251"/>
    <mergeCell ref="C246:C248"/>
    <mergeCell ref="H163:H164"/>
    <mergeCell ref="B14:B21"/>
    <mergeCell ref="B22:B29"/>
    <mergeCell ref="B30:B37"/>
    <mergeCell ref="B38:B45"/>
    <mergeCell ref="C6:C8"/>
    <mergeCell ref="C14:C16"/>
    <mergeCell ref="C20:C21"/>
    <mergeCell ref="C22:C24"/>
    <mergeCell ref="C28:C29"/>
    <mergeCell ref="C30:C32"/>
    <mergeCell ref="C44:C45"/>
    <mergeCell ref="C36:C37"/>
    <mergeCell ref="C57:C59"/>
    <mergeCell ref="C51:C52"/>
    <mergeCell ref="C38:C40"/>
    <mergeCell ref="B60:B73"/>
    <mergeCell ref="B46:B59"/>
    <mergeCell ref="C60:C62"/>
    <mergeCell ref="B116:B140"/>
    <mergeCell ref="B141:B164"/>
    <mergeCell ref="D202:D203"/>
    <mergeCell ref="D60:D62"/>
    <mergeCell ref="D65:D66"/>
    <mergeCell ref="C65:C66"/>
    <mergeCell ref="E214:E215"/>
    <mergeCell ref="D67:D69"/>
    <mergeCell ref="C67:C69"/>
    <mergeCell ref="C2:K2"/>
    <mergeCell ref="I152:I154"/>
    <mergeCell ref="I51:I52"/>
    <mergeCell ref="R200:R201"/>
    <mergeCell ref="D6:D8"/>
    <mergeCell ref="D14:D16"/>
    <mergeCell ref="D20:D21"/>
    <mergeCell ref="M6:M8"/>
    <mergeCell ref="K6:K8"/>
    <mergeCell ref="R6:R8"/>
    <mergeCell ref="O6:O8"/>
    <mergeCell ref="K44:K45"/>
    <mergeCell ref="M44:M45"/>
    <mergeCell ref="N44:N45"/>
    <mergeCell ref="O44:O45"/>
    <mergeCell ref="P44:P45"/>
    <mergeCell ref="Q44:Q45"/>
    <mergeCell ref="R44:R45"/>
    <mergeCell ref="D79:D80"/>
    <mergeCell ref="C79:C80"/>
    <mergeCell ref="D71:D73"/>
    <mergeCell ref="C71:C73"/>
    <mergeCell ref="D200:D201"/>
    <mergeCell ref="C200:C201"/>
    <mergeCell ref="P178:P180"/>
    <mergeCell ref="Q178:Q180"/>
    <mergeCell ref="O53:O54"/>
    <mergeCell ref="P53:P54"/>
    <mergeCell ref="R53:R54"/>
    <mergeCell ref="K85:K87"/>
    <mergeCell ref="I200:I201"/>
    <mergeCell ref="P74:P76"/>
    <mergeCell ref="S51:S52"/>
    <mergeCell ref="I65:I66"/>
    <mergeCell ref="S65:S66"/>
    <mergeCell ref="R93:R94"/>
    <mergeCell ref="R95:R96"/>
    <mergeCell ref="R65:R66"/>
    <mergeCell ref="R216:R217"/>
    <mergeCell ref="R193:R194"/>
    <mergeCell ref="S79:S80"/>
    <mergeCell ref="S193:S194"/>
    <mergeCell ref="S200:S201"/>
    <mergeCell ref="I85:I87"/>
    <mergeCell ref="I79:I80"/>
    <mergeCell ref="I93:I94"/>
    <mergeCell ref="S93:S94"/>
    <mergeCell ref="R79:R80"/>
    <mergeCell ref="R209:R210"/>
    <mergeCell ref="S95:S96"/>
    <mergeCell ref="S209:S210"/>
    <mergeCell ref="S216:S217"/>
    <mergeCell ref="O102:O104"/>
    <mergeCell ref="P102:P104"/>
    <mergeCell ref="Q102:Q104"/>
    <mergeCell ref="R102:R104"/>
    <mergeCell ref="K79:K80"/>
    <mergeCell ref="K74:K76"/>
    <mergeCell ref="Q74:Q76"/>
    <mergeCell ref="O65:O66"/>
    <mergeCell ref="P65:P66"/>
    <mergeCell ref="Q65:Q66"/>
    <mergeCell ref="R204:R206"/>
    <mergeCell ref="K200:K201"/>
    <mergeCell ref="R274:R276"/>
    <mergeCell ref="R246:R248"/>
    <mergeCell ref="R249:R251"/>
    <mergeCell ref="R252:R254"/>
    <mergeCell ref="R255:R257"/>
    <mergeCell ref="R258:R260"/>
    <mergeCell ref="R261:R263"/>
    <mergeCell ref="R264:R266"/>
    <mergeCell ref="R267:R269"/>
    <mergeCell ref="R270:R272"/>
    <mergeCell ref="O242:O243"/>
    <mergeCell ref="M71:M73"/>
    <mergeCell ref="K65:K66"/>
    <mergeCell ref="M88:M90"/>
    <mergeCell ref="N88:N90"/>
    <mergeCell ref="O88:O90"/>
    <mergeCell ref="P88:P90"/>
    <mergeCell ref="Q88:Q90"/>
    <mergeCell ref="P95:P96"/>
    <mergeCell ref="Q95:Q96"/>
    <mergeCell ref="P267:P269"/>
    <mergeCell ref="Q252:Q254"/>
    <mergeCell ref="R242:R243"/>
    <mergeCell ref="P229:P230"/>
    <mergeCell ref="Q229:Q230"/>
    <mergeCell ref="R229:R230"/>
    <mergeCell ref="R224:R226"/>
    <mergeCell ref="R227:R228"/>
    <mergeCell ref="Q204:Q206"/>
    <mergeCell ref="Q235:Q236"/>
    <mergeCell ref="Q249:Q251"/>
    <mergeCell ref="P242:P243"/>
    <mergeCell ref="D249:D251"/>
    <mergeCell ref="I227:I228"/>
    <mergeCell ref="D22:D24"/>
    <mergeCell ref="D28:D29"/>
    <mergeCell ref="N178:N180"/>
    <mergeCell ref="O178:O180"/>
    <mergeCell ref="Q246:Q248"/>
    <mergeCell ref="P246:P248"/>
    <mergeCell ref="O246:O248"/>
    <mergeCell ref="N246:N248"/>
    <mergeCell ref="M246:M248"/>
    <mergeCell ref="K246:K248"/>
    <mergeCell ref="Q202:Q203"/>
    <mergeCell ref="M188:M190"/>
    <mergeCell ref="N188:N190"/>
    <mergeCell ref="O188:O190"/>
    <mergeCell ref="P188:P190"/>
    <mergeCell ref="Q188:Q190"/>
    <mergeCell ref="K193:K194"/>
    <mergeCell ref="M193:M194"/>
    <mergeCell ref="N193:N194"/>
    <mergeCell ref="N79:N80"/>
    <mergeCell ref="O79:O80"/>
    <mergeCell ref="I246:I248"/>
    <mergeCell ref="K57:K59"/>
    <mergeCell ref="M57:M59"/>
    <mergeCell ref="N57:N59"/>
    <mergeCell ref="Q99:Q101"/>
    <mergeCell ref="K99:K101"/>
    <mergeCell ref="M99:M101"/>
    <mergeCell ref="O74:O76"/>
    <mergeCell ref="I202:I203"/>
    <mergeCell ref="K270:K272"/>
    <mergeCell ref="M270:M272"/>
    <mergeCell ref="N270:N272"/>
    <mergeCell ref="O270:O272"/>
    <mergeCell ref="K261:K263"/>
    <mergeCell ref="M261:M263"/>
    <mergeCell ref="N261:N263"/>
    <mergeCell ref="O261:O263"/>
    <mergeCell ref="P255:P257"/>
    <mergeCell ref="P258:P260"/>
    <mergeCell ref="P261:P263"/>
    <mergeCell ref="Q261:Q263"/>
    <mergeCell ref="N264:N266"/>
    <mergeCell ref="M249:M251"/>
    <mergeCell ref="N249:N251"/>
    <mergeCell ref="O249:O251"/>
    <mergeCell ref="M258:M260"/>
    <mergeCell ref="Q255:Q257"/>
    <mergeCell ref="Q258:Q260"/>
    <mergeCell ref="K252:K254"/>
    <mergeCell ref="M252:M254"/>
    <mergeCell ref="P249:P251"/>
    <mergeCell ref="N255:N257"/>
    <mergeCell ref="O255:O257"/>
    <mergeCell ref="P252:P254"/>
    <mergeCell ref="Q270:Q272"/>
    <mergeCell ref="D246:D248"/>
    <mergeCell ref="P244:P245"/>
    <mergeCell ref="Q244:Q245"/>
    <mergeCell ref="P264:P266"/>
    <mergeCell ref="Q264:Q266"/>
    <mergeCell ref="S53:S54"/>
    <mergeCell ref="S81:S82"/>
    <mergeCell ref="M67:M68"/>
    <mergeCell ref="N67:N68"/>
    <mergeCell ref="O67:O68"/>
    <mergeCell ref="P67:P68"/>
    <mergeCell ref="Q67:Q68"/>
    <mergeCell ref="R67:R68"/>
    <mergeCell ref="S67:S68"/>
    <mergeCell ref="R74:R76"/>
    <mergeCell ref="M81:M82"/>
    <mergeCell ref="N81:N82"/>
    <mergeCell ref="O81:O82"/>
    <mergeCell ref="P81:P82"/>
    <mergeCell ref="Q81:Q82"/>
    <mergeCell ref="Q57:Q59"/>
    <mergeCell ref="N71:N73"/>
    <mergeCell ref="M65:M66"/>
    <mergeCell ref="Q53:Q54"/>
    <mergeCell ref="N74:N76"/>
    <mergeCell ref="N242:N243"/>
    <mergeCell ref="N252:N254"/>
    <mergeCell ref="R81:R82"/>
    <mergeCell ref="O60:O62"/>
    <mergeCell ref="N99:N101"/>
    <mergeCell ref="K264:K266"/>
    <mergeCell ref="M264:M266"/>
    <mergeCell ref="C278:C279"/>
    <mergeCell ref="D278:D279"/>
    <mergeCell ref="E278:E279"/>
    <mergeCell ref="F278:F279"/>
    <mergeCell ref="G278:G279"/>
    <mergeCell ref="H278:H279"/>
    <mergeCell ref="I278:I279"/>
    <mergeCell ref="K278:K279"/>
    <mergeCell ref="N95:N96"/>
    <mergeCell ref="O95:O96"/>
    <mergeCell ref="O264:O266"/>
    <mergeCell ref="K267:K269"/>
    <mergeCell ref="M267:M269"/>
    <mergeCell ref="N267:N269"/>
    <mergeCell ref="O267:O269"/>
    <mergeCell ref="K258:K260"/>
    <mergeCell ref="K249:K251"/>
    <mergeCell ref="O252:O254"/>
    <mergeCell ref="K255:K257"/>
    <mergeCell ref="M255:M257"/>
    <mergeCell ref="N258:N260"/>
    <mergeCell ref="O258:O260"/>
    <mergeCell ref="M195:M197"/>
    <mergeCell ref="C195:C197"/>
    <mergeCell ref="D198:D199"/>
    <mergeCell ref="E198:E199"/>
    <mergeCell ref="F198:F199"/>
    <mergeCell ref="G198:G199"/>
    <mergeCell ref="H198:H199"/>
    <mergeCell ref="I198:I199"/>
    <mergeCell ref="O244:O245"/>
    <mergeCell ref="D270:D272"/>
    <mergeCell ref="N280:N284"/>
    <mergeCell ref="O280:O284"/>
    <mergeCell ref="P280:P284"/>
    <mergeCell ref="Q280:Q284"/>
    <mergeCell ref="R280:R284"/>
    <mergeCell ref="S280:S284"/>
    <mergeCell ref="T280:T284"/>
    <mergeCell ref="I282:I283"/>
    <mergeCell ref="C214:C215"/>
    <mergeCell ref="D214:D215"/>
    <mergeCell ref="Q274:Q276"/>
    <mergeCell ref="P274:P276"/>
    <mergeCell ref="M204:M206"/>
    <mergeCell ref="N204:N206"/>
    <mergeCell ref="I99:I101"/>
    <mergeCell ref="K227:K228"/>
    <mergeCell ref="M227:M228"/>
    <mergeCell ref="N227:N228"/>
    <mergeCell ref="O227:O228"/>
    <mergeCell ref="I237:I239"/>
    <mergeCell ref="O274:O276"/>
    <mergeCell ref="N274:N276"/>
    <mergeCell ref="M274:M276"/>
    <mergeCell ref="K274:K276"/>
    <mergeCell ref="Q267:Q269"/>
    <mergeCell ref="P270:P272"/>
    <mergeCell ref="Q240:Q241"/>
    <mergeCell ref="I211:I213"/>
    <mergeCell ref="K237:K239"/>
    <mergeCell ref="M237:M239"/>
    <mergeCell ref="N237:N239"/>
    <mergeCell ref="O237:O239"/>
    <mergeCell ref="K295:K296"/>
    <mergeCell ref="M295:M296"/>
    <mergeCell ref="E293:E294"/>
    <mergeCell ref="D287:D289"/>
    <mergeCell ref="E287:E289"/>
    <mergeCell ref="F287:F289"/>
    <mergeCell ref="G287:G289"/>
    <mergeCell ref="H287:H289"/>
    <mergeCell ref="I287:I289"/>
    <mergeCell ref="K287:K289"/>
    <mergeCell ref="L287:L288"/>
    <mergeCell ref="M287:M288"/>
    <mergeCell ref="C293:C294"/>
    <mergeCell ref="D293:D294"/>
    <mergeCell ref="F293:F294"/>
    <mergeCell ref="G293:G294"/>
    <mergeCell ref="C280:C284"/>
    <mergeCell ref="D280:D284"/>
    <mergeCell ref="E280:E284"/>
    <mergeCell ref="F280:F284"/>
    <mergeCell ref="G280:G284"/>
    <mergeCell ref="H280:H284"/>
    <mergeCell ref="I280:I281"/>
    <mergeCell ref="K280:K284"/>
    <mergeCell ref="M280:M284"/>
    <mergeCell ref="M297:M298"/>
    <mergeCell ref="N293:N294"/>
    <mergeCell ref="O293:O294"/>
    <mergeCell ref="P293:P294"/>
    <mergeCell ref="Q293:Q294"/>
    <mergeCell ref="R293:R294"/>
    <mergeCell ref="O295:O296"/>
    <mergeCell ref="P295:P296"/>
    <mergeCell ref="Q295:Q296"/>
    <mergeCell ref="R295:R296"/>
    <mergeCell ref="N297:N298"/>
    <mergeCell ref="O297:O298"/>
    <mergeCell ref="P297:P298"/>
    <mergeCell ref="Q297:Q298"/>
    <mergeCell ref="R297:R298"/>
    <mergeCell ref="H293:H294"/>
    <mergeCell ref="C285:C286"/>
    <mergeCell ref="D285:D286"/>
    <mergeCell ref="E285:E286"/>
    <mergeCell ref="F285:F286"/>
    <mergeCell ref="G285:G286"/>
    <mergeCell ref="H285:H286"/>
    <mergeCell ref="K285:K286"/>
    <mergeCell ref="C287:C289"/>
    <mergeCell ref="K293:K294"/>
    <mergeCell ref="M293:M294"/>
    <mergeCell ref="C295:C296"/>
    <mergeCell ref="D295:D296"/>
    <mergeCell ref="E295:E296"/>
    <mergeCell ref="F295:F296"/>
    <mergeCell ref="G295:G296"/>
    <mergeCell ref="H295:H296"/>
    <mergeCell ref="C299:C302"/>
    <mergeCell ref="D299:D302"/>
    <mergeCell ref="E299:E302"/>
    <mergeCell ref="F299:F302"/>
    <mergeCell ref="G299:G302"/>
    <mergeCell ref="H299:H302"/>
    <mergeCell ref="I299:I302"/>
    <mergeCell ref="K299:K302"/>
    <mergeCell ref="E313:E314"/>
    <mergeCell ref="F313:F314"/>
    <mergeCell ref="G313:G314"/>
    <mergeCell ref="H313:H314"/>
    <mergeCell ref="F297:F298"/>
    <mergeCell ref="G297:G298"/>
    <mergeCell ref="H297:H298"/>
    <mergeCell ref="I297:I298"/>
    <mergeCell ref="K297:K298"/>
    <mergeCell ref="C297:C298"/>
    <mergeCell ref="D297:D298"/>
    <mergeCell ref="E297:E298"/>
    <mergeCell ref="I322:I324"/>
    <mergeCell ref="K322:K324"/>
    <mergeCell ref="H325:H327"/>
    <mergeCell ref="I325:I327"/>
    <mergeCell ref="K325:K327"/>
    <mergeCell ref="Q315:Q319"/>
    <mergeCell ref="R315:R319"/>
    <mergeCell ref="S315:S319"/>
    <mergeCell ref="T315:T319"/>
    <mergeCell ref="I317:I318"/>
    <mergeCell ref="I313:I314"/>
    <mergeCell ref="K313:K314"/>
    <mergeCell ref="C313:C314"/>
    <mergeCell ref="D313:D314"/>
    <mergeCell ref="C306:C307"/>
    <mergeCell ref="D306:D307"/>
    <mergeCell ref="E306:E307"/>
    <mergeCell ref="F306:F307"/>
    <mergeCell ref="G306:G307"/>
    <mergeCell ref="H306:H307"/>
    <mergeCell ref="I306:I307"/>
    <mergeCell ref="K306:K307"/>
    <mergeCell ref="O332:O333"/>
    <mergeCell ref="P332:P333"/>
    <mergeCell ref="Q332:Q333"/>
    <mergeCell ref="R332:R333"/>
    <mergeCell ref="C334:C337"/>
    <mergeCell ref="D334:D337"/>
    <mergeCell ref="E334:E337"/>
    <mergeCell ref="F334:F337"/>
    <mergeCell ref="G334:G337"/>
    <mergeCell ref="H334:H337"/>
    <mergeCell ref="C325:C327"/>
    <mergeCell ref="D325:D327"/>
    <mergeCell ref="E325:E327"/>
    <mergeCell ref="F325:F327"/>
    <mergeCell ref="G325:G327"/>
    <mergeCell ref="C315:C319"/>
    <mergeCell ref="D315:D319"/>
    <mergeCell ref="E315:E319"/>
    <mergeCell ref="F315:F319"/>
    <mergeCell ref="G315:G319"/>
    <mergeCell ref="H315:H319"/>
    <mergeCell ref="I315:I316"/>
    <mergeCell ref="K315:K319"/>
    <mergeCell ref="M315:M319"/>
    <mergeCell ref="N315:N319"/>
    <mergeCell ref="O315:O319"/>
    <mergeCell ref="P315:P319"/>
    <mergeCell ref="D322:D324"/>
    <mergeCell ref="E322:E324"/>
    <mergeCell ref="F322:F324"/>
    <mergeCell ref="G322:G324"/>
    <mergeCell ref="H322:H324"/>
    <mergeCell ref="B420:B439"/>
    <mergeCell ref="C420:C421"/>
    <mergeCell ref="D420:D421"/>
    <mergeCell ref="I420:I421"/>
    <mergeCell ref="K420:K421"/>
    <mergeCell ref="M420:M421"/>
    <mergeCell ref="N420:N421"/>
    <mergeCell ref="O420:O421"/>
    <mergeCell ref="P420:P421"/>
    <mergeCell ref="Q420:Q421"/>
    <mergeCell ref="R420:R421"/>
    <mergeCell ref="D429:D430"/>
    <mergeCell ref="D424:D426"/>
    <mergeCell ref="I424:I426"/>
    <mergeCell ref="K424:K426"/>
    <mergeCell ref="M424:M426"/>
    <mergeCell ref="N424:N426"/>
    <mergeCell ref="O424:O426"/>
    <mergeCell ref="P424:P426"/>
    <mergeCell ref="Q424:Q426"/>
    <mergeCell ref="R424:R426"/>
    <mergeCell ref="C429:C430"/>
    <mergeCell ref="I429:I430"/>
    <mergeCell ref="K429:K430"/>
    <mergeCell ref="M429:M430"/>
    <mergeCell ref="N429:N430"/>
    <mergeCell ref="O429:O430"/>
    <mergeCell ref="P429:P430"/>
    <mergeCell ref="Q429:Q430"/>
    <mergeCell ref="C438:C439"/>
    <mergeCell ref="D438:D439"/>
    <mergeCell ref="I438:I439"/>
    <mergeCell ref="K438:K439"/>
    <mergeCell ref="M438:M439"/>
    <mergeCell ref="N438:N439"/>
    <mergeCell ref="O438:O439"/>
    <mergeCell ref="P438:P439"/>
    <mergeCell ref="Q438:Q439"/>
    <mergeCell ref="C424:C426"/>
    <mergeCell ref="R429:R430"/>
    <mergeCell ref="C431:C433"/>
    <mergeCell ref="D431:D433"/>
    <mergeCell ref="I431:I433"/>
    <mergeCell ref="K431:K433"/>
    <mergeCell ref="M431:M433"/>
    <mergeCell ref="N431:N433"/>
    <mergeCell ref="O431:O433"/>
    <mergeCell ref="P431:P433"/>
    <mergeCell ref="Q431:Q433"/>
    <mergeCell ref="R431:R433"/>
    <mergeCell ref="C434:C435"/>
    <mergeCell ref="D434:D435"/>
    <mergeCell ref="I434:I435"/>
    <mergeCell ref="K434:K435"/>
    <mergeCell ref="M434:M435"/>
    <mergeCell ref="N434:N435"/>
    <mergeCell ref="O434:O435"/>
    <mergeCell ref="P434:P435"/>
    <mergeCell ref="Q434:Q435"/>
    <mergeCell ref="R434:R435"/>
    <mergeCell ref="C436:C437"/>
    <mergeCell ref="D436:D437"/>
    <mergeCell ref="I436:I437"/>
    <mergeCell ref="K436:K437"/>
    <mergeCell ref="M436:M437"/>
    <mergeCell ref="N436:N437"/>
    <mergeCell ref="O436:O437"/>
    <mergeCell ref="P436:P437"/>
    <mergeCell ref="Q436:Q437"/>
    <mergeCell ref="R436:R437"/>
    <mergeCell ref="I334:I337"/>
    <mergeCell ref="K334:K337"/>
    <mergeCell ref="M334:M337"/>
    <mergeCell ref="C320:C321"/>
    <mergeCell ref="D320:D321"/>
    <mergeCell ref="E320:E321"/>
    <mergeCell ref="F320:F321"/>
    <mergeCell ref="G320:G321"/>
    <mergeCell ref="H320:H321"/>
    <mergeCell ref="K320:K321"/>
    <mergeCell ref="C322:C324"/>
    <mergeCell ref="N334:N337"/>
    <mergeCell ref="O334:O337"/>
    <mergeCell ref="P334:P337"/>
    <mergeCell ref="Q334:Q337"/>
    <mergeCell ref="R334:R337"/>
    <mergeCell ref="C332:C333"/>
    <mergeCell ref="D332:D333"/>
    <mergeCell ref="E332:E333"/>
    <mergeCell ref="F332:F333"/>
    <mergeCell ref="G332:G333"/>
    <mergeCell ref="H332:H333"/>
    <mergeCell ref="I332:I333"/>
    <mergeCell ref="K332:K333"/>
    <mergeCell ref="M332:M333"/>
    <mergeCell ref="N332:N333"/>
  </mergeCells>
  <phoneticPr fontId="26" type="noConversion"/>
  <conditionalFormatting sqref="I49:I51">
    <cfRule type="expression" dxfId="695" priority="190" stopIfTrue="1">
      <formula>IF(FIND("Flume Transfer Blower",$K49)&gt;0,1,0)</formula>
    </cfRule>
  </conditionalFormatting>
  <conditionalFormatting sqref="I63:I65">
    <cfRule type="expression" dxfId="694" priority="193" stopIfTrue="1">
      <formula>IF(FIND("Flume Transfer Blower",$K63)&gt;0,1,0)</formula>
    </cfRule>
  </conditionalFormatting>
  <conditionalFormatting sqref="I77:I79">
    <cfRule type="expression" dxfId="693" priority="196" stopIfTrue="1">
      <formula>IF(FIND("Flume Transfer Blower",$K77)&gt;0,1,0)</formula>
    </cfRule>
  </conditionalFormatting>
  <conditionalFormatting sqref="I91:I93">
    <cfRule type="expression" dxfId="692" priority="199" stopIfTrue="1">
      <formula>IF(FIND("Flume Transfer Blower",$K91)&gt;0,1,0)</formula>
    </cfRule>
  </conditionalFormatting>
  <conditionalFormatting sqref="I105:I107">
    <cfRule type="expression" dxfId="691" priority="95" stopIfTrue="1">
      <formula>IF(FIND("Flume Transfer Blower",$K105)&gt;0,1,0)</formula>
    </cfRule>
  </conditionalFormatting>
  <conditionalFormatting sqref="I116">
    <cfRule type="expression" dxfId="690" priority="64" stopIfTrue="1">
      <formula>IF(FIND("Flume Transfer Blower",$K116)&gt;0,1,0)</formula>
    </cfRule>
  </conditionalFormatting>
  <conditionalFormatting sqref="I119:I122">
    <cfRule type="expression" dxfId="689" priority="65" stopIfTrue="1">
      <formula>IF(FIND("Flume Transfer Blower",$K119)&gt;0,1,0)</formula>
    </cfRule>
  </conditionalFormatting>
  <conditionalFormatting sqref="I125">
    <cfRule type="expression" dxfId="688" priority="63" stopIfTrue="1">
      <formula>IF(FIND("Flume Transfer Blower",$K125)&gt;0,1,0)</formula>
    </cfRule>
  </conditionalFormatting>
  <conditionalFormatting sqref="I141">
    <cfRule type="expression" dxfId="687" priority="56" stopIfTrue="1">
      <formula>IF(FIND("Flume Transfer Blower",$K141)&gt;0,1,0)</formula>
    </cfRule>
  </conditionalFormatting>
  <conditionalFormatting sqref="I144:I147">
    <cfRule type="expression" dxfId="686" priority="57" stopIfTrue="1">
      <formula>IF(FIND("Flume Transfer Blower",$K144)&gt;0,1,0)</formula>
    </cfRule>
  </conditionalFormatting>
  <conditionalFormatting sqref="I150">
    <cfRule type="expression" dxfId="685" priority="55" stopIfTrue="1">
      <formula>IF(FIND("Flume Transfer Blower",$K150)&gt;0,1,0)</formula>
    </cfRule>
  </conditionalFormatting>
  <conditionalFormatting sqref="I163">
    <cfRule type="expression" dxfId="684" priority="53" stopIfTrue="1">
      <formula>IF(FIND("Flume Transfer Blower",$J163)&gt;0,1,0)</formula>
    </cfRule>
  </conditionalFormatting>
  <conditionalFormatting sqref="I165">
    <cfRule type="expression" dxfId="683" priority="48" stopIfTrue="1">
      <formula>IF(FIND("Flume Transfer Blower",$K165)&gt;0,1,0)</formula>
    </cfRule>
  </conditionalFormatting>
  <conditionalFormatting sqref="I168:I171">
    <cfRule type="expression" dxfId="682" priority="49" stopIfTrue="1">
      <formula>IF(FIND("Flume Transfer Blower",$K168)&gt;0,1,0)</formula>
    </cfRule>
  </conditionalFormatting>
  <conditionalFormatting sqref="I174">
    <cfRule type="expression" dxfId="681" priority="47" stopIfTrue="1">
      <formula>IF(FIND("Flume Transfer Blower",$K174)&gt;0,1,0)</formula>
    </cfRule>
  </conditionalFormatting>
  <conditionalFormatting sqref="I186">
    <cfRule type="expression" dxfId="680" priority="40" stopIfTrue="1">
      <formula>IF(FIND("Flume Transfer Blower",$J186)&gt;0,1,0)</formula>
    </cfRule>
  </conditionalFormatting>
  <conditionalFormatting sqref="I191:I193">
    <cfRule type="expression" dxfId="679" priority="202" stopIfTrue="1">
      <formula>IF(FIND("Flume Transfer Blower",$K191)&gt;0,1,0)</formula>
    </cfRule>
  </conditionalFormatting>
  <conditionalFormatting sqref="I207:I209">
    <cfRule type="expression" dxfId="678" priority="244" stopIfTrue="1">
      <formula>IF(FIND("Flume Transfer Blower",$K207)&gt;0,1,0)</formula>
    </cfRule>
  </conditionalFormatting>
  <conditionalFormatting sqref="I220:I221">
    <cfRule type="expression" dxfId="677" priority="37" stopIfTrue="1">
      <formula>IF(FIND("Flume Transfer Blower",$K220)&gt;0,1,0)</formula>
    </cfRule>
  </conditionalFormatting>
  <conditionalFormatting sqref="I427:I428">
    <cfRule type="expression" dxfId="676" priority="112" stopIfTrue="1">
      <formula>IF(FIND("Flume Transfer Blower",$K427)&gt;0,1,0)</formula>
    </cfRule>
  </conditionalFormatting>
  <conditionalFormatting sqref="I6:J48">
    <cfRule type="expression" dxfId="675" priority="216" stopIfTrue="1">
      <formula>IF(FIND("Flume Transfer Blower",$K6)&gt;0,1,0)</formula>
    </cfRule>
  </conditionalFormatting>
  <conditionalFormatting sqref="I60:J62">
    <cfRule type="expression" dxfId="674" priority="184" stopIfTrue="1">
      <formula>IF(FIND("Flume Transfer Blower",$K60)&gt;0,1,0)</formula>
    </cfRule>
  </conditionalFormatting>
  <conditionalFormatting sqref="I74:J76">
    <cfRule type="expression" dxfId="673" priority="183" stopIfTrue="1">
      <formula>IF(FIND("Flume Transfer Blower",$K74)&gt;0,1,0)</formula>
    </cfRule>
  </conditionalFormatting>
  <conditionalFormatting sqref="I88:J90">
    <cfRule type="expression" dxfId="672" priority="182" stopIfTrue="1">
      <formula>IF(FIND("Flume Transfer Blower",$K88)&gt;0,1,0)</formula>
    </cfRule>
  </conditionalFormatting>
  <conditionalFormatting sqref="I102:J104">
    <cfRule type="expression" dxfId="671" priority="93" stopIfTrue="1">
      <formula>IF(FIND("Flume Transfer Blower",$K102)&gt;0,1,0)</formula>
    </cfRule>
  </conditionalFormatting>
  <conditionalFormatting sqref="I126:J126">
    <cfRule type="expression" dxfId="670" priority="68" stopIfTrue="1">
      <formula>IF(FIND("Flume Transfer Blower",$K126)&gt;0,1,0)</formula>
    </cfRule>
  </conditionalFormatting>
  <conditionalFormatting sqref="I151:J151">
    <cfRule type="expression" dxfId="669" priority="60" stopIfTrue="1">
      <formula>IF(FIND("Flume Transfer Blower",$K151)&gt;0,1,0)</formula>
    </cfRule>
  </conditionalFormatting>
  <conditionalFormatting sqref="I175:J175">
    <cfRule type="expression" dxfId="668" priority="52" stopIfTrue="1">
      <formula>IF(FIND("Flume Transfer Blower",$K175)&gt;0,1,0)</formula>
    </cfRule>
  </conditionalFormatting>
  <conditionalFormatting sqref="I188:J190">
    <cfRule type="expression" dxfId="667" priority="181" stopIfTrue="1">
      <formula>IF(FIND("Flume Transfer Blower",$K188)&gt;0,1,0)</formula>
    </cfRule>
  </conditionalFormatting>
  <conditionalFormatting sqref="I204:J206">
    <cfRule type="expression" dxfId="666" priority="180" stopIfTrue="1">
      <formula>IF(FIND("Flume Transfer Blower",$K204)&gt;0,1,0)</formula>
    </cfRule>
  </conditionalFormatting>
  <conditionalFormatting sqref="I233:J234">
    <cfRule type="expression" dxfId="665" priority="34" stopIfTrue="1">
      <formula>IF(FIND("Flume Transfer Blower",$K233)&gt;0,1,0)</formula>
    </cfRule>
  </conditionalFormatting>
  <conditionalFormatting sqref="I273:J273">
    <cfRule type="expression" dxfId="664" priority="408" stopIfTrue="1">
      <formula>IF(FIND("Flume Transfer Blower",$K273)&gt;0,1,0)</formula>
    </cfRule>
  </conditionalFormatting>
  <conditionalFormatting sqref="J49:J52 J57:J59 J63:J66 J71:J73 J77:J80 J91:J94 J191:J194 J200:J203 J207:J210 J216:J221 J287:J292 J420:J428">
    <cfRule type="expression" dxfId="663" priority="422" stopIfTrue="1">
      <formula>IF(FIND("Flume Transfer Blower",$K49)&gt;0,1,0)</formula>
    </cfRule>
  </conditionalFormatting>
  <conditionalFormatting sqref="J85:J87">
    <cfRule type="expression" dxfId="662" priority="4" stopIfTrue="1">
      <formula>IF(FIND("Flume Transfer Blower",$K85)&gt;0,1,0)</formula>
    </cfRule>
  </conditionalFormatting>
  <conditionalFormatting sqref="J99:J101">
    <cfRule type="expression" dxfId="661" priority="3" stopIfTrue="1">
      <formula>IF(FIND("Flume Transfer Blower",$K99)&gt;0,1,0)</formula>
    </cfRule>
  </conditionalFormatting>
  <conditionalFormatting sqref="J105:J108">
    <cfRule type="expression" dxfId="660" priority="98" stopIfTrue="1">
      <formula>IF(FIND("Flume Transfer Blower",$K105)&gt;0,1,0)</formula>
    </cfRule>
  </conditionalFormatting>
  <conditionalFormatting sqref="J113:J125">
    <cfRule type="expression" dxfId="659" priority="2" stopIfTrue="1">
      <formula>IF(FIND("Flume Transfer Blower",$K113)&gt;0,1,0)</formula>
    </cfRule>
  </conditionalFormatting>
  <conditionalFormatting sqref="J138:J150">
    <cfRule type="expression" dxfId="658" priority="1" stopIfTrue="1">
      <formula>IF(FIND("Flume Transfer Blower",$K138)&gt;0,1,0)</formula>
    </cfRule>
  </conditionalFormatting>
  <conditionalFormatting sqref="J163:J164">
    <cfRule type="expression" dxfId="657" priority="54" stopIfTrue="1">
      <formula>IF(FIND("Flume Transfer Blower",$J163)&gt;0,1,0)</formula>
    </cfRule>
  </conditionalFormatting>
  <conditionalFormatting sqref="J165:J174">
    <cfRule type="expression" dxfId="656" priority="50" stopIfTrue="1">
      <formula>IF(FIND("Flume Transfer Blower",$K165)&gt;0,1,0)</formula>
    </cfRule>
  </conditionalFormatting>
  <conditionalFormatting sqref="J186:J187">
    <cfRule type="expression" dxfId="655" priority="106" stopIfTrue="1">
      <formula>IF(FIND("Flume Transfer Blower",$J186)&gt;0,1,0)</formula>
    </cfRule>
  </conditionalFormatting>
  <conditionalFormatting sqref="J246:J272">
    <cfRule type="expression" dxfId="654" priority="348" stopIfTrue="1">
      <formula>IF(FIND("Flume Transfer Blower",$K246)&gt;0,1,0)</formula>
    </cfRule>
  </conditionalFormatting>
  <conditionalFormatting sqref="J274:J276">
    <cfRule type="expression" dxfId="653" priority="410" stopIfTrue="1">
      <formula>IF(FIND("Flume Transfer Blower",$K274)&gt;0,1,0)</formula>
    </cfRule>
  </conditionalFormatting>
  <conditionalFormatting sqref="J278:J279">
    <cfRule type="expression" dxfId="652" priority="170" stopIfTrue="1">
      <formula>IF(FIND("Flume Transfer Blower",$L278)&gt;0,1,0)</formula>
    </cfRule>
  </conditionalFormatting>
  <conditionalFormatting sqref="J280">
    <cfRule type="expression" dxfId="651" priority="176" stopIfTrue="1">
      <formula>IF(FIND("Flume Transfer Blower",#REF!)&gt;0,1,0)</formula>
    </cfRule>
  </conditionalFormatting>
  <conditionalFormatting sqref="J281">
    <cfRule type="expression" dxfId="650" priority="178" stopIfTrue="1">
      <formula>IF(FIND("Flume Transfer Blower",$L280)&gt;0,1,0)</formula>
    </cfRule>
  </conditionalFormatting>
  <conditionalFormatting sqref="J282">
    <cfRule type="expression" dxfId="649" priority="174" stopIfTrue="1">
      <formula>IF(FIND("Flume Transfer Blower",#REF!)&gt;0,1,0)</formula>
    </cfRule>
  </conditionalFormatting>
  <conditionalFormatting sqref="J283">
    <cfRule type="expression" dxfId="648" priority="175" stopIfTrue="1">
      <formula>IF(FIND("Flume Transfer Blower",$L282)&gt;0,1,0)</formula>
    </cfRule>
  </conditionalFormatting>
  <conditionalFormatting sqref="J284">
    <cfRule type="expression" dxfId="647" priority="173" stopIfTrue="1">
      <formula>IF(FIND("Flume Transfer Blower",#REF!)&gt;0,1,0)</formula>
    </cfRule>
  </conditionalFormatting>
  <conditionalFormatting sqref="J285">
    <cfRule type="expression" dxfId="646" priority="28" stopIfTrue="1">
      <formula>IF(FIND("Flume Transfer Blower",$K270)&gt;0,1,0)</formula>
    </cfRule>
  </conditionalFormatting>
  <conditionalFormatting sqref="J286">
    <cfRule type="expression" dxfId="645" priority="29" stopIfTrue="1">
      <formula>IF(FIND("Flume Transfer Blower",$K270)&gt;0,1,0)</formula>
    </cfRule>
  </conditionalFormatting>
  <conditionalFormatting sqref="J293:J296">
    <cfRule type="expression" dxfId="644" priority="177" stopIfTrue="1">
      <formula>IF(FIND("Flume Transfer Blower",$L293)&gt;0,1,0)</formula>
    </cfRule>
  </conditionalFormatting>
  <conditionalFormatting sqref="J297">
    <cfRule type="expression" dxfId="643" priority="169" stopIfTrue="1">
      <formula>IF(FIND("Flume Transfer Blower",#REF!)&gt;0,1,0)</formula>
    </cfRule>
  </conditionalFormatting>
  <conditionalFormatting sqref="J298">
    <cfRule type="expression" dxfId="642" priority="168" stopIfTrue="1">
      <formula>IF(FIND("Flume Transfer Blower",$L297)&gt;0,1,0)</formula>
    </cfRule>
  </conditionalFormatting>
  <conditionalFormatting sqref="J299:J304">
    <cfRule type="expression" dxfId="641" priority="167" stopIfTrue="1">
      <formula>IF(FIND("Flume Transfer Blower",$L299)&gt;0,1,0)</formula>
    </cfRule>
  </conditionalFormatting>
  <conditionalFormatting sqref="J305:J307">
    <cfRule type="expression" dxfId="640" priority="166" stopIfTrue="1">
      <formula>IF(FIND("Flume Transfer Blower",#REF!)&gt;0,1,0)</formula>
    </cfRule>
  </conditionalFormatting>
  <conditionalFormatting sqref="J308:J314">
    <cfRule type="expression" dxfId="639" priority="110" stopIfTrue="1">
      <formula>IF(FIND("Flume Transfer Blower",$L308)&gt;0,1,0)</formula>
    </cfRule>
  </conditionalFormatting>
  <conditionalFormatting sqref="J315">
    <cfRule type="expression" dxfId="638" priority="160" stopIfTrue="1">
      <formula>IF(FIND("Flume Transfer Blower",#REF!)&gt;0,1,0)</formula>
    </cfRule>
  </conditionalFormatting>
  <conditionalFormatting sqref="J316">
    <cfRule type="expression" dxfId="637" priority="162" stopIfTrue="1">
      <formula>IF(FIND("Flume Transfer Blower",$L315)&gt;0,1,0)</formula>
    </cfRule>
  </conditionalFormatting>
  <conditionalFormatting sqref="J317">
    <cfRule type="expression" dxfId="636" priority="158" stopIfTrue="1">
      <formula>IF(FIND("Flume Transfer Blower",#REF!)&gt;0,1,0)</formula>
    </cfRule>
  </conditionalFormatting>
  <conditionalFormatting sqref="J318">
    <cfRule type="expression" dxfId="635" priority="159" stopIfTrue="1">
      <formula>IF(FIND("Flume Transfer Blower",$L317)&gt;0,1,0)</formula>
    </cfRule>
  </conditionalFormatting>
  <conditionalFormatting sqref="J319">
    <cfRule type="expression" dxfId="634" priority="157" stopIfTrue="1">
      <formula>IF(FIND("Flume Transfer Blower",#REF!)&gt;0,1,0)</formula>
    </cfRule>
  </conditionalFormatting>
  <conditionalFormatting sqref="J320">
    <cfRule type="expression" dxfId="633" priority="20" stopIfTrue="1">
      <formula>IF(FIND("Flume Transfer Blower",$K305)&gt;0,1,0)</formula>
    </cfRule>
  </conditionalFormatting>
  <conditionalFormatting sqref="J321">
    <cfRule type="expression" dxfId="632" priority="21" stopIfTrue="1">
      <formula>IF(FIND("Flume Transfer Blower",$K305)&gt;0,1,0)</formula>
    </cfRule>
  </conditionalFormatting>
  <conditionalFormatting sqref="J322:J327">
    <cfRule type="expression" dxfId="631" priority="23" stopIfTrue="1">
      <formula>IF(FIND("Flume Transfer Blower",$K322)&gt;0,1,0)</formula>
    </cfRule>
  </conditionalFormatting>
  <conditionalFormatting sqref="J328:J331">
    <cfRule type="expression" dxfId="630" priority="22" stopIfTrue="1">
      <formula>IF(FIND("Flume Transfer Blower",$L328)&gt;0,1,0)</formula>
    </cfRule>
  </conditionalFormatting>
  <conditionalFormatting sqref="J332">
    <cfRule type="expression" dxfId="629" priority="153" stopIfTrue="1">
      <formula>IF(FIND("Flume Transfer Blower",#REF!)&gt;0,1,0)</formula>
    </cfRule>
  </conditionalFormatting>
  <conditionalFormatting sqref="J333">
    <cfRule type="expression" dxfId="628" priority="152" stopIfTrue="1">
      <formula>IF(FIND("Flume Transfer Blower",$L332)&gt;0,1,0)</formula>
    </cfRule>
  </conditionalFormatting>
  <conditionalFormatting sqref="J334:J339">
    <cfRule type="expression" dxfId="627" priority="13" stopIfTrue="1">
      <formula>IF(FIND("Flume Transfer Blower",$L334)&gt;0,1,0)</formula>
    </cfRule>
  </conditionalFormatting>
  <conditionalFormatting sqref="J340:J342">
    <cfRule type="expression" dxfId="626" priority="150" stopIfTrue="1">
      <formula>IF(FIND("Flume Transfer Blower",#REF!)&gt;0,1,0)</formula>
    </cfRule>
  </conditionalFormatting>
  <conditionalFormatting sqref="J343:J349">
    <cfRule type="expression" dxfId="625" priority="19" stopIfTrue="1">
      <formula>IF(FIND("Flume Transfer Blower",$L343)&gt;0,1,0)</formula>
    </cfRule>
  </conditionalFormatting>
  <conditionalFormatting sqref="J350">
    <cfRule type="expression" dxfId="624" priority="144" stopIfTrue="1">
      <formula>IF(FIND("Flume Transfer Blower",#REF!)&gt;0,1,0)</formula>
    </cfRule>
  </conditionalFormatting>
  <conditionalFormatting sqref="J351">
    <cfRule type="expression" dxfId="623" priority="146" stopIfTrue="1">
      <formula>IF(FIND("Flume Transfer Blower",$L350)&gt;0,1,0)</formula>
    </cfRule>
  </conditionalFormatting>
  <conditionalFormatting sqref="J352">
    <cfRule type="expression" dxfId="622" priority="142" stopIfTrue="1">
      <formula>IF(FIND("Flume Transfer Blower",#REF!)&gt;0,1,0)</formula>
    </cfRule>
  </conditionalFormatting>
  <conditionalFormatting sqref="J353">
    <cfRule type="expression" dxfId="621" priority="143" stopIfTrue="1">
      <formula>IF(FIND("Flume Transfer Blower",$L352)&gt;0,1,0)</formula>
    </cfRule>
  </conditionalFormatting>
  <conditionalFormatting sqref="J354">
    <cfRule type="expression" dxfId="620" priority="141" stopIfTrue="1">
      <formula>IF(FIND("Flume Transfer Blower",#REF!)&gt;0,1,0)</formula>
    </cfRule>
  </conditionalFormatting>
  <conditionalFormatting sqref="J355">
    <cfRule type="expression" dxfId="619" priority="15" stopIfTrue="1">
      <formula>IF(FIND("Flume Transfer Blower",$K344)&gt;0,1,0)</formula>
    </cfRule>
  </conditionalFormatting>
  <conditionalFormatting sqref="J356">
    <cfRule type="expression" dxfId="618" priority="16" stopIfTrue="1">
      <formula>IF(FIND("Flume Transfer Blower",$K344)&gt;0,1,0)</formula>
    </cfRule>
  </conditionalFormatting>
  <conditionalFormatting sqref="J357:J362">
    <cfRule type="expression" dxfId="617" priority="18" stopIfTrue="1">
      <formula>IF(FIND("Flume Transfer Blower",$K357)&gt;0,1,0)</formula>
    </cfRule>
  </conditionalFormatting>
  <conditionalFormatting sqref="J363:J366">
    <cfRule type="expression" dxfId="616" priority="17" stopIfTrue="1">
      <formula>IF(FIND("Flume Transfer Blower",$L363)&gt;0,1,0)</formula>
    </cfRule>
  </conditionalFormatting>
  <conditionalFormatting sqref="J367">
    <cfRule type="expression" dxfId="615" priority="137" stopIfTrue="1">
      <formula>IF(FIND("Flume Transfer Blower",#REF!)&gt;0,1,0)</formula>
    </cfRule>
  </conditionalFormatting>
  <conditionalFormatting sqref="J368">
    <cfRule type="expression" dxfId="614" priority="136" stopIfTrue="1">
      <formula>IF(FIND("Flume Transfer Blower",$L367)&gt;0,1,0)</formula>
    </cfRule>
  </conditionalFormatting>
  <conditionalFormatting sqref="J369:J374">
    <cfRule type="expression" dxfId="613" priority="12" stopIfTrue="1">
      <formula>IF(FIND("Flume Transfer Blower",$L369)&gt;0,1,0)</formula>
    </cfRule>
  </conditionalFormatting>
  <conditionalFormatting sqref="J375:J377">
    <cfRule type="expression" dxfId="612" priority="134" stopIfTrue="1">
      <formula>IF(FIND("Flume Transfer Blower",#REF!)&gt;0,1,0)</formula>
    </cfRule>
  </conditionalFormatting>
  <conditionalFormatting sqref="J378:J384">
    <cfRule type="expression" dxfId="611" priority="14" stopIfTrue="1">
      <formula>IF(FIND("Flume Transfer Blower",$L378)&gt;0,1,0)</formula>
    </cfRule>
  </conditionalFormatting>
  <conditionalFormatting sqref="J385">
    <cfRule type="expression" dxfId="610" priority="128" stopIfTrue="1">
      <formula>IF(FIND("Flume Transfer Blower",#REF!)&gt;0,1,0)</formula>
    </cfRule>
  </conditionalFormatting>
  <conditionalFormatting sqref="J386">
    <cfRule type="expression" dxfId="609" priority="130" stopIfTrue="1">
      <formula>IF(FIND("Flume Transfer Blower",$L385)&gt;0,1,0)</formula>
    </cfRule>
  </conditionalFormatting>
  <conditionalFormatting sqref="J387">
    <cfRule type="expression" dxfId="608" priority="126" stopIfTrue="1">
      <formula>IF(FIND("Flume Transfer Blower",#REF!)&gt;0,1,0)</formula>
    </cfRule>
  </conditionalFormatting>
  <conditionalFormatting sqref="J388">
    <cfRule type="expression" dxfId="607" priority="127" stopIfTrue="1">
      <formula>IF(FIND("Flume Transfer Blower",$L387)&gt;0,1,0)</formula>
    </cfRule>
  </conditionalFormatting>
  <conditionalFormatting sqref="J389">
    <cfRule type="expression" dxfId="606" priority="125" stopIfTrue="1">
      <formula>IF(FIND("Flume Transfer Blower",#REF!)&gt;0,1,0)</formula>
    </cfRule>
  </conditionalFormatting>
  <conditionalFormatting sqref="J390">
    <cfRule type="expression" dxfId="605" priority="8" stopIfTrue="1">
      <formula>IF(FIND("Flume Transfer Blower",$K379)&gt;0,1,0)</formula>
    </cfRule>
  </conditionalFormatting>
  <conditionalFormatting sqref="J391">
    <cfRule type="expression" dxfId="604" priority="9" stopIfTrue="1">
      <formula>IF(FIND("Flume Transfer Blower",$K379)&gt;0,1,0)</formula>
    </cfRule>
  </conditionalFormatting>
  <conditionalFormatting sqref="J392:J397">
    <cfRule type="expression" dxfId="603" priority="11" stopIfTrue="1">
      <formula>IF(FIND("Flume Transfer Blower",$K392)&gt;0,1,0)</formula>
    </cfRule>
  </conditionalFormatting>
  <conditionalFormatting sqref="J398:J401">
    <cfRule type="expression" dxfId="602" priority="10" stopIfTrue="1">
      <formula>IF(FIND("Flume Transfer Blower",$L398)&gt;0,1,0)</formula>
    </cfRule>
  </conditionalFormatting>
  <conditionalFormatting sqref="J402">
    <cfRule type="expression" dxfId="601" priority="121" stopIfTrue="1">
      <formula>IF(FIND("Flume Transfer Blower",#REF!)&gt;0,1,0)</formula>
    </cfRule>
  </conditionalFormatting>
  <conditionalFormatting sqref="J403">
    <cfRule type="expression" dxfId="600" priority="120" stopIfTrue="1">
      <formula>IF(FIND("Flume Transfer Blower",$L402)&gt;0,1,0)</formula>
    </cfRule>
  </conditionalFormatting>
  <conditionalFormatting sqref="J404:J409">
    <cfRule type="expression" dxfId="599" priority="7" stopIfTrue="1">
      <formula>IF(FIND("Flume Transfer Blower",$L404)&gt;0,1,0)</formula>
    </cfRule>
  </conditionalFormatting>
  <conditionalFormatting sqref="J410:J412">
    <cfRule type="expression" dxfId="598" priority="118" stopIfTrue="1">
      <formula>IF(FIND("Flume Transfer Blower",#REF!)&gt;0,1,0)</formula>
    </cfRule>
  </conditionalFormatting>
  <conditionalFormatting sqref="J413:J417">
    <cfRule type="expression" dxfId="597" priority="5" stopIfTrue="1">
      <formula>IF(FIND("Flume Transfer Blower",$L413)&gt;0,1,0)</formula>
    </cfRule>
  </conditionalFormatting>
  <dataValidations count="4">
    <dataValidation type="list" allowBlank="1" showInputMessage="1" showErrorMessage="1" sqref="G420:G439 G6:G52 G85 G60:G66 G176:G177 G74:G80 G57 G71 G102:G109 G188:G194 G200:G210 G216:G276 G88:G95 G99 G113 G138" xr:uid="{1D35330D-F0D4-492E-A2C5-16BB69A65873}">
      <formula1>$T$6:$T$8</formula1>
    </dataValidation>
    <dataValidation type="list" allowBlank="1" showInputMessage="1" showErrorMessage="1" sqref="F420:F439 F5:F52 F85 F60:F66 F176:F177 F74:F80 F57 F71 F102:F109 F188:F194 F200:F210 F216:F276 F88:F95 F99 F113 F138" xr:uid="{7F5194FC-452E-40AB-BA26-3FF4DD3453DD}">
      <formula1>$U$6:$U$11</formula1>
    </dataValidation>
    <dataValidation type="list" allowBlank="1" showInputMessage="1" showErrorMessage="1" sqref="G441" xr:uid="{5166CC77-D78B-4E64-B2FF-C5BD6C9422DD}">
      <formula1>$W$6:$W$8</formula1>
    </dataValidation>
    <dataValidation type="list" allowBlank="1" showInputMessage="1" showErrorMessage="1" sqref="F53:G53 F67:G67 F81:G81 F178:G178 F181:G181 F183:G183 F185:G187 F211:G211 F141:G163 F165:G175 F198:G198 F195:G195 F214:G214 F116:G137" xr:uid="{FB2DB9C4-478D-496B-8E76-52B04F0E174B}">
      <formula1>#REF!</formula1>
    </dataValidation>
  </dataValidations>
  <printOptions horizontalCentered="1"/>
  <pageMargins left="0.23622047244094491" right="0.23622047244094491" top="0.19685039370078741" bottom="0.39370078740157483" header="0.15748031496062992" footer="0.19685039370078741"/>
  <pageSetup paperSize="9" scale="71" fitToHeight="0" orientation="landscape" r:id="rId1"/>
  <headerFooter>
    <oddFooter>&amp;L&amp;8&amp;A : PM Master Plan&amp;R&amp;8Page &amp;P /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042AA-B4CE-4BDC-80D5-B9909B831493}">
  <sheetPr>
    <tabColor rgb="FF00B0F0"/>
    <pageSetUpPr fitToPage="1"/>
  </sheetPr>
  <dimension ref="A1:W125"/>
  <sheetViews>
    <sheetView zoomScaleNormal="100" workbookViewId="0">
      <pane xSplit="2" ySplit="5" topLeftCell="C54" activePane="bottomRight" state="frozen"/>
      <selection activeCell="B7" sqref="B7:B22"/>
      <selection pane="topRight" activeCell="B7" sqref="B7:B22"/>
      <selection pane="bottomLeft" activeCell="B7" sqref="B7:B22"/>
      <selection pane="bottomRight" activeCell="D38" activeCellId="1" sqref="D30:D36 D38:D44"/>
    </sheetView>
  </sheetViews>
  <sheetFormatPr defaultColWidth="9.140625" defaultRowHeight="12.75" outlineLevelCol="1"/>
  <cols>
    <col min="1" max="1" width="8.28515625" style="1" customWidth="1"/>
    <col min="2" max="2" width="35.7109375" style="2" customWidth="1"/>
    <col min="3" max="3" width="20.42578125" style="43" customWidth="1"/>
    <col min="4" max="4" width="11.5703125" style="43" customWidth="1"/>
    <col min="5" max="5" width="10.28515625" style="384" customWidth="1"/>
    <col min="6" max="7" width="9.140625" style="384" customWidth="1"/>
    <col min="8" max="8" width="10.5703125" style="384" customWidth="1"/>
    <col min="9" max="9" width="24.28515625" style="4" customWidth="1"/>
    <col min="10" max="10" width="38.7109375" style="4" customWidth="1"/>
    <col min="11" max="11" width="10.42578125" style="3" customWidth="1"/>
    <col min="12" max="12" width="24.28515625" style="52" hidden="1" customWidth="1" outlineLevel="1"/>
    <col min="13" max="13" width="5.140625" style="3" hidden="1" customWidth="1" outlineLevel="1"/>
    <col min="14" max="14" width="10.42578125" style="3" customWidth="1" collapsed="1"/>
    <col min="15" max="15" width="10.42578125" style="3" customWidth="1"/>
    <col min="16" max="16" width="10.42578125" style="3" customWidth="1" collapsed="1"/>
    <col min="17" max="18" width="10.42578125" style="3" customWidth="1"/>
    <col min="19" max="19" width="9.140625" style="4"/>
    <col min="20" max="20" width="19.42578125" style="4" customWidth="1"/>
    <col min="21" max="16384" width="9.140625" style="4"/>
  </cols>
  <sheetData>
    <row r="1" spans="1:23" ht="13.5" thickBot="1"/>
    <row r="2" spans="1:23" ht="30" customHeight="1" thickBot="1">
      <c r="C2" s="3749" t="s">
        <v>1138</v>
      </c>
      <c r="D2" s="3750"/>
      <c r="E2" s="3750"/>
      <c r="F2" s="3750"/>
      <c r="G2" s="3750"/>
      <c r="H2" s="3750"/>
      <c r="I2" s="3750"/>
      <c r="J2" s="3750"/>
      <c r="K2" s="3751"/>
      <c r="M2" s="4"/>
      <c r="N2" s="4"/>
      <c r="O2" s="4"/>
      <c r="P2" s="4"/>
      <c r="Q2" s="4"/>
      <c r="R2" s="4"/>
    </row>
    <row r="3" spans="1:23" s="225" customFormat="1" ht="15.75" customHeight="1">
      <c r="A3" s="624"/>
      <c r="B3" s="625"/>
      <c r="C3" s="628" t="s">
        <v>44</v>
      </c>
      <c r="D3" s="628" t="s">
        <v>62</v>
      </c>
      <c r="E3" s="384"/>
      <c r="F3" s="384"/>
      <c r="G3" s="384"/>
      <c r="H3" s="384"/>
      <c r="K3" s="227"/>
      <c r="L3" s="277"/>
      <c r="M3" s="227"/>
      <c r="N3" s="227"/>
      <c r="O3" s="227"/>
      <c r="P3" s="227"/>
      <c r="Q3" s="227"/>
      <c r="R3" s="227"/>
    </row>
    <row r="4" spans="1:23" s="225" customFormat="1" ht="15.75" customHeight="1">
      <c r="A4" s="624"/>
      <c r="B4" s="625"/>
      <c r="C4" s="629"/>
      <c r="D4" s="629"/>
      <c r="E4" s="384"/>
      <c r="F4" s="384"/>
      <c r="G4" s="384"/>
      <c r="H4" s="384"/>
      <c r="K4" s="626"/>
      <c r="L4" s="627"/>
      <c r="M4" s="626"/>
      <c r="N4" s="626"/>
      <c r="O4" s="626"/>
      <c r="P4" s="626"/>
      <c r="Q4" s="626"/>
      <c r="R4" s="626"/>
    </row>
    <row r="5" spans="1:23" s="412" customFormat="1" ht="14.25" customHeight="1" thickBot="1">
      <c r="A5" s="499" t="s">
        <v>0</v>
      </c>
      <c r="B5" s="499" t="s">
        <v>1</v>
      </c>
      <c r="C5" s="500" t="s">
        <v>44</v>
      </c>
      <c r="D5" s="500" t="s">
        <v>62</v>
      </c>
      <c r="E5" s="500" t="s">
        <v>537</v>
      </c>
      <c r="F5" s="500" t="s">
        <v>527</v>
      </c>
      <c r="G5" s="500" t="s">
        <v>535</v>
      </c>
      <c r="H5" s="500" t="s">
        <v>45</v>
      </c>
      <c r="I5" s="499" t="s">
        <v>2</v>
      </c>
      <c r="J5" s="499" t="s">
        <v>3</v>
      </c>
      <c r="K5" s="499" t="s">
        <v>4</v>
      </c>
      <c r="L5" s="499" t="s">
        <v>5</v>
      </c>
      <c r="M5" s="499"/>
      <c r="N5" s="499" t="s">
        <v>51</v>
      </c>
      <c r="O5" s="499" t="s">
        <v>52</v>
      </c>
      <c r="P5" s="499" t="s">
        <v>54</v>
      </c>
      <c r="Q5" s="499" t="s">
        <v>50</v>
      </c>
      <c r="R5" s="499" t="s">
        <v>53</v>
      </c>
      <c r="S5" s="499" t="s">
        <v>382</v>
      </c>
      <c r="T5" s="508" t="s">
        <v>527</v>
      </c>
      <c r="U5" s="411" t="s">
        <v>535</v>
      </c>
      <c r="V5" s="411" t="s">
        <v>527</v>
      </c>
      <c r="W5" s="542"/>
    </row>
    <row r="6" spans="1:23" s="412" customFormat="1" ht="12">
      <c r="A6" s="565" t="s">
        <v>55</v>
      </c>
      <c r="B6" s="1039" t="s">
        <v>843</v>
      </c>
      <c r="C6" s="3756">
        <v>363178</v>
      </c>
      <c r="D6" s="3759">
        <v>4389</v>
      </c>
      <c r="E6" s="543" t="s">
        <v>713</v>
      </c>
      <c r="F6" s="543" t="s">
        <v>32</v>
      </c>
      <c r="G6" s="543" t="s">
        <v>536</v>
      </c>
      <c r="H6" s="543" t="str">
        <f>A6&amp;"-"&amp;E6&amp;F6&amp;"-"&amp;G6</f>
        <v>PK1-NI-ME</v>
      </c>
      <c r="I6" s="3752" t="s">
        <v>57</v>
      </c>
      <c r="J6" s="604" t="s">
        <v>838</v>
      </c>
      <c r="K6" s="406">
        <v>60</v>
      </c>
      <c r="L6" s="407"/>
      <c r="M6" s="406"/>
      <c r="N6" s="3754"/>
      <c r="O6" s="3742" t="s">
        <v>80</v>
      </c>
      <c r="P6" s="3742">
        <v>30</v>
      </c>
      <c r="Q6" s="3742">
        <v>2</v>
      </c>
      <c r="R6" s="3745">
        <f>P6*Q6</f>
        <v>60</v>
      </c>
      <c r="S6" s="3747" t="s">
        <v>383</v>
      </c>
      <c r="T6" s="410" t="s">
        <v>529</v>
      </c>
      <c r="U6" s="411" t="s">
        <v>536</v>
      </c>
      <c r="V6" s="411" t="s">
        <v>32</v>
      </c>
      <c r="W6" s="412" t="s">
        <v>708</v>
      </c>
    </row>
    <row r="7" spans="1:23" s="412" customFormat="1" ht="12.75" customHeight="1">
      <c r="A7" s="556" t="s">
        <v>55</v>
      </c>
      <c r="B7" s="972" t="s">
        <v>1114</v>
      </c>
      <c r="C7" s="3757"/>
      <c r="D7" s="3760"/>
      <c r="E7" s="419" t="s">
        <v>713</v>
      </c>
      <c r="F7" s="419" t="s">
        <v>32</v>
      </c>
      <c r="G7" s="419" t="s">
        <v>536</v>
      </c>
      <c r="H7" s="419" t="str">
        <f t="shared" ref="H7:H11" si="0">A7&amp;"-"&amp;E7&amp;F7&amp;"-"&amp;G7</f>
        <v>PK1-NI-ME</v>
      </c>
      <c r="I7" s="3753"/>
      <c r="J7" s="609" t="s">
        <v>837</v>
      </c>
      <c r="K7" s="414">
        <v>60</v>
      </c>
      <c r="L7" s="415"/>
      <c r="M7" s="414"/>
      <c r="N7" s="3613"/>
      <c r="O7" s="3743"/>
      <c r="P7" s="3743"/>
      <c r="Q7" s="3743"/>
      <c r="R7" s="3616"/>
      <c r="S7" s="3748"/>
      <c r="T7" s="410"/>
      <c r="U7" s="411" t="s">
        <v>697</v>
      </c>
      <c r="V7" s="411" t="s">
        <v>42</v>
      </c>
      <c r="W7" s="412" t="s">
        <v>707</v>
      </c>
    </row>
    <row r="8" spans="1:23" s="412" customFormat="1" ht="12.75" customHeight="1">
      <c r="A8" s="556" t="s">
        <v>55</v>
      </c>
      <c r="B8" s="972" t="s">
        <v>1115</v>
      </c>
      <c r="C8" s="3757"/>
      <c r="D8" s="3760"/>
      <c r="E8" s="419" t="s">
        <v>713</v>
      </c>
      <c r="F8" s="419" t="s">
        <v>32</v>
      </c>
      <c r="G8" s="419" t="s">
        <v>536</v>
      </c>
      <c r="H8" s="419" t="str">
        <f t="shared" si="0"/>
        <v>PK1-NI-ME</v>
      </c>
      <c r="I8" s="3753"/>
      <c r="J8" s="609" t="s">
        <v>832</v>
      </c>
      <c r="K8" s="414">
        <v>60</v>
      </c>
      <c r="L8" s="415"/>
      <c r="M8" s="414"/>
      <c r="N8" s="3613"/>
      <c r="O8" s="3743"/>
      <c r="P8" s="3743"/>
      <c r="Q8" s="3743"/>
      <c r="R8" s="3616"/>
      <c r="S8" s="3748"/>
      <c r="T8" s="410"/>
      <c r="U8" s="411" t="s">
        <v>706</v>
      </c>
      <c r="V8" s="411" t="s">
        <v>9</v>
      </c>
      <c r="W8" s="412" t="s">
        <v>709</v>
      </c>
    </row>
    <row r="9" spans="1:23" s="412" customFormat="1" ht="12.75" customHeight="1">
      <c r="A9" s="556" t="s">
        <v>55</v>
      </c>
      <c r="B9" s="972" t="s">
        <v>1116</v>
      </c>
      <c r="C9" s="3757"/>
      <c r="D9" s="3760"/>
      <c r="E9" s="419" t="s">
        <v>713</v>
      </c>
      <c r="F9" s="419" t="s">
        <v>32</v>
      </c>
      <c r="G9" s="419" t="s">
        <v>536</v>
      </c>
      <c r="H9" s="419" t="str">
        <f t="shared" si="0"/>
        <v>PK1-NI-ME</v>
      </c>
      <c r="I9" s="3753"/>
      <c r="J9" s="609" t="s">
        <v>833</v>
      </c>
      <c r="K9" s="414">
        <v>60</v>
      </c>
      <c r="L9" s="415"/>
      <c r="M9" s="414"/>
      <c r="N9" s="3613"/>
      <c r="O9" s="3743"/>
      <c r="P9" s="3743"/>
      <c r="Q9" s="3743"/>
      <c r="R9" s="3616"/>
      <c r="S9" s="3748"/>
      <c r="T9" s="410"/>
      <c r="U9" s="411"/>
      <c r="V9" s="411" t="s">
        <v>7</v>
      </c>
      <c r="W9" s="412" t="s">
        <v>719</v>
      </c>
    </row>
    <row r="10" spans="1:23" s="412" customFormat="1" ht="12.75" customHeight="1">
      <c r="A10" s="556" t="s">
        <v>55</v>
      </c>
      <c r="B10" s="972" t="s">
        <v>1117</v>
      </c>
      <c r="C10" s="3757"/>
      <c r="D10" s="3760"/>
      <c r="E10" s="419" t="s">
        <v>713</v>
      </c>
      <c r="F10" s="419" t="s">
        <v>32</v>
      </c>
      <c r="G10" s="419" t="s">
        <v>536</v>
      </c>
      <c r="H10" s="419" t="str">
        <f t="shared" si="0"/>
        <v>PK1-NI-ME</v>
      </c>
      <c r="I10" s="3753"/>
      <c r="J10" s="609" t="s">
        <v>1068</v>
      </c>
      <c r="K10" s="414">
        <v>60</v>
      </c>
      <c r="L10" s="415"/>
      <c r="M10" s="414"/>
      <c r="N10" s="3613"/>
      <c r="O10" s="3743"/>
      <c r="P10" s="3743"/>
      <c r="Q10" s="3743"/>
      <c r="R10" s="3616"/>
      <c r="S10" s="3748"/>
      <c r="T10" s="410"/>
      <c r="U10" s="411"/>
      <c r="V10" s="411" t="s">
        <v>8</v>
      </c>
      <c r="W10" s="412" t="s">
        <v>721</v>
      </c>
    </row>
    <row r="11" spans="1:23" s="412" customFormat="1" ht="12.75" customHeight="1">
      <c r="A11" s="556" t="s">
        <v>55</v>
      </c>
      <c r="B11" s="972" t="s">
        <v>1118</v>
      </c>
      <c r="C11" s="3757"/>
      <c r="D11" s="3760"/>
      <c r="E11" s="419" t="s">
        <v>713</v>
      </c>
      <c r="F11" s="419" t="s">
        <v>32</v>
      </c>
      <c r="G11" s="419" t="s">
        <v>536</v>
      </c>
      <c r="H11" s="419" t="str">
        <f t="shared" si="0"/>
        <v>PK1-NI-ME</v>
      </c>
      <c r="I11" s="3753"/>
      <c r="J11" s="609" t="s">
        <v>861</v>
      </c>
      <c r="K11" s="414">
        <v>60</v>
      </c>
      <c r="L11" s="415"/>
      <c r="M11" s="414"/>
      <c r="N11" s="3613"/>
      <c r="O11" s="3743"/>
      <c r="P11" s="3743"/>
      <c r="Q11" s="3743"/>
      <c r="R11" s="3616"/>
      <c r="S11" s="3748"/>
      <c r="T11" s="410"/>
      <c r="U11" s="411"/>
      <c r="V11" s="411" t="s">
        <v>33</v>
      </c>
      <c r="W11" s="412" t="s">
        <v>720</v>
      </c>
    </row>
    <row r="12" spans="1:23" s="412" customFormat="1" ht="12.75" customHeight="1">
      <c r="A12" s="556" t="s">
        <v>55</v>
      </c>
      <c r="B12" s="972"/>
      <c r="C12" s="3758"/>
      <c r="D12" s="3761"/>
      <c r="E12" s="419" t="s">
        <v>713</v>
      </c>
      <c r="F12" s="419" t="s">
        <v>32</v>
      </c>
      <c r="G12" s="419" t="s">
        <v>536</v>
      </c>
      <c r="H12" s="419" t="str">
        <f t="shared" ref="H12" si="1">A12&amp;"-"&amp;E12&amp;F12&amp;"-"&amp;G12</f>
        <v>PK1-NI-ME</v>
      </c>
      <c r="I12" s="3679"/>
      <c r="J12" s="609" t="s">
        <v>836</v>
      </c>
      <c r="K12" s="414">
        <v>60</v>
      </c>
      <c r="L12" s="415"/>
      <c r="M12" s="414"/>
      <c r="N12" s="3755"/>
      <c r="O12" s="3744"/>
      <c r="P12" s="3744"/>
      <c r="Q12" s="3744"/>
      <c r="R12" s="3746"/>
      <c r="S12" s="3748"/>
      <c r="T12" s="410"/>
      <c r="U12" s="411"/>
      <c r="V12" s="411"/>
    </row>
    <row r="13" spans="1:23" s="412" customFormat="1" ht="12.75" customHeight="1" thickBot="1">
      <c r="A13" s="556" t="s">
        <v>55</v>
      </c>
      <c r="B13" s="972"/>
      <c r="C13" s="580">
        <v>363179</v>
      </c>
      <c r="D13" s="581">
        <v>4394</v>
      </c>
      <c r="E13" s="582" t="s">
        <v>718</v>
      </c>
      <c r="F13" s="582" t="s">
        <v>32</v>
      </c>
      <c r="G13" s="582" t="s">
        <v>536</v>
      </c>
      <c r="H13" s="582" t="str">
        <f>A13&amp;"-"&amp;E13&amp;F13&amp;"-"&amp;G13&amp;2</f>
        <v>PK1-YI-ME2</v>
      </c>
      <c r="I13" s="583" t="s">
        <v>57</v>
      </c>
      <c r="J13" s="584" t="s">
        <v>1112</v>
      </c>
      <c r="K13" s="585">
        <v>365</v>
      </c>
      <c r="L13" s="586"/>
      <c r="M13" s="585"/>
      <c r="N13" s="1026" t="s">
        <v>80</v>
      </c>
      <c r="O13" s="1049"/>
      <c r="P13" s="1044">
        <v>90</v>
      </c>
      <c r="Q13" s="1044">
        <v>2</v>
      </c>
      <c r="R13" s="1045">
        <f t="shared" ref="R13" si="2">P13*Q13</f>
        <v>180</v>
      </c>
      <c r="S13" s="1021" t="s">
        <v>383</v>
      </c>
      <c r="T13" s="410"/>
    </row>
    <row r="14" spans="1:23" s="412" customFormat="1" ht="13.5" customHeight="1">
      <c r="A14" s="565" t="s">
        <v>55</v>
      </c>
      <c r="B14" s="1039" t="s">
        <v>843</v>
      </c>
      <c r="C14" s="3756">
        <v>363180</v>
      </c>
      <c r="D14" s="3759">
        <v>4390</v>
      </c>
      <c r="E14" s="543" t="s">
        <v>713</v>
      </c>
      <c r="F14" s="543" t="s">
        <v>32</v>
      </c>
      <c r="G14" s="543" t="s">
        <v>536</v>
      </c>
      <c r="H14" s="543" t="str">
        <f>A14&amp;"-"&amp;E14&amp;F14&amp;"-"&amp;G14</f>
        <v>PK1-NI-ME</v>
      </c>
      <c r="I14" s="3752" t="s">
        <v>57</v>
      </c>
      <c r="J14" s="604" t="s">
        <v>838</v>
      </c>
      <c r="K14" s="406">
        <v>60</v>
      </c>
      <c r="L14" s="407"/>
      <c r="M14" s="406"/>
      <c r="N14" s="3754"/>
      <c r="O14" s="3742" t="s">
        <v>80</v>
      </c>
      <c r="P14" s="3742">
        <v>30</v>
      </c>
      <c r="Q14" s="3742">
        <v>2</v>
      </c>
      <c r="R14" s="3745">
        <f>P14*Q14</f>
        <v>60</v>
      </c>
      <c r="S14" s="3747" t="s">
        <v>383</v>
      </c>
      <c r="T14" s="410" t="s">
        <v>529</v>
      </c>
    </row>
    <row r="15" spans="1:23" s="412" customFormat="1" ht="13.5" customHeight="1">
      <c r="A15" s="556" t="s">
        <v>55</v>
      </c>
      <c r="B15" s="972" t="s">
        <v>1119</v>
      </c>
      <c r="C15" s="3757"/>
      <c r="D15" s="3760"/>
      <c r="E15" s="419" t="s">
        <v>713</v>
      </c>
      <c r="F15" s="419" t="s">
        <v>32</v>
      </c>
      <c r="G15" s="419" t="s">
        <v>536</v>
      </c>
      <c r="H15" s="419" t="str">
        <f t="shared" ref="H15:H20" si="3">A15&amp;"-"&amp;E15&amp;F15&amp;"-"&amp;G15</f>
        <v>PK1-NI-ME</v>
      </c>
      <c r="I15" s="3753"/>
      <c r="J15" s="609" t="s">
        <v>837</v>
      </c>
      <c r="K15" s="414">
        <v>60</v>
      </c>
      <c r="L15" s="415"/>
      <c r="M15" s="414"/>
      <c r="N15" s="3613"/>
      <c r="O15" s="3743"/>
      <c r="P15" s="3743"/>
      <c r="Q15" s="3743"/>
      <c r="R15" s="3616"/>
      <c r="S15" s="3748"/>
      <c r="T15" s="410"/>
    </row>
    <row r="16" spans="1:23" s="412" customFormat="1" ht="13.5" customHeight="1">
      <c r="A16" s="556" t="s">
        <v>55</v>
      </c>
      <c r="B16" s="972" t="s">
        <v>1120</v>
      </c>
      <c r="C16" s="3757"/>
      <c r="D16" s="3760"/>
      <c r="E16" s="419" t="s">
        <v>713</v>
      </c>
      <c r="F16" s="419" t="s">
        <v>32</v>
      </c>
      <c r="G16" s="419" t="s">
        <v>536</v>
      </c>
      <c r="H16" s="419" t="str">
        <f t="shared" si="3"/>
        <v>PK1-NI-ME</v>
      </c>
      <c r="I16" s="3753"/>
      <c r="J16" s="609" t="s">
        <v>832</v>
      </c>
      <c r="K16" s="414">
        <v>60</v>
      </c>
      <c r="L16" s="415"/>
      <c r="M16" s="414"/>
      <c r="N16" s="3613"/>
      <c r="O16" s="3743"/>
      <c r="P16" s="3743"/>
      <c r="Q16" s="3743"/>
      <c r="R16" s="3616"/>
      <c r="S16" s="3748"/>
      <c r="T16" s="410"/>
    </row>
    <row r="17" spans="1:20" s="412" customFormat="1" ht="13.5" customHeight="1">
      <c r="A17" s="556" t="s">
        <v>55</v>
      </c>
      <c r="B17" s="972" t="s">
        <v>1121</v>
      </c>
      <c r="C17" s="3757"/>
      <c r="D17" s="3760"/>
      <c r="E17" s="419" t="s">
        <v>713</v>
      </c>
      <c r="F17" s="419" t="s">
        <v>32</v>
      </c>
      <c r="G17" s="419" t="s">
        <v>536</v>
      </c>
      <c r="H17" s="419" t="str">
        <f t="shared" si="3"/>
        <v>PK1-NI-ME</v>
      </c>
      <c r="I17" s="3753"/>
      <c r="J17" s="609" t="s">
        <v>833</v>
      </c>
      <c r="K17" s="414">
        <v>60</v>
      </c>
      <c r="L17" s="415"/>
      <c r="M17" s="414"/>
      <c r="N17" s="3613"/>
      <c r="O17" s="3743"/>
      <c r="P17" s="3743"/>
      <c r="Q17" s="3743"/>
      <c r="R17" s="3616"/>
      <c r="S17" s="3748"/>
      <c r="T17" s="410"/>
    </row>
    <row r="18" spans="1:20" s="412" customFormat="1" ht="13.5" customHeight="1">
      <c r="A18" s="556" t="s">
        <v>55</v>
      </c>
      <c r="B18" s="972" t="s">
        <v>1122</v>
      </c>
      <c r="C18" s="3757"/>
      <c r="D18" s="3760"/>
      <c r="E18" s="419" t="s">
        <v>713</v>
      </c>
      <c r="F18" s="419" t="s">
        <v>32</v>
      </c>
      <c r="G18" s="419" t="s">
        <v>536</v>
      </c>
      <c r="H18" s="419" t="str">
        <f t="shared" si="3"/>
        <v>PK1-NI-ME</v>
      </c>
      <c r="I18" s="3753"/>
      <c r="J18" s="609" t="s">
        <v>1068</v>
      </c>
      <c r="K18" s="414">
        <v>60</v>
      </c>
      <c r="L18" s="415"/>
      <c r="M18" s="414"/>
      <c r="N18" s="3613"/>
      <c r="O18" s="3743"/>
      <c r="P18" s="3743"/>
      <c r="Q18" s="3743"/>
      <c r="R18" s="3616"/>
      <c r="S18" s="3748"/>
      <c r="T18" s="410"/>
    </row>
    <row r="19" spans="1:20" s="412" customFormat="1" ht="13.5" customHeight="1">
      <c r="A19" s="556" t="s">
        <v>55</v>
      </c>
      <c r="B19" s="972" t="s">
        <v>1123</v>
      </c>
      <c r="C19" s="3757"/>
      <c r="D19" s="3760"/>
      <c r="E19" s="419" t="s">
        <v>713</v>
      </c>
      <c r="F19" s="419" t="s">
        <v>32</v>
      </c>
      <c r="G19" s="419" t="s">
        <v>536</v>
      </c>
      <c r="H19" s="419" t="str">
        <f t="shared" si="3"/>
        <v>PK1-NI-ME</v>
      </c>
      <c r="I19" s="3753"/>
      <c r="J19" s="609" t="s">
        <v>861</v>
      </c>
      <c r="K19" s="414">
        <v>60</v>
      </c>
      <c r="L19" s="415"/>
      <c r="M19" s="414"/>
      <c r="N19" s="3613"/>
      <c r="O19" s="3743"/>
      <c r="P19" s="3743"/>
      <c r="Q19" s="3743"/>
      <c r="R19" s="3616"/>
      <c r="S19" s="3748"/>
      <c r="T19" s="410"/>
    </row>
    <row r="20" spans="1:20" s="412" customFormat="1" ht="13.5" customHeight="1">
      <c r="A20" s="556" t="s">
        <v>55</v>
      </c>
      <c r="B20" s="967"/>
      <c r="C20" s="3758"/>
      <c r="D20" s="3761"/>
      <c r="E20" s="547" t="s">
        <v>713</v>
      </c>
      <c r="F20" s="547" t="s">
        <v>32</v>
      </c>
      <c r="G20" s="547" t="s">
        <v>536</v>
      </c>
      <c r="H20" s="547" t="str">
        <f t="shared" si="3"/>
        <v>PK1-NI-ME</v>
      </c>
      <c r="I20" s="3679"/>
      <c r="J20" s="609" t="s">
        <v>836</v>
      </c>
      <c r="K20" s="414">
        <v>60</v>
      </c>
      <c r="L20" s="1017"/>
      <c r="M20" s="563"/>
      <c r="N20" s="3755"/>
      <c r="O20" s="3744"/>
      <c r="P20" s="3744"/>
      <c r="Q20" s="3744"/>
      <c r="R20" s="3746"/>
      <c r="S20" s="3748"/>
      <c r="T20" s="410"/>
    </row>
    <row r="21" spans="1:20" s="412" customFormat="1" ht="13.5" customHeight="1" thickBot="1">
      <c r="A21" s="567" t="s">
        <v>55</v>
      </c>
      <c r="B21" s="1005"/>
      <c r="C21" s="1040">
        <v>363201</v>
      </c>
      <c r="D21" s="1041">
        <v>4395</v>
      </c>
      <c r="E21" s="1042" t="s">
        <v>718</v>
      </c>
      <c r="F21" s="1042" t="s">
        <v>32</v>
      </c>
      <c r="G21" s="1042" t="s">
        <v>536</v>
      </c>
      <c r="H21" s="1042" t="str">
        <f>A21&amp;"-"&amp;E21&amp;F21&amp;"-"&amp;G21&amp;2</f>
        <v>PK1-YI-ME2</v>
      </c>
      <c r="I21" s="1043" t="s">
        <v>57</v>
      </c>
      <c r="J21" s="584" t="s">
        <v>1112</v>
      </c>
      <c r="K21" s="1044">
        <v>365</v>
      </c>
      <c r="L21" s="885"/>
      <c r="M21" s="1044"/>
      <c r="N21" s="1026" t="s">
        <v>80</v>
      </c>
      <c r="O21" s="1049"/>
      <c r="P21" s="1044">
        <v>90</v>
      </c>
      <c r="Q21" s="1044">
        <v>2</v>
      </c>
      <c r="R21" s="1045">
        <f t="shared" ref="R21" si="4">P21*Q21</f>
        <v>180</v>
      </c>
      <c r="S21" s="1021" t="s">
        <v>383</v>
      </c>
      <c r="T21" s="410"/>
    </row>
    <row r="22" spans="1:20" s="412" customFormat="1" ht="13.5" customHeight="1">
      <c r="A22" s="565" t="s">
        <v>55</v>
      </c>
      <c r="B22" s="1039" t="s">
        <v>843</v>
      </c>
      <c r="C22" s="3756">
        <v>363202</v>
      </c>
      <c r="D22" s="3759">
        <v>4391</v>
      </c>
      <c r="E22" s="543" t="s">
        <v>713</v>
      </c>
      <c r="F22" s="543" t="s">
        <v>32</v>
      </c>
      <c r="G22" s="543" t="s">
        <v>536</v>
      </c>
      <c r="H22" s="543" t="str">
        <f>A22&amp;"-"&amp;E22&amp;F22&amp;"-"&amp;G22</f>
        <v>PK1-NI-ME</v>
      </c>
      <c r="I22" s="3752" t="s">
        <v>57</v>
      </c>
      <c r="J22" s="604" t="s">
        <v>838</v>
      </c>
      <c r="K22" s="406">
        <v>60</v>
      </c>
      <c r="L22" s="407"/>
      <c r="M22" s="406"/>
      <c r="N22" s="3754"/>
      <c r="O22" s="3742" t="s">
        <v>80</v>
      </c>
      <c r="P22" s="3742">
        <v>30</v>
      </c>
      <c r="Q22" s="3742">
        <v>2</v>
      </c>
      <c r="R22" s="3745">
        <f>P22*Q22</f>
        <v>60</v>
      </c>
      <c r="S22" s="3747" t="s">
        <v>383</v>
      </c>
      <c r="T22" s="410"/>
    </row>
    <row r="23" spans="1:20" s="412" customFormat="1" ht="13.5" customHeight="1">
      <c r="A23" s="556" t="s">
        <v>55</v>
      </c>
      <c r="B23" s="972" t="s">
        <v>1124</v>
      </c>
      <c r="C23" s="3757"/>
      <c r="D23" s="3760"/>
      <c r="E23" s="419" t="s">
        <v>713</v>
      </c>
      <c r="F23" s="419" t="s">
        <v>32</v>
      </c>
      <c r="G23" s="419" t="s">
        <v>536</v>
      </c>
      <c r="H23" s="419" t="str">
        <f t="shared" ref="H23:H28" si="5">A23&amp;"-"&amp;E23&amp;F23&amp;"-"&amp;G23</f>
        <v>PK1-NI-ME</v>
      </c>
      <c r="I23" s="3753"/>
      <c r="J23" s="609" t="s">
        <v>837</v>
      </c>
      <c r="K23" s="414">
        <v>60</v>
      </c>
      <c r="L23" s="415"/>
      <c r="M23" s="414"/>
      <c r="N23" s="3613"/>
      <c r="O23" s="3743"/>
      <c r="P23" s="3743"/>
      <c r="Q23" s="3743"/>
      <c r="R23" s="3616"/>
      <c r="S23" s="3748"/>
      <c r="T23" s="410"/>
    </row>
    <row r="24" spans="1:20" s="412" customFormat="1" ht="13.5" customHeight="1">
      <c r="A24" s="556" t="s">
        <v>55</v>
      </c>
      <c r="B24" s="972" t="s">
        <v>1125</v>
      </c>
      <c r="C24" s="3757"/>
      <c r="D24" s="3760"/>
      <c r="E24" s="419" t="s">
        <v>713</v>
      </c>
      <c r="F24" s="419" t="s">
        <v>32</v>
      </c>
      <c r="G24" s="419" t="s">
        <v>536</v>
      </c>
      <c r="H24" s="419" t="str">
        <f t="shared" si="5"/>
        <v>PK1-NI-ME</v>
      </c>
      <c r="I24" s="3753"/>
      <c r="J24" s="609" t="s">
        <v>832</v>
      </c>
      <c r="K24" s="414">
        <v>60</v>
      </c>
      <c r="L24" s="415"/>
      <c r="M24" s="414"/>
      <c r="N24" s="3613"/>
      <c r="O24" s="3743"/>
      <c r="P24" s="3743"/>
      <c r="Q24" s="3743"/>
      <c r="R24" s="3616"/>
      <c r="S24" s="3748"/>
      <c r="T24" s="410"/>
    </row>
    <row r="25" spans="1:20" s="412" customFormat="1" ht="13.5" customHeight="1">
      <c r="A25" s="556" t="s">
        <v>55</v>
      </c>
      <c r="B25" s="972" t="s">
        <v>1126</v>
      </c>
      <c r="C25" s="3757"/>
      <c r="D25" s="3760"/>
      <c r="E25" s="419" t="s">
        <v>713</v>
      </c>
      <c r="F25" s="419" t="s">
        <v>32</v>
      </c>
      <c r="G25" s="419" t="s">
        <v>536</v>
      </c>
      <c r="H25" s="419" t="str">
        <f t="shared" si="5"/>
        <v>PK1-NI-ME</v>
      </c>
      <c r="I25" s="3753"/>
      <c r="J25" s="609" t="s">
        <v>833</v>
      </c>
      <c r="K25" s="414">
        <v>60</v>
      </c>
      <c r="L25" s="415"/>
      <c r="M25" s="414"/>
      <c r="N25" s="3613"/>
      <c r="O25" s="3743"/>
      <c r="P25" s="3743"/>
      <c r="Q25" s="3743"/>
      <c r="R25" s="3616"/>
      <c r="S25" s="3748"/>
      <c r="T25" s="410"/>
    </row>
    <row r="26" spans="1:20" s="412" customFormat="1" ht="13.5" customHeight="1">
      <c r="A26" s="556" t="s">
        <v>55</v>
      </c>
      <c r="B26" s="972" t="s">
        <v>1127</v>
      </c>
      <c r="C26" s="3757"/>
      <c r="D26" s="3760"/>
      <c r="E26" s="419" t="s">
        <v>713</v>
      </c>
      <c r="F26" s="419" t="s">
        <v>32</v>
      </c>
      <c r="G26" s="419" t="s">
        <v>536</v>
      </c>
      <c r="H26" s="419" t="str">
        <f t="shared" si="5"/>
        <v>PK1-NI-ME</v>
      </c>
      <c r="I26" s="3753"/>
      <c r="J26" s="609" t="s">
        <v>1068</v>
      </c>
      <c r="K26" s="414">
        <v>60</v>
      </c>
      <c r="L26" s="415"/>
      <c r="M26" s="414"/>
      <c r="N26" s="3613"/>
      <c r="O26" s="3743"/>
      <c r="P26" s="3743"/>
      <c r="Q26" s="3743"/>
      <c r="R26" s="3616"/>
      <c r="S26" s="3748"/>
      <c r="T26" s="410"/>
    </row>
    <row r="27" spans="1:20" s="412" customFormat="1" ht="13.5" customHeight="1">
      <c r="A27" s="556" t="s">
        <v>55</v>
      </c>
      <c r="B27" s="972" t="s">
        <v>1128</v>
      </c>
      <c r="C27" s="3757"/>
      <c r="D27" s="3760"/>
      <c r="E27" s="419" t="s">
        <v>713</v>
      </c>
      <c r="F27" s="419" t="s">
        <v>32</v>
      </c>
      <c r="G27" s="419" t="s">
        <v>536</v>
      </c>
      <c r="H27" s="419" t="str">
        <f t="shared" si="5"/>
        <v>PK1-NI-ME</v>
      </c>
      <c r="I27" s="3753"/>
      <c r="J27" s="609" t="s">
        <v>861</v>
      </c>
      <c r="K27" s="414">
        <v>60</v>
      </c>
      <c r="L27" s="415"/>
      <c r="M27" s="414"/>
      <c r="N27" s="3613"/>
      <c r="O27" s="3743"/>
      <c r="P27" s="3743"/>
      <c r="Q27" s="3743"/>
      <c r="R27" s="3616"/>
      <c r="S27" s="3748"/>
      <c r="T27" s="410"/>
    </row>
    <row r="28" spans="1:20" s="412" customFormat="1" ht="13.5" customHeight="1">
      <c r="A28" s="556" t="s">
        <v>55</v>
      </c>
      <c r="B28" s="972"/>
      <c r="C28" s="3758"/>
      <c r="D28" s="3761"/>
      <c r="E28" s="547" t="s">
        <v>713</v>
      </c>
      <c r="F28" s="547" t="s">
        <v>32</v>
      </c>
      <c r="G28" s="547" t="s">
        <v>536</v>
      </c>
      <c r="H28" s="547" t="str">
        <f t="shared" si="5"/>
        <v>PK1-NI-ME</v>
      </c>
      <c r="I28" s="3679"/>
      <c r="J28" s="609" t="s">
        <v>836</v>
      </c>
      <c r="K28" s="414">
        <v>60</v>
      </c>
      <c r="L28" s="1017"/>
      <c r="M28" s="563"/>
      <c r="N28" s="3755"/>
      <c r="O28" s="3744"/>
      <c r="P28" s="3744"/>
      <c r="Q28" s="3744"/>
      <c r="R28" s="3746"/>
      <c r="S28" s="3748"/>
      <c r="T28" s="410"/>
    </row>
    <row r="29" spans="1:20" s="412" customFormat="1" ht="13.5" customHeight="1" thickBot="1">
      <c r="A29" s="567" t="s">
        <v>55</v>
      </c>
      <c r="B29" s="1005"/>
      <c r="C29" s="1040">
        <v>363203</v>
      </c>
      <c r="D29" s="1041">
        <v>4396</v>
      </c>
      <c r="E29" s="1042" t="s">
        <v>718</v>
      </c>
      <c r="F29" s="1042" t="s">
        <v>32</v>
      </c>
      <c r="G29" s="1042" t="s">
        <v>536</v>
      </c>
      <c r="H29" s="1042" t="str">
        <f>A29&amp;"-"&amp;E29&amp;F29&amp;"-"&amp;G29&amp;2</f>
        <v>PK1-YI-ME2</v>
      </c>
      <c r="I29" s="1043" t="s">
        <v>57</v>
      </c>
      <c r="J29" s="584" t="s">
        <v>1112</v>
      </c>
      <c r="K29" s="1044">
        <v>365</v>
      </c>
      <c r="L29" s="885"/>
      <c r="M29" s="1044"/>
      <c r="N29" s="1026" t="s">
        <v>80</v>
      </c>
      <c r="O29" s="1049"/>
      <c r="P29" s="1044">
        <v>90</v>
      </c>
      <c r="Q29" s="1044">
        <v>2</v>
      </c>
      <c r="R29" s="1045">
        <f t="shared" ref="R29" si="6">P29*Q29</f>
        <v>180</v>
      </c>
      <c r="S29" s="1021" t="s">
        <v>383</v>
      </c>
      <c r="T29" s="410"/>
    </row>
    <row r="30" spans="1:20" s="973" customFormat="1" ht="13.5" customHeight="1">
      <c r="A30" s="592" t="s">
        <v>55</v>
      </c>
      <c r="B30" s="1039" t="s">
        <v>843</v>
      </c>
      <c r="C30" s="3756">
        <v>363204</v>
      </c>
      <c r="D30" s="3759">
        <v>4392</v>
      </c>
      <c r="E30" s="543" t="s">
        <v>713</v>
      </c>
      <c r="F30" s="975" t="s">
        <v>32</v>
      </c>
      <c r="G30" s="975" t="s">
        <v>536</v>
      </c>
      <c r="H30" s="974" t="str">
        <f>A30&amp;"-"&amp;E30&amp;F30&amp;"-"&amp;G30</f>
        <v>PK1-NI-ME</v>
      </c>
      <c r="I30" s="3752" t="s">
        <v>57</v>
      </c>
      <c r="J30" s="604" t="s">
        <v>838</v>
      </c>
      <c r="K30" s="607">
        <v>60</v>
      </c>
      <c r="L30" s="635"/>
      <c r="M30" s="607"/>
      <c r="N30" s="3754"/>
      <c r="O30" s="3742" t="s">
        <v>80</v>
      </c>
      <c r="P30" s="3742">
        <v>30</v>
      </c>
      <c r="Q30" s="3742">
        <v>2</v>
      </c>
      <c r="R30" s="3745">
        <f>P30*Q30</f>
        <v>60</v>
      </c>
      <c r="S30" s="3747" t="s">
        <v>383</v>
      </c>
      <c r="T30" s="410" t="s">
        <v>529</v>
      </c>
    </row>
    <row r="31" spans="1:20" s="973" customFormat="1" ht="13.5" customHeight="1">
      <c r="A31" s="593" t="s">
        <v>55</v>
      </c>
      <c r="B31" s="972" t="s">
        <v>1129</v>
      </c>
      <c r="C31" s="3757"/>
      <c r="D31" s="3760"/>
      <c r="E31" s="419" t="s">
        <v>713</v>
      </c>
      <c r="F31" s="964" t="s">
        <v>32</v>
      </c>
      <c r="G31" s="976" t="s">
        <v>536</v>
      </c>
      <c r="H31" s="633" t="str">
        <f t="shared" ref="H31:H36" si="7">A31&amp;"-"&amp;E31&amp;F31&amp;"-"&amp;G31</f>
        <v>PK1-NI-ME</v>
      </c>
      <c r="I31" s="3753"/>
      <c r="J31" s="609" t="s">
        <v>837</v>
      </c>
      <c r="K31" s="613">
        <v>60</v>
      </c>
      <c r="L31" s="642"/>
      <c r="M31" s="613"/>
      <c r="N31" s="3613"/>
      <c r="O31" s="3743"/>
      <c r="P31" s="3743"/>
      <c r="Q31" s="3743"/>
      <c r="R31" s="3616"/>
      <c r="S31" s="3748"/>
      <c r="T31" s="637"/>
    </row>
    <row r="32" spans="1:20" s="973" customFormat="1" ht="13.5" customHeight="1">
      <c r="A32" s="593" t="s">
        <v>55</v>
      </c>
      <c r="B32" s="972" t="s">
        <v>1130</v>
      </c>
      <c r="C32" s="3757"/>
      <c r="D32" s="3760"/>
      <c r="E32" s="419" t="s">
        <v>713</v>
      </c>
      <c r="F32" s="976" t="s">
        <v>32</v>
      </c>
      <c r="G32" s="976" t="s">
        <v>536</v>
      </c>
      <c r="H32" s="633" t="str">
        <f t="shared" si="7"/>
        <v>PK1-NI-ME</v>
      </c>
      <c r="I32" s="3753"/>
      <c r="J32" s="609" t="s">
        <v>832</v>
      </c>
      <c r="K32" s="613">
        <v>60</v>
      </c>
      <c r="L32" s="642"/>
      <c r="M32" s="613"/>
      <c r="N32" s="3613"/>
      <c r="O32" s="3743"/>
      <c r="P32" s="3743"/>
      <c r="Q32" s="3743"/>
      <c r="R32" s="3616"/>
      <c r="S32" s="3748"/>
      <c r="T32" s="637"/>
    </row>
    <row r="33" spans="1:20" s="973" customFormat="1" ht="13.5" customHeight="1">
      <c r="A33" s="593" t="s">
        <v>55</v>
      </c>
      <c r="B33" s="972" t="s">
        <v>1131</v>
      </c>
      <c r="C33" s="3757"/>
      <c r="D33" s="3760"/>
      <c r="E33" s="419" t="s">
        <v>713</v>
      </c>
      <c r="F33" s="976" t="s">
        <v>32</v>
      </c>
      <c r="G33" s="976" t="s">
        <v>536</v>
      </c>
      <c r="H33" s="633" t="str">
        <f t="shared" si="7"/>
        <v>PK1-NI-ME</v>
      </c>
      <c r="I33" s="3753"/>
      <c r="J33" s="609" t="s">
        <v>833</v>
      </c>
      <c r="K33" s="613">
        <v>60</v>
      </c>
      <c r="L33" s="642"/>
      <c r="M33" s="613"/>
      <c r="N33" s="3613"/>
      <c r="O33" s="3743"/>
      <c r="P33" s="3743"/>
      <c r="Q33" s="3743"/>
      <c r="R33" s="3616"/>
      <c r="S33" s="3748"/>
      <c r="T33" s="637"/>
    </row>
    <row r="34" spans="1:20" s="973" customFormat="1" ht="13.5" customHeight="1">
      <c r="A34" s="593" t="s">
        <v>55</v>
      </c>
      <c r="B34" s="972" t="s">
        <v>1132</v>
      </c>
      <c r="C34" s="3757"/>
      <c r="D34" s="3760"/>
      <c r="E34" s="419" t="s">
        <v>713</v>
      </c>
      <c r="F34" s="976" t="s">
        <v>32</v>
      </c>
      <c r="G34" s="976" t="s">
        <v>536</v>
      </c>
      <c r="H34" s="633" t="str">
        <f t="shared" si="7"/>
        <v>PK1-NI-ME</v>
      </c>
      <c r="I34" s="3753"/>
      <c r="J34" s="609" t="s">
        <v>1068</v>
      </c>
      <c r="K34" s="613">
        <v>60</v>
      </c>
      <c r="L34" s="642"/>
      <c r="M34" s="613"/>
      <c r="N34" s="3613"/>
      <c r="O34" s="3743"/>
      <c r="P34" s="3743"/>
      <c r="Q34" s="3743"/>
      <c r="R34" s="3616"/>
      <c r="S34" s="3748"/>
      <c r="T34" s="637"/>
    </row>
    <row r="35" spans="1:20" s="973" customFormat="1" ht="13.5" customHeight="1">
      <c r="A35" s="593" t="s">
        <v>55</v>
      </c>
      <c r="B35" s="972" t="s">
        <v>1133</v>
      </c>
      <c r="C35" s="3757"/>
      <c r="D35" s="3760"/>
      <c r="E35" s="419" t="s">
        <v>713</v>
      </c>
      <c r="F35" s="976" t="s">
        <v>32</v>
      </c>
      <c r="G35" s="976" t="s">
        <v>536</v>
      </c>
      <c r="H35" s="633" t="str">
        <f t="shared" si="7"/>
        <v>PK1-NI-ME</v>
      </c>
      <c r="I35" s="3753"/>
      <c r="J35" s="609" t="s">
        <v>861</v>
      </c>
      <c r="K35" s="613">
        <v>60</v>
      </c>
      <c r="L35" s="642"/>
      <c r="M35" s="613"/>
      <c r="N35" s="3613"/>
      <c r="O35" s="3743"/>
      <c r="P35" s="3743"/>
      <c r="Q35" s="3743"/>
      <c r="R35" s="3616"/>
      <c r="S35" s="3748"/>
      <c r="T35" s="637"/>
    </row>
    <row r="36" spans="1:20" s="973" customFormat="1" ht="13.5" customHeight="1">
      <c r="A36" s="556" t="s">
        <v>55</v>
      </c>
      <c r="B36" s="984"/>
      <c r="C36" s="3758"/>
      <c r="D36" s="3761"/>
      <c r="E36" s="547" t="s">
        <v>713</v>
      </c>
      <c r="F36" s="1020" t="s">
        <v>32</v>
      </c>
      <c r="G36" s="1020" t="s">
        <v>536</v>
      </c>
      <c r="H36" s="670" t="str">
        <f t="shared" si="7"/>
        <v>PK1-NI-ME</v>
      </c>
      <c r="I36" s="3679"/>
      <c r="J36" s="609" t="s">
        <v>836</v>
      </c>
      <c r="K36" s="414">
        <v>60</v>
      </c>
      <c r="L36" s="731"/>
      <c r="M36" s="983"/>
      <c r="N36" s="3755"/>
      <c r="O36" s="3744"/>
      <c r="P36" s="3744"/>
      <c r="Q36" s="3744"/>
      <c r="R36" s="3746"/>
      <c r="S36" s="3748"/>
      <c r="T36" s="637"/>
    </row>
    <row r="37" spans="1:20" s="973" customFormat="1" ht="13.5" customHeight="1" thickBot="1">
      <c r="A37" s="594" t="s">
        <v>55</v>
      </c>
      <c r="B37" s="985"/>
      <c r="C37" s="1028">
        <v>363205</v>
      </c>
      <c r="D37" s="1027">
        <v>4397</v>
      </c>
      <c r="E37" s="1046" t="s">
        <v>718</v>
      </c>
      <c r="F37" s="1027" t="s">
        <v>32</v>
      </c>
      <c r="G37" s="1027" t="s">
        <v>536</v>
      </c>
      <c r="H37" s="1047" t="str">
        <f>A37&amp;"-"&amp;E37&amp;F37&amp;"-"&amp;G37&amp;2</f>
        <v>PK1-YI-ME2</v>
      </c>
      <c r="I37" s="1048" t="s">
        <v>57</v>
      </c>
      <c r="J37" s="584" t="s">
        <v>1112</v>
      </c>
      <c r="K37" s="1026">
        <v>365</v>
      </c>
      <c r="L37" s="1025"/>
      <c r="M37" s="1026"/>
      <c r="N37" s="1026" t="s">
        <v>80</v>
      </c>
      <c r="O37" s="1049"/>
      <c r="P37" s="1044">
        <v>90</v>
      </c>
      <c r="Q37" s="1044">
        <v>2</v>
      </c>
      <c r="R37" s="1045">
        <f t="shared" ref="R37" si="8">P37*Q37</f>
        <v>180</v>
      </c>
      <c r="S37" s="1021" t="s">
        <v>383</v>
      </c>
      <c r="T37" s="637"/>
    </row>
    <row r="38" spans="1:20" s="608" customFormat="1" ht="12">
      <c r="A38" s="598" t="s">
        <v>55</v>
      </c>
      <c r="B38" s="1039" t="s">
        <v>843</v>
      </c>
      <c r="C38" s="3756">
        <v>363206</v>
      </c>
      <c r="D38" s="3759">
        <v>4393</v>
      </c>
      <c r="E38" s="543" t="s">
        <v>713</v>
      </c>
      <c r="F38" s="975" t="s">
        <v>32</v>
      </c>
      <c r="G38" s="975" t="s">
        <v>536</v>
      </c>
      <c r="H38" s="974" t="str">
        <f>A38&amp;"-"&amp;E38&amp;F38&amp;"-"&amp;G38</f>
        <v>PK1-NI-ME</v>
      </c>
      <c r="I38" s="3752" t="s">
        <v>57</v>
      </c>
      <c r="J38" s="604" t="s">
        <v>838</v>
      </c>
      <c r="K38" s="607">
        <v>60</v>
      </c>
      <c r="L38" s="635"/>
      <c r="M38" s="607"/>
      <c r="N38" s="3754"/>
      <c r="O38" s="3742" t="s">
        <v>80</v>
      </c>
      <c r="P38" s="3742">
        <v>30</v>
      </c>
      <c r="Q38" s="3742">
        <v>2</v>
      </c>
      <c r="R38" s="3745">
        <f>P38*Q38</f>
        <v>60</v>
      </c>
      <c r="S38" s="3747" t="s">
        <v>383</v>
      </c>
    </row>
    <row r="39" spans="1:20" s="608" customFormat="1" ht="12.75" customHeight="1">
      <c r="A39" s="599" t="s">
        <v>55</v>
      </c>
      <c r="B39" s="972" t="s">
        <v>1134</v>
      </c>
      <c r="C39" s="3757"/>
      <c r="D39" s="3760"/>
      <c r="E39" s="419" t="s">
        <v>713</v>
      </c>
      <c r="F39" s="964" t="s">
        <v>32</v>
      </c>
      <c r="G39" s="976" t="s">
        <v>536</v>
      </c>
      <c r="H39" s="633" t="str">
        <f t="shared" ref="H39:H44" si="9">A39&amp;"-"&amp;E39&amp;F39&amp;"-"&amp;G39</f>
        <v>PK1-NI-ME</v>
      </c>
      <c r="I39" s="3753"/>
      <c r="J39" s="609" t="s">
        <v>837</v>
      </c>
      <c r="K39" s="613">
        <v>60</v>
      </c>
      <c r="L39" s="642"/>
      <c r="M39" s="613"/>
      <c r="N39" s="3613"/>
      <c r="O39" s="3743"/>
      <c r="P39" s="3743"/>
      <c r="Q39" s="3743"/>
      <c r="R39" s="3616"/>
      <c r="S39" s="3748"/>
    </row>
    <row r="40" spans="1:20" s="608" customFormat="1" ht="12.75" customHeight="1">
      <c r="A40" s="599" t="s">
        <v>55</v>
      </c>
      <c r="B40" s="972" t="s">
        <v>1135</v>
      </c>
      <c r="C40" s="3757"/>
      <c r="D40" s="3760"/>
      <c r="E40" s="419" t="s">
        <v>713</v>
      </c>
      <c r="F40" s="976" t="s">
        <v>32</v>
      </c>
      <c r="G40" s="976" t="s">
        <v>536</v>
      </c>
      <c r="H40" s="633" t="str">
        <f t="shared" si="9"/>
        <v>PK1-NI-ME</v>
      </c>
      <c r="I40" s="3753"/>
      <c r="J40" s="609" t="s">
        <v>832</v>
      </c>
      <c r="K40" s="613">
        <v>60</v>
      </c>
      <c r="L40" s="642"/>
      <c r="M40" s="613"/>
      <c r="N40" s="3613"/>
      <c r="O40" s="3743"/>
      <c r="P40" s="3743"/>
      <c r="Q40" s="3743"/>
      <c r="R40" s="3616"/>
      <c r="S40" s="3748"/>
    </row>
    <row r="41" spans="1:20" s="608" customFormat="1" ht="12.75" customHeight="1">
      <c r="A41" s="599" t="s">
        <v>55</v>
      </c>
      <c r="B41" s="972" t="s">
        <v>1136</v>
      </c>
      <c r="C41" s="3757"/>
      <c r="D41" s="3760"/>
      <c r="E41" s="419" t="s">
        <v>713</v>
      </c>
      <c r="F41" s="976" t="s">
        <v>32</v>
      </c>
      <c r="G41" s="976" t="s">
        <v>536</v>
      </c>
      <c r="H41" s="633" t="str">
        <f t="shared" si="9"/>
        <v>PK1-NI-ME</v>
      </c>
      <c r="I41" s="3753"/>
      <c r="J41" s="609" t="s">
        <v>833</v>
      </c>
      <c r="K41" s="613">
        <v>60</v>
      </c>
      <c r="L41" s="642"/>
      <c r="M41" s="613"/>
      <c r="N41" s="3613"/>
      <c r="O41" s="3743"/>
      <c r="P41" s="3743"/>
      <c r="Q41" s="3743"/>
      <c r="R41" s="3616"/>
      <c r="S41" s="3748"/>
    </row>
    <row r="42" spans="1:20">
      <c r="A42" s="599" t="s">
        <v>55</v>
      </c>
      <c r="B42" s="972" t="s">
        <v>1137</v>
      </c>
      <c r="C42" s="3757"/>
      <c r="D42" s="3760"/>
      <c r="E42" s="419" t="s">
        <v>713</v>
      </c>
      <c r="F42" s="976" t="s">
        <v>32</v>
      </c>
      <c r="G42" s="976" t="s">
        <v>536</v>
      </c>
      <c r="H42" s="633" t="str">
        <f t="shared" si="9"/>
        <v>PK1-NI-ME</v>
      </c>
      <c r="I42" s="3753"/>
      <c r="J42" s="609" t="s">
        <v>1068</v>
      </c>
      <c r="K42" s="613">
        <v>60</v>
      </c>
      <c r="L42" s="642"/>
      <c r="M42" s="613"/>
      <c r="N42" s="3613"/>
      <c r="O42" s="3743"/>
      <c r="P42" s="3743"/>
      <c r="Q42" s="3743"/>
      <c r="R42" s="3616"/>
      <c r="S42" s="3748"/>
    </row>
    <row r="43" spans="1:20">
      <c r="A43" s="599" t="s">
        <v>55</v>
      </c>
      <c r="B43" s="380"/>
      <c r="C43" s="3757"/>
      <c r="D43" s="3760"/>
      <c r="E43" s="419" t="s">
        <v>713</v>
      </c>
      <c r="F43" s="976" t="s">
        <v>32</v>
      </c>
      <c r="G43" s="976" t="s">
        <v>536</v>
      </c>
      <c r="H43" s="633" t="str">
        <f t="shared" si="9"/>
        <v>PK1-NI-ME</v>
      </c>
      <c r="I43" s="3753"/>
      <c r="J43" s="609" t="s">
        <v>861</v>
      </c>
      <c r="K43" s="613">
        <v>60</v>
      </c>
      <c r="L43" s="642"/>
      <c r="M43" s="613"/>
      <c r="N43" s="3613"/>
      <c r="O43" s="3743"/>
      <c r="P43" s="3743"/>
      <c r="Q43" s="3743"/>
      <c r="R43" s="3616"/>
      <c r="S43" s="3748"/>
    </row>
    <row r="44" spans="1:20">
      <c r="A44" s="599" t="s">
        <v>55</v>
      </c>
      <c r="B44" s="380"/>
      <c r="C44" s="3758"/>
      <c r="D44" s="3761"/>
      <c r="E44" s="419" t="s">
        <v>713</v>
      </c>
      <c r="F44" s="976" t="s">
        <v>32</v>
      </c>
      <c r="G44" s="976" t="s">
        <v>536</v>
      </c>
      <c r="H44" s="633" t="str">
        <f t="shared" si="9"/>
        <v>PK1-NI-ME</v>
      </c>
      <c r="I44" s="3679"/>
      <c r="J44" s="609" t="s">
        <v>836</v>
      </c>
      <c r="K44" s="613">
        <v>60</v>
      </c>
      <c r="L44" s="642"/>
      <c r="M44" s="613"/>
      <c r="N44" s="3755"/>
      <c r="O44" s="3744"/>
      <c r="P44" s="3744"/>
      <c r="Q44" s="3744"/>
      <c r="R44" s="3746"/>
      <c r="S44" s="3748"/>
    </row>
    <row r="45" spans="1:20" ht="13.5" thickBot="1">
      <c r="A45" s="600" t="s">
        <v>55</v>
      </c>
      <c r="B45" s="591"/>
      <c r="C45" s="1028">
        <v>363207</v>
      </c>
      <c r="D45" s="1027">
        <v>4398</v>
      </c>
      <c r="E45" s="1046" t="s">
        <v>718</v>
      </c>
      <c r="F45" s="1027" t="s">
        <v>32</v>
      </c>
      <c r="G45" s="1027" t="s">
        <v>536</v>
      </c>
      <c r="H45" s="1047" t="str">
        <f>A45&amp;"-"&amp;E45&amp;F45&amp;"-"&amp;G45&amp;2</f>
        <v>PK1-YI-ME2</v>
      </c>
      <c r="I45" s="1048" t="s">
        <v>57</v>
      </c>
      <c r="J45" s="1034" t="s">
        <v>1112</v>
      </c>
      <c r="K45" s="1026">
        <v>365</v>
      </c>
      <c r="L45" s="1025"/>
      <c r="M45" s="1026"/>
      <c r="N45" s="1026" t="s">
        <v>80</v>
      </c>
      <c r="O45" s="1049"/>
      <c r="P45" s="1044">
        <v>90</v>
      </c>
      <c r="Q45" s="1044">
        <v>2</v>
      </c>
      <c r="R45" s="1045">
        <f t="shared" ref="R45" si="10">P45*Q45</f>
        <v>180</v>
      </c>
      <c r="S45" s="1021" t="s">
        <v>383</v>
      </c>
    </row>
    <row r="46" spans="1:20" s="412" customFormat="1" ht="13.5" customHeight="1">
      <c r="A46" s="565" t="s">
        <v>55</v>
      </c>
      <c r="B46" s="2734" t="s">
        <v>1749</v>
      </c>
      <c r="C46" s="3739">
        <v>366357</v>
      </c>
      <c r="D46" s="3740">
        <v>7123</v>
      </c>
      <c r="E46" s="3740" t="s">
        <v>696</v>
      </c>
      <c r="F46" s="3740" t="s">
        <v>42</v>
      </c>
      <c r="G46" s="3740" t="s">
        <v>536</v>
      </c>
      <c r="H46" s="3740" t="str">
        <f>A46&amp;"-"&amp;E46&amp;F46&amp;"-"&amp;G46</f>
        <v>PK1-HL-ME</v>
      </c>
      <c r="I46" s="3741" t="s">
        <v>57</v>
      </c>
      <c r="J46" s="1235" t="s">
        <v>1752</v>
      </c>
      <c r="K46" s="1541">
        <v>180</v>
      </c>
      <c r="L46" s="407"/>
      <c r="M46" s="406"/>
      <c r="N46" s="3736" t="s">
        <v>80</v>
      </c>
      <c r="O46" s="3736"/>
      <c r="P46" s="3736">
        <v>120</v>
      </c>
      <c r="Q46" s="3736">
        <v>2</v>
      </c>
      <c r="R46" s="3737">
        <f>P46*Q46</f>
        <v>240</v>
      </c>
      <c r="S46" s="3738" t="s">
        <v>383</v>
      </c>
      <c r="T46" s="410" t="s">
        <v>529</v>
      </c>
    </row>
    <row r="47" spans="1:20" s="412" customFormat="1" ht="13.5" customHeight="1">
      <c r="A47" s="556" t="s">
        <v>55</v>
      </c>
      <c r="B47" s="2732" t="s">
        <v>1750</v>
      </c>
      <c r="C47" s="3728"/>
      <c r="D47" s="3731"/>
      <c r="E47" s="3731"/>
      <c r="F47" s="3731"/>
      <c r="G47" s="3731"/>
      <c r="H47" s="3731"/>
      <c r="I47" s="3734"/>
      <c r="J47" s="1240" t="s">
        <v>1753</v>
      </c>
      <c r="K47" s="1128">
        <v>180</v>
      </c>
      <c r="L47" s="415"/>
      <c r="M47" s="414"/>
      <c r="N47" s="3724"/>
      <c r="O47" s="3724"/>
      <c r="P47" s="3724"/>
      <c r="Q47" s="3724"/>
      <c r="R47" s="3725"/>
      <c r="S47" s="3726"/>
      <c r="T47" s="410"/>
    </row>
    <row r="48" spans="1:20" s="412" customFormat="1" ht="13.5" customHeight="1">
      <c r="A48" s="556" t="s">
        <v>55</v>
      </c>
      <c r="B48" s="2735" t="s">
        <v>1748</v>
      </c>
      <c r="C48" s="3728"/>
      <c r="D48" s="3731"/>
      <c r="E48" s="3731"/>
      <c r="F48" s="3731"/>
      <c r="G48" s="3731"/>
      <c r="H48" s="3731"/>
      <c r="I48" s="3734"/>
      <c r="J48" s="1240" t="s">
        <v>1754</v>
      </c>
      <c r="K48" s="1128">
        <v>180</v>
      </c>
      <c r="L48" s="415"/>
      <c r="M48" s="414"/>
      <c r="N48" s="3724" t="s">
        <v>80</v>
      </c>
      <c r="O48" s="3724"/>
      <c r="P48" s="3724">
        <v>120</v>
      </c>
      <c r="Q48" s="3724">
        <v>2</v>
      </c>
      <c r="R48" s="3725">
        <f>P48*Q48</f>
        <v>240</v>
      </c>
      <c r="S48" s="3726" t="s">
        <v>383</v>
      </c>
      <c r="T48" s="410" t="s">
        <v>529</v>
      </c>
    </row>
    <row r="49" spans="1:20" s="412" customFormat="1" ht="13.5" customHeight="1">
      <c r="A49" s="556" t="s">
        <v>55</v>
      </c>
      <c r="B49" s="2732" t="s">
        <v>1751</v>
      </c>
      <c r="C49" s="3729"/>
      <c r="D49" s="3732"/>
      <c r="E49" s="3732"/>
      <c r="F49" s="3732"/>
      <c r="G49" s="3732"/>
      <c r="H49" s="3732"/>
      <c r="I49" s="3735"/>
      <c r="J49" s="1240" t="s">
        <v>1755</v>
      </c>
      <c r="K49" s="1128">
        <v>180</v>
      </c>
      <c r="L49" s="415"/>
      <c r="M49" s="414"/>
      <c r="N49" s="3724"/>
      <c r="O49" s="3724"/>
      <c r="P49" s="3724"/>
      <c r="Q49" s="3724"/>
      <c r="R49" s="3725"/>
      <c r="S49" s="3726"/>
      <c r="T49" s="410"/>
    </row>
    <row r="50" spans="1:20" s="412" customFormat="1" ht="13.5" customHeight="1">
      <c r="A50" s="556" t="s">
        <v>55</v>
      </c>
      <c r="B50" s="2735" t="s">
        <v>1756</v>
      </c>
      <c r="C50" s="3727">
        <v>366358</v>
      </c>
      <c r="D50" s="3730">
        <v>7124</v>
      </c>
      <c r="E50" s="3730" t="s">
        <v>696</v>
      </c>
      <c r="F50" s="3730" t="s">
        <v>42</v>
      </c>
      <c r="G50" s="3730" t="s">
        <v>536</v>
      </c>
      <c r="H50" s="3730" t="str">
        <f>A50&amp;"-"&amp;E50&amp;F50&amp;"-"&amp;G50</f>
        <v>PK1-HL-ME</v>
      </c>
      <c r="I50" s="3733" t="s">
        <v>57</v>
      </c>
      <c r="J50" s="1240" t="s">
        <v>1759</v>
      </c>
      <c r="K50" s="1128">
        <v>180</v>
      </c>
      <c r="L50" s="415"/>
      <c r="M50" s="414"/>
      <c r="N50" s="3724" t="s">
        <v>80</v>
      </c>
      <c r="O50" s="3724"/>
      <c r="P50" s="3724">
        <v>120</v>
      </c>
      <c r="Q50" s="3724">
        <v>2</v>
      </c>
      <c r="R50" s="3725">
        <f>P50*Q50</f>
        <v>240</v>
      </c>
      <c r="S50" s="3726" t="s">
        <v>383</v>
      </c>
      <c r="T50" s="410" t="s">
        <v>529</v>
      </c>
    </row>
    <row r="51" spans="1:20" s="412" customFormat="1" ht="13.5" customHeight="1">
      <c r="A51" s="556" t="s">
        <v>55</v>
      </c>
      <c r="B51" s="2732" t="s">
        <v>1757</v>
      </c>
      <c r="C51" s="3728"/>
      <c r="D51" s="3731"/>
      <c r="E51" s="3731"/>
      <c r="F51" s="3731"/>
      <c r="G51" s="3731"/>
      <c r="H51" s="3731"/>
      <c r="I51" s="3734"/>
      <c r="J51" s="1240" t="s">
        <v>1760</v>
      </c>
      <c r="K51" s="1128">
        <v>180</v>
      </c>
      <c r="L51" s="415"/>
      <c r="M51" s="414"/>
      <c r="N51" s="3724"/>
      <c r="O51" s="3724"/>
      <c r="P51" s="3724"/>
      <c r="Q51" s="3724"/>
      <c r="R51" s="3725"/>
      <c r="S51" s="3726"/>
      <c r="T51" s="410"/>
    </row>
    <row r="52" spans="1:20" s="412" customFormat="1" ht="13.5" customHeight="1">
      <c r="A52" s="556" t="s">
        <v>55</v>
      </c>
      <c r="B52" s="2735" t="s">
        <v>1758</v>
      </c>
      <c r="C52" s="3728"/>
      <c r="D52" s="3731"/>
      <c r="E52" s="3731"/>
      <c r="F52" s="3731"/>
      <c r="G52" s="3731"/>
      <c r="H52" s="3731"/>
      <c r="I52" s="3734"/>
      <c r="J52" s="1240" t="s">
        <v>1761</v>
      </c>
      <c r="K52" s="1128">
        <v>180</v>
      </c>
      <c r="L52" s="415"/>
      <c r="M52" s="414"/>
      <c r="N52" s="3724" t="s">
        <v>80</v>
      </c>
      <c r="O52" s="3724"/>
      <c r="P52" s="3724">
        <v>120</v>
      </c>
      <c r="Q52" s="3724">
        <v>2</v>
      </c>
      <c r="R52" s="3725">
        <f>P52*Q52</f>
        <v>240</v>
      </c>
      <c r="S52" s="3726" t="s">
        <v>383</v>
      </c>
      <c r="T52" s="410" t="s">
        <v>529</v>
      </c>
    </row>
    <row r="53" spans="1:20" s="412" customFormat="1" ht="13.5" customHeight="1">
      <c r="A53" s="2753" t="s">
        <v>55</v>
      </c>
      <c r="B53" s="2732" t="s">
        <v>1729</v>
      </c>
      <c r="C53" s="3729"/>
      <c r="D53" s="3732"/>
      <c r="E53" s="3732"/>
      <c r="F53" s="3732"/>
      <c r="G53" s="3732"/>
      <c r="H53" s="3732"/>
      <c r="I53" s="3735"/>
      <c r="J53" s="1240" t="s">
        <v>1728</v>
      </c>
      <c r="K53" s="1128">
        <v>180</v>
      </c>
      <c r="L53" s="415"/>
      <c r="M53" s="414"/>
      <c r="N53" s="3724"/>
      <c r="O53" s="3724"/>
      <c r="P53" s="3724"/>
      <c r="Q53" s="3724"/>
      <c r="R53" s="3725"/>
      <c r="S53" s="3726"/>
      <c r="T53" s="410"/>
    </row>
    <row r="54" spans="1:20" s="412" customFormat="1" ht="13.5" customHeight="1">
      <c r="A54" s="2754" t="s">
        <v>55</v>
      </c>
      <c r="B54" s="2735" t="s">
        <v>1732</v>
      </c>
      <c r="C54" s="3727">
        <v>366359</v>
      </c>
      <c r="D54" s="3730">
        <v>7125</v>
      </c>
      <c r="E54" s="3730" t="s">
        <v>696</v>
      </c>
      <c r="F54" s="3730" t="s">
        <v>42</v>
      </c>
      <c r="G54" s="3730" t="s">
        <v>536</v>
      </c>
      <c r="H54" s="3730" t="str">
        <f>A54&amp;"-"&amp;E54&amp;F54&amp;"-"&amp;G54</f>
        <v>PK1-HL-ME</v>
      </c>
      <c r="I54" s="3733" t="s">
        <v>57</v>
      </c>
      <c r="J54" s="1240" t="s">
        <v>1730</v>
      </c>
      <c r="K54" s="1128">
        <v>180</v>
      </c>
      <c r="L54" s="415"/>
      <c r="M54" s="414"/>
      <c r="N54" s="3724" t="s">
        <v>80</v>
      </c>
      <c r="O54" s="3724"/>
      <c r="P54" s="3724">
        <v>120</v>
      </c>
      <c r="Q54" s="3724">
        <v>2</v>
      </c>
      <c r="R54" s="3725">
        <f>P54*Q54</f>
        <v>240</v>
      </c>
      <c r="S54" s="3726" t="s">
        <v>383</v>
      </c>
      <c r="T54" s="410" t="s">
        <v>529</v>
      </c>
    </row>
    <row r="55" spans="1:20" s="412" customFormat="1" ht="13.5" customHeight="1">
      <c r="A55" s="556" t="s">
        <v>55</v>
      </c>
      <c r="B55" s="2732" t="s">
        <v>1738</v>
      </c>
      <c r="C55" s="3728"/>
      <c r="D55" s="3731"/>
      <c r="E55" s="3731"/>
      <c r="F55" s="3731"/>
      <c r="G55" s="3731"/>
      <c r="H55" s="3731"/>
      <c r="I55" s="3734"/>
      <c r="J55" s="1240" t="s">
        <v>1731</v>
      </c>
      <c r="K55" s="1128">
        <v>180</v>
      </c>
      <c r="L55" s="415"/>
      <c r="M55" s="414"/>
      <c r="N55" s="3724"/>
      <c r="O55" s="3724"/>
      <c r="P55" s="3724"/>
      <c r="Q55" s="3724"/>
      <c r="R55" s="3725"/>
      <c r="S55" s="3726"/>
      <c r="T55" s="410"/>
    </row>
    <row r="56" spans="1:20" s="412" customFormat="1" ht="13.5" customHeight="1">
      <c r="A56" s="556" t="s">
        <v>55</v>
      </c>
      <c r="B56" s="2735" t="s">
        <v>1739</v>
      </c>
      <c r="C56" s="3728"/>
      <c r="D56" s="3731"/>
      <c r="E56" s="3731"/>
      <c r="F56" s="3731"/>
      <c r="G56" s="3731"/>
      <c r="H56" s="3731"/>
      <c r="I56" s="3734"/>
      <c r="J56" s="1240" t="s">
        <v>1733</v>
      </c>
      <c r="K56" s="1128">
        <v>180</v>
      </c>
      <c r="L56" s="415"/>
      <c r="M56" s="414"/>
      <c r="N56" s="3724" t="s">
        <v>80</v>
      </c>
      <c r="O56" s="3724"/>
      <c r="P56" s="3724">
        <v>120</v>
      </c>
      <c r="Q56" s="3724">
        <v>2</v>
      </c>
      <c r="R56" s="3725">
        <f>P56*Q56</f>
        <v>240</v>
      </c>
      <c r="S56" s="3726" t="s">
        <v>383</v>
      </c>
      <c r="T56" s="410" t="s">
        <v>529</v>
      </c>
    </row>
    <row r="57" spans="1:20" s="412" customFormat="1" ht="13.5" customHeight="1">
      <c r="A57" s="2753" t="s">
        <v>55</v>
      </c>
      <c r="B57" s="2732" t="s">
        <v>1740</v>
      </c>
      <c r="C57" s="3729"/>
      <c r="D57" s="3732"/>
      <c r="E57" s="3732"/>
      <c r="F57" s="3732"/>
      <c r="G57" s="3732"/>
      <c r="H57" s="3732"/>
      <c r="I57" s="3735"/>
      <c r="J57" s="1240" t="s">
        <v>1734</v>
      </c>
      <c r="K57" s="1128">
        <v>180</v>
      </c>
      <c r="L57" s="415"/>
      <c r="M57" s="414"/>
      <c r="N57" s="3724"/>
      <c r="O57" s="3724"/>
      <c r="P57" s="3724"/>
      <c r="Q57" s="3724"/>
      <c r="R57" s="3725"/>
      <c r="S57" s="3726"/>
      <c r="T57" s="410"/>
    </row>
    <row r="58" spans="1:20" s="412" customFormat="1" ht="13.5" customHeight="1">
      <c r="A58" s="556" t="s">
        <v>55</v>
      </c>
      <c r="B58" s="2752" t="s">
        <v>1741</v>
      </c>
      <c r="C58" s="3728">
        <v>366360</v>
      </c>
      <c r="D58" s="3731">
        <v>7126</v>
      </c>
      <c r="E58" s="3730" t="s">
        <v>696</v>
      </c>
      <c r="F58" s="3730" t="s">
        <v>42</v>
      </c>
      <c r="G58" s="3730" t="s">
        <v>536</v>
      </c>
      <c r="H58" s="3730" t="str">
        <f>A58&amp;"-"&amp;E58&amp;F58&amp;"-"&amp;G58</f>
        <v>PK1-HL-ME</v>
      </c>
      <c r="I58" s="3734" t="s">
        <v>57</v>
      </c>
      <c r="J58" s="2390" t="s">
        <v>1735</v>
      </c>
      <c r="K58" s="2724">
        <v>180</v>
      </c>
      <c r="L58" s="429"/>
      <c r="M58" s="980"/>
      <c r="N58" s="3744" t="s">
        <v>80</v>
      </c>
      <c r="O58" s="3744"/>
      <c r="P58" s="3744">
        <v>120</v>
      </c>
      <c r="Q58" s="3744">
        <v>2</v>
      </c>
      <c r="R58" s="3746">
        <f>P58*Q58</f>
        <v>240</v>
      </c>
      <c r="S58" s="3765" t="s">
        <v>383</v>
      </c>
      <c r="T58" s="410" t="s">
        <v>529</v>
      </c>
    </row>
    <row r="59" spans="1:20" s="412" customFormat="1" ht="13.5" customHeight="1">
      <c r="A59" s="556" t="s">
        <v>55</v>
      </c>
      <c r="B59" s="2732" t="s">
        <v>1742</v>
      </c>
      <c r="C59" s="3728"/>
      <c r="D59" s="3731"/>
      <c r="E59" s="3731"/>
      <c r="F59" s="3731"/>
      <c r="G59" s="3731"/>
      <c r="H59" s="3731"/>
      <c r="I59" s="3734"/>
      <c r="J59" s="1240" t="s">
        <v>1736</v>
      </c>
      <c r="K59" s="1128">
        <v>180</v>
      </c>
      <c r="L59" s="415"/>
      <c r="M59" s="414"/>
      <c r="N59" s="3724"/>
      <c r="O59" s="3724"/>
      <c r="P59" s="3724"/>
      <c r="Q59" s="3724"/>
      <c r="R59" s="3725"/>
      <c r="S59" s="3726"/>
      <c r="T59" s="410"/>
    </row>
    <row r="60" spans="1:20" s="412" customFormat="1" ht="13.5" customHeight="1">
      <c r="A60" s="556" t="s">
        <v>55</v>
      </c>
      <c r="B60" s="2735" t="s">
        <v>1743</v>
      </c>
      <c r="C60" s="3728"/>
      <c r="D60" s="3731"/>
      <c r="E60" s="3731"/>
      <c r="F60" s="3731"/>
      <c r="G60" s="3731"/>
      <c r="H60" s="3731"/>
      <c r="I60" s="3734"/>
      <c r="J60" s="1240" t="s">
        <v>1737</v>
      </c>
      <c r="K60" s="1128">
        <v>180</v>
      </c>
      <c r="L60" s="415"/>
      <c r="M60" s="414"/>
      <c r="N60" s="3724" t="s">
        <v>80</v>
      </c>
      <c r="O60" s="3724"/>
      <c r="P60" s="3724">
        <v>120</v>
      </c>
      <c r="Q60" s="3724">
        <v>2</v>
      </c>
      <c r="R60" s="3725">
        <f>P60*Q60</f>
        <v>240</v>
      </c>
      <c r="S60" s="3726" t="s">
        <v>383</v>
      </c>
      <c r="T60" s="410" t="s">
        <v>529</v>
      </c>
    </row>
    <row r="61" spans="1:20" s="412" customFormat="1" ht="13.5" customHeight="1">
      <c r="A61" s="556" t="s">
        <v>55</v>
      </c>
      <c r="B61" s="2751" t="s">
        <v>1762</v>
      </c>
      <c r="C61" s="3728"/>
      <c r="D61" s="3731"/>
      <c r="E61" s="3731"/>
      <c r="F61" s="3731"/>
      <c r="G61" s="3731"/>
      <c r="H61" s="3731"/>
      <c r="I61" s="3734"/>
      <c r="J61" s="1240" t="s">
        <v>1764</v>
      </c>
      <c r="K61" s="1128">
        <v>180</v>
      </c>
      <c r="L61" s="1017"/>
      <c r="M61" s="563"/>
      <c r="N61" s="3547"/>
      <c r="O61" s="3547"/>
      <c r="P61" s="3547"/>
      <c r="Q61" s="3547"/>
      <c r="R61" s="3767"/>
      <c r="S61" s="3769"/>
      <c r="T61" s="410"/>
    </row>
    <row r="62" spans="1:20" s="412" customFormat="1" ht="13.5" customHeight="1" thickBot="1">
      <c r="A62" s="567" t="s">
        <v>55</v>
      </c>
      <c r="B62" s="2733" t="s">
        <v>1763</v>
      </c>
      <c r="C62" s="3762"/>
      <c r="D62" s="3763"/>
      <c r="E62" s="3763"/>
      <c r="F62" s="3763"/>
      <c r="G62" s="3763"/>
      <c r="H62" s="3763"/>
      <c r="I62" s="3764"/>
      <c r="J62" s="1244" t="s">
        <v>1765</v>
      </c>
      <c r="K62" s="1544">
        <v>180</v>
      </c>
      <c r="L62" s="423"/>
      <c r="M62" s="422"/>
      <c r="N62" s="3766"/>
      <c r="O62" s="3766"/>
      <c r="P62" s="3766"/>
      <c r="Q62" s="3766"/>
      <c r="R62" s="3768"/>
      <c r="S62" s="3770"/>
      <c r="T62" s="410"/>
    </row>
    <row r="63" spans="1:20" s="412" customFormat="1" ht="13.5" customHeight="1">
      <c r="A63" s="565" t="s">
        <v>55</v>
      </c>
      <c r="B63" s="2734" t="s">
        <v>1749</v>
      </c>
      <c r="C63" s="3739">
        <v>366368</v>
      </c>
      <c r="D63" s="3740">
        <v>7129</v>
      </c>
      <c r="E63" s="3740" t="s">
        <v>696</v>
      </c>
      <c r="F63" s="3740" t="s">
        <v>42</v>
      </c>
      <c r="G63" s="3740" t="s">
        <v>536</v>
      </c>
      <c r="H63" s="3740" t="str">
        <f>A63&amp;"-"&amp;E63&amp;F63&amp;"-"&amp;G63</f>
        <v>PK1-HL-ME</v>
      </c>
      <c r="I63" s="3741" t="s">
        <v>57</v>
      </c>
      <c r="J63" s="1235" t="s">
        <v>1766</v>
      </c>
      <c r="K63" s="1541">
        <f>545</f>
        <v>545</v>
      </c>
      <c r="L63" s="407"/>
      <c r="M63" s="406"/>
      <c r="N63" s="3736" t="s">
        <v>80</v>
      </c>
      <c r="O63" s="3736"/>
      <c r="P63" s="3736">
        <v>120</v>
      </c>
      <c r="Q63" s="3736">
        <v>2</v>
      </c>
      <c r="R63" s="3737">
        <f>P63*Q63</f>
        <v>240</v>
      </c>
      <c r="S63" s="3738" t="s">
        <v>383</v>
      </c>
      <c r="T63" s="410" t="s">
        <v>529</v>
      </c>
    </row>
    <row r="64" spans="1:20" s="412" customFormat="1" ht="13.5" customHeight="1">
      <c r="A64" s="556" t="s">
        <v>55</v>
      </c>
      <c r="B64" s="2732" t="s">
        <v>1750</v>
      </c>
      <c r="C64" s="3728"/>
      <c r="D64" s="3731"/>
      <c r="E64" s="3731"/>
      <c r="F64" s="3731"/>
      <c r="G64" s="3731"/>
      <c r="H64" s="3731"/>
      <c r="I64" s="3734"/>
      <c r="J64" s="1240" t="s">
        <v>1767</v>
      </c>
      <c r="K64" s="1128">
        <v>545</v>
      </c>
      <c r="L64" s="415"/>
      <c r="M64" s="414"/>
      <c r="N64" s="3724"/>
      <c r="O64" s="3724"/>
      <c r="P64" s="3724"/>
      <c r="Q64" s="3724"/>
      <c r="R64" s="3725"/>
      <c r="S64" s="3726"/>
      <c r="T64" s="410"/>
    </row>
    <row r="65" spans="1:20" s="412" customFormat="1" ht="13.5" customHeight="1">
      <c r="A65" s="556" t="s">
        <v>55</v>
      </c>
      <c r="B65" s="2735" t="s">
        <v>1748</v>
      </c>
      <c r="C65" s="3728"/>
      <c r="D65" s="3731"/>
      <c r="E65" s="3731"/>
      <c r="F65" s="3731"/>
      <c r="G65" s="3731"/>
      <c r="H65" s="3731"/>
      <c r="I65" s="3734"/>
      <c r="J65" s="1240" t="s">
        <v>1768</v>
      </c>
      <c r="K65" s="1128">
        <v>545</v>
      </c>
      <c r="L65" s="415"/>
      <c r="M65" s="414"/>
      <c r="N65" s="3724" t="s">
        <v>80</v>
      </c>
      <c r="O65" s="3724"/>
      <c r="P65" s="3724">
        <v>120</v>
      </c>
      <c r="Q65" s="3724">
        <v>2</v>
      </c>
      <c r="R65" s="3725">
        <f>P65*Q65</f>
        <v>240</v>
      </c>
      <c r="S65" s="3726" t="s">
        <v>383</v>
      </c>
      <c r="T65" s="410" t="s">
        <v>529</v>
      </c>
    </row>
    <row r="66" spans="1:20" s="412" customFormat="1" ht="13.5" customHeight="1">
      <c r="A66" s="556" t="s">
        <v>55</v>
      </c>
      <c r="B66" s="2732" t="s">
        <v>1751</v>
      </c>
      <c r="C66" s="3729"/>
      <c r="D66" s="3732"/>
      <c r="E66" s="3732"/>
      <c r="F66" s="3732"/>
      <c r="G66" s="3732"/>
      <c r="H66" s="3732"/>
      <c r="I66" s="3735"/>
      <c r="J66" s="1240" t="s">
        <v>1769</v>
      </c>
      <c r="K66" s="1128">
        <v>545</v>
      </c>
      <c r="L66" s="415"/>
      <c r="M66" s="414"/>
      <c r="N66" s="3724"/>
      <c r="O66" s="3724"/>
      <c r="P66" s="3724"/>
      <c r="Q66" s="3724"/>
      <c r="R66" s="3725"/>
      <c r="S66" s="3726"/>
      <c r="T66" s="410"/>
    </row>
    <row r="67" spans="1:20" s="412" customFormat="1" ht="13.5" customHeight="1">
      <c r="A67" s="556" t="s">
        <v>55</v>
      </c>
      <c r="B67" s="2735" t="s">
        <v>1756</v>
      </c>
      <c r="C67" s="3727">
        <v>366369</v>
      </c>
      <c r="D67" s="3730">
        <v>7130</v>
      </c>
      <c r="E67" s="3730" t="s">
        <v>696</v>
      </c>
      <c r="F67" s="3730" t="s">
        <v>42</v>
      </c>
      <c r="G67" s="3730" t="s">
        <v>536</v>
      </c>
      <c r="H67" s="3730" t="str">
        <f>A67&amp;"-"&amp;E67&amp;F67&amp;"-"&amp;G67</f>
        <v>PK1-HL-ME</v>
      </c>
      <c r="I67" s="3733" t="s">
        <v>57</v>
      </c>
      <c r="J67" s="1240" t="s">
        <v>1770</v>
      </c>
      <c r="K67" s="1128">
        <v>545</v>
      </c>
      <c r="L67" s="415"/>
      <c r="M67" s="414"/>
      <c r="N67" s="3724" t="s">
        <v>80</v>
      </c>
      <c r="O67" s="3724"/>
      <c r="P67" s="3724">
        <v>120</v>
      </c>
      <c r="Q67" s="3724">
        <v>2</v>
      </c>
      <c r="R67" s="3725">
        <f>P67*Q67</f>
        <v>240</v>
      </c>
      <c r="S67" s="3726" t="s">
        <v>383</v>
      </c>
      <c r="T67" s="410" t="s">
        <v>529</v>
      </c>
    </row>
    <row r="68" spans="1:20" s="412" customFormat="1" ht="13.5" customHeight="1">
      <c r="A68" s="556" t="s">
        <v>55</v>
      </c>
      <c r="B68" s="2732" t="s">
        <v>1757</v>
      </c>
      <c r="C68" s="3728"/>
      <c r="D68" s="3731"/>
      <c r="E68" s="3731"/>
      <c r="F68" s="3731"/>
      <c r="G68" s="3731"/>
      <c r="H68" s="3731"/>
      <c r="I68" s="3734"/>
      <c r="J68" s="1240" t="s">
        <v>1771</v>
      </c>
      <c r="K68" s="1128">
        <v>545</v>
      </c>
      <c r="L68" s="415"/>
      <c r="M68" s="414"/>
      <c r="N68" s="3724"/>
      <c r="O68" s="3724"/>
      <c r="P68" s="3724"/>
      <c r="Q68" s="3724"/>
      <c r="R68" s="3725"/>
      <c r="S68" s="3726"/>
      <c r="T68" s="410"/>
    </row>
    <row r="69" spans="1:20" s="412" customFormat="1" ht="13.5" customHeight="1">
      <c r="A69" s="556" t="s">
        <v>55</v>
      </c>
      <c r="B69" s="2735" t="s">
        <v>1758</v>
      </c>
      <c r="C69" s="3728"/>
      <c r="D69" s="3731"/>
      <c r="E69" s="3731"/>
      <c r="F69" s="3731"/>
      <c r="G69" s="3731"/>
      <c r="H69" s="3731"/>
      <c r="I69" s="3734"/>
      <c r="J69" s="1240" t="s">
        <v>1772</v>
      </c>
      <c r="K69" s="1128">
        <v>545</v>
      </c>
      <c r="L69" s="415"/>
      <c r="M69" s="414"/>
      <c r="N69" s="3724" t="s">
        <v>80</v>
      </c>
      <c r="O69" s="3724"/>
      <c r="P69" s="3724">
        <v>120</v>
      </c>
      <c r="Q69" s="3724">
        <v>2</v>
      </c>
      <c r="R69" s="3725">
        <f>P69*Q69</f>
        <v>240</v>
      </c>
      <c r="S69" s="3726" t="s">
        <v>383</v>
      </c>
      <c r="T69" s="410" t="s">
        <v>529</v>
      </c>
    </row>
    <row r="70" spans="1:20" s="412" customFormat="1" ht="13.5" customHeight="1">
      <c r="A70" s="2753" t="s">
        <v>55</v>
      </c>
      <c r="B70" s="2732" t="s">
        <v>1729</v>
      </c>
      <c r="C70" s="3729"/>
      <c r="D70" s="3732"/>
      <c r="E70" s="3732"/>
      <c r="F70" s="3732"/>
      <c r="G70" s="3732"/>
      <c r="H70" s="3732"/>
      <c r="I70" s="3735"/>
      <c r="J70" s="1240" t="s">
        <v>1773</v>
      </c>
      <c r="K70" s="1128">
        <v>545</v>
      </c>
      <c r="L70" s="415"/>
      <c r="M70" s="414"/>
      <c r="N70" s="3724"/>
      <c r="O70" s="3724"/>
      <c r="P70" s="3724"/>
      <c r="Q70" s="3724"/>
      <c r="R70" s="3725"/>
      <c r="S70" s="3726"/>
      <c r="T70" s="410"/>
    </row>
    <row r="71" spans="1:20" s="412" customFormat="1" ht="13.5" customHeight="1">
      <c r="A71" s="2754" t="s">
        <v>55</v>
      </c>
      <c r="B71" s="2735" t="s">
        <v>1732</v>
      </c>
      <c r="C71" s="3727">
        <v>366370</v>
      </c>
      <c r="D71" s="3730">
        <v>7131</v>
      </c>
      <c r="E71" s="3730" t="s">
        <v>696</v>
      </c>
      <c r="F71" s="3730" t="s">
        <v>42</v>
      </c>
      <c r="G71" s="3730" t="s">
        <v>536</v>
      </c>
      <c r="H71" s="3730" t="str">
        <f>A71&amp;"-"&amp;E71&amp;F71&amp;"-"&amp;G71</f>
        <v>PK1-HL-ME</v>
      </c>
      <c r="I71" s="3733" t="s">
        <v>57</v>
      </c>
      <c r="J71" s="1240" t="s">
        <v>1774</v>
      </c>
      <c r="K71" s="1128">
        <v>545</v>
      </c>
      <c r="L71" s="415"/>
      <c r="M71" s="414"/>
      <c r="N71" s="3724" t="s">
        <v>80</v>
      </c>
      <c r="O71" s="3724"/>
      <c r="P71" s="3724">
        <v>120</v>
      </c>
      <c r="Q71" s="3724">
        <v>2</v>
      </c>
      <c r="R71" s="3725">
        <f>P71*Q71</f>
        <v>240</v>
      </c>
      <c r="S71" s="3726" t="s">
        <v>383</v>
      </c>
      <c r="T71" s="410" t="s">
        <v>529</v>
      </c>
    </row>
    <row r="72" spans="1:20" s="412" customFormat="1" ht="13.5" customHeight="1">
      <c r="A72" s="556" t="s">
        <v>55</v>
      </c>
      <c r="B72" s="2732" t="s">
        <v>1738</v>
      </c>
      <c r="C72" s="3728"/>
      <c r="D72" s="3731"/>
      <c r="E72" s="3731"/>
      <c r="F72" s="3731"/>
      <c r="G72" s="3731"/>
      <c r="H72" s="3731"/>
      <c r="I72" s="3734"/>
      <c r="J72" s="1240" t="s">
        <v>1775</v>
      </c>
      <c r="K72" s="1128">
        <v>545</v>
      </c>
      <c r="L72" s="415"/>
      <c r="M72" s="414"/>
      <c r="N72" s="3724"/>
      <c r="O72" s="3724"/>
      <c r="P72" s="3724"/>
      <c r="Q72" s="3724"/>
      <c r="R72" s="3725"/>
      <c r="S72" s="3726"/>
      <c r="T72" s="410"/>
    </row>
    <row r="73" spans="1:20" s="412" customFormat="1" ht="13.5" customHeight="1">
      <c r="A73" s="556" t="s">
        <v>55</v>
      </c>
      <c r="B73" s="2735" t="s">
        <v>1739</v>
      </c>
      <c r="C73" s="3728"/>
      <c r="D73" s="3731"/>
      <c r="E73" s="3731"/>
      <c r="F73" s="3731"/>
      <c r="G73" s="3731"/>
      <c r="H73" s="3731"/>
      <c r="I73" s="3734"/>
      <c r="J73" s="1240" t="s">
        <v>1776</v>
      </c>
      <c r="K73" s="1128">
        <v>545</v>
      </c>
      <c r="L73" s="415"/>
      <c r="M73" s="414"/>
      <c r="N73" s="3724" t="s">
        <v>80</v>
      </c>
      <c r="O73" s="3724"/>
      <c r="P73" s="3724">
        <v>120</v>
      </c>
      <c r="Q73" s="3724">
        <v>2</v>
      </c>
      <c r="R73" s="3725">
        <f>P73*Q73</f>
        <v>240</v>
      </c>
      <c r="S73" s="3726" t="s">
        <v>383</v>
      </c>
      <c r="T73" s="410" t="s">
        <v>529</v>
      </c>
    </row>
    <row r="74" spans="1:20" s="412" customFormat="1" ht="13.5" customHeight="1">
      <c r="A74" s="2753" t="s">
        <v>55</v>
      </c>
      <c r="B74" s="2732" t="s">
        <v>1740</v>
      </c>
      <c r="C74" s="3729"/>
      <c r="D74" s="3732"/>
      <c r="E74" s="3732"/>
      <c r="F74" s="3732"/>
      <c r="G74" s="3732"/>
      <c r="H74" s="3732"/>
      <c r="I74" s="3735"/>
      <c r="J74" s="1240" t="s">
        <v>1777</v>
      </c>
      <c r="K74" s="1128">
        <v>545</v>
      </c>
      <c r="L74" s="415"/>
      <c r="M74" s="414"/>
      <c r="N74" s="3724"/>
      <c r="O74" s="3724"/>
      <c r="P74" s="3724"/>
      <c r="Q74" s="3724"/>
      <c r="R74" s="3725"/>
      <c r="S74" s="3726"/>
      <c r="T74" s="410"/>
    </row>
    <row r="75" spans="1:20" s="412" customFormat="1" ht="13.5" customHeight="1">
      <c r="A75" s="556" t="s">
        <v>55</v>
      </c>
      <c r="B75" s="2752" t="s">
        <v>1741</v>
      </c>
      <c r="C75" s="3728">
        <v>366701</v>
      </c>
      <c r="D75" s="3731">
        <v>7132</v>
      </c>
      <c r="E75" s="3730" t="s">
        <v>696</v>
      </c>
      <c r="F75" s="3730" t="s">
        <v>42</v>
      </c>
      <c r="G75" s="3730" t="s">
        <v>536</v>
      </c>
      <c r="H75" s="3730" t="str">
        <f>A75&amp;"-"&amp;E75&amp;F75&amp;"-"&amp;G75</f>
        <v>PK1-HL-ME</v>
      </c>
      <c r="I75" s="3734" t="s">
        <v>57</v>
      </c>
      <c r="J75" s="2390" t="s">
        <v>1778</v>
      </c>
      <c r="K75" s="2724">
        <v>545</v>
      </c>
      <c r="L75" s="429"/>
      <c r="M75" s="980"/>
      <c r="N75" s="3744" t="s">
        <v>80</v>
      </c>
      <c r="O75" s="3744"/>
      <c r="P75" s="3744">
        <v>120</v>
      </c>
      <c r="Q75" s="3744">
        <v>2</v>
      </c>
      <c r="R75" s="3746">
        <f>P75*Q75</f>
        <v>240</v>
      </c>
      <c r="S75" s="3765" t="s">
        <v>383</v>
      </c>
      <c r="T75" s="410" t="s">
        <v>529</v>
      </c>
    </row>
    <row r="76" spans="1:20" s="412" customFormat="1" ht="13.5" customHeight="1">
      <c r="A76" s="556" t="s">
        <v>55</v>
      </c>
      <c r="B76" s="2732" t="s">
        <v>1742</v>
      </c>
      <c r="C76" s="3728"/>
      <c r="D76" s="3731"/>
      <c r="E76" s="3731"/>
      <c r="F76" s="3731"/>
      <c r="G76" s="3731"/>
      <c r="H76" s="3731"/>
      <c r="I76" s="3734"/>
      <c r="J76" s="1240" t="s">
        <v>1779</v>
      </c>
      <c r="K76" s="1128">
        <v>545</v>
      </c>
      <c r="L76" s="415"/>
      <c r="M76" s="414"/>
      <c r="N76" s="3724"/>
      <c r="O76" s="3724"/>
      <c r="P76" s="3724"/>
      <c r="Q76" s="3724"/>
      <c r="R76" s="3725"/>
      <c r="S76" s="3726"/>
      <c r="T76" s="410"/>
    </row>
    <row r="77" spans="1:20" s="412" customFormat="1" ht="13.5" customHeight="1">
      <c r="A77" s="556" t="s">
        <v>55</v>
      </c>
      <c r="B77" s="2735" t="s">
        <v>1743</v>
      </c>
      <c r="C77" s="3728"/>
      <c r="D77" s="3731"/>
      <c r="E77" s="3731"/>
      <c r="F77" s="3731"/>
      <c r="G77" s="3731"/>
      <c r="H77" s="3731"/>
      <c r="I77" s="3734"/>
      <c r="J77" s="1240" t="s">
        <v>1780</v>
      </c>
      <c r="K77" s="1128">
        <v>545</v>
      </c>
      <c r="L77" s="415"/>
      <c r="M77" s="414"/>
      <c r="N77" s="3724" t="s">
        <v>80</v>
      </c>
      <c r="O77" s="3724"/>
      <c r="P77" s="3724">
        <v>120</v>
      </c>
      <c r="Q77" s="3724">
        <v>2</v>
      </c>
      <c r="R77" s="3725">
        <f>P77*Q77</f>
        <v>240</v>
      </c>
      <c r="S77" s="3726" t="s">
        <v>383</v>
      </c>
      <c r="T77" s="410" t="s">
        <v>529</v>
      </c>
    </row>
    <row r="78" spans="1:20" s="412" customFormat="1" ht="13.5" customHeight="1">
      <c r="A78" s="556" t="s">
        <v>55</v>
      </c>
      <c r="B78" s="2751" t="s">
        <v>1762</v>
      </c>
      <c r="C78" s="3728"/>
      <c r="D78" s="3731"/>
      <c r="E78" s="3731"/>
      <c r="F78" s="3731"/>
      <c r="G78" s="3731"/>
      <c r="H78" s="3731"/>
      <c r="I78" s="3734"/>
      <c r="J78" s="1240" t="s">
        <v>1781</v>
      </c>
      <c r="K78" s="1128">
        <v>545</v>
      </c>
      <c r="L78" s="1017"/>
      <c r="M78" s="563"/>
      <c r="N78" s="3547"/>
      <c r="O78" s="3547"/>
      <c r="P78" s="3547"/>
      <c r="Q78" s="3547"/>
      <c r="R78" s="3767"/>
      <c r="S78" s="3769"/>
      <c r="T78" s="410"/>
    </row>
    <row r="79" spans="1:20" s="412" customFormat="1" ht="13.5" customHeight="1" thickBot="1">
      <c r="A79" s="567" t="s">
        <v>55</v>
      </c>
      <c r="B79" s="2733" t="s">
        <v>1763</v>
      </c>
      <c r="C79" s="3762"/>
      <c r="D79" s="3763"/>
      <c r="E79" s="3763"/>
      <c r="F79" s="3763"/>
      <c r="G79" s="3763"/>
      <c r="H79" s="3763"/>
      <c r="I79" s="3764"/>
      <c r="J79" s="1244" t="s">
        <v>1782</v>
      </c>
      <c r="K79" s="1544">
        <v>545</v>
      </c>
      <c r="L79" s="423"/>
      <c r="M79" s="422"/>
      <c r="N79" s="3766"/>
      <c r="O79" s="3766"/>
      <c r="P79" s="3766"/>
      <c r="Q79" s="3766"/>
      <c r="R79" s="3768"/>
      <c r="S79" s="3770"/>
      <c r="T79" s="410"/>
    </row>
    <row r="80" spans="1:20" s="2729" customFormat="1">
      <c r="A80" s="2725"/>
      <c r="B80" s="2726"/>
      <c r="C80" s="2727"/>
      <c r="D80" s="2727"/>
      <c r="E80" s="2728"/>
      <c r="F80" s="2728"/>
      <c r="G80" s="2728"/>
      <c r="H80" s="2728"/>
      <c r="K80" s="2730"/>
      <c r="L80" s="2731"/>
      <c r="M80" s="2730"/>
      <c r="N80" s="2730"/>
      <c r="O80" s="2730"/>
      <c r="P80" s="2730"/>
      <c r="Q80" s="2730"/>
      <c r="R80" s="2730"/>
    </row>
    <row r="81" spans="1:18" s="2729" customFormat="1">
      <c r="A81" s="2725"/>
      <c r="B81" s="2726"/>
      <c r="C81" s="2727"/>
      <c r="D81" s="2727"/>
      <c r="E81" s="2728"/>
      <c r="F81" s="2728"/>
      <c r="G81" s="2728"/>
      <c r="H81" s="2728"/>
      <c r="K81" s="2730"/>
      <c r="L81" s="2731"/>
      <c r="M81" s="2730"/>
      <c r="N81" s="2730"/>
      <c r="O81" s="2730"/>
      <c r="P81" s="2730"/>
      <c r="Q81" s="2730"/>
      <c r="R81" s="2730"/>
    </row>
    <row r="82" spans="1:18" s="2729" customFormat="1">
      <c r="A82" s="2725"/>
      <c r="B82" s="2726"/>
      <c r="C82" s="2727"/>
      <c r="D82" s="2727"/>
      <c r="E82" s="2728"/>
      <c r="F82" s="2728"/>
      <c r="G82" s="2728"/>
      <c r="H82" s="2728"/>
      <c r="K82" s="2730"/>
      <c r="L82" s="2731"/>
      <c r="M82" s="2730"/>
      <c r="N82" s="2730"/>
      <c r="O82" s="2730"/>
      <c r="P82" s="2730"/>
      <c r="Q82" s="2730"/>
      <c r="R82" s="2730"/>
    </row>
    <row r="83" spans="1:18" s="2729" customFormat="1">
      <c r="A83" s="2725"/>
      <c r="B83" s="2726"/>
      <c r="C83" s="2727"/>
      <c r="D83" s="2727"/>
      <c r="E83" s="2728"/>
      <c r="F83" s="2728"/>
      <c r="G83" s="2728"/>
      <c r="H83" s="2728"/>
      <c r="K83" s="2730"/>
      <c r="L83" s="2731"/>
      <c r="M83" s="2730"/>
      <c r="N83" s="2730"/>
      <c r="O83" s="2730"/>
      <c r="P83" s="2730"/>
      <c r="Q83" s="2730"/>
      <c r="R83" s="2730"/>
    </row>
    <row r="84" spans="1:18" s="2729" customFormat="1">
      <c r="A84" s="2725"/>
      <c r="B84" s="2726"/>
      <c r="C84" s="2727"/>
      <c r="D84" s="2727"/>
      <c r="E84" s="2728"/>
      <c r="F84" s="2728"/>
      <c r="G84" s="2728"/>
      <c r="H84" s="2728"/>
      <c r="K84" s="2730"/>
      <c r="L84" s="2731"/>
      <c r="M84" s="2730"/>
      <c r="N84" s="2730"/>
      <c r="O84" s="2730"/>
      <c r="P84" s="2730"/>
      <c r="Q84" s="2730"/>
      <c r="R84" s="2730"/>
    </row>
    <row r="85" spans="1:18" s="2729" customFormat="1">
      <c r="A85" s="2725"/>
      <c r="B85" s="2726"/>
      <c r="C85" s="2727"/>
      <c r="D85" s="2727"/>
      <c r="E85" s="2728"/>
      <c r="F85" s="2728"/>
      <c r="G85" s="2728"/>
      <c r="H85" s="2728"/>
      <c r="K85" s="2730"/>
      <c r="L85" s="2731"/>
      <c r="M85" s="2730"/>
      <c r="N85" s="2730"/>
      <c r="O85" s="2730"/>
      <c r="P85" s="2730"/>
      <c r="Q85" s="2730"/>
      <c r="R85" s="2730"/>
    </row>
    <row r="86" spans="1:18" s="2729" customFormat="1">
      <c r="A86" s="2725"/>
      <c r="B86" s="2726"/>
      <c r="C86" s="2727"/>
      <c r="D86" s="2727"/>
      <c r="E86" s="2728"/>
      <c r="F86" s="2728"/>
      <c r="G86" s="2728"/>
      <c r="H86" s="2728"/>
      <c r="K86" s="2730"/>
      <c r="L86" s="2731"/>
      <c r="M86" s="2730"/>
      <c r="N86" s="2730"/>
      <c r="O86" s="2730"/>
      <c r="P86" s="2730"/>
      <c r="Q86" s="2730"/>
      <c r="R86" s="2730"/>
    </row>
    <row r="87" spans="1:18" s="2729" customFormat="1">
      <c r="A87" s="2725"/>
      <c r="B87" s="2726"/>
      <c r="C87" s="2727"/>
      <c r="D87" s="2727"/>
      <c r="E87" s="2728"/>
      <c r="F87" s="2728"/>
      <c r="G87" s="2728"/>
      <c r="H87" s="2728"/>
      <c r="K87" s="2730"/>
      <c r="L87" s="2731"/>
      <c r="M87" s="2730"/>
      <c r="N87" s="2730"/>
      <c r="O87" s="2730"/>
      <c r="P87" s="2730"/>
      <c r="Q87" s="2730"/>
      <c r="R87" s="2730"/>
    </row>
    <row r="88" spans="1:18" s="2729" customFormat="1">
      <c r="A88" s="2725"/>
      <c r="B88" s="2726"/>
      <c r="C88" s="2727"/>
      <c r="D88" s="2727"/>
      <c r="E88" s="2728"/>
      <c r="F88" s="2728"/>
      <c r="G88" s="2728"/>
      <c r="H88" s="2728"/>
      <c r="K88" s="2730"/>
      <c r="L88" s="2731"/>
      <c r="M88" s="2730"/>
      <c r="N88" s="2730"/>
      <c r="O88" s="2730"/>
      <c r="P88" s="2730"/>
      <c r="Q88" s="2730"/>
      <c r="R88" s="2730"/>
    </row>
    <row r="89" spans="1:18" s="2729" customFormat="1">
      <c r="A89" s="2725"/>
      <c r="B89" s="2726"/>
      <c r="C89" s="2727"/>
      <c r="D89" s="2727"/>
      <c r="E89" s="2728"/>
      <c r="F89" s="2728"/>
      <c r="G89" s="2728"/>
      <c r="H89" s="2728"/>
      <c r="K89" s="2730"/>
      <c r="L89" s="2731"/>
      <c r="M89" s="2730"/>
      <c r="N89" s="2730"/>
      <c r="O89" s="2730"/>
      <c r="P89" s="2730"/>
      <c r="Q89" s="2730"/>
      <c r="R89" s="2730"/>
    </row>
    <row r="90" spans="1:18" s="2729" customFormat="1">
      <c r="A90" s="2725"/>
      <c r="B90" s="2726"/>
      <c r="C90" s="2727"/>
      <c r="D90" s="2727"/>
      <c r="E90" s="2728"/>
      <c r="F90" s="2728"/>
      <c r="G90" s="2728"/>
      <c r="H90" s="2728"/>
      <c r="K90" s="2730"/>
      <c r="L90" s="2731"/>
      <c r="M90" s="2730"/>
      <c r="N90" s="2730"/>
      <c r="O90" s="2730"/>
      <c r="P90" s="2730"/>
      <c r="Q90" s="2730"/>
      <c r="R90" s="2730"/>
    </row>
    <row r="91" spans="1:18" s="2729" customFormat="1">
      <c r="A91" s="2725"/>
      <c r="B91" s="2726"/>
      <c r="C91" s="2727"/>
      <c r="D91" s="2727"/>
      <c r="E91" s="2728"/>
      <c r="F91" s="2728"/>
      <c r="G91" s="2728"/>
      <c r="H91" s="2728"/>
      <c r="K91" s="2730"/>
      <c r="L91" s="2731"/>
      <c r="M91" s="2730"/>
      <c r="N91" s="2730"/>
      <c r="O91" s="2730"/>
      <c r="P91" s="2730"/>
      <c r="Q91" s="2730"/>
      <c r="R91" s="2730"/>
    </row>
    <row r="92" spans="1:18" s="2729" customFormat="1">
      <c r="A92" s="2725"/>
      <c r="B92" s="2726"/>
      <c r="C92" s="2727"/>
      <c r="D92" s="2727"/>
      <c r="E92" s="2728"/>
      <c r="F92" s="2728"/>
      <c r="G92" s="2728"/>
      <c r="H92" s="2728"/>
      <c r="K92" s="2730"/>
      <c r="L92" s="2731"/>
      <c r="M92" s="2730"/>
      <c r="N92" s="2730"/>
      <c r="O92" s="2730"/>
      <c r="P92" s="2730"/>
      <c r="Q92" s="2730"/>
      <c r="R92" s="2730"/>
    </row>
    <row r="93" spans="1:18" s="2729" customFormat="1">
      <c r="A93" s="2725"/>
      <c r="B93" s="2726"/>
      <c r="C93" s="2727"/>
      <c r="D93" s="2727"/>
      <c r="E93" s="2728"/>
      <c r="F93" s="2728"/>
      <c r="G93" s="2728"/>
      <c r="H93" s="2728"/>
      <c r="K93" s="2730"/>
      <c r="L93" s="2731"/>
      <c r="M93" s="2730"/>
      <c r="N93" s="2730"/>
      <c r="O93" s="2730"/>
      <c r="P93" s="2730"/>
      <c r="Q93" s="2730"/>
      <c r="R93" s="2730"/>
    </row>
    <row r="94" spans="1:18" s="2729" customFormat="1">
      <c r="A94" s="2725"/>
      <c r="B94" s="2726"/>
      <c r="C94" s="2727"/>
      <c r="D94" s="2727"/>
      <c r="E94" s="2728"/>
      <c r="F94" s="2728"/>
      <c r="G94" s="2728"/>
      <c r="H94" s="2728"/>
      <c r="K94" s="2730"/>
      <c r="L94" s="2731"/>
      <c r="M94" s="2730"/>
      <c r="N94" s="2730"/>
      <c r="O94" s="2730"/>
      <c r="P94" s="2730"/>
      <c r="Q94" s="2730"/>
      <c r="R94" s="2730"/>
    </row>
    <row r="95" spans="1:18" s="2729" customFormat="1">
      <c r="A95" s="2725"/>
      <c r="B95" s="2726"/>
      <c r="C95" s="2727"/>
      <c r="D95" s="2727"/>
      <c r="E95" s="2728"/>
      <c r="F95" s="2728"/>
      <c r="G95" s="2728"/>
      <c r="H95" s="2728"/>
      <c r="K95" s="2730"/>
      <c r="L95" s="2731"/>
      <c r="M95" s="2730"/>
      <c r="N95" s="2730"/>
      <c r="O95" s="2730"/>
      <c r="P95" s="2730"/>
      <c r="Q95" s="2730"/>
      <c r="R95" s="2730"/>
    </row>
    <row r="96" spans="1:18" s="2729" customFormat="1">
      <c r="A96" s="2725"/>
      <c r="B96" s="2726"/>
      <c r="C96" s="2727"/>
      <c r="D96" s="2727"/>
      <c r="E96" s="2728"/>
      <c r="F96" s="2728"/>
      <c r="G96" s="2728"/>
      <c r="H96" s="2728"/>
      <c r="K96" s="2730"/>
      <c r="L96" s="2731"/>
      <c r="M96" s="2730"/>
      <c r="N96" s="2730"/>
      <c r="O96" s="2730"/>
      <c r="P96" s="2730"/>
      <c r="Q96" s="2730"/>
      <c r="R96" s="2730"/>
    </row>
    <row r="97" spans="1:18" s="2729" customFormat="1">
      <c r="A97" s="2725"/>
      <c r="B97" s="2726"/>
      <c r="C97" s="2727"/>
      <c r="D97" s="2727"/>
      <c r="E97" s="2728"/>
      <c r="F97" s="2728"/>
      <c r="G97" s="2728"/>
      <c r="H97" s="2728"/>
      <c r="K97" s="2730"/>
      <c r="L97" s="2731"/>
      <c r="M97" s="2730"/>
      <c r="N97" s="2730"/>
      <c r="O97" s="2730"/>
      <c r="P97" s="2730"/>
      <c r="Q97" s="2730"/>
      <c r="R97" s="2730"/>
    </row>
    <row r="98" spans="1:18" s="2729" customFormat="1">
      <c r="A98" s="2725"/>
      <c r="B98" s="2726"/>
      <c r="C98" s="2727"/>
      <c r="D98" s="2727"/>
      <c r="E98" s="2728"/>
      <c r="F98" s="2728"/>
      <c r="G98" s="2728"/>
      <c r="H98" s="2728"/>
      <c r="K98" s="2730"/>
      <c r="L98" s="2731"/>
      <c r="M98" s="2730"/>
      <c r="N98" s="2730"/>
      <c r="O98" s="2730"/>
      <c r="P98" s="2730"/>
      <c r="Q98" s="2730"/>
      <c r="R98" s="2730"/>
    </row>
    <row r="99" spans="1:18" s="2729" customFormat="1">
      <c r="A99" s="2725"/>
      <c r="B99" s="2726"/>
      <c r="C99" s="2727"/>
      <c r="D99" s="2727"/>
      <c r="E99" s="2728"/>
      <c r="F99" s="2728"/>
      <c r="G99" s="2728"/>
      <c r="H99" s="2728"/>
      <c r="K99" s="2730"/>
      <c r="L99" s="2731"/>
      <c r="M99" s="2730"/>
      <c r="N99" s="2730"/>
      <c r="O99" s="2730"/>
      <c r="P99" s="2730"/>
      <c r="Q99" s="2730"/>
      <c r="R99" s="2730"/>
    </row>
    <row r="100" spans="1:18" s="2729" customFormat="1">
      <c r="A100" s="2725"/>
      <c r="B100" s="2726"/>
      <c r="C100" s="2727"/>
      <c r="D100" s="2727"/>
      <c r="E100" s="2728"/>
      <c r="F100" s="2728"/>
      <c r="G100" s="2728"/>
      <c r="H100" s="2728"/>
      <c r="K100" s="2730"/>
      <c r="L100" s="2731"/>
      <c r="M100" s="2730"/>
      <c r="N100" s="2730"/>
      <c r="O100" s="2730"/>
      <c r="P100" s="2730"/>
      <c r="Q100" s="2730"/>
      <c r="R100" s="2730"/>
    </row>
    <row r="101" spans="1:18" s="2729" customFormat="1">
      <c r="A101" s="2725"/>
      <c r="B101" s="2726"/>
      <c r="C101" s="2727"/>
      <c r="D101" s="2727"/>
      <c r="E101" s="2728"/>
      <c r="F101" s="2728"/>
      <c r="G101" s="2728"/>
      <c r="H101" s="2728"/>
      <c r="K101" s="2730"/>
      <c r="L101" s="2731"/>
      <c r="M101" s="2730"/>
      <c r="N101" s="2730"/>
      <c r="O101" s="2730"/>
      <c r="P101" s="2730"/>
      <c r="Q101" s="2730"/>
      <c r="R101" s="2730"/>
    </row>
    <row r="102" spans="1:18" s="2729" customFormat="1">
      <c r="A102" s="2725"/>
      <c r="B102" s="2726"/>
      <c r="C102" s="2727"/>
      <c r="D102" s="2727"/>
      <c r="E102" s="2728"/>
      <c r="F102" s="2728"/>
      <c r="G102" s="2728"/>
      <c r="H102" s="2728"/>
      <c r="K102" s="2730"/>
      <c r="L102" s="2731"/>
      <c r="M102" s="2730"/>
      <c r="N102" s="2730"/>
      <c r="O102" s="2730"/>
      <c r="P102" s="2730"/>
      <c r="Q102" s="2730"/>
      <c r="R102" s="2730"/>
    </row>
    <row r="103" spans="1:18" s="2729" customFormat="1">
      <c r="A103" s="2725"/>
      <c r="B103" s="2726"/>
      <c r="C103" s="2727"/>
      <c r="D103" s="2727"/>
      <c r="E103" s="2728"/>
      <c r="F103" s="2728"/>
      <c r="G103" s="2728"/>
      <c r="H103" s="2728"/>
      <c r="K103" s="2730"/>
      <c r="L103" s="2731"/>
      <c r="M103" s="2730"/>
      <c r="N103" s="2730"/>
      <c r="O103" s="2730"/>
      <c r="P103" s="2730"/>
      <c r="Q103" s="2730"/>
      <c r="R103" s="2730"/>
    </row>
    <row r="104" spans="1:18" s="2729" customFormat="1">
      <c r="A104" s="2725"/>
      <c r="B104" s="2726"/>
      <c r="C104" s="2727"/>
      <c r="D104" s="2727"/>
      <c r="E104" s="2728"/>
      <c r="F104" s="2728"/>
      <c r="G104" s="2728"/>
      <c r="H104" s="2728"/>
      <c r="K104" s="2730"/>
      <c r="L104" s="2731"/>
      <c r="M104" s="2730"/>
      <c r="N104" s="2730"/>
      <c r="O104" s="2730"/>
      <c r="P104" s="2730"/>
      <c r="Q104" s="2730"/>
      <c r="R104" s="2730"/>
    </row>
    <row r="105" spans="1:18" s="2729" customFormat="1">
      <c r="A105" s="2725"/>
      <c r="B105" s="2726"/>
      <c r="C105" s="2727"/>
      <c r="D105" s="2727"/>
      <c r="E105" s="2728"/>
      <c r="F105" s="2728"/>
      <c r="G105" s="2728"/>
      <c r="H105" s="2728"/>
      <c r="K105" s="2730"/>
      <c r="L105" s="2731"/>
      <c r="M105" s="2730"/>
      <c r="N105" s="2730"/>
      <c r="O105" s="2730"/>
      <c r="P105" s="2730"/>
      <c r="Q105" s="2730"/>
      <c r="R105" s="2730"/>
    </row>
    <row r="106" spans="1:18" s="2729" customFormat="1">
      <c r="A106" s="2725"/>
      <c r="B106" s="2726"/>
      <c r="C106" s="2727"/>
      <c r="D106" s="2727"/>
      <c r="E106" s="2728"/>
      <c r="F106" s="2728"/>
      <c r="G106" s="2728"/>
      <c r="H106" s="2728"/>
      <c r="K106" s="2730"/>
      <c r="L106" s="2731"/>
      <c r="M106" s="2730"/>
      <c r="N106" s="2730"/>
      <c r="O106" s="2730"/>
      <c r="P106" s="2730"/>
      <c r="Q106" s="2730"/>
      <c r="R106" s="2730"/>
    </row>
    <row r="107" spans="1:18" s="2729" customFormat="1">
      <c r="A107" s="2725"/>
      <c r="B107" s="2726"/>
      <c r="C107" s="2727"/>
      <c r="D107" s="2727"/>
      <c r="E107" s="2728"/>
      <c r="F107" s="2728"/>
      <c r="G107" s="2728"/>
      <c r="H107" s="2728"/>
      <c r="K107" s="2730"/>
      <c r="L107" s="2731"/>
      <c r="M107" s="2730"/>
      <c r="N107" s="2730"/>
      <c r="O107" s="2730"/>
      <c r="P107" s="2730"/>
      <c r="Q107" s="2730"/>
      <c r="R107" s="2730"/>
    </row>
    <row r="108" spans="1:18" s="2729" customFormat="1">
      <c r="A108" s="2725"/>
      <c r="B108" s="2726"/>
      <c r="C108" s="2727"/>
      <c r="D108" s="2727"/>
      <c r="E108" s="2728"/>
      <c r="F108" s="2728"/>
      <c r="G108" s="2728"/>
      <c r="H108" s="2728"/>
      <c r="K108" s="2730"/>
      <c r="L108" s="2731"/>
      <c r="M108" s="2730"/>
      <c r="N108" s="2730"/>
      <c r="O108" s="2730"/>
      <c r="P108" s="2730"/>
      <c r="Q108" s="2730"/>
      <c r="R108" s="2730"/>
    </row>
    <row r="109" spans="1:18" s="2729" customFormat="1">
      <c r="A109" s="2725"/>
      <c r="B109" s="2726"/>
      <c r="C109" s="2727"/>
      <c r="D109" s="2727"/>
      <c r="E109" s="2728"/>
      <c r="F109" s="2728"/>
      <c r="G109" s="2728"/>
      <c r="H109" s="2728"/>
      <c r="K109" s="2730"/>
      <c r="L109" s="2731"/>
      <c r="M109" s="2730"/>
      <c r="N109" s="2730"/>
      <c r="O109" s="2730"/>
      <c r="P109" s="2730"/>
      <c r="Q109" s="2730"/>
      <c r="R109" s="2730"/>
    </row>
    <row r="110" spans="1:18" s="2729" customFormat="1">
      <c r="A110" s="2725"/>
      <c r="B110" s="2726"/>
      <c r="C110" s="2727"/>
      <c r="D110" s="2727"/>
      <c r="E110" s="2728"/>
      <c r="F110" s="2728"/>
      <c r="G110" s="2728"/>
      <c r="H110" s="2728"/>
      <c r="K110" s="2730"/>
      <c r="L110" s="2731"/>
      <c r="M110" s="2730"/>
      <c r="N110" s="2730"/>
      <c r="O110" s="2730"/>
      <c r="P110" s="2730"/>
      <c r="Q110" s="2730"/>
      <c r="R110" s="2730"/>
    </row>
    <row r="111" spans="1:18" s="2729" customFormat="1">
      <c r="A111" s="2725"/>
      <c r="B111" s="2726"/>
      <c r="C111" s="2727"/>
      <c r="D111" s="2727"/>
      <c r="E111" s="2728"/>
      <c r="F111" s="2728"/>
      <c r="G111" s="2728"/>
      <c r="H111" s="2728"/>
      <c r="K111" s="2730"/>
      <c r="L111" s="2731"/>
      <c r="M111" s="2730"/>
      <c r="N111" s="2730"/>
      <c r="O111" s="2730"/>
      <c r="P111" s="2730"/>
      <c r="Q111" s="2730"/>
      <c r="R111" s="2730"/>
    </row>
    <row r="112" spans="1:18" s="2729" customFormat="1">
      <c r="A112" s="2725"/>
      <c r="B112" s="2726"/>
      <c r="C112" s="2727"/>
      <c r="D112" s="2727"/>
      <c r="E112" s="2728"/>
      <c r="F112" s="2728"/>
      <c r="G112" s="2728"/>
      <c r="H112" s="2728"/>
      <c r="K112" s="2730"/>
      <c r="L112" s="2731"/>
      <c r="M112" s="2730"/>
      <c r="N112" s="2730"/>
      <c r="O112" s="2730"/>
      <c r="P112" s="2730"/>
      <c r="Q112" s="2730"/>
      <c r="R112" s="2730"/>
    </row>
    <row r="113" spans="1:18" s="2729" customFormat="1">
      <c r="A113" s="2725"/>
      <c r="B113" s="2726"/>
      <c r="C113" s="2727"/>
      <c r="D113" s="2727"/>
      <c r="E113" s="2728"/>
      <c r="F113" s="2728"/>
      <c r="G113" s="2728"/>
      <c r="H113" s="2728"/>
      <c r="K113" s="2730"/>
      <c r="L113" s="2731"/>
      <c r="M113" s="2730"/>
      <c r="N113" s="2730"/>
      <c r="O113" s="2730"/>
      <c r="P113" s="2730"/>
      <c r="Q113" s="2730"/>
      <c r="R113" s="2730"/>
    </row>
    <row r="114" spans="1:18" s="2729" customFormat="1">
      <c r="A114" s="2725"/>
      <c r="B114" s="2726"/>
      <c r="C114" s="2727"/>
      <c r="D114" s="2727"/>
      <c r="E114" s="2728"/>
      <c r="F114" s="2728"/>
      <c r="G114" s="2728"/>
      <c r="H114" s="2728"/>
      <c r="K114" s="2730"/>
      <c r="L114" s="2731"/>
      <c r="M114" s="2730"/>
      <c r="N114" s="2730"/>
      <c r="O114" s="2730"/>
      <c r="P114" s="2730"/>
      <c r="Q114" s="2730"/>
      <c r="R114" s="2730"/>
    </row>
    <row r="115" spans="1:18" s="2729" customFormat="1">
      <c r="A115" s="2725"/>
      <c r="B115" s="2726"/>
      <c r="C115" s="2727"/>
      <c r="D115" s="2727"/>
      <c r="E115" s="2728"/>
      <c r="F115" s="2728"/>
      <c r="G115" s="2728"/>
      <c r="H115" s="2728"/>
      <c r="K115" s="2730"/>
      <c r="L115" s="2731"/>
      <c r="M115" s="2730"/>
      <c r="N115" s="2730"/>
      <c r="O115" s="2730"/>
      <c r="P115" s="2730"/>
      <c r="Q115" s="2730"/>
      <c r="R115" s="2730"/>
    </row>
    <row r="116" spans="1:18" s="2729" customFormat="1">
      <c r="A116" s="2725"/>
      <c r="B116" s="2726"/>
      <c r="C116" s="2727"/>
      <c r="D116" s="2727"/>
      <c r="E116" s="2728"/>
      <c r="F116" s="2728"/>
      <c r="G116" s="2728"/>
      <c r="H116" s="2728"/>
      <c r="K116" s="2730"/>
      <c r="L116" s="2731"/>
      <c r="M116" s="2730"/>
      <c r="N116" s="2730"/>
      <c r="O116" s="2730"/>
      <c r="P116" s="2730"/>
      <c r="Q116" s="2730"/>
      <c r="R116" s="2730"/>
    </row>
    <row r="117" spans="1:18" s="2729" customFormat="1">
      <c r="A117" s="2725"/>
      <c r="B117" s="2726"/>
      <c r="C117" s="2727"/>
      <c r="D117" s="2727"/>
      <c r="E117" s="2728"/>
      <c r="F117" s="2728"/>
      <c r="G117" s="2728"/>
      <c r="H117" s="2728"/>
      <c r="K117" s="2730"/>
      <c r="L117" s="2731"/>
      <c r="M117" s="2730"/>
      <c r="N117" s="2730"/>
      <c r="O117" s="2730"/>
      <c r="P117" s="2730"/>
      <c r="Q117" s="2730"/>
      <c r="R117" s="2730"/>
    </row>
    <row r="118" spans="1:18" s="2729" customFormat="1">
      <c r="A118" s="2725"/>
      <c r="B118" s="2726"/>
      <c r="C118" s="2727"/>
      <c r="D118" s="2727"/>
      <c r="E118" s="2728"/>
      <c r="F118" s="2728"/>
      <c r="G118" s="2728"/>
      <c r="H118" s="2728"/>
      <c r="K118" s="2730"/>
      <c r="L118" s="2731"/>
      <c r="M118" s="2730"/>
      <c r="N118" s="2730"/>
      <c r="O118" s="2730"/>
      <c r="P118" s="2730"/>
      <c r="Q118" s="2730"/>
      <c r="R118" s="2730"/>
    </row>
    <row r="119" spans="1:18" s="2729" customFormat="1">
      <c r="A119" s="2725"/>
      <c r="B119" s="2726"/>
      <c r="C119" s="2727"/>
      <c r="D119" s="2727"/>
      <c r="E119" s="2728"/>
      <c r="F119" s="2728"/>
      <c r="G119" s="2728"/>
      <c r="H119" s="2728"/>
      <c r="K119" s="2730"/>
      <c r="L119" s="2731"/>
      <c r="M119" s="2730"/>
      <c r="N119" s="2730"/>
      <c r="O119" s="2730"/>
      <c r="P119" s="2730"/>
      <c r="Q119" s="2730"/>
      <c r="R119" s="2730"/>
    </row>
    <row r="120" spans="1:18" s="2729" customFormat="1">
      <c r="A120" s="2725"/>
      <c r="B120" s="2726"/>
      <c r="C120" s="2727"/>
      <c r="D120" s="2727"/>
      <c r="E120" s="2728"/>
      <c r="F120" s="2728"/>
      <c r="G120" s="2728"/>
      <c r="H120" s="2728"/>
      <c r="K120" s="2730"/>
      <c r="L120" s="2731"/>
      <c r="M120" s="2730"/>
      <c r="N120" s="2730"/>
      <c r="O120" s="2730"/>
      <c r="P120" s="2730"/>
      <c r="Q120" s="2730"/>
      <c r="R120" s="2730"/>
    </row>
    <row r="121" spans="1:18" s="2729" customFormat="1">
      <c r="A121" s="2725"/>
      <c r="B121" s="2726"/>
      <c r="C121" s="2727"/>
      <c r="D121" s="2727"/>
      <c r="E121" s="2728"/>
      <c r="F121" s="2728"/>
      <c r="G121" s="2728"/>
      <c r="H121" s="2728"/>
      <c r="K121" s="2730"/>
      <c r="L121" s="2731"/>
      <c r="M121" s="2730"/>
      <c r="N121" s="2730"/>
      <c r="O121" s="2730"/>
      <c r="P121" s="2730"/>
      <c r="Q121" s="2730"/>
      <c r="R121" s="2730"/>
    </row>
    <row r="122" spans="1:18" s="2729" customFormat="1">
      <c r="A122" s="2725"/>
      <c r="B122" s="2726"/>
      <c r="C122" s="2727"/>
      <c r="D122" s="2727"/>
      <c r="E122" s="2728"/>
      <c r="F122" s="2728"/>
      <c r="G122" s="2728"/>
      <c r="H122" s="2728"/>
      <c r="K122" s="2730"/>
      <c r="L122" s="2731"/>
      <c r="M122" s="2730"/>
      <c r="N122" s="2730"/>
      <c r="O122" s="2730"/>
      <c r="P122" s="2730"/>
      <c r="Q122" s="2730"/>
      <c r="R122" s="2730"/>
    </row>
    <row r="123" spans="1:18" s="2729" customFormat="1">
      <c r="A123" s="2725"/>
      <c r="B123" s="2726"/>
      <c r="C123" s="2727"/>
      <c r="D123" s="2727"/>
      <c r="E123" s="2728"/>
      <c r="F123" s="2728"/>
      <c r="G123" s="2728"/>
      <c r="H123" s="2728"/>
      <c r="K123" s="2730"/>
      <c r="L123" s="2731"/>
      <c r="M123" s="2730"/>
      <c r="N123" s="2730"/>
      <c r="O123" s="2730"/>
      <c r="P123" s="2730"/>
      <c r="Q123" s="2730"/>
      <c r="R123" s="2730"/>
    </row>
    <row r="124" spans="1:18" s="2729" customFormat="1">
      <c r="A124" s="2725"/>
      <c r="B124" s="2726"/>
      <c r="C124" s="2727"/>
      <c r="D124" s="2727"/>
      <c r="E124" s="2728"/>
      <c r="F124" s="2728"/>
      <c r="G124" s="2728"/>
      <c r="H124" s="2728"/>
      <c r="K124" s="2730"/>
      <c r="L124" s="2731"/>
      <c r="M124" s="2730"/>
      <c r="N124" s="2730"/>
      <c r="O124" s="2730"/>
      <c r="P124" s="2730"/>
      <c r="Q124" s="2730"/>
      <c r="R124" s="2730"/>
    </row>
    <row r="125" spans="1:18" s="2729" customFormat="1">
      <c r="A125" s="2725"/>
      <c r="B125" s="2726"/>
      <c r="C125" s="2727"/>
      <c r="D125" s="2727"/>
      <c r="E125" s="2728"/>
      <c r="F125" s="2728"/>
      <c r="G125" s="2728"/>
      <c r="H125" s="2728"/>
      <c r="K125" s="2730"/>
      <c r="L125" s="2731"/>
      <c r="M125" s="2730"/>
      <c r="N125" s="2730"/>
      <c r="O125" s="2730"/>
      <c r="P125" s="2730"/>
      <c r="Q125" s="2730"/>
      <c r="R125" s="2730"/>
    </row>
  </sheetData>
  <autoFilter ref="A5:S37" xr:uid="{F34ACF59-8687-4512-BF31-BD56A6BFBA7E}"/>
  <mergeCells count="198">
    <mergeCell ref="P75:P76"/>
    <mergeCell ref="Q75:Q76"/>
    <mergeCell ref="R75:R76"/>
    <mergeCell ref="S75:S76"/>
    <mergeCell ref="N77:N79"/>
    <mergeCell ref="O77:O79"/>
    <mergeCell ref="P77:P79"/>
    <mergeCell ref="Q77:Q79"/>
    <mergeCell ref="R77:R79"/>
    <mergeCell ref="S77:S79"/>
    <mergeCell ref="C75:C79"/>
    <mergeCell ref="D75:D79"/>
    <mergeCell ref="E75:E79"/>
    <mergeCell ref="F75:F79"/>
    <mergeCell ref="G75:G79"/>
    <mergeCell ref="H75:H79"/>
    <mergeCell ref="I75:I79"/>
    <mergeCell ref="N75:N76"/>
    <mergeCell ref="O75:O76"/>
    <mergeCell ref="P71:P72"/>
    <mergeCell ref="Q71:Q72"/>
    <mergeCell ref="R71:R72"/>
    <mergeCell ref="S71:S72"/>
    <mergeCell ref="N73:N74"/>
    <mergeCell ref="O73:O74"/>
    <mergeCell ref="P73:P74"/>
    <mergeCell ref="Q73:Q74"/>
    <mergeCell ref="R73:R74"/>
    <mergeCell ref="S73:S74"/>
    <mergeCell ref="C71:C74"/>
    <mergeCell ref="D71:D74"/>
    <mergeCell ref="E71:E74"/>
    <mergeCell ref="F71:F74"/>
    <mergeCell ref="G71:G74"/>
    <mergeCell ref="H71:H74"/>
    <mergeCell ref="I71:I74"/>
    <mergeCell ref="N71:N72"/>
    <mergeCell ref="O71:O72"/>
    <mergeCell ref="H46:H49"/>
    <mergeCell ref="H50:H53"/>
    <mergeCell ref="G50:G53"/>
    <mergeCell ref="F50:F53"/>
    <mergeCell ref="E50:E53"/>
    <mergeCell ref="H54:H57"/>
    <mergeCell ref="G54:G57"/>
    <mergeCell ref="F54:F57"/>
    <mergeCell ref="E54:E57"/>
    <mergeCell ref="C58:C62"/>
    <mergeCell ref="D58:D62"/>
    <mergeCell ref="I58:I62"/>
    <mergeCell ref="N58:N59"/>
    <mergeCell ref="O58:O59"/>
    <mergeCell ref="P58:P59"/>
    <mergeCell ref="Q58:Q59"/>
    <mergeCell ref="R58:R59"/>
    <mergeCell ref="S58:S59"/>
    <mergeCell ref="N60:N62"/>
    <mergeCell ref="O60:O62"/>
    <mergeCell ref="P60:P62"/>
    <mergeCell ref="Q60:Q62"/>
    <mergeCell ref="R60:R62"/>
    <mergeCell ref="S60:S62"/>
    <mergeCell ref="H58:H62"/>
    <mergeCell ref="G58:G62"/>
    <mergeCell ref="F58:F62"/>
    <mergeCell ref="E58:E62"/>
    <mergeCell ref="C54:C57"/>
    <mergeCell ref="D54:D57"/>
    <mergeCell ref="I54:I57"/>
    <mergeCell ref="N54:N55"/>
    <mergeCell ref="O54:O55"/>
    <mergeCell ref="P54:P55"/>
    <mergeCell ref="Q54:Q55"/>
    <mergeCell ref="R54:R55"/>
    <mergeCell ref="S54:S55"/>
    <mergeCell ref="N56:N57"/>
    <mergeCell ref="O56:O57"/>
    <mergeCell ref="P56:P57"/>
    <mergeCell ref="Q56:Q57"/>
    <mergeCell ref="R56:R57"/>
    <mergeCell ref="S56:S57"/>
    <mergeCell ref="P6:P12"/>
    <mergeCell ref="Q6:Q12"/>
    <mergeCell ref="R6:R12"/>
    <mergeCell ref="S6:S12"/>
    <mergeCell ref="N14:N20"/>
    <mergeCell ref="O14:O20"/>
    <mergeCell ref="P14:P20"/>
    <mergeCell ref="Q14:Q20"/>
    <mergeCell ref="R14:R20"/>
    <mergeCell ref="S14:S20"/>
    <mergeCell ref="N30:N36"/>
    <mergeCell ref="O30:O36"/>
    <mergeCell ref="P30:P36"/>
    <mergeCell ref="Q30:Q36"/>
    <mergeCell ref="S30:S36"/>
    <mergeCell ref="N22:N28"/>
    <mergeCell ref="O22:O28"/>
    <mergeCell ref="P22:P28"/>
    <mergeCell ref="Q22:Q28"/>
    <mergeCell ref="R22:R28"/>
    <mergeCell ref="S22:S28"/>
    <mergeCell ref="R30:R36"/>
    <mergeCell ref="P38:P44"/>
    <mergeCell ref="Q38:Q44"/>
    <mergeCell ref="R38:R44"/>
    <mergeCell ref="S38:S44"/>
    <mergeCell ref="C2:K2"/>
    <mergeCell ref="I6:I12"/>
    <mergeCell ref="N6:N12"/>
    <mergeCell ref="O6:O12"/>
    <mergeCell ref="C38:C44"/>
    <mergeCell ref="D38:D44"/>
    <mergeCell ref="I38:I44"/>
    <mergeCell ref="N38:N44"/>
    <mergeCell ref="O38:O44"/>
    <mergeCell ref="I14:I20"/>
    <mergeCell ref="I22:I28"/>
    <mergeCell ref="I30:I36"/>
    <mergeCell ref="C6:C12"/>
    <mergeCell ref="D6:D12"/>
    <mergeCell ref="C14:C20"/>
    <mergeCell ref="D14:D20"/>
    <mergeCell ref="C22:C28"/>
    <mergeCell ref="D22:D28"/>
    <mergeCell ref="C30:C36"/>
    <mergeCell ref="D30:D36"/>
    <mergeCell ref="C46:C49"/>
    <mergeCell ref="D46:D49"/>
    <mergeCell ref="I46:I49"/>
    <mergeCell ref="G46:G49"/>
    <mergeCell ref="F46:F49"/>
    <mergeCell ref="P50:P51"/>
    <mergeCell ref="Q50:Q51"/>
    <mergeCell ref="R50:R51"/>
    <mergeCell ref="S50:S51"/>
    <mergeCell ref="D50:D53"/>
    <mergeCell ref="C50:C53"/>
    <mergeCell ref="P46:P47"/>
    <mergeCell ref="Q46:Q47"/>
    <mergeCell ref="R46:R47"/>
    <mergeCell ref="S46:S47"/>
    <mergeCell ref="N48:N49"/>
    <mergeCell ref="O48:O49"/>
    <mergeCell ref="P48:P49"/>
    <mergeCell ref="Q48:Q49"/>
    <mergeCell ref="R48:R49"/>
    <mergeCell ref="S48:S49"/>
    <mergeCell ref="N46:N47"/>
    <mergeCell ref="O46:O47"/>
    <mergeCell ref="E46:E49"/>
    <mergeCell ref="N52:N53"/>
    <mergeCell ref="O52:O53"/>
    <mergeCell ref="P52:P53"/>
    <mergeCell ref="Q52:Q53"/>
    <mergeCell ref="R52:R53"/>
    <mergeCell ref="S52:S53"/>
    <mergeCell ref="N50:N51"/>
    <mergeCell ref="O50:O51"/>
    <mergeCell ref="I50:I53"/>
    <mergeCell ref="O63:O64"/>
    <mergeCell ref="P63:P64"/>
    <mergeCell ref="Q63:Q64"/>
    <mergeCell ref="R63:R64"/>
    <mergeCell ref="S63:S64"/>
    <mergeCell ref="N63:N64"/>
    <mergeCell ref="C63:C66"/>
    <mergeCell ref="D63:D66"/>
    <mergeCell ref="E63:E66"/>
    <mergeCell ref="F63:F66"/>
    <mergeCell ref="G63:G66"/>
    <mergeCell ref="H63:H66"/>
    <mergeCell ref="I63:I66"/>
    <mergeCell ref="P65:P66"/>
    <mergeCell ref="Q65:Q66"/>
    <mergeCell ref="R65:R66"/>
    <mergeCell ref="S65:S66"/>
    <mergeCell ref="N67:N68"/>
    <mergeCell ref="O67:O68"/>
    <mergeCell ref="P67:P68"/>
    <mergeCell ref="Q67:Q68"/>
    <mergeCell ref="R67:R68"/>
    <mergeCell ref="S67:S68"/>
    <mergeCell ref="N65:N66"/>
    <mergeCell ref="O65:O66"/>
    <mergeCell ref="C67:C70"/>
    <mergeCell ref="D67:D70"/>
    <mergeCell ref="E67:E70"/>
    <mergeCell ref="F67:F70"/>
    <mergeCell ref="G67:G70"/>
    <mergeCell ref="H67:H70"/>
    <mergeCell ref="P69:P70"/>
    <mergeCell ref="Q69:Q70"/>
    <mergeCell ref="R69:R70"/>
    <mergeCell ref="S69:S70"/>
    <mergeCell ref="N69:N70"/>
    <mergeCell ref="O69:O70"/>
    <mergeCell ref="I67:I70"/>
  </mergeCells>
  <phoneticPr fontId="60" type="noConversion"/>
  <conditionalFormatting sqref="J6:J79">
    <cfRule type="expression" dxfId="596" priority="1" stopIfTrue="1">
      <formula>IF(FIND("Flume Transfer Blower",$K6)&gt;0,1,0)</formula>
    </cfRule>
  </conditionalFormatting>
  <dataValidations count="4">
    <dataValidation type="list" allowBlank="1" showInputMessage="1" showErrorMessage="1" sqref="F30:F45" xr:uid="{D94AFAA5-258D-4185-BD52-70DE0835BC82}">
      <formula1>$X$6:$X$11</formula1>
    </dataValidation>
    <dataValidation type="list" allowBlank="1" showInputMessage="1" showErrorMessage="1" sqref="G30:G45" xr:uid="{B46FCD0C-49D9-471E-8910-04B020CD9FF7}">
      <formula1>$W$6:$W$8</formula1>
    </dataValidation>
    <dataValidation type="list" allowBlank="1" showInputMessage="1" showErrorMessage="1" sqref="F6:F29 F46 F50 F54 F58 F63 F67 F71 F75" xr:uid="{9E716895-958E-4DA6-BBD2-C889E3DCF22B}">
      <formula1>$V$6:$V$11</formula1>
    </dataValidation>
    <dataValidation type="list" allowBlank="1" showInputMessage="1" showErrorMessage="1" sqref="G6:G29 G46 G50 G54 G58 G63 G67 G71 G75" xr:uid="{6C65A007-0216-485A-A4B5-BAD86985A4E8}">
      <formula1>$U$6:$U$8</formula1>
    </dataValidation>
  </dataValidations>
  <printOptions horizontalCentered="1"/>
  <pageMargins left="0.23622047244094491" right="0.23622047244094491" top="0.19685039370078741" bottom="0.39370078740157483" header="0.15748031496062992" footer="0.19685039370078741"/>
  <pageSetup paperSize="9" scale="69" fitToHeight="0" orientation="landscape" r:id="rId1"/>
  <headerFooter>
    <oddFooter>&amp;L&amp;8&amp;A : PM Master Plan&amp;R&amp;8Page &amp;P / &amp;N</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4F1F4-BF93-4ECF-A9D1-4F03486EF704}">
  <sheetPr>
    <tabColor rgb="FF00B0F0"/>
    <pageSetUpPr fitToPage="1"/>
  </sheetPr>
  <dimension ref="A1:W30"/>
  <sheetViews>
    <sheetView zoomScaleNormal="100" workbookViewId="0">
      <pane xSplit="2" ySplit="5" topLeftCell="C6" activePane="bottomRight" state="frozen"/>
      <selection activeCell="I33" sqref="I33:I35"/>
      <selection pane="topRight" activeCell="I33" sqref="I33:I35"/>
      <selection pane="bottomLeft" activeCell="I33" sqref="I33:I35"/>
      <selection pane="bottomRight" activeCell="F19" sqref="F19"/>
    </sheetView>
  </sheetViews>
  <sheetFormatPr defaultColWidth="9.140625" defaultRowHeight="12.75" outlineLevelCol="1"/>
  <cols>
    <col min="1" max="1" width="8.28515625" style="1" customWidth="1"/>
    <col min="2" max="2" width="35.7109375" style="2" customWidth="1"/>
    <col min="3" max="3" width="20.42578125" style="43" customWidth="1"/>
    <col min="4" max="4" width="11.5703125" style="43" customWidth="1"/>
    <col min="5" max="5" width="10.28515625" style="384" customWidth="1"/>
    <col min="6" max="7" width="9.140625" style="384" customWidth="1"/>
    <col min="8" max="8" width="10.5703125" style="384" customWidth="1"/>
    <col min="9" max="9" width="24.28515625" style="4" customWidth="1"/>
    <col min="10" max="10" width="40.140625" style="4" customWidth="1"/>
    <col min="11" max="11" width="10.42578125" style="3" customWidth="1"/>
    <col min="12" max="12" width="24.28515625" style="52" hidden="1" customWidth="1" outlineLevel="1"/>
    <col min="13" max="13" width="5.140625" style="3" hidden="1" customWidth="1" outlineLevel="1"/>
    <col min="14" max="14" width="10.42578125" style="3" customWidth="1" collapsed="1"/>
    <col min="15" max="15" width="10.42578125" style="3" customWidth="1"/>
    <col min="16" max="16" width="10.42578125" style="3" customWidth="1" collapsed="1"/>
    <col min="17" max="18" width="10.42578125" style="3" customWidth="1"/>
    <col min="19" max="19" width="9.140625" style="4"/>
    <col min="20" max="20" width="19.42578125" style="4" customWidth="1"/>
    <col min="21" max="16384" width="9.140625" style="4"/>
  </cols>
  <sheetData>
    <row r="1" spans="1:23" ht="13.5" thickBot="1"/>
    <row r="2" spans="1:23" ht="30" customHeight="1" thickBot="1">
      <c r="C2" s="3749" t="s">
        <v>1138</v>
      </c>
      <c r="D2" s="3750"/>
      <c r="E2" s="3750"/>
      <c r="F2" s="3750"/>
      <c r="G2" s="3750"/>
      <c r="H2" s="3750"/>
      <c r="I2" s="3750"/>
      <c r="J2" s="3750"/>
      <c r="K2" s="3751"/>
      <c r="M2" s="4"/>
      <c r="N2" s="4"/>
      <c r="O2" s="4"/>
      <c r="P2" s="4"/>
      <c r="Q2" s="4"/>
      <c r="R2" s="4"/>
    </row>
    <row r="3" spans="1:23" s="225" customFormat="1" ht="15.75" customHeight="1">
      <c r="A3" s="624"/>
      <c r="B3" s="625"/>
      <c r="C3" s="628" t="s">
        <v>44</v>
      </c>
      <c r="D3" s="628" t="s">
        <v>62</v>
      </c>
      <c r="E3" s="384"/>
      <c r="F3" s="384"/>
      <c r="G3" s="384"/>
      <c r="H3" s="384"/>
      <c r="K3" s="227"/>
      <c r="L3" s="277"/>
      <c r="M3" s="227"/>
      <c r="N3" s="227"/>
      <c r="O3" s="227"/>
      <c r="P3" s="227"/>
      <c r="Q3" s="227"/>
      <c r="R3" s="227"/>
    </row>
    <row r="4" spans="1:23" s="225" customFormat="1" ht="15.75" customHeight="1">
      <c r="A4" s="624"/>
      <c r="B4" s="625"/>
      <c r="C4" s="629"/>
      <c r="D4" s="629"/>
      <c r="E4" s="384"/>
      <c r="F4" s="384"/>
      <c r="G4" s="384"/>
      <c r="H4" s="384"/>
      <c r="K4" s="626"/>
      <c r="L4" s="627"/>
      <c r="M4" s="626"/>
      <c r="N4" s="626"/>
      <c r="O4" s="626"/>
      <c r="P4" s="626"/>
      <c r="Q4" s="626"/>
      <c r="R4" s="626"/>
    </row>
    <row r="5" spans="1:23" s="412" customFormat="1" ht="14.25" customHeight="1" thickBot="1">
      <c r="A5" s="499" t="s">
        <v>0</v>
      </c>
      <c r="B5" s="499" t="s">
        <v>1</v>
      </c>
      <c r="C5" s="500" t="s">
        <v>44</v>
      </c>
      <c r="D5" s="500" t="s">
        <v>62</v>
      </c>
      <c r="E5" s="500" t="s">
        <v>537</v>
      </c>
      <c r="F5" s="500" t="s">
        <v>527</v>
      </c>
      <c r="G5" s="500" t="s">
        <v>535</v>
      </c>
      <c r="H5" s="500" t="s">
        <v>45</v>
      </c>
      <c r="I5" s="499" t="s">
        <v>2</v>
      </c>
      <c r="J5" s="499" t="s">
        <v>3</v>
      </c>
      <c r="K5" s="499" t="s">
        <v>4</v>
      </c>
      <c r="L5" s="499" t="s">
        <v>5</v>
      </c>
      <c r="M5" s="499"/>
      <c r="N5" s="499" t="s">
        <v>51</v>
      </c>
      <c r="O5" s="499" t="s">
        <v>52</v>
      </c>
      <c r="P5" s="499" t="s">
        <v>54</v>
      </c>
      <c r="Q5" s="499" t="s">
        <v>50</v>
      </c>
      <c r="R5" s="499" t="s">
        <v>53</v>
      </c>
      <c r="S5" s="499" t="s">
        <v>382</v>
      </c>
      <c r="T5" s="508" t="s">
        <v>527</v>
      </c>
      <c r="U5" s="411" t="s">
        <v>535</v>
      </c>
      <c r="V5" s="411" t="s">
        <v>527</v>
      </c>
      <c r="W5" s="542"/>
    </row>
    <row r="6" spans="1:23" s="412" customFormat="1" ht="12.75" customHeight="1">
      <c r="A6" s="565" t="s">
        <v>55</v>
      </c>
      <c r="B6" s="1051" t="s">
        <v>843</v>
      </c>
      <c r="C6" s="1018">
        <v>363208</v>
      </c>
      <c r="D6" s="433">
        <v>4399</v>
      </c>
      <c r="E6" s="543" t="s">
        <v>696</v>
      </c>
      <c r="F6" s="543" t="s">
        <v>32</v>
      </c>
      <c r="G6" s="543" t="s">
        <v>697</v>
      </c>
      <c r="H6" s="543" t="str">
        <f t="shared" ref="H6" si="0">A6&amp;"-"&amp;E6&amp;F6&amp;"-"&amp;G6</f>
        <v>PK1-HI-EE</v>
      </c>
      <c r="I6" s="544" t="s">
        <v>67</v>
      </c>
      <c r="J6" s="544" t="s">
        <v>839</v>
      </c>
      <c r="K6" s="406">
        <v>180</v>
      </c>
      <c r="L6" s="407"/>
      <c r="M6" s="406"/>
      <c r="N6" s="406" t="s">
        <v>80</v>
      </c>
      <c r="O6" s="406"/>
      <c r="P6" s="406">
        <v>120</v>
      </c>
      <c r="Q6" s="406">
        <v>2</v>
      </c>
      <c r="R6" s="493">
        <f t="shared" ref="R6:R10" si="1">P6*Q6</f>
        <v>240</v>
      </c>
      <c r="S6" s="3747" t="s">
        <v>383</v>
      </c>
      <c r="T6" s="410"/>
    </row>
    <row r="7" spans="1:23" s="412" customFormat="1" ht="12.75" customHeight="1">
      <c r="A7" s="556" t="s">
        <v>55</v>
      </c>
      <c r="B7" s="1016" t="s">
        <v>1114</v>
      </c>
      <c r="C7" s="3771">
        <v>363209</v>
      </c>
      <c r="D7" s="3774">
        <v>4400</v>
      </c>
      <c r="E7" s="969" t="s">
        <v>696</v>
      </c>
      <c r="F7" s="969" t="s">
        <v>32</v>
      </c>
      <c r="G7" s="969" t="s">
        <v>697</v>
      </c>
      <c r="H7" s="969" t="str">
        <f>A7&amp;"-"&amp;E7&amp;F7&amp;"-"&amp;G7&amp;2</f>
        <v>PK1-HI-EE2</v>
      </c>
      <c r="I7" s="3776" t="s">
        <v>67</v>
      </c>
      <c r="J7" s="527" t="s">
        <v>71</v>
      </c>
      <c r="K7" s="970">
        <v>180</v>
      </c>
      <c r="L7" s="971"/>
      <c r="M7" s="970"/>
      <c r="N7" s="3514" t="s">
        <v>80</v>
      </c>
      <c r="O7" s="3514"/>
      <c r="P7" s="3514">
        <v>120</v>
      </c>
      <c r="Q7" s="3514">
        <v>2</v>
      </c>
      <c r="R7" s="3779">
        <f t="shared" si="1"/>
        <v>240</v>
      </c>
      <c r="S7" s="3748"/>
      <c r="T7" s="410"/>
    </row>
    <row r="8" spans="1:23" s="412" customFormat="1" ht="12.75" customHeight="1">
      <c r="A8" s="556" t="s">
        <v>55</v>
      </c>
      <c r="B8" s="1016" t="s">
        <v>1115</v>
      </c>
      <c r="C8" s="3772"/>
      <c r="D8" s="3530"/>
      <c r="E8" s="969" t="s">
        <v>696</v>
      </c>
      <c r="F8" s="969" t="s">
        <v>32</v>
      </c>
      <c r="G8" s="969" t="s">
        <v>697</v>
      </c>
      <c r="H8" s="969" t="str">
        <f t="shared" ref="H8:H9" si="2">A8&amp;"-"&amp;E8&amp;F8&amp;"-"&amp;G8&amp;2</f>
        <v>PK1-HI-EE2</v>
      </c>
      <c r="I8" s="3777"/>
      <c r="J8" s="527" t="s">
        <v>840</v>
      </c>
      <c r="K8" s="970">
        <v>180</v>
      </c>
      <c r="L8" s="971"/>
      <c r="M8" s="970"/>
      <c r="N8" s="3515"/>
      <c r="O8" s="3515"/>
      <c r="P8" s="3515"/>
      <c r="Q8" s="3515"/>
      <c r="R8" s="3780"/>
      <c r="S8" s="3748"/>
      <c r="T8" s="410"/>
    </row>
    <row r="9" spans="1:23" s="412" customFormat="1" ht="12.75" customHeight="1">
      <c r="A9" s="556" t="s">
        <v>55</v>
      </c>
      <c r="B9" s="1016" t="s">
        <v>1116</v>
      </c>
      <c r="C9" s="3773"/>
      <c r="D9" s="3775"/>
      <c r="E9" s="969" t="s">
        <v>696</v>
      </c>
      <c r="F9" s="969" t="s">
        <v>32</v>
      </c>
      <c r="G9" s="969" t="s">
        <v>697</v>
      </c>
      <c r="H9" s="969" t="str">
        <f t="shared" si="2"/>
        <v>PK1-HI-EE2</v>
      </c>
      <c r="I9" s="3778"/>
      <c r="J9" s="527" t="s">
        <v>72</v>
      </c>
      <c r="K9" s="970">
        <v>180</v>
      </c>
      <c r="L9" s="971"/>
      <c r="M9" s="970"/>
      <c r="N9" s="3532"/>
      <c r="O9" s="3532"/>
      <c r="P9" s="3532"/>
      <c r="Q9" s="3532"/>
      <c r="R9" s="3781"/>
      <c r="S9" s="3748"/>
      <c r="T9" s="410"/>
    </row>
    <row r="10" spans="1:23" s="412" customFormat="1" ht="12.75" customHeight="1">
      <c r="A10" s="556" t="s">
        <v>55</v>
      </c>
      <c r="B10" s="1016" t="s">
        <v>1117</v>
      </c>
      <c r="C10" s="3771">
        <v>363210</v>
      </c>
      <c r="D10" s="3774">
        <v>4401</v>
      </c>
      <c r="E10" s="969" t="s">
        <v>696</v>
      </c>
      <c r="F10" s="969" t="s">
        <v>32</v>
      </c>
      <c r="G10" s="969" t="s">
        <v>697</v>
      </c>
      <c r="H10" s="969" t="str">
        <f>A10&amp;"-"&amp;E10&amp;F10&amp;"-"&amp;G10&amp;3</f>
        <v>PK1-HI-EE3</v>
      </c>
      <c r="I10" s="3776" t="s">
        <v>67</v>
      </c>
      <c r="J10" s="527" t="s">
        <v>69</v>
      </c>
      <c r="K10" s="970">
        <v>180</v>
      </c>
      <c r="L10" s="971"/>
      <c r="M10" s="970"/>
      <c r="N10" s="3514"/>
      <c r="O10" s="3514" t="s">
        <v>80</v>
      </c>
      <c r="P10" s="3514">
        <v>120</v>
      </c>
      <c r="Q10" s="3514">
        <v>2</v>
      </c>
      <c r="R10" s="3779">
        <f t="shared" si="1"/>
        <v>240</v>
      </c>
      <c r="S10" s="3748"/>
      <c r="T10" s="410"/>
    </row>
    <row r="11" spans="1:23" s="412" customFormat="1" ht="12.75" customHeight="1">
      <c r="A11" s="556" t="s">
        <v>55</v>
      </c>
      <c r="B11" s="1016" t="s">
        <v>1118</v>
      </c>
      <c r="C11" s="3772"/>
      <c r="D11" s="3530"/>
      <c r="E11" s="969" t="s">
        <v>696</v>
      </c>
      <c r="F11" s="969" t="s">
        <v>32</v>
      </c>
      <c r="G11" s="969" t="s">
        <v>697</v>
      </c>
      <c r="H11" s="969" t="str">
        <f t="shared" ref="H11:H12" si="3">A11&amp;"-"&amp;E11&amp;F11&amp;"-"&amp;G11&amp;3</f>
        <v>PK1-HI-EE3</v>
      </c>
      <c r="I11" s="3777"/>
      <c r="J11" s="527" t="s">
        <v>841</v>
      </c>
      <c r="K11" s="970">
        <v>180</v>
      </c>
      <c r="L11" s="971"/>
      <c r="M11" s="970"/>
      <c r="N11" s="3515"/>
      <c r="O11" s="3515"/>
      <c r="P11" s="3515"/>
      <c r="Q11" s="3515"/>
      <c r="R11" s="3780"/>
      <c r="S11" s="3748"/>
      <c r="T11" s="410"/>
    </row>
    <row r="12" spans="1:23" s="412" customFormat="1" ht="13.5" customHeight="1">
      <c r="A12" s="556" t="s">
        <v>55</v>
      </c>
      <c r="B12" s="1016" t="s">
        <v>1119</v>
      </c>
      <c r="C12" s="3784"/>
      <c r="D12" s="3785"/>
      <c r="E12" s="1035" t="s">
        <v>696</v>
      </c>
      <c r="F12" s="1035" t="s">
        <v>32</v>
      </c>
      <c r="G12" s="1035" t="s">
        <v>697</v>
      </c>
      <c r="H12" s="1035" t="str">
        <f t="shared" si="3"/>
        <v>PK1-HI-EE3</v>
      </c>
      <c r="I12" s="3786"/>
      <c r="J12" s="1036" t="s">
        <v>842</v>
      </c>
      <c r="K12" s="1037">
        <v>180</v>
      </c>
      <c r="L12" s="1038"/>
      <c r="M12" s="1037"/>
      <c r="N12" s="3782"/>
      <c r="O12" s="3782"/>
      <c r="P12" s="3782"/>
      <c r="Q12" s="3782"/>
      <c r="R12" s="3783"/>
      <c r="S12" s="3765"/>
      <c r="T12" s="410"/>
    </row>
    <row r="13" spans="1:23" s="412" customFormat="1" ht="13.5" customHeight="1">
      <c r="A13" s="556" t="s">
        <v>55</v>
      </c>
      <c r="B13" s="1016" t="s">
        <v>1120</v>
      </c>
      <c r="C13" s="963"/>
      <c r="D13" s="911"/>
      <c r="E13" s="427"/>
      <c r="F13" s="427"/>
      <c r="G13" s="427"/>
      <c r="H13" s="427"/>
      <c r="I13" s="622"/>
      <c r="J13" s="622"/>
      <c r="K13" s="980"/>
      <c r="L13" s="429"/>
      <c r="M13" s="980"/>
      <c r="N13" s="980"/>
      <c r="O13" s="980"/>
      <c r="P13" s="980"/>
      <c r="Q13" s="980"/>
      <c r="R13" s="981"/>
      <c r="S13" s="1004"/>
      <c r="T13" s="410"/>
    </row>
    <row r="14" spans="1:23" s="412" customFormat="1" ht="13.5" customHeight="1">
      <c r="A14" s="556" t="s">
        <v>55</v>
      </c>
      <c r="B14" s="1016" t="s">
        <v>1121</v>
      </c>
      <c r="C14" s="1014"/>
      <c r="D14" s="1015"/>
      <c r="E14" s="419"/>
      <c r="F14" s="419"/>
      <c r="G14" s="419"/>
      <c r="H14" s="419"/>
      <c r="I14" s="532"/>
      <c r="J14" s="532"/>
      <c r="K14" s="414"/>
      <c r="L14" s="415"/>
      <c r="M14" s="414"/>
      <c r="N14" s="532"/>
      <c r="O14" s="532"/>
      <c r="P14" s="532"/>
      <c r="Q14" s="532"/>
      <c r="R14" s="999"/>
      <c r="S14" s="998"/>
      <c r="T14" s="410"/>
    </row>
    <row r="15" spans="1:23" s="412" customFormat="1" ht="13.5" customHeight="1">
      <c r="A15" s="556" t="s">
        <v>55</v>
      </c>
      <c r="B15" s="1016" t="s">
        <v>1122</v>
      </c>
      <c r="C15" s="1014"/>
      <c r="D15" s="1015"/>
      <c r="E15" s="419"/>
      <c r="F15" s="419"/>
      <c r="G15" s="419"/>
      <c r="H15" s="419"/>
      <c r="I15" s="532"/>
      <c r="J15" s="532"/>
      <c r="K15" s="414"/>
      <c r="L15" s="415"/>
      <c r="M15" s="414"/>
      <c r="N15" s="532"/>
      <c r="O15" s="532"/>
      <c r="P15" s="532"/>
      <c r="Q15" s="532"/>
      <c r="R15" s="999"/>
      <c r="S15" s="998"/>
      <c r="T15" s="410"/>
    </row>
    <row r="16" spans="1:23" s="412" customFormat="1" ht="13.5" customHeight="1">
      <c r="A16" s="556" t="s">
        <v>55</v>
      </c>
      <c r="B16" s="1016" t="s">
        <v>1123</v>
      </c>
      <c r="C16" s="1014"/>
      <c r="D16" s="1015"/>
      <c r="E16" s="419"/>
      <c r="F16" s="419"/>
      <c r="G16" s="419"/>
      <c r="H16" s="419"/>
      <c r="I16" s="532"/>
      <c r="J16" s="532"/>
      <c r="K16" s="414"/>
      <c r="L16" s="415"/>
      <c r="M16" s="414"/>
      <c r="N16" s="532"/>
      <c r="O16" s="532"/>
      <c r="P16" s="532"/>
      <c r="Q16" s="532"/>
      <c r="R16" s="999"/>
      <c r="S16" s="998"/>
      <c r="T16" s="410"/>
    </row>
    <row r="17" spans="1:20" s="412" customFormat="1" ht="13.5" customHeight="1">
      <c r="A17" s="556" t="s">
        <v>55</v>
      </c>
      <c r="B17" s="1016" t="s">
        <v>1124</v>
      </c>
      <c r="C17" s="1014"/>
      <c r="D17" s="1015"/>
      <c r="E17" s="419"/>
      <c r="F17" s="419"/>
      <c r="G17" s="419"/>
      <c r="H17" s="419"/>
      <c r="I17" s="532"/>
      <c r="J17" s="532"/>
      <c r="K17" s="414"/>
      <c r="L17" s="415"/>
      <c r="M17" s="414"/>
      <c r="N17" s="532"/>
      <c r="O17" s="532"/>
      <c r="P17" s="532"/>
      <c r="Q17" s="532"/>
      <c r="R17" s="999"/>
      <c r="S17" s="998"/>
      <c r="T17" s="410"/>
    </row>
    <row r="18" spans="1:20" s="412" customFormat="1" ht="13.5" customHeight="1">
      <c r="A18" s="556" t="s">
        <v>55</v>
      </c>
      <c r="B18" s="1016" t="s">
        <v>1125</v>
      </c>
      <c r="C18" s="1014"/>
      <c r="D18" s="1015"/>
      <c r="E18" s="419"/>
      <c r="F18" s="419"/>
      <c r="G18" s="419"/>
      <c r="H18" s="419"/>
      <c r="I18" s="532"/>
      <c r="J18" s="532"/>
      <c r="K18" s="414"/>
      <c r="L18" s="415"/>
      <c r="M18" s="414"/>
      <c r="N18" s="532"/>
      <c r="O18" s="532"/>
      <c r="P18" s="532"/>
      <c r="Q18" s="532"/>
      <c r="R18" s="999"/>
      <c r="S18" s="998"/>
      <c r="T18" s="410"/>
    </row>
    <row r="19" spans="1:20" s="412" customFormat="1" ht="13.5" customHeight="1">
      <c r="A19" s="556" t="s">
        <v>55</v>
      </c>
      <c r="B19" s="1016" t="s">
        <v>1126</v>
      </c>
      <c r="C19" s="1014"/>
      <c r="D19" s="1015"/>
      <c r="E19" s="419"/>
      <c r="F19" s="419"/>
      <c r="G19" s="419"/>
      <c r="H19" s="419"/>
      <c r="I19" s="532"/>
      <c r="J19" s="532"/>
      <c r="K19" s="414"/>
      <c r="L19" s="415"/>
      <c r="M19" s="414"/>
      <c r="N19" s="532"/>
      <c r="O19" s="532"/>
      <c r="P19" s="532"/>
      <c r="Q19" s="532"/>
      <c r="R19" s="999"/>
      <c r="S19" s="998"/>
      <c r="T19" s="410"/>
    </row>
    <row r="20" spans="1:20" s="973" customFormat="1" ht="13.5" customHeight="1">
      <c r="A20" s="593" t="s">
        <v>55</v>
      </c>
      <c r="B20" s="1016" t="s">
        <v>1127</v>
      </c>
      <c r="C20" s="986"/>
      <c r="D20" s="976"/>
      <c r="E20" s="977"/>
      <c r="F20" s="976"/>
      <c r="G20" s="976"/>
      <c r="H20" s="633"/>
      <c r="I20" s="641"/>
      <c r="J20" s="609"/>
      <c r="K20" s="613"/>
      <c r="L20" s="642"/>
      <c r="M20" s="613"/>
      <c r="N20" s="613"/>
      <c r="O20" s="613"/>
      <c r="P20" s="414"/>
      <c r="Q20" s="414"/>
      <c r="R20" s="495"/>
      <c r="S20" s="998"/>
      <c r="T20" s="637"/>
    </row>
    <row r="21" spans="1:20" s="973" customFormat="1" ht="13.5" customHeight="1">
      <c r="A21" s="593" t="s">
        <v>55</v>
      </c>
      <c r="B21" s="1016" t="s">
        <v>1128</v>
      </c>
      <c r="C21" s="995"/>
      <c r="D21" s="996"/>
      <c r="E21" s="977"/>
      <c r="F21" s="976"/>
      <c r="G21" s="976"/>
      <c r="H21" s="633"/>
      <c r="I21" s="641"/>
      <c r="J21" s="609"/>
      <c r="K21" s="613"/>
      <c r="L21" s="642"/>
      <c r="M21" s="613"/>
      <c r="N21" s="641"/>
      <c r="O21" s="609"/>
      <c r="P21" s="532"/>
      <c r="Q21" s="532"/>
      <c r="R21" s="999"/>
      <c r="S21" s="998"/>
      <c r="T21" s="637"/>
    </row>
    <row r="22" spans="1:20" s="973" customFormat="1" ht="13.5" customHeight="1">
      <c r="A22" s="593" t="s">
        <v>55</v>
      </c>
      <c r="B22" s="1016" t="s">
        <v>1129</v>
      </c>
      <c r="C22" s="995"/>
      <c r="D22" s="996"/>
      <c r="E22" s="977"/>
      <c r="F22" s="976"/>
      <c r="G22" s="976"/>
      <c r="H22" s="633"/>
      <c r="I22" s="641"/>
      <c r="J22" s="609"/>
      <c r="K22" s="613"/>
      <c r="L22" s="642"/>
      <c r="M22" s="613"/>
      <c r="N22" s="641"/>
      <c r="O22" s="609"/>
      <c r="P22" s="532"/>
      <c r="Q22" s="532"/>
      <c r="R22" s="999"/>
      <c r="S22" s="998"/>
      <c r="T22" s="637"/>
    </row>
    <row r="23" spans="1:20" s="973" customFormat="1" ht="13.5" customHeight="1">
      <c r="A23" s="593" t="s">
        <v>55</v>
      </c>
      <c r="B23" s="1016" t="s">
        <v>1130</v>
      </c>
      <c r="C23" s="995"/>
      <c r="D23" s="996"/>
      <c r="E23" s="977"/>
      <c r="F23" s="976"/>
      <c r="G23" s="976"/>
      <c r="H23" s="633"/>
      <c r="I23" s="641"/>
      <c r="J23" s="609"/>
      <c r="K23" s="613"/>
      <c r="L23" s="642"/>
      <c r="M23" s="613"/>
      <c r="N23" s="641"/>
      <c r="O23" s="609"/>
      <c r="P23" s="532"/>
      <c r="Q23" s="532"/>
      <c r="R23" s="999"/>
      <c r="S23" s="998"/>
      <c r="T23" s="637"/>
    </row>
    <row r="24" spans="1:20" s="973" customFormat="1" ht="13.5" customHeight="1">
      <c r="A24" s="593" t="s">
        <v>55</v>
      </c>
      <c r="B24" s="1016" t="s">
        <v>1131</v>
      </c>
      <c r="C24" s="995"/>
      <c r="D24" s="996"/>
      <c r="E24" s="977"/>
      <c r="F24" s="976"/>
      <c r="G24" s="976"/>
      <c r="H24" s="633"/>
      <c r="I24" s="641"/>
      <c r="J24" s="609"/>
      <c r="K24" s="613"/>
      <c r="L24" s="642"/>
      <c r="M24" s="613"/>
      <c r="N24" s="609"/>
      <c r="O24" s="641"/>
      <c r="P24" s="532"/>
      <c r="Q24" s="532"/>
      <c r="R24" s="999"/>
      <c r="S24" s="998"/>
      <c r="T24" s="637"/>
    </row>
    <row r="25" spans="1:20" s="973" customFormat="1" ht="13.5" customHeight="1">
      <c r="A25" s="593" t="s">
        <v>55</v>
      </c>
      <c r="B25" s="1016" t="s">
        <v>1132</v>
      </c>
      <c r="C25" s="995"/>
      <c r="D25" s="996"/>
      <c r="E25" s="977"/>
      <c r="F25" s="976"/>
      <c r="G25" s="976"/>
      <c r="H25" s="633"/>
      <c r="I25" s="641"/>
      <c r="J25" s="609"/>
      <c r="K25" s="613"/>
      <c r="L25" s="642"/>
      <c r="M25" s="613"/>
      <c r="N25" s="609"/>
      <c r="O25" s="641"/>
      <c r="P25" s="532"/>
      <c r="Q25" s="532"/>
      <c r="R25" s="999"/>
      <c r="S25" s="998"/>
      <c r="T25" s="637"/>
    </row>
    <row r="26" spans="1:20" s="973" customFormat="1" ht="13.5" customHeight="1">
      <c r="A26" s="593" t="s">
        <v>55</v>
      </c>
      <c r="B26" s="1016" t="s">
        <v>1133</v>
      </c>
      <c r="C26" s="995"/>
      <c r="D26" s="996"/>
      <c r="E26" s="977"/>
      <c r="F26" s="976"/>
      <c r="G26" s="976"/>
      <c r="H26" s="633"/>
      <c r="I26" s="641"/>
      <c r="J26" s="609"/>
      <c r="K26" s="613"/>
      <c r="L26" s="642"/>
      <c r="M26" s="613"/>
      <c r="N26" s="609"/>
      <c r="O26" s="641"/>
      <c r="P26" s="532"/>
      <c r="Q26" s="532"/>
      <c r="R26" s="532"/>
      <c r="S26" s="998"/>
      <c r="T26" s="637"/>
    </row>
    <row r="27" spans="1:20" s="608" customFormat="1" ht="12">
      <c r="A27" s="593" t="s">
        <v>55</v>
      </c>
      <c r="B27" s="1016" t="s">
        <v>1134</v>
      </c>
      <c r="C27" s="995"/>
      <c r="D27" s="996"/>
      <c r="E27" s="977"/>
      <c r="F27" s="976"/>
      <c r="G27" s="976"/>
      <c r="H27" s="633"/>
      <c r="I27" s="641"/>
      <c r="J27" s="609"/>
      <c r="K27" s="613"/>
      <c r="L27" s="642"/>
      <c r="M27" s="613"/>
      <c r="N27" s="609"/>
      <c r="O27" s="641"/>
      <c r="P27" s="532"/>
      <c r="Q27" s="532"/>
      <c r="R27" s="532"/>
      <c r="S27" s="998"/>
    </row>
    <row r="28" spans="1:20" s="608" customFormat="1" ht="12">
      <c r="A28" s="593" t="s">
        <v>55</v>
      </c>
      <c r="B28" s="1016" t="s">
        <v>1135</v>
      </c>
      <c r="C28" s="995"/>
      <c r="D28" s="996"/>
      <c r="E28" s="977"/>
      <c r="F28" s="976"/>
      <c r="G28" s="976"/>
      <c r="H28" s="633"/>
      <c r="I28" s="641"/>
      <c r="J28" s="609"/>
      <c r="K28" s="613"/>
      <c r="L28" s="642"/>
      <c r="M28" s="613"/>
      <c r="N28" s="609"/>
      <c r="O28" s="641"/>
      <c r="P28" s="532"/>
      <c r="Q28" s="532"/>
      <c r="R28" s="532"/>
      <c r="S28" s="998"/>
    </row>
    <row r="29" spans="1:20" s="608" customFormat="1" ht="12">
      <c r="A29" s="593" t="s">
        <v>55</v>
      </c>
      <c r="B29" s="1016" t="s">
        <v>1136</v>
      </c>
      <c r="C29" s="995"/>
      <c r="D29" s="996"/>
      <c r="E29" s="977"/>
      <c r="F29" s="976"/>
      <c r="G29" s="976"/>
      <c r="H29" s="633"/>
      <c r="I29" s="641"/>
      <c r="J29" s="609"/>
      <c r="K29" s="613"/>
      <c r="L29" s="642"/>
      <c r="M29" s="613"/>
      <c r="N29" s="609"/>
      <c r="O29" s="641"/>
      <c r="P29" s="532"/>
      <c r="Q29" s="532"/>
      <c r="R29" s="532"/>
      <c r="S29" s="998"/>
    </row>
    <row r="30" spans="1:20" s="608" customFormat="1" thickBot="1">
      <c r="A30" s="594" t="s">
        <v>55</v>
      </c>
      <c r="B30" s="1052" t="s">
        <v>1137</v>
      </c>
      <c r="C30" s="1000"/>
      <c r="D30" s="1001"/>
      <c r="E30" s="614"/>
      <c r="F30" s="991"/>
      <c r="G30" s="991"/>
      <c r="H30" s="747"/>
      <c r="I30" s="645"/>
      <c r="J30" s="749"/>
      <c r="K30" s="618"/>
      <c r="L30" s="978"/>
      <c r="M30" s="618"/>
      <c r="N30" s="749"/>
      <c r="O30" s="645"/>
      <c r="P30" s="918"/>
      <c r="Q30" s="918"/>
      <c r="R30" s="918"/>
      <c r="S30" s="1003"/>
    </row>
  </sheetData>
  <autoFilter ref="A5:S26" xr:uid="{F34ACF59-8687-4512-BF31-BD56A6BFBA7E}"/>
  <mergeCells count="18">
    <mergeCell ref="P10:P12"/>
    <mergeCell ref="C2:K2"/>
    <mergeCell ref="S6:S12"/>
    <mergeCell ref="C7:C9"/>
    <mergeCell ref="D7:D9"/>
    <mergeCell ref="I7:I9"/>
    <mergeCell ref="N7:N9"/>
    <mergeCell ref="O7:O9"/>
    <mergeCell ref="P7:P9"/>
    <mergeCell ref="Q7:Q9"/>
    <mergeCell ref="R7:R9"/>
    <mergeCell ref="Q10:Q12"/>
    <mergeCell ref="R10:R12"/>
    <mergeCell ref="C10:C12"/>
    <mergeCell ref="D10:D12"/>
    <mergeCell ref="I10:I12"/>
    <mergeCell ref="N10:N12"/>
    <mergeCell ref="O10:O12"/>
  </mergeCells>
  <phoneticPr fontId="26" type="noConversion"/>
  <conditionalFormatting sqref="J6:J30">
    <cfRule type="expression" dxfId="595" priority="1" stopIfTrue="1">
      <formula>IF(FIND("Flume Transfer Blower",$K6)&gt;0,1,0)</formula>
    </cfRule>
  </conditionalFormatting>
  <dataValidations count="1">
    <dataValidation type="list" allowBlank="1" showInputMessage="1" showErrorMessage="1" sqref="F6:G30" xr:uid="{3ECF172F-1D76-4917-A452-83142FBE915D}">
      <formula1>#REF!</formula1>
    </dataValidation>
  </dataValidations>
  <printOptions horizontalCentered="1"/>
  <pageMargins left="0.23622047244094491" right="0.23622047244094491" top="0.19685039370078741" bottom="0.39370078740157483" header="0.15748031496062992" footer="0.19685039370078741"/>
  <pageSetup paperSize="9" scale="78" fitToHeight="0" orientation="landscape" r:id="rId1"/>
  <headerFooter>
    <oddFooter>&amp;L&amp;8&amp;A : PM Master Plan&amp;R&amp;8Page &amp;P /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A0844-D848-4FF3-9AFF-F25D1C02AABC}">
  <sheetPr>
    <tabColor rgb="FF00FF00"/>
    <pageSetUpPr fitToPage="1"/>
  </sheetPr>
  <dimension ref="A1:W29"/>
  <sheetViews>
    <sheetView zoomScaleNormal="100" workbookViewId="0">
      <pane xSplit="2" ySplit="5" topLeftCell="C6" activePane="bottomRight" state="frozen"/>
      <selection activeCell="B7" sqref="B7:B22"/>
      <selection pane="topRight" activeCell="B7" sqref="B7:B22"/>
      <selection pane="bottomLeft" activeCell="B7" sqref="B7:B22"/>
      <selection pane="bottomRight" activeCell="K29" sqref="K29"/>
    </sheetView>
  </sheetViews>
  <sheetFormatPr defaultColWidth="9.140625" defaultRowHeight="12" outlineLevelCol="1"/>
  <cols>
    <col min="1" max="1" width="8.28515625" style="752" customWidth="1"/>
    <col min="2" max="2" width="29.85546875" style="753" customWidth="1"/>
    <col min="3" max="3" width="18.140625" style="754" customWidth="1"/>
    <col min="4" max="4" width="14.42578125" style="754" customWidth="1"/>
    <col min="5" max="5" width="10.28515625" style="979" customWidth="1"/>
    <col min="6" max="7" width="9.140625" style="979" customWidth="1"/>
    <col min="8" max="8" width="10.5703125" style="979" customWidth="1"/>
    <col min="9" max="9" width="21" style="608" customWidth="1"/>
    <col min="10" max="10" width="66.28515625" style="608" customWidth="1"/>
    <col min="11" max="11" width="10.42578125" style="666" customWidth="1"/>
    <col min="12" max="12" width="24.28515625" style="665" hidden="1" customWidth="1" outlineLevel="1"/>
    <col min="13" max="13" width="5.140625" style="666" hidden="1" customWidth="1" outlineLevel="1"/>
    <col min="14" max="14" width="10.42578125" style="666" customWidth="1" collapsed="1"/>
    <col min="15" max="15" width="10.42578125" style="666" customWidth="1"/>
    <col min="16" max="16" width="10.42578125" style="666" customWidth="1" collapsed="1"/>
    <col min="17" max="18" width="10.42578125" style="666" customWidth="1"/>
    <col min="19" max="19" width="9.140625" style="608"/>
    <col min="20" max="20" width="19.42578125" style="608" customWidth="1"/>
    <col min="21" max="16384" width="9.140625" style="608"/>
  </cols>
  <sheetData>
    <row r="1" spans="1:23" ht="12.75" thickBot="1"/>
    <row r="2" spans="1:23" ht="30" customHeight="1" thickBot="1">
      <c r="C2" s="3805" t="s">
        <v>1384</v>
      </c>
      <c r="D2" s="3806"/>
      <c r="E2" s="3806"/>
      <c r="F2" s="3806"/>
      <c r="G2" s="3806"/>
      <c r="H2" s="3806"/>
      <c r="I2" s="3806"/>
      <c r="J2" s="3806"/>
      <c r="K2" s="3807"/>
      <c r="M2" s="608"/>
      <c r="N2" s="608"/>
      <c r="O2" s="608"/>
      <c r="P2" s="608"/>
      <c r="Q2" s="608"/>
      <c r="R2" s="608"/>
    </row>
    <row r="3" spans="1:23" s="973" customFormat="1" ht="15.75" customHeight="1">
      <c r="A3" s="1560"/>
      <c r="B3" s="1561"/>
      <c r="C3" s="1148" t="s">
        <v>44</v>
      </c>
      <c r="D3" s="1148" t="s">
        <v>62</v>
      </c>
      <c r="E3" s="979"/>
      <c r="F3" s="979"/>
      <c r="G3" s="979"/>
      <c r="H3" s="979"/>
      <c r="K3" s="1251"/>
      <c r="L3" s="637"/>
      <c r="M3" s="1251"/>
      <c r="N3" s="1251"/>
      <c r="O3" s="1251"/>
      <c r="P3" s="1251"/>
      <c r="Q3" s="1251"/>
      <c r="R3" s="1251"/>
    </row>
    <row r="4" spans="1:23" s="973" customFormat="1" ht="15.75" customHeight="1" thickBot="1">
      <c r="A4" s="1560"/>
      <c r="B4" s="1561"/>
      <c r="C4" s="577"/>
      <c r="D4" s="577"/>
      <c r="E4" s="979"/>
      <c r="F4" s="979"/>
      <c r="G4" s="979"/>
      <c r="H4" s="979"/>
      <c r="K4" s="1562"/>
      <c r="L4" s="1563"/>
      <c r="M4" s="1562"/>
      <c r="N4" s="1562"/>
      <c r="O4" s="1562"/>
      <c r="P4" s="1562"/>
      <c r="Q4" s="1562"/>
      <c r="R4" s="1562"/>
    </row>
    <row r="5" spans="1:23" s="973" customFormat="1" ht="14.25" customHeight="1" thickBot="1">
      <c r="A5" s="1555" t="s">
        <v>0</v>
      </c>
      <c r="B5" s="1556" t="s">
        <v>1</v>
      </c>
      <c r="C5" s="1557" t="s">
        <v>44</v>
      </c>
      <c r="D5" s="1557" t="s">
        <v>62</v>
      </c>
      <c r="E5" s="1557" t="s">
        <v>537</v>
      </c>
      <c r="F5" s="1557" t="s">
        <v>527</v>
      </c>
      <c r="G5" s="1557" t="s">
        <v>535</v>
      </c>
      <c r="H5" s="1557" t="s">
        <v>45</v>
      </c>
      <c r="I5" s="1556" t="s">
        <v>2</v>
      </c>
      <c r="J5" s="1556" t="s">
        <v>3</v>
      </c>
      <c r="K5" s="1556" t="s">
        <v>4</v>
      </c>
      <c r="L5" s="1556" t="s">
        <v>5</v>
      </c>
      <c r="M5" s="1556"/>
      <c r="N5" s="1556" t="s">
        <v>51</v>
      </c>
      <c r="O5" s="1556" t="s">
        <v>52</v>
      </c>
      <c r="P5" s="1556" t="s">
        <v>54</v>
      </c>
      <c r="Q5" s="1556" t="s">
        <v>50</v>
      </c>
      <c r="R5" s="1556" t="s">
        <v>53</v>
      </c>
      <c r="S5" s="1558" t="s">
        <v>382</v>
      </c>
      <c r="T5" s="1149" t="s">
        <v>527</v>
      </c>
      <c r="U5" s="1251" t="s">
        <v>535</v>
      </c>
      <c r="V5" s="1251" t="s">
        <v>527</v>
      </c>
      <c r="W5" s="1559"/>
    </row>
    <row r="6" spans="1:23" s="973" customFormat="1" ht="12.75" customHeight="1">
      <c r="A6" s="1549" t="s">
        <v>55</v>
      </c>
      <c r="B6" s="1564" t="s">
        <v>847</v>
      </c>
      <c r="C6" s="3793">
        <v>364375</v>
      </c>
      <c r="D6" s="3759">
        <v>5711</v>
      </c>
      <c r="E6" s="975" t="s">
        <v>713</v>
      </c>
      <c r="F6" s="974" t="s">
        <v>32</v>
      </c>
      <c r="G6" s="974" t="s">
        <v>536</v>
      </c>
      <c r="H6" s="974" t="str">
        <f>A6&amp;"-"&amp;E6&amp;F6&amp;"-"&amp;G6</f>
        <v>PK1-NI-ME</v>
      </c>
      <c r="I6" s="1568" t="s">
        <v>1390</v>
      </c>
      <c r="J6" s="634" t="s">
        <v>1374</v>
      </c>
      <c r="K6" s="950">
        <v>60</v>
      </c>
      <c r="L6" s="1337"/>
      <c r="M6" s="950"/>
      <c r="N6" s="3754"/>
      <c r="O6" s="3742" t="s">
        <v>80</v>
      </c>
      <c r="P6" s="3742">
        <v>60</v>
      </c>
      <c r="Q6" s="3742">
        <v>2</v>
      </c>
      <c r="R6" s="3802">
        <f>P6*Q6</f>
        <v>120</v>
      </c>
      <c r="S6" s="3787" t="s">
        <v>383</v>
      </c>
      <c r="T6" s="637" t="s">
        <v>529</v>
      </c>
      <c r="U6" s="1251" t="s">
        <v>536</v>
      </c>
      <c r="V6" s="1251" t="s">
        <v>32</v>
      </c>
      <c r="W6" s="973" t="s">
        <v>708</v>
      </c>
    </row>
    <row r="7" spans="1:23" s="973" customFormat="1" ht="12.75" customHeight="1">
      <c r="A7" s="1565" t="s">
        <v>55</v>
      </c>
      <c r="B7" s="1566" t="s">
        <v>848</v>
      </c>
      <c r="C7" s="3673"/>
      <c r="D7" s="3760"/>
      <c r="E7" s="976" t="s">
        <v>713</v>
      </c>
      <c r="F7" s="977" t="s">
        <v>32</v>
      </c>
      <c r="G7" s="977" t="s">
        <v>536</v>
      </c>
      <c r="H7" s="977" t="str">
        <f t="shared" ref="H7:H21" si="0">A7&amp;"-"&amp;E7&amp;F7&amp;"-"&amp;G7</f>
        <v>PK1-NI-ME</v>
      </c>
      <c r="I7" s="1569" t="s">
        <v>1391</v>
      </c>
      <c r="J7" s="641" t="s">
        <v>1385</v>
      </c>
      <c r="K7" s="951">
        <v>60</v>
      </c>
      <c r="L7" s="965"/>
      <c r="M7" s="951"/>
      <c r="N7" s="3613"/>
      <c r="O7" s="3743"/>
      <c r="P7" s="3743"/>
      <c r="Q7" s="3743"/>
      <c r="R7" s="3803"/>
      <c r="S7" s="3788"/>
      <c r="T7" s="637"/>
      <c r="U7" s="1251" t="s">
        <v>697</v>
      </c>
      <c r="V7" s="1251" t="s">
        <v>42</v>
      </c>
      <c r="W7" s="973" t="s">
        <v>707</v>
      </c>
    </row>
    <row r="8" spans="1:23" s="973" customFormat="1" ht="12.75" customHeight="1">
      <c r="A8" s="1565" t="s">
        <v>55</v>
      </c>
      <c r="B8" s="1566" t="s">
        <v>849</v>
      </c>
      <c r="C8" s="3673"/>
      <c r="D8" s="3760"/>
      <c r="E8" s="976" t="s">
        <v>713</v>
      </c>
      <c r="F8" s="977" t="s">
        <v>32</v>
      </c>
      <c r="G8" s="977" t="s">
        <v>536</v>
      </c>
      <c r="H8" s="977" t="str">
        <f t="shared" si="0"/>
        <v>PK1-NI-ME</v>
      </c>
      <c r="I8" s="1569"/>
      <c r="J8" s="609"/>
      <c r="K8" s="951">
        <v>60</v>
      </c>
      <c r="L8" s="965"/>
      <c r="M8" s="951"/>
      <c r="N8" s="3613"/>
      <c r="O8" s="3743"/>
      <c r="P8" s="3743"/>
      <c r="Q8" s="3743"/>
      <c r="R8" s="3803"/>
      <c r="S8" s="3788"/>
      <c r="T8" s="637"/>
      <c r="U8" s="1251" t="s">
        <v>706</v>
      </c>
      <c r="V8" s="1251" t="s">
        <v>9</v>
      </c>
      <c r="W8" s="973" t="s">
        <v>709</v>
      </c>
    </row>
    <row r="9" spans="1:23" s="973" customFormat="1" ht="12.75" customHeight="1">
      <c r="A9" s="1565" t="s">
        <v>55</v>
      </c>
      <c r="B9" s="1566" t="s">
        <v>850</v>
      </c>
      <c r="C9" s="3673"/>
      <c r="D9" s="3760"/>
      <c r="E9" s="976" t="s">
        <v>713</v>
      </c>
      <c r="F9" s="977" t="s">
        <v>32</v>
      </c>
      <c r="G9" s="977" t="s">
        <v>536</v>
      </c>
      <c r="H9" s="977" t="str">
        <f t="shared" si="0"/>
        <v>PK1-NI-ME</v>
      </c>
      <c r="I9" s="1569"/>
      <c r="J9" s="609"/>
      <c r="K9" s="951">
        <v>60</v>
      </c>
      <c r="L9" s="965"/>
      <c r="M9" s="951"/>
      <c r="N9" s="3613"/>
      <c r="O9" s="3743"/>
      <c r="P9" s="3743"/>
      <c r="Q9" s="3743"/>
      <c r="R9" s="3803"/>
      <c r="S9" s="3788"/>
      <c r="T9" s="637"/>
      <c r="U9" s="1251"/>
      <c r="V9" s="1251" t="s">
        <v>7</v>
      </c>
      <c r="W9" s="973" t="s">
        <v>719</v>
      </c>
    </row>
    <row r="10" spans="1:23" s="973" customFormat="1" ht="12.75" customHeight="1" thickBot="1">
      <c r="A10" s="1550" t="s">
        <v>55</v>
      </c>
      <c r="B10" s="1567" t="s">
        <v>1401</v>
      </c>
      <c r="C10" s="3794"/>
      <c r="D10" s="3795"/>
      <c r="E10" s="991" t="s">
        <v>713</v>
      </c>
      <c r="F10" s="614" t="s">
        <v>32</v>
      </c>
      <c r="G10" s="614" t="s">
        <v>536</v>
      </c>
      <c r="H10" s="614" t="str">
        <f t="shared" si="0"/>
        <v>PK1-NI-ME</v>
      </c>
      <c r="I10" s="1570"/>
      <c r="J10" s="749"/>
      <c r="K10" s="952">
        <v>60</v>
      </c>
      <c r="L10" s="748"/>
      <c r="M10" s="952"/>
      <c r="N10" s="3808"/>
      <c r="O10" s="3548"/>
      <c r="P10" s="3548"/>
      <c r="Q10" s="3548"/>
      <c r="R10" s="3804"/>
      <c r="S10" s="3789"/>
      <c r="T10" s="637"/>
      <c r="U10" s="1251"/>
      <c r="V10" s="1251" t="s">
        <v>8</v>
      </c>
      <c r="W10" s="973" t="s">
        <v>721</v>
      </c>
    </row>
    <row r="11" spans="1:23" s="973" customFormat="1" ht="12.75" customHeight="1">
      <c r="A11" s="1549" t="s">
        <v>55</v>
      </c>
      <c r="B11" s="1571" t="s">
        <v>1392</v>
      </c>
      <c r="C11" s="3793">
        <v>364411</v>
      </c>
      <c r="D11" s="3759">
        <v>5712</v>
      </c>
      <c r="E11" s="974" t="s">
        <v>713</v>
      </c>
      <c r="F11" s="974" t="s">
        <v>32</v>
      </c>
      <c r="G11" s="974" t="s">
        <v>536</v>
      </c>
      <c r="H11" s="974" t="str">
        <f t="shared" si="0"/>
        <v>PK1-NI-ME</v>
      </c>
      <c r="I11" s="3796" t="s">
        <v>1389</v>
      </c>
      <c r="J11" s="1338" t="s">
        <v>1376</v>
      </c>
      <c r="K11" s="1336">
        <v>60</v>
      </c>
      <c r="L11" s="1495"/>
      <c r="M11" s="1496"/>
      <c r="N11" s="3799"/>
      <c r="O11" s="3742" t="s">
        <v>80</v>
      </c>
      <c r="P11" s="3742">
        <v>60</v>
      </c>
      <c r="Q11" s="3742">
        <v>2</v>
      </c>
      <c r="R11" s="3742">
        <f>P11*Q11</f>
        <v>120</v>
      </c>
      <c r="S11" s="3787" t="s">
        <v>383</v>
      </c>
      <c r="T11" s="637" t="s">
        <v>529</v>
      </c>
      <c r="U11" s="1251"/>
      <c r="V11" s="1251"/>
    </row>
    <row r="12" spans="1:23" s="973" customFormat="1" ht="12.75" customHeight="1">
      <c r="A12" s="1565" t="s">
        <v>55</v>
      </c>
      <c r="B12" s="1572" t="s">
        <v>1393</v>
      </c>
      <c r="C12" s="3673"/>
      <c r="D12" s="3760"/>
      <c r="E12" s="977" t="s">
        <v>713</v>
      </c>
      <c r="F12" s="977" t="s">
        <v>32</v>
      </c>
      <c r="G12" s="977" t="s">
        <v>536</v>
      </c>
      <c r="H12" s="977" t="str">
        <f t="shared" si="0"/>
        <v>PK1-NI-ME</v>
      </c>
      <c r="I12" s="3797"/>
      <c r="J12" s="1359" t="s">
        <v>1375</v>
      </c>
      <c r="K12" s="1574">
        <v>60</v>
      </c>
      <c r="L12" s="1575"/>
      <c r="M12" s="1576"/>
      <c r="N12" s="3800"/>
      <c r="O12" s="3743"/>
      <c r="P12" s="3743"/>
      <c r="Q12" s="3743"/>
      <c r="R12" s="3743"/>
      <c r="S12" s="3788"/>
      <c r="T12" s="637"/>
      <c r="U12" s="1251"/>
      <c r="V12" s="1251"/>
    </row>
    <row r="13" spans="1:23" s="973" customFormat="1" ht="12.75" customHeight="1">
      <c r="A13" s="1565" t="s">
        <v>55</v>
      </c>
      <c r="B13" s="1572" t="s">
        <v>1394</v>
      </c>
      <c r="C13" s="3673"/>
      <c r="D13" s="3760"/>
      <c r="E13" s="977" t="s">
        <v>713</v>
      </c>
      <c r="F13" s="977" t="s">
        <v>32</v>
      </c>
      <c r="G13" s="977" t="s">
        <v>536</v>
      </c>
      <c r="H13" s="977" t="str">
        <f t="shared" si="0"/>
        <v>PK1-NI-ME</v>
      </c>
      <c r="I13" s="3797"/>
      <c r="J13" s="1359" t="s">
        <v>1364</v>
      </c>
      <c r="K13" s="1574">
        <v>60</v>
      </c>
      <c r="L13" s="1575"/>
      <c r="M13" s="1576"/>
      <c r="N13" s="3800"/>
      <c r="O13" s="3743"/>
      <c r="P13" s="3743"/>
      <c r="Q13" s="3743"/>
      <c r="R13" s="3743"/>
      <c r="S13" s="3788"/>
      <c r="T13" s="637"/>
      <c r="U13" s="1251"/>
      <c r="V13" s="1251"/>
    </row>
    <row r="14" spans="1:23" s="973" customFormat="1" ht="12.75" customHeight="1">
      <c r="A14" s="1565" t="s">
        <v>55</v>
      </c>
      <c r="B14" s="1572" t="s">
        <v>1395</v>
      </c>
      <c r="C14" s="3673"/>
      <c r="D14" s="3760"/>
      <c r="E14" s="977" t="s">
        <v>713</v>
      </c>
      <c r="F14" s="977" t="s">
        <v>32</v>
      </c>
      <c r="G14" s="977" t="s">
        <v>536</v>
      </c>
      <c r="H14" s="977" t="str">
        <f t="shared" si="0"/>
        <v>PK1-NI-ME</v>
      </c>
      <c r="I14" s="3797"/>
      <c r="J14" s="1359" t="s">
        <v>1378</v>
      </c>
      <c r="K14" s="1574">
        <v>60</v>
      </c>
      <c r="L14" s="1575"/>
      <c r="M14" s="1576"/>
      <c r="N14" s="3800"/>
      <c r="O14" s="3743"/>
      <c r="P14" s="3743"/>
      <c r="Q14" s="3743"/>
      <c r="R14" s="3743"/>
      <c r="S14" s="3788"/>
      <c r="T14" s="637"/>
      <c r="U14" s="1251"/>
      <c r="V14" s="1251"/>
    </row>
    <row r="15" spans="1:23" s="973" customFormat="1" ht="12.75" customHeight="1">
      <c r="A15" s="1565" t="s">
        <v>55</v>
      </c>
      <c r="B15" s="1572" t="s">
        <v>1396</v>
      </c>
      <c r="C15" s="3673"/>
      <c r="D15" s="3760"/>
      <c r="E15" s="977" t="s">
        <v>713</v>
      </c>
      <c r="F15" s="977" t="s">
        <v>32</v>
      </c>
      <c r="G15" s="977" t="s">
        <v>536</v>
      </c>
      <c r="H15" s="977" t="str">
        <f t="shared" si="0"/>
        <v>PK1-NI-ME</v>
      </c>
      <c r="I15" s="3797"/>
      <c r="J15" s="1359" t="s">
        <v>1379</v>
      </c>
      <c r="K15" s="1574">
        <v>60</v>
      </c>
      <c r="L15" s="1575"/>
      <c r="M15" s="1576"/>
      <c r="N15" s="3800"/>
      <c r="O15" s="3743"/>
      <c r="P15" s="3743"/>
      <c r="Q15" s="3743"/>
      <c r="R15" s="3743"/>
      <c r="S15" s="3788"/>
      <c r="T15" s="637"/>
      <c r="U15" s="1251"/>
      <c r="V15" s="1251"/>
    </row>
    <row r="16" spans="1:23" s="973" customFormat="1" ht="12.75" customHeight="1" thickBot="1">
      <c r="A16" s="1550" t="s">
        <v>55</v>
      </c>
      <c r="B16" s="1573" t="s">
        <v>1397</v>
      </c>
      <c r="C16" s="3794"/>
      <c r="D16" s="3795"/>
      <c r="E16" s="614" t="s">
        <v>713</v>
      </c>
      <c r="F16" s="614" t="s">
        <v>32</v>
      </c>
      <c r="G16" s="614" t="s">
        <v>536</v>
      </c>
      <c r="H16" s="614" t="str">
        <f t="shared" si="0"/>
        <v>PK1-NI-ME</v>
      </c>
      <c r="I16" s="3798"/>
      <c r="J16" s="1630" t="s">
        <v>1380</v>
      </c>
      <c r="K16" s="1577">
        <v>60</v>
      </c>
      <c r="L16" s="1578"/>
      <c r="M16" s="1579"/>
      <c r="N16" s="3801"/>
      <c r="O16" s="3548"/>
      <c r="P16" s="3548"/>
      <c r="Q16" s="3548"/>
      <c r="R16" s="3548"/>
      <c r="S16" s="3789"/>
      <c r="T16" s="637"/>
      <c r="U16" s="1251"/>
      <c r="V16" s="1251"/>
    </row>
    <row r="17" spans="1:22" s="973" customFormat="1" ht="12.75" customHeight="1">
      <c r="A17" s="1549" t="s">
        <v>55</v>
      </c>
      <c r="B17" s="3790" t="s">
        <v>1398</v>
      </c>
      <c r="C17" s="3793">
        <v>364412</v>
      </c>
      <c r="D17" s="3759">
        <v>5713</v>
      </c>
      <c r="E17" s="974" t="s">
        <v>713</v>
      </c>
      <c r="F17" s="974" t="s">
        <v>32</v>
      </c>
      <c r="G17" s="974" t="s">
        <v>536</v>
      </c>
      <c r="H17" s="974" t="str">
        <f t="shared" si="0"/>
        <v>PK1-NI-ME</v>
      </c>
      <c r="I17" s="3796" t="s">
        <v>1399</v>
      </c>
      <c r="J17" s="1338" t="s">
        <v>1376</v>
      </c>
      <c r="K17" s="1336">
        <v>60</v>
      </c>
      <c r="L17" s="1495"/>
      <c r="M17" s="1496"/>
      <c r="N17" s="3799"/>
      <c r="O17" s="3742" t="s">
        <v>80</v>
      </c>
      <c r="P17" s="3742">
        <v>60</v>
      </c>
      <c r="Q17" s="3742">
        <v>2</v>
      </c>
      <c r="R17" s="3742">
        <f>P17*Q17</f>
        <v>120</v>
      </c>
      <c r="S17" s="3787" t="s">
        <v>383</v>
      </c>
      <c r="T17" s="637" t="s">
        <v>529</v>
      </c>
      <c r="U17" s="1251"/>
      <c r="V17" s="1251"/>
    </row>
    <row r="18" spans="1:22" s="973" customFormat="1" ht="12.75" customHeight="1">
      <c r="A18" s="1565" t="s">
        <v>55</v>
      </c>
      <c r="B18" s="3791"/>
      <c r="C18" s="3673"/>
      <c r="D18" s="3760"/>
      <c r="E18" s="977" t="s">
        <v>713</v>
      </c>
      <c r="F18" s="977" t="s">
        <v>32</v>
      </c>
      <c r="G18" s="977" t="s">
        <v>536</v>
      </c>
      <c r="H18" s="977" t="str">
        <f t="shared" si="0"/>
        <v>PK1-NI-ME</v>
      </c>
      <c r="I18" s="3797"/>
      <c r="J18" s="1359" t="s">
        <v>1375</v>
      </c>
      <c r="K18" s="1574">
        <v>60</v>
      </c>
      <c r="L18" s="1575"/>
      <c r="M18" s="1576"/>
      <c r="N18" s="3800"/>
      <c r="O18" s="3743"/>
      <c r="P18" s="3743"/>
      <c r="Q18" s="3743"/>
      <c r="R18" s="3743"/>
      <c r="S18" s="3788"/>
      <c r="T18" s="637"/>
      <c r="U18" s="1251"/>
      <c r="V18" s="1251"/>
    </row>
    <row r="19" spans="1:22" s="973" customFormat="1" ht="12.75" customHeight="1">
      <c r="A19" s="1565" t="s">
        <v>55</v>
      </c>
      <c r="B19" s="3791"/>
      <c r="C19" s="3673"/>
      <c r="D19" s="3760"/>
      <c r="E19" s="977" t="s">
        <v>713</v>
      </c>
      <c r="F19" s="977" t="s">
        <v>32</v>
      </c>
      <c r="G19" s="977" t="s">
        <v>536</v>
      </c>
      <c r="H19" s="977" t="str">
        <f t="shared" si="0"/>
        <v>PK1-NI-ME</v>
      </c>
      <c r="I19" s="3797"/>
      <c r="J19" s="1359" t="s">
        <v>1378</v>
      </c>
      <c r="K19" s="1574">
        <v>60</v>
      </c>
      <c r="L19" s="1575"/>
      <c r="M19" s="1576"/>
      <c r="N19" s="3800"/>
      <c r="O19" s="3743"/>
      <c r="P19" s="3743"/>
      <c r="Q19" s="3743"/>
      <c r="R19" s="3743"/>
      <c r="S19" s="3788"/>
      <c r="T19" s="637"/>
      <c r="U19" s="1251"/>
      <c r="V19" s="1251"/>
    </row>
    <row r="20" spans="1:22" s="973" customFormat="1" ht="12.75" customHeight="1">
      <c r="A20" s="1565" t="s">
        <v>55</v>
      </c>
      <c r="B20" s="3791"/>
      <c r="C20" s="3673"/>
      <c r="D20" s="3760"/>
      <c r="E20" s="977" t="s">
        <v>713</v>
      </c>
      <c r="F20" s="977" t="s">
        <v>32</v>
      </c>
      <c r="G20" s="977" t="s">
        <v>536</v>
      </c>
      <c r="H20" s="977" t="str">
        <f t="shared" si="0"/>
        <v>PK1-NI-ME</v>
      </c>
      <c r="I20" s="3797"/>
      <c r="J20" s="1359" t="s">
        <v>1379</v>
      </c>
      <c r="K20" s="1574">
        <v>60</v>
      </c>
      <c r="L20" s="1575"/>
      <c r="M20" s="1576"/>
      <c r="N20" s="3800"/>
      <c r="O20" s="3743"/>
      <c r="P20" s="3743"/>
      <c r="Q20" s="3743"/>
      <c r="R20" s="3743"/>
      <c r="S20" s="3788"/>
      <c r="T20" s="637"/>
      <c r="U20" s="1251"/>
      <c r="V20" s="1251"/>
    </row>
    <row r="21" spans="1:22" s="973" customFormat="1" ht="12.75" customHeight="1" thickBot="1">
      <c r="A21" s="1550" t="s">
        <v>55</v>
      </c>
      <c r="B21" s="3792"/>
      <c r="C21" s="3794"/>
      <c r="D21" s="3795"/>
      <c r="E21" s="614" t="s">
        <v>713</v>
      </c>
      <c r="F21" s="614" t="s">
        <v>32</v>
      </c>
      <c r="G21" s="614" t="s">
        <v>536</v>
      </c>
      <c r="H21" s="614" t="str">
        <f t="shared" si="0"/>
        <v>PK1-NI-ME</v>
      </c>
      <c r="I21" s="3798"/>
      <c r="J21" s="1339" t="s">
        <v>1380</v>
      </c>
      <c r="K21" s="1577">
        <v>60</v>
      </c>
      <c r="L21" s="1578"/>
      <c r="M21" s="1579"/>
      <c r="N21" s="3801"/>
      <c r="O21" s="3548"/>
      <c r="P21" s="3548"/>
      <c r="Q21" s="3548"/>
      <c r="R21" s="3548"/>
      <c r="S21" s="3789"/>
      <c r="T21" s="637"/>
      <c r="U21" s="1251"/>
      <c r="V21" s="1251"/>
    </row>
    <row r="22" spans="1:22" s="973" customFormat="1" ht="12.75" customHeight="1">
      <c r="A22" s="1549" t="s">
        <v>55</v>
      </c>
      <c r="B22" s="3790" t="s">
        <v>1400</v>
      </c>
      <c r="C22" s="3793">
        <v>364413</v>
      </c>
      <c r="D22" s="3759">
        <v>5714</v>
      </c>
      <c r="E22" s="974" t="s">
        <v>713</v>
      </c>
      <c r="F22" s="974" t="s">
        <v>32</v>
      </c>
      <c r="G22" s="974" t="s">
        <v>536</v>
      </c>
      <c r="H22" s="974" t="str">
        <f t="shared" ref="H22:H29" si="1">A22&amp;"-"&amp;E22&amp;F22&amp;"-"&amp;G22</f>
        <v>PK1-NI-ME</v>
      </c>
      <c r="I22" s="3796" t="s">
        <v>1400</v>
      </c>
      <c r="J22" s="1338" t="s">
        <v>1377</v>
      </c>
      <c r="K22" s="1336">
        <v>60</v>
      </c>
      <c r="L22" s="1495"/>
      <c r="M22" s="1496"/>
      <c r="N22" s="3799"/>
      <c r="O22" s="3742" t="s">
        <v>80</v>
      </c>
      <c r="P22" s="3742">
        <v>60</v>
      </c>
      <c r="Q22" s="3742">
        <v>2</v>
      </c>
      <c r="R22" s="3742">
        <f>P22*Q22</f>
        <v>120</v>
      </c>
      <c r="S22" s="3787" t="s">
        <v>383</v>
      </c>
      <c r="T22" s="637" t="s">
        <v>529</v>
      </c>
      <c r="U22" s="1251"/>
      <c r="V22" s="1251"/>
    </row>
    <row r="23" spans="1:22" s="973" customFormat="1" ht="12.75" customHeight="1">
      <c r="A23" s="1565" t="s">
        <v>55</v>
      </c>
      <c r="B23" s="3791"/>
      <c r="C23" s="3673"/>
      <c r="D23" s="3760"/>
      <c r="E23" s="977" t="s">
        <v>713</v>
      </c>
      <c r="F23" s="977" t="s">
        <v>32</v>
      </c>
      <c r="G23" s="977" t="s">
        <v>536</v>
      </c>
      <c r="H23" s="977" t="str">
        <f t="shared" si="1"/>
        <v>PK1-NI-ME</v>
      </c>
      <c r="I23" s="3797"/>
      <c r="J23" s="1359" t="s">
        <v>1365</v>
      </c>
      <c r="K23" s="1574">
        <v>60</v>
      </c>
      <c r="L23" s="1575"/>
      <c r="M23" s="1576"/>
      <c r="N23" s="3800"/>
      <c r="O23" s="3743"/>
      <c r="P23" s="3743"/>
      <c r="Q23" s="3743"/>
      <c r="R23" s="3743"/>
      <c r="S23" s="3788"/>
      <c r="T23" s="637"/>
      <c r="U23" s="1251"/>
      <c r="V23" s="1251"/>
    </row>
    <row r="24" spans="1:22" s="973" customFormat="1" ht="12.75" customHeight="1" thickBot="1">
      <c r="A24" s="1550" t="s">
        <v>55</v>
      </c>
      <c r="B24" s="3792"/>
      <c r="C24" s="3794"/>
      <c r="D24" s="3795"/>
      <c r="E24" s="614" t="s">
        <v>713</v>
      </c>
      <c r="F24" s="614" t="s">
        <v>32</v>
      </c>
      <c r="G24" s="614" t="s">
        <v>536</v>
      </c>
      <c r="H24" s="614" t="str">
        <f t="shared" si="1"/>
        <v>PK1-NI-ME</v>
      </c>
      <c r="I24" s="3798"/>
      <c r="J24" s="1339" t="s">
        <v>1381</v>
      </c>
      <c r="K24" s="1577">
        <v>60</v>
      </c>
      <c r="L24" s="1578"/>
      <c r="M24" s="1579"/>
      <c r="N24" s="3801"/>
      <c r="O24" s="3548"/>
      <c r="P24" s="3548"/>
      <c r="Q24" s="3548"/>
      <c r="R24" s="3548"/>
      <c r="S24" s="3789"/>
      <c r="T24" s="637"/>
      <c r="U24" s="1251"/>
      <c r="V24" s="1251"/>
    </row>
    <row r="25" spans="1:22" s="973" customFormat="1" ht="12.75" customHeight="1">
      <c r="A25" s="1549" t="s">
        <v>55</v>
      </c>
      <c r="B25" s="3790" t="s">
        <v>55</v>
      </c>
      <c r="C25" s="3793">
        <v>364414</v>
      </c>
      <c r="D25" s="3759">
        <v>5715</v>
      </c>
      <c r="E25" s="974" t="s">
        <v>713</v>
      </c>
      <c r="F25" s="974" t="s">
        <v>32</v>
      </c>
      <c r="G25" s="974" t="s">
        <v>536</v>
      </c>
      <c r="H25" s="974" t="str">
        <f t="shared" si="1"/>
        <v>PK1-NI-ME</v>
      </c>
      <c r="I25" s="3796" t="s">
        <v>55</v>
      </c>
      <c r="J25" s="1631" t="s">
        <v>1383</v>
      </c>
      <c r="K25" s="1336">
        <v>60</v>
      </c>
      <c r="L25" s="1495"/>
      <c r="M25" s="1496"/>
      <c r="N25" s="3799"/>
      <c r="O25" s="3742" t="s">
        <v>80</v>
      </c>
      <c r="P25" s="3742">
        <v>60</v>
      </c>
      <c r="Q25" s="3742">
        <v>2</v>
      </c>
      <c r="R25" s="3742">
        <f>P25*Q25</f>
        <v>120</v>
      </c>
      <c r="S25" s="3787" t="s">
        <v>383</v>
      </c>
      <c r="T25" s="637" t="s">
        <v>529</v>
      </c>
      <c r="U25" s="1251"/>
      <c r="V25" s="1251"/>
    </row>
    <row r="26" spans="1:22" s="973" customFormat="1" ht="12.75" customHeight="1">
      <c r="A26" s="1565" t="s">
        <v>55</v>
      </c>
      <c r="B26" s="3791"/>
      <c r="C26" s="3673"/>
      <c r="D26" s="3760"/>
      <c r="E26" s="977" t="s">
        <v>713</v>
      </c>
      <c r="F26" s="977" t="s">
        <v>32</v>
      </c>
      <c r="G26" s="977" t="s">
        <v>536</v>
      </c>
      <c r="H26" s="977" t="str">
        <f t="shared" si="1"/>
        <v>PK1-NI-ME</v>
      </c>
      <c r="I26" s="3797"/>
      <c r="J26" s="1143" t="s">
        <v>1382</v>
      </c>
      <c r="K26" s="1574">
        <v>60</v>
      </c>
      <c r="L26" s="1575"/>
      <c r="M26" s="1576"/>
      <c r="N26" s="3800"/>
      <c r="O26" s="3743"/>
      <c r="P26" s="3743"/>
      <c r="Q26" s="3743"/>
      <c r="R26" s="3743"/>
      <c r="S26" s="3788"/>
      <c r="T26" s="637"/>
      <c r="U26" s="1251"/>
      <c r="V26" s="1251"/>
    </row>
    <row r="27" spans="1:22" s="973" customFormat="1" ht="12.75" customHeight="1">
      <c r="A27" s="1565" t="s">
        <v>55</v>
      </c>
      <c r="B27" s="3791"/>
      <c r="C27" s="3673"/>
      <c r="D27" s="3760"/>
      <c r="E27" s="977" t="s">
        <v>713</v>
      </c>
      <c r="F27" s="977" t="s">
        <v>32</v>
      </c>
      <c r="G27" s="977" t="s">
        <v>536</v>
      </c>
      <c r="H27" s="977" t="str">
        <f t="shared" si="1"/>
        <v>PK1-NI-ME</v>
      </c>
      <c r="I27" s="3797"/>
      <c r="J27" s="1143" t="s">
        <v>1366</v>
      </c>
      <c r="K27" s="1574">
        <v>60</v>
      </c>
      <c r="L27" s="1575"/>
      <c r="M27" s="1576"/>
      <c r="N27" s="3800"/>
      <c r="O27" s="3743"/>
      <c r="P27" s="3743"/>
      <c r="Q27" s="3743"/>
      <c r="R27" s="3743"/>
      <c r="S27" s="3788"/>
      <c r="T27" s="637"/>
      <c r="U27" s="1251"/>
      <c r="V27" s="1251"/>
    </row>
    <row r="28" spans="1:22" s="973" customFormat="1" ht="12.75" customHeight="1">
      <c r="A28" s="1565" t="s">
        <v>55</v>
      </c>
      <c r="B28" s="3791"/>
      <c r="C28" s="3673"/>
      <c r="D28" s="3760"/>
      <c r="E28" s="977" t="s">
        <v>713</v>
      </c>
      <c r="F28" s="977" t="s">
        <v>32</v>
      </c>
      <c r="G28" s="977" t="s">
        <v>536</v>
      </c>
      <c r="H28" s="977" t="str">
        <f t="shared" si="1"/>
        <v>PK1-NI-ME</v>
      </c>
      <c r="I28" s="3797"/>
      <c r="J28" s="1143" t="s">
        <v>1367</v>
      </c>
      <c r="K28" s="1574">
        <v>60</v>
      </c>
      <c r="L28" s="1575"/>
      <c r="M28" s="1576"/>
      <c r="N28" s="3800"/>
      <c r="O28" s="3743"/>
      <c r="P28" s="3743"/>
      <c r="Q28" s="3743"/>
      <c r="R28" s="3743"/>
      <c r="S28" s="3788"/>
      <c r="T28" s="637"/>
      <c r="U28" s="1251"/>
      <c r="V28" s="1251"/>
    </row>
    <row r="29" spans="1:22" s="973" customFormat="1" ht="12.75" customHeight="1" thickBot="1">
      <c r="A29" s="1550" t="s">
        <v>55</v>
      </c>
      <c r="B29" s="3792"/>
      <c r="C29" s="3794"/>
      <c r="D29" s="3795"/>
      <c r="E29" s="614" t="s">
        <v>713</v>
      </c>
      <c r="F29" s="614" t="s">
        <v>32</v>
      </c>
      <c r="G29" s="614" t="s">
        <v>536</v>
      </c>
      <c r="H29" s="614" t="str">
        <f t="shared" si="1"/>
        <v>PK1-NI-ME</v>
      </c>
      <c r="I29" s="3798"/>
      <c r="J29" s="1632" t="s">
        <v>1368</v>
      </c>
      <c r="K29" s="1577">
        <v>60</v>
      </c>
      <c r="L29" s="1578"/>
      <c r="M29" s="1579"/>
      <c r="N29" s="3801"/>
      <c r="O29" s="3548"/>
      <c r="P29" s="3548"/>
      <c r="Q29" s="3548"/>
      <c r="R29" s="3548"/>
      <c r="S29" s="3789"/>
      <c r="T29" s="637"/>
      <c r="U29" s="1251"/>
      <c r="V29" s="1251"/>
    </row>
  </sheetData>
  <autoFilter ref="A5:S10" xr:uid="{F34ACF59-8687-4512-BF31-BD56A6BFBA7E}"/>
  <mergeCells count="48">
    <mergeCell ref="O22:O24"/>
    <mergeCell ref="P22:P24"/>
    <mergeCell ref="Q22:Q24"/>
    <mergeCell ref="R22:R24"/>
    <mergeCell ref="S22:S24"/>
    <mergeCell ref="B22:B24"/>
    <mergeCell ref="C22:C24"/>
    <mergeCell ref="D22:D24"/>
    <mergeCell ref="I22:I24"/>
    <mergeCell ref="N22:N24"/>
    <mergeCell ref="B17:B21"/>
    <mergeCell ref="C17:C21"/>
    <mergeCell ref="D17:D21"/>
    <mergeCell ref="D11:D16"/>
    <mergeCell ref="C11:C16"/>
    <mergeCell ref="S11:S16"/>
    <mergeCell ref="I17:I21"/>
    <mergeCell ref="N17:N21"/>
    <mergeCell ref="O17:O21"/>
    <mergeCell ref="P17:P21"/>
    <mergeCell ref="Q17:Q21"/>
    <mergeCell ref="R17:R21"/>
    <mergeCell ref="S17:S21"/>
    <mergeCell ref="I11:I16"/>
    <mergeCell ref="R11:R16"/>
    <mergeCell ref="Q11:Q16"/>
    <mergeCell ref="P11:P16"/>
    <mergeCell ref="O11:O16"/>
    <mergeCell ref="N11:N16"/>
    <mergeCell ref="P6:P10"/>
    <mergeCell ref="Q6:Q10"/>
    <mergeCell ref="R6:R10"/>
    <mergeCell ref="S6:S10"/>
    <mergeCell ref="C2:K2"/>
    <mergeCell ref="C6:C10"/>
    <mergeCell ref="D6:D10"/>
    <mergeCell ref="N6:N10"/>
    <mergeCell ref="O6:O10"/>
    <mergeCell ref="B25:B29"/>
    <mergeCell ref="C25:C29"/>
    <mergeCell ref="D25:D29"/>
    <mergeCell ref="I25:I29"/>
    <mergeCell ref="N25:N29"/>
    <mergeCell ref="O25:O29"/>
    <mergeCell ref="P25:P29"/>
    <mergeCell ref="Q25:Q29"/>
    <mergeCell ref="R25:R29"/>
    <mergeCell ref="S25:S29"/>
  </mergeCells>
  <phoneticPr fontId="26" type="noConversion"/>
  <conditionalFormatting sqref="J6 J8:J29">
    <cfRule type="expression" dxfId="594" priority="6" stopIfTrue="1">
      <formula>IF(FIND("Flume Transfer Blower",$K6)&gt;0,1,0)</formula>
    </cfRule>
  </conditionalFormatting>
  <dataValidations count="2">
    <dataValidation type="list" allowBlank="1" showInputMessage="1" showErrorMessage="1" sqref="G6:G29" xr:uid="{6862DE4C-2815-43E5-B490-E2E17837595F}">
      <formula1>$U$6:$U$8</formula1>
    </dataValidation>
    <dataValidation type="list" allowBlank="1" showInputMessage="1" showErrorMessage="1" sqref="F6:F29" xr:uid="{2EB43B9C-03FF-4B10-B023-C057F854F522}">
      <formula1>$V$6:$V$10</formula1>
    </dataValidation>
  </dataValidations>
  <printOptions horizontalCentered="1"/>
  <pageMargins left="0.23622047244094491" right="0.23622047244094491" top="0.19685039370078741" bottom="0.39370078740157483" header="0.15748031496062992" footer="0.19685039370078741"/>
  <pageSetup paperSize="9" scale="71" fitToHeight="0" orientation="landscape" r:id="rId1"/>
  <headerFooter>
    <oddFooter>&amp;L&amp;8&amp;A : PM Master Plan&amp;R&amp;8Page &amp;P / &amp;N</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0ABA6-92E7-4333-BE00-52E228F68371}">
  <sheetPr>
    <tabColor rgb="FF00B0F0"/>
    <pageSetUpPr fitToPage="1"/>
  </sheetPr>
  <dimension ref="A1:Y233"/>
  <sheetViews>
    <sheetView zoomScale="110" zoomScaleNormal="110" workbookViewId="0">
      <pane xSplit="2" ySplit="5" topLeftCell="C114" activePane="bottomRight" state="frozen"/>
      <selection activeCell="B7" sqref="B7:B22"/>
      <selection pane="topRight" activeCell="B7" sqref="B7:B22"/>
      <selection pane="bottomLeft" activeCell="B7" sqref="B7:B22"/>
      <selection pane="bottomRight" activeCell="J215" sqref="J215"/>
    </sheetView>
  </sheetViews>
  <sheetFormatPr defaultColWidth="9.140625" defaultRowHeight="12.75" outlineLevelCol="1"/>
  <cols>
    <col min="1" max="1" width="6.5703125" style="1" customWidth="1"/>
    <col min="2" max="2" width="29.42578125" style="2" customWidth="1"/>
    <col min="3" max="3" width="17" style="278" customWidth="1"/>
    <col min="4" max="4" width="12.140625" style="278" customWidth="1"/>
    <col min="5" max="5" width="9.7109375" style="43" customWidth="1"/>
    <col min="6" max="7" width="6.7109375" style="43" customWidth="1"/>
    <col min="8" max="8" width="12.85546875" style="43" customWidth="1"/>
    <col min="9" max="9" width="18.28515625" style="4" customWidth="1"/>
    <col min="10" max="10" width="39.5703125" style="4" customWidth="1"/>
    <col min="11" max="11" width="10.42578125" style="3" customWidth="1"/>
    <col min="12" max="12" width="18" style="52" hidden="1" customWidth="1" outlineLevel="1"/>
    <col min="13" max="13" width="7.140625" style="3" customWidth="1" collapsed="1"/>
    <col min="14" max="14" width="7.140625" style="3" customWidth="1"/>
    <col min="15" max="15" width="7.5703125" style="3" customWidth="1" collapsed="1"/>
    <col min="16" max="16" width="7.5703125" style="3" customWidth="1"/>
    <col min="17" max="17" width="8.85546875" style="3" customWidth="1"/>
    <col min="18" max="18" width="9" style="4" customWidth="1"/>
    <col min="19" max="19" width="19.28515625" style="52" customWidth="1"/>
    <col min="20" max="20" width="8.7109375" style="3" customWidth="1"/>
    <col min="21" max="21" width="7.7109375" style="3" customWidth="1"/>
    <col min="22" max="22" width="11.140625" style="276" customWidth="1"/>
    <col min="23" max="23" width="11.140625" style="298" customWidth="1"/>
    <col min="24" max="24" width="23.42578125" style="4" customWidth="1"/>
    <col min="25" max="25" width="15.7109375" style="4" customWidth="1"/>
    <col min="26" max="16384" width="9.140625" style="4"/>
  </cols>
  <sheetData>
    <row r="1" spans="1:24" ht="13.5" thickBot="1"/>
    <row r="2" spans="1:24" s="502" customFormat="1" ht="30" customHeight="1" thickBot="1">
      <c r="A2" s="503"/>
      <c r="C2" s="3812" t="s">
        <v>504</v>
      </c>
      <c r="D2" s="3813"/>
      <c r="E2" s="3813"/>
      <c r="F2" s="3813"/>
      <c r="G2" s="3813"/>
      <c r="H2" s="3813"/>
      <c r="I2" s="3813"/>
      <c r="J2" s="3813"/>
      <c r="K2" s="3814"/>
      <c r="L2" s="501"/>
      <c r="S2" s="501"/>
      <c r="T2" s="503"/>
      <c r="U2" s="503"/>
      <c r="V2" s="504"/>
      <c r="W2" s="505"/>
    </row>
    <row r="3" spans="1:24" s="502" customFormat="1" ht="15">
      <c r="A3" s="503"/>
      <c r="C3" s="577" t="s">
        <v>44</v>
      </c>
      <c r="D3" s="577" t="s">
        <v>62</v>
      </c>
      <c r="E3" s="506"/>
      <c r="F3" s="506"/>
      <c r="G3" s="506"/>
      <c r="H3" s="506"/>
      <c r="K3" s="503"/>
      <c r="L3" s="501"/>
      <c r="M3" s="503"/>
      <c r="N3" s="503"/>
      <c r="O3" s="503"/>
      <c r="P3" s="503"/>
      <c r="Q3" s="503"/>
      <c r="S3" s="501"/>
      <c r="T3" s="503"/>
      <c r="U3" s="503"/>
      <c r="V3" s="504"/>
      <c r="W3" s="505"/>
    </row>
    <row r="4" spans="1:24" s="502" customFormat="1" ht="15">
      <c r="A4" s="503"/>
      <c r="C4" s="578">
        <f>SUBTOTAL(2,C6:C224)</f>
        <v>39</v>
      </c>
      <c r="D4" s="578">
        <f>SUBTOTAL(2,D6:D224)</f>
        <v>39</v>
      </c>
      <c r="E4" s="506"/>
      <c r="F4" s="506"/>
      <c r="G4" s="506"/>
      <c r="H4" s="506"/>
      <c r="K4" s="507"/>
      <c r="L4" s="501"/>
      <c r="M4" s="507"/>
      <c r="N4" s="507"/>
      <c r="O4" s="507"/>
      <c r="P4" s="507"/>
      <c r="Q4" s="507"/>
      <c r="S4" s="501"/>
      <c r="T4" s="503"/>
      <c r="U4" s="503"/>
      <c r="V4" s="504"/>
      <c r="W4" s="505"/>
    </row>
    <row r="5" spans="1:24" s="514" customFormat="1" ht="14.25" customHeight="1" thickBot="1">
      <c r="A5" s="499" t="s">
        <v>0</v>
      </c>
      <c r="B5" s="499" t="s">
        <v>1</v>
      </c>
      <c r="C5" s="500" t="s">
        <v>44</v>
      </c>
      <c r="D5" s="500" t="s">
        <v>62</v>
      </c>
      <c r="E5" s="500" t="s">
        <v>537</v>
      </c>
      <c r="F5" s="500" t="s">
        <v>527</v>
      </c>
      <c r="G5" s="500" t="s">
        <v>535</v>
      </c>
      <c r="H5" s="500" t="s">
        <v>45</v>
      </c>
      <c r="I5" s="499" t="s">
        <v>2</v>
      </c>
      <c r="J5" s="499" t="s">
        <v>3</v>
      </c>
      <c r="K5" s="499" t="s">
        <v>4</v>
      </c>
      <c r="L5" s="499" t="s">
        <v>5</v>
      </c>
      <c r="M5" s="499" t="s">
        <v>51</v>
      </c>
      <c r="N5" s="499" t="s">
        <v>52</v>
      </c>
      <c r="O5" s="499" t="s">
        <v>54</v>
      </c>
      <c r="P5" s="499" t="s">
        <v>50</v>
      </c>
      <c r="Q5" s="499" t="s">
        <v>53</v>
      </c>
      <c r="R5" s="499" t="s">
        <v>382</v>
      </c>
      <c r="S5" s="509" t="s">
        <v>527</v>
      </c>
      <c r="T5" s="510" t="s">
        <v>535</v>
      </c>
      <c r="U5" s="510" t="s">
        <v>527</v>
      </c>
      <c r="V5" s="512" t="s">
        <v>534</v>
      </c>
      <c r="W5" s="513" t="s">
        <v>532</v>
      </c>
    </row>
    <row r="6" spans="1:24" s="412" customFormat="1" ht="12">
      <c r="A6" s="396" t="s">
        <v>55</v>
      </c>
      <c r="B6" s="1069" t="s">
        <v>698</v>
      </c>
      <c r="C6" s="3488">
        <v>360914</v>
      </c>
      <c r="D6" s="3489">
        <v>2919</v>
      </c>
      <c r="E6" s="543" t="s">
        <v>695</v>
      </c>
      <c r="F6" s="543" t="s">
        <v>42</v>
      </c>
      <c r="G6" s="543" t="s">
        <v>706</v>
      </c>
      <c r="H6" s="543" t="str">
        <f>A6&amp;"-"&amp;E6&amp;F6&amp;"-"&amp;G6</f>
        <v>PK1-ML-OP</v>
      </c>
      <c r="I6" s="914" t="s">
        <v>220</v>
      </c>
      <c r="J6" s="915" t="s">
        <v>1067</v>
      </c>
      <c r="K6" s="406" t="str">
        <f t="shared" ref="K6:K13" si="0">_xlfn.IFS(E6="M","30",E6="M","30")</f>
        <v>30</v>
      </c>
      <c r="L6" s="407"/>
      <c r="M6" s="408" t="s">
        <v>80</v>
      </c>
      <c r="N6" s="406"/>
      <c r="O6" s="406">
        <v>10</v>
      </c>
      <c r="P6" s="406">
        <v>1</v>
      </c>
      <c r="Q6" s="406">
        <v>10</v>
      </c>
      <c r="R6" s="409" t="s">
        <v>503</v>
      </c>
      <c r="S6" s="410" t="s">
        <v>528</v>
      </c>
      <c r="T6" s="411" t="s">
        <v>536</v>
      </c>
      <c r="U6" s="411" t="s">
        <v>32</v>
      </c>
      <c r="V6" s="411" t="s">
        <v>733</v>
      </c>
      <c r="W6" s="411" t="s">
        <v>734</v>
      </c>
      <c r="X6" s="412" t="s">
        <v>708</v>
      </c>
    </row>
    <row r="7" spans="1:24" s="412" customFormat="1" ht="12">
      <c r="A7" s="397" t="s">
        <v>55</v>
      </c>
      <c r="B7" s="1066" t="s">
        <v>699</v>
      </c>
      <c r="C7" s="3440"/>
      <c r="D7" s="3413"/>
      <c r="E7" s="419" t="s">
        <v>695</v>
      </c>
      <c r="F7" s="419" t="s">
        <v>42</v>
      </c>
      <c r="G7" s="419" t="s">
        <v>706</v>
      </c>
      <c r="H7" s="419" t="str">
        <f t="shared" ref="H7:H13" si="1">A7&amp;"-"&amp;E7&amp;F7&amp;"-"&amp;G7</f>
        <v>PK1-ML-OP</v>
      </c>
      <c r="I7" s="916" t="s">
        <v>220</v>
      </c>
      <c r="J7" s="917" t="s">
        <v>1067</v>
      </c>
      <c r="K7" s="414" t="str">
        <f t="shared" si="0"/>
        <v>30</v>
      </c>
      <c r="L7" s="415"/>
      <c r="M7" s="416" t="s">
        <v>80</v>
      </c>
      <c r="N7" s="414"/>
      <c r="O7" s="414">
        <v>10</v>
      </c>
      <c r="P7" s="414">
        <v>1</v>
      </c>
      <c r="Q7" s="414">
        <v>10</v>
      </c>
      <c r="R7" s="417" t="s">
        <v>503</v>
      </c>
      <c r="S7" s="410" t="s">
        <v>528</v>
      </c>
      <c r="T7" s="411" t="s">
        <v>697</v>
      </c>
      <c r="U7" s="411" t="s">
        <v>42</v>
      </c>
      <c r="V7" s="411" t="s">
        <v>733</v>
      </c>
      <c r="W7" s="411" t="s">
        <v>734</v>
      </c>
      <c r="X7" s="410" t="s">
        <v>707</v>
      </c>
    </row>
    <row r="8" spans="1:24" s="412" customFormat="1" ht="12">
      <c r="A8" s="397" t="s">
        <v>55</v>
      </c>
      <c r="B8" s="1066" t="s">
        <v>700</v>
      </c>
      <c r="C8" s="3440"/>
      <c r="D8" s="3413"/>
      <c r="E8" s="419" t="s">
        <v>695</v>
      </c>
      <c r="F8" s="419" t="s">
        <v>42</v>
      </c>
      <c r="G8" s="419" t="s">
        <v>706</v>
      </c>
      <c r="H8" s="419" t="str">
        <f t="shared" si="1"/>
        <v>PK1-ML-OP</v>
      </c>
      <c r="I8" s="916" t="s">
        <v>220</v>
      </c>
      <c r="J8" s="917" t="s">
        <v>1067</v>
      </c>
      <c r="K8" s="414" t="str">
        <f t="shared" si="0"/>
        <v>30</v>
      </c>
      <c r="L8" s="415"/>
      <c r="M8" s="416" t="s">
        <v>80</v>
      </c>
      <c r="N8" s="414"/>
      <c r="O8" s="414">
        <v>10</v>
      </c>
      <c r="P8" s="414">
        <v>1</v>
      </c>
      <c r="Q8" s="414">
        <v>10</v>
      </c>
      <c r="R8" s="417" t="s">
        <v>503</v>
      </c>
      <c r="S8" s="410" t="s">
        <v>528</v>
      </c>
      <c r="T8" s="411" t="s">
        <v>706</v>
      </c>
      <c r="U8" s="411" t="s">
        <v>9</v>
      </c>
      <c r="V8" s="411" t="s">
        <v>733</v>
      </c>
      <c r="W8" s="411" t="s">
        <v>734</v>
      </c>
      <c r="X8" s="410" t="s">
        <v>709</v>
      </c>
    </row>
    <row r="9" spans="1:24" s="412" customFormat="1" ht="12.75" customHeight="1">
      <c r="A9" s="397" t="s">
        <v>55</v>
      </c>
      <c r="B9" s="1066" t="s">
        <v>701</v>
      </c>
      <c r="C9" s="3440"/>
      <c r="D9" s="3413"/>
      <c r="E9" s="419" t="s">
        <v>695</v>
      </c>
      <c r="F9" s="419" t="s">
        <v>42</v>
      </c>
      <c r="G9" s="419" t="s">
        <v>706</v>
      </c>
      <c r="H9" s="419" t="str">
        <f t="shared" si="1"/>
        <v>PK1-ML-OP</v>
      </c>
      <c r="I9" s="916" t="s">
        <v>220</v>
      </c>
      <c r="J9" s="917" t="s">
        <v>1067</v>
      </c>
      <c r="K9" s="414" t="str">
        <f t="shared" si="0"/>
        <v>30</v>
      </c>
      <c r="L9" s="415"/>
      <c r="M9" s="416" t="s">
        <v>80</v>
      </c>
      <c r="N9" s="414"/>
      <c r="O9" s="414">
        <v>10</v>
      </c>
      <c r="P9" s="414">
        <v>1</v>
      </c>
      <c r="Q9" s="414">
        <v>10</v>
      </c>
      <c r="R9" s="417" t="s">
        <v>503</v>
      </c>
      <c r="S9" s="410" t="s">
        <v>528</v>
      </c>
      <c r="T9" s="411"/>
      <c r="U9" s="411" t="s">
        <v>7</v>
      </c>
      <c r="V9" s="411" t="s">
        <v>733</v>
      </c>
      <c r="W9" s="411" t="s">
        <v>734</v>
      </c>
      <c r="X9" s="412" t="s">
        <v>719</v>
      </c>
    </row>
    <row r="10" spans="1:24" s="412" customFormat="1" ht="12">
      <c r="A10" s="397" t="s">
        <v>55</v>
      </c>
      <c r="B10" s="1066" t="s">
        <v>702</v>
      </c>
      <c r="C10" s="3440"/>
      <c r="D10" s="3413"/>
      <c r="E10" s="419" t="s">
        <v>695</v>
      </c>
      <c r="F10" s="419" t="s">
        <v>42</v>
      </c>
      <c r="G10" s="419" t="s">
        <v>706</v>
      </c>
      <c r="H10" s="419" t="str">
        <f t="shared" si="1"/>
        <v>PK1-ML-OP</v>
      </c>
      <c r="I10" s="532" t="s">
        <v>220</v>
      </c>
      <c r="J10" s="917" t="s">
        <v>1067</v>
      </c>
      <c r="K10" s="414" t="str">
        <f t="shared" si="0"/>
        <v>30</v>
      </c>
      <c r="L10" s="415"/>
      <c r="M10" s="416" t="s">
        <v>80</v>
      </c>
      <c r="N10" s="414"/>
      <c r="O10" s="414">
        <v>10</v>
      </c>
      <c r="P10" s="414">
        <v>1</v>
      </c>
      <c r="Q10" s="414">
        <v>10</v>
      </c>
      <c r="R10" s="417" t="s">
        <v>503</v>
      </c>
      <c r="S10" s="410" t="s">
        <v>528</v>
      </c>
      <c r="T10" s="411"/>
      <c r="U10" s="411" t="s">
        <v>8</v>
      </c>
      <c r="V10" s="411" t="s">
        <v>733</v>
      </c>
      <c r="W10" s="411" t="s">
        <v>734</v>
      </c>
      <c r="X10" s="412" t="s">
        <v>721</v>
      </c>
    </row>
    <row r="11" spans="1:24" s="412" customFormat="1" ht="12">
      <c r="A11" s="397" t="s">
        <v>55</v>
      </c>
      <c r="B11" s="1066" t="s">
        <v>703</v>
      </c>
      <c r="C11" s="3440"/>
      <c r="D11" s="3413"/>
      <c r="E11" s="419" t="s">
        <v>695</v>
      </c>
      <c r="F11" s="419" t="s">
        <v>42</v>
      </c>
      <c r="G11" s="419" t="s">
        <v>706</v>
      </c>
      <c r="H11" s="419" t="str">
        <f t="shared" si="1"/>
        <v>PK1-ML-OP</v>
      </c>
      <c r="I11" s="532" t="s">
        <v>220</v>
      </c>
      <c r="J11" s="917" t="s">
        <v>1067</v>
      </c>
      <c r="K11" s="414" t="str">
        <f t="shared" si="0"/>
        <v>30</v>
      </c>
      <c r="L11" s="415"/>
      <c r="M11" s="416" t="s">
        <v>80</v>
      </c>
      <c r="N11" s="414"/>
      <c r="O11" s="414">
        <v>10</v>
      </c>
      <c r="P11" s="414">
        <v>1</v>
      </c>
      <c r="Q11" s="414">
        <v>10</v>
      </c>
      <c r="R11" s="417" t="s">
        <v>503</v>
      </c>
      <c r="S11" s="410" t="s">
        <v>528</v>
      </c>
      <c r="T11" s="411"/>
      <c r="U11" s="411" t="s">
        <v>33</v>
      </c>
      <c r="V11" s="411" t="s">
        <v>733</v>
      </c>
      <c r="W11" s="411" t="s">
        <v>734</v>
      </c>
      <c r="X11" s="410" t="s">
        <v>720</v>
      </c>
    </row>
    <row r="12" spans="1:24" s="412" customFormat="1" ht="12">
      <c r="A12" s="397" t="s">
        <v>55</v>
      </c>
      <c r="B12" s="1066" t="s">
        <v>704</v>
      </c>
      <c r="C12" s="3440"/>
      <c r="D12" s="3413"/>
      <c r="E12" s="419" t="s">
        <v>695</v>
      </c>
      <c r="F12" s="419" t="s">
        <v>42</v>
      </c>
      <c r="G12" s="419" t="s">
        <v>706</v>
      </c>
      <c r="H12" s="419" t="str">
        <f t="shared" si="1"/>
        <v>PK1-ML-OP</v>
      </c>
      <c r="I12" s="532" t="s">
        <v>220</v>
      </c>
      <c r="J12" s="917" t="s">
        <v>1067</v>
      </c>
      <c r="K12" s="414" t="str">
        <f t="shared" si="0"/>
        <v>30</v>
      </c>
      <c r="L12" s="415"/>
      <c r="M12" s="416" t="s">
        <v>80</v>
      </c>
      <c r="N12" s="414"/>
      <c r="O12" s="414">
        <v>10</v>
      </c>
      <c r="P12" s="414">
        <v>1</v>
      </c>
      <c r="Q12" s="414">
        <v>10</v>
      </c>
      <c r="R12" s="417" t="s">
        <v>503</v>
      </c>
      <c r="S12" s="410" t="s">
        <v>528</v>
      </c>
      <c r="T12" s="411"/>
      <c r="U12" s="411" t="s">
        <v>34</v>
      </c>
      <c r="V12" s="411" t="s">
        <v>733</v>
      </c>
      <c r="W12" s="411" t="s">
        <v>734</v>
      </c>
      <c r="X12" s="410" t="s">
        <v>723</v>
      </c>
    </row>
    <row r="13" spans="1:24" s="412" customFormat="1" thickBot="1">
      <c r="A13" s="398" t="s">
        <v>55</v>
      </c>
      <c r="B13" s="1088" t="s">
        <v>705</v>
      </c>
      <c r="C13" s="3448"/>
      <c r="D13" s="3414"/>
      <c r="E13" s="465" t="s">
        <v>695</v>
      </c>
      <c r="F13" s="465" t="s">
        <v>42</v>
      </c>
      <c r="G13" s="465" t="s">
        <v>706</v>
      </c>
      <c r="H13" s="442" t="str">
        <f t="shared" si="1"/>
        <v>PK1-ML-OP</v>
      </c>
      <c r="I13" s="918" t="s">
        <v>220</v>
      </c>
      <c r="J13" s="919" t="s">
        <v>1067</v>
      </c>
      <c r="K13" s="422" t="str">
        <f t="shared" si="0"/>
        <v>30</v>
      </c>
      <c r="L13" s="423"/>
      <c r="M13" s="424" t="s">
        <v>80</v>
      </c>
      <c r="N13" s="422"/>
      <c r="O13" s="422">
        <v>10</v>
      </c>
      <c r="P13" s="422">
        <v>1</v>
      </c>
      <c r="Q13" s="422">
        <v>10</v>
      </c>
      <c r="R13" s="425" t="s">
        <v>503</v>
      </c>
      <c r="S13" s="410" t="s">
        <v>528</v>
      </c>
      <c r="T13" s="411"/>
      <c r="U13" s="411" t="s">
        <v>974</v>
      </c>
      <c r="V13" s="411" t="s">
        <v>733</v>
      </c>
      <c r="W13" s="411" t="s">
        <v>734</v>
      </c>
      <c r="X13" s="410"/>
    </row>
    <row r="14" spans="1:24" s="412" customFormat="1" ht="12">
      <c r="A14" s="396" t="s">
        <v>55</v>
      </c>
      <c r="B14" s="1069" t="s">
        <v>698</v>
      </c>
      <c r="C14" s="3488">
        <v>360968</v>
      </c>
      <c r="D14" s="3489">
        <v>2921</v>
      </c>
      <c r="E14" s="427" t="s">
        <v>695</v>
      </c>
      <c r="F14" s="427" t="s">
        <v>42</v>
      </c>
      <c r="G14" s="427" t="s">
        <v>706</v>
      </c>
      <c r="H14" s="427" t="str">
        <f t="shared" ref="H14:H25" si="2">A14&amp;"-"&amp;E14&amp;F14&amp;"-"&amp;G14</f>
        <v>PK1-ML-OP</v>
      </c>
      <c r="I14" s="914" t="s">
        <v>477</v>
      </c>
      <c r="J14" s="915" t="s">
        <v>478</v>
      </c>
      <c r="K14" s="406" t="str">
        <f t="shared" ref="K14:K21" si="3">_xlfn.IFS(E14="M","30",E14="M","30")</f>
        <v>30</v>
      </c>
      <c r="L14" s="407"/>
      <c r="M14" s="408" t="s">
        <v>80</v>
      </c>
      <c r="N14" s="406"/>
      <c r="O14" s="406">
        <v>10</v>
      </c>
      <c r="P14" s="406">
        <v>1</v>
      </c>
      <c r="Q14" s="406">
        <f>O14*P14</f>
        <v>10</v>
      </c>
      <c r="R14" s="409" t="s">
        <v>503</v>
      </c>
      <c r="S14" s="431" t="s">
        <v>528</v>
      </c>
      <c r="T14" s="411"/>
      <c r="U14" s="411"/>
      <c r="V14" s="411" t="s">
        <v>710</v>
      </c>
      <c r="W14" s="411" t="s">
        <v>711</v>
      </c>
      <c r="X14" s="410"/>
    </row>
    <row r="15" spans="1:24" s="412" customFormat="1" ht="12">
      <c r="A15" s="397" t="s">
        <v>55</v>
      </c>
      <c r="B15" s="1066" t="s">
        <v>699</v>
      </c>
      <c r="C15" s="3440"/>
      <c r="D15" s="3413"/>
      <c r="E15" s="419" t="s">
        <v>695</v>
      </c>
      <c r="F15" s="419" t="s">
        <v>42</v>
      </c>
      <c r="G15" s="419" t="s">
        <v>706</v>
      </c>
      <c r="H15" s="419" t="str">
        <f t="shared" si="2"/>
        <v>PK1-ML-OP</v>
      </c>
      <c r="I15" s="916" t="s">
        <v>477</v>
      </c>
      <c r="J15" s="917" t="s">
        <v>478</v>
      </c>
      <c r="K15" s="414" t="str">
        <f t="shared" si="3"/>
        <v>30</v>
      </c>
      <c r="L15" s="415"/>
      <c r="M15" s="416" t="s">
        <v>80</v>
      </c>
      <c r="N15" s="414"/>
      <c r="O15" s="414">
        <v>10</v>
      </c>
      <c r="P15" s="414">
        <v>1</v>
      </c>
      <c r="Q15" s="414">
        <f>O15*P15</f>
        <v>10</v>
      </c>
      <c r="R15" s="417" t="s">
        <v>503</v>
      </c>
      <c r="S15" s="410" t="s">
        <v>528</v>
      </c>
      <c r="T15" s="411"/>
      <c r="U15" s="411"/>
      <c r="V15" s="411" t="s">
        <v>710</v>
      </c>
      <c r="W15" s="411" t="s">
        <v>711</v>
      </c>
      <c r="X15" s="410"/>
    </row>
    <row r="16" spans="1:24" s="412" customFormat="1" ht="12">
      <c r="A16" s="397" t="s">
        <v>55</v>
      </c>
      <c r="B16" s="1066" t="s">
        <v>700</v>
      </c>
      <c r="C16" s="3440"/>
      <c r="D16" s="3413"/>
      <c r="E16" s="419" t="s">
        <v>695</v>
      </c>
      <c r="F16" s="419" t="s">
        <v>42</v>
      </c>
      <c r="G16" s="419" t="s">
        <v>706</v>
      </c>
      <c r="H16" s="419" t="str">
        <f t="shared" si="2"/>
        <v>PK1-ML-OP</v>
      </c>
      <c r="I16" s="916" t="s">
        <v>477</v>
      </c>
      <c r="J16" s="917" t="s">
        <v>478</v>
      </c>
      <c r="K16" s="414" t="str">
        <f t="shared" si="3"/>
        <v>30</v>
      </c>
      <c r="L16" s="415"/>
      <c r="M16" s="416" t="s">
        <v>80</v>
      </c>
      <c r="N16" s="414"/>
      <c r="O16" s="414">
        <v>10</v>
      </c>
      <c r="P16" s="414">
        <v>1</v>
      </c>
      <c r="Q16" s="414">
        <f>O16*P16</f>
        <v>10</v>
      </c>
      <c r="R16" s="417" t="s">
        <v>503</v>
      </c>
      <c r="S16" s="410" t="s">
        <v>528</v>
      </c>
      <c r="T16" s="411"/>
      <c r="U16" s="411"/>
      <c r="V16" s="411" t="s">
        <v>710</v>
      </c>
      <c r="W16" s="411" t="s">
        <v>711</v>
      </c>
      <c r="X16" s="410"/>
    </row>
    <row r="17" spans="1:24" s="412" customFormat="1" ht="12">
      <c r="A17" s="397" t="s">
        <v>55</v>
      </c>
      <c r="B17" s="1066" t="s">
        <v>701</v>
      </c>
      <c r="C17" s="3440"/>
      <c r="D17" s="3413"/>
      <c r="E17" s="419" t="s">
        <v>695</v>
      </c>
      <c r="F17" s="419" t="s">
        <v>42</v>
      </c>
      <c r="G17" s="419" t="s">
        <v>706</v>
      </c>
      <c r="H17" s="419" t="str">
        <f t="shared" si="2"/>
        <v>PK1-ML-OP</v>
      </c>
      <c r="I17" s="916" t="s">
        <v>477</v>
      </c>
      <c r="J17" s="917" t="s">
        <v>478</v>
      </c>
      <c r="K17" s="414" t="str">
        <f t="shared" si="3"/>
        <v>30</v>
      </c>
      <c r="L17" s="415"/>
      <c r="M17" s="416" t="s">
        <v>80</v>
      </c>
      <c r="N17" s="414"/>
      <c r="O17" s="414">
        <v>10</v>
      </c>
      <c r="P17" s="414">
        <v>1</v>
      </c>
      <c r="Q17" s="414">
        <f t="shared" ref="Q17:Q21" si="4">O17*P17</f>
        <v>10</v>
      </c>
      <c r="R17" s="417" t="s">
        <v>503</v>
      </c>
      <c r="S17" s="410" t="s">
        <v>528</v>
      </c>
      <c r="T17" s="411"/>
      <c r="U17" s="411"/>
      <c r="V17" s="411" t="s">
        <v>710</v>
      </c>
      <c r="W17" s="411" t="s">
        <v>711</v>
      </c>
      <c r="X17" s="410"/>
    </row>
    <row r="18" spans="1:24" s="412" customFormat="1" ht="12">
      <c r="A18" s="397" t="s">
        <v>55</v>
      </c>
      <c r="B18" s="1066" t="s">
        <v>702</v>
      </c>
      <c r="C18" s="3440"/>
      <c r="D18" s="3413"/>
      <c r="E18" s="419" t="s">
        <v>695</v>
      </c>
      <c r="F18" s="419" t="s">
        <v>42</v>
      </c>
      <c r="G18" s="419" t="s">
        <v>706</v>
      </c>
      <c r="H18" s="419" t="str">
        <f t="shared" si="2"/>
        <v>PK1-ML-OP</v>
      </c>
      <c r="I18" s="916" t="s">
        <v>477</v>
      </c>
      <c r="J18" s="916" t="s">
        <v>478</v>
      </c>
      <c r="K18" s="416" t="str">
        <f t="shared" si="3"/>
        <v>30</v>
      </c>
      <c r="L18" s="415"/>
      <c r="M18" s="416" t="s">
        <v>80</v>
      </c>
      <c r="N18" s="416"/>
      <c r="O18" s="416">
        <v>10</v>
      </c>
      <c r="P18" s="416">
        <v>1</v>
      </c>
      <c r="Q18" s="416">
        <f t="shared" si="4"/>
        <v>10</v>
      </c>
      <c r="R18" s="417" t="s">
        <v>503</v>
      </c>
      <c r="S18" s="410" t="s">
        <v>528</v>
      </c>
      <c r="T18" s="411"/>
      <c r="U18" s="411"/>
      <c r="V18" s="411" t="s">
        <v>710</v>
      </c>
      <c r="W18" s="411" t="s">
        <v>711</v>
      </c>
      <c r="X18" s="410"/>
    </row>
    <row r="19" spans="1:24" s="412" customFormat="1" ht="12">
      <c r="A19" s="397" t="s">
        <v>55</v>
      </c>
      <c r="B19" s="1066" t="s">
        <v>703</v>
      </c>
      <c r="C19" s="3440"/>
      <c r="D19" s="3413"/>
      <c r="E19" s="419" t="s">
        <v>695</v>
      </c>
      <c r="F19" s="419" t="s">
        <v>42</v>
      </c>
      <c r="G19" s="419" t="s">
        <v>706</v>
      </c>
      <c r="H19" s="419" t="str">
        <f t="shared" si="2"/>
        <v>PK1-ML-OP</v>
      </c>
      <c r="I19" s="916" t="s">
        <v>477</v>
      </c>
      <c r="J19" s="916" t="s">
        <v>478</v>
      </c>
      <c r="K19" s="416" t="str">
        <f t="shared" si="3"/>
        <v>30</v>
      </c>
      <c r="L19" s="415"/>
      <c r="M19" s="416" t="s">
        <v>80</v>
      </c>
      <c r="N19" s="416"/>
      <c r="O19" s="416">
        <v>10</v>
      </c>
      <c r="P19" s="416">
        <v>1</v>
      </c>
      <c r="Q19" s="416">
        <f t="shared" si="4"/>
        <v>10</v>
      </c>
      <c r="R19" s="417" t="s">
        <v>503</v>
      </c>
      <c r="S19" s="410" t="s">
        <v>528</v>
      </c>
      <c r="T19" s="411"/>
      <c r="U19" s="411"/>
      <c r="V19" s="411" t="s">
        <v>710</v>
      </c>
      <c r="W19" s="411" t="s">
        <v>711</v>
      </c>
      <c r="X19" s="410"/>
    </row>
    <row r="20" spans="1:24" s="412" customFormat="1" ht="12">
      <c r="A20" s="397" t="s">
        <v>55</v>
      </c>
      <c r="B20" s="1066" t="s">
        <v>704</v>
      </c>
      <c r="C20" s="3440"/>
      <c r="D20" s="3413"/>
      <c r="E20" s="419" t="s">
        <v>695</v>
      </c>
      <c r="F20" s="419" t="s">
        <v>42</v>
      </c>
      <c r="G20" s="419" t="s">
        <v>706</v>
      </c>
      <c r="H20" s="419" t="str">
        <f t="shared" si="2"/>
        <v>PK1-ML-OP</v>
      </c>
      <c r="I20" s="916" t="s">
        <v>477</v>
      </c>
      <c r="J20" s="916" t="s">
        <v>478</v>
      </c>
      <c r="K20" s="416" t="str">
        <f t="shared" si="3"/>
        <v>30</v>
      </c>
      <c r="L20" s="415"/>
      <c r="M20" s="416" t="s">
        <v>80</v>
      </c>
      <c r="N20" s="416"/>
      <c r="O20" s="416">
        <v>10</v>
      </c>
      <c r="P20" s="416">
        <v>1</v>
      </c>
      <c r="Q20" s="416">
        <f t="shared" si="4"/>
        <v>10</v>
      </c>
      <c r="R20" s="417" t="s">
        <v>503</v>
      </c>
      <c r="S20" s="410" t="s">
        <v>528</v>
      </c>
      <c r="T20" s="411"/>
      <c r="U20" s="411"/>
      <c r="V20" s="411" t="s">
        <v>710</v>
      </c>
      <c r="W20" s="411" t="s">
        <v>711</v>
      </c>
      <c r="X20" s="410"/>
    </row>
    <row r="21" spans="1:24" s="412" customFormat="1" thickBot="1">
      <c r="A21" s="398" t="s">
        <v>55</v>
      </c>
      <c r="B21" s="1088" t="s">
        <v>705</v>
      </c>
      <c r="C21" s="3448"/>
      <c r="D21" s="3414"/>
      <c r="E21" s="465" t="s">
        <v>695</v>
      </c>
      <c r="F21" s="465" t="s">
        <v>42</v>
      </c>
      <c r="G21" s="465" t="s">
        <v>706</v>
      </c>
      <c r="H21" s="465" t="str">
        <f t="shared" si="2"/>
        <v>PK1-ML-OP</v>
      </c>
      <c r="I21" s="921" t="s">
        <v>477</v>
      </c>
      <c r="J21" s="921" t="s">
        <v>478</v>
      </c>
      <c r="K21" s="424" t="str">
        <f t="shared" si="3"/>
        <v>30</v>
      </c>
      <c r="L21" s="423"/>
      <c r="M21" s="424" t="s">
        <v>80</v>
      </c>
      <c r="N21" s="424"/>
      <c r="O21" s="424">
        <v>10</v>
      </c>
      <c r="P21" s="424">
        <v>1</v>
      </c>
      <c r="Q21" s="424">
        <f t="shared" si="4"/>
        <v>10</v>
      </c>
      <c r="R21" s="425" t="s">
        <v>503</v>
      </c>
      <c r="S21" s="410" t="s">
        <v>528</v>
      </c>
      <c r="T21" s="411"/>
      <c r="U21" s="411"/>
      <c r="V21" s="411" t="s">
        <v>710</v>
      </c>
      <c r="W21" s="411" t="s">
        <v>711</v>
      </c>
      <c r="X21" s="410"/>
    </row>
    <row r="22" spans="1:24" s="412" customFormat="1" ht="12">
      <c r="A22" s="2134" t="s">
        <v>55</v>
      </c>
      <c r="B22" s="2135" t="s">
        <v>698</v>
      </c>
      <c r="C22" s="3815">
        <v>360917</v>
      </c>
      <c r="D22" s="3818">
        <v>2923</v>
      </c>
      <c r="E22" s="2136" t="s">
        <v>713</v>
      </c>
      <c r="F22" s="2136" t="s">
        <v>7</v>
      </c>
      <c r="G22" s="2136" t="s">
        <v>536</v>
      </c>
      <c r="H22" s="2136" t="str">
        <f t="shared" si="2"/>
        <v>PK1-NA-ME</v>
      </c>
      <c r="I22" s="2137" t="s">
        <v>489</v>
      </c>
      <c r="J22" s="2137" t="s">
        <v>490</v>
      </c>
      <c r="K22" s="2138">
        <v>60</v>
      </c>
      <c r="L22" s="2139"/>
      <c r="M22" s="2138" t="s">
        <v>80</v>
      </c>
      <c r="N22" s="2138"/>
      <c r="O22" s="2138">
        <v>20</v>
      </c>
      <c r="P22" s="2138">
        <v>1</v>
      </c>
      <c r="Q22" s="2138">
        <f t="shared" ref="Q22:Q29" si="5">O22*P22</f>
        <v>20</v>
      </c>
      <c r="R22" s="2140" t="s">
        <v>383</v>
      </c>
      <c r="S22" s="432" t="s">
        <v>529</v>
      </c>
      <c r="T22" s="411"/>
      <c r="U22" s="411"/>
      <c r="V22" s="411" t="s">
        <v>710</v>
      </c>
      <c r="W22" s="411" t="s">
        <v>711</v>
      </c>
      <c r="X22" s="410"/>
    </row>
    <row r="23" spans="1:24" s="412" customFormat="1" ht="12.75" customHeight="1">
      <c r="A23" s="2141" t="s">
        <v>55</v>
      </c>
      <c r="B23" s="2142" t="s">
        <v>699</v>
      </c>
      <c r="C23" s="3816"/>
      <c r="D23" s="3819"/>
      <c r="E23" s="2143" t="s">
        <v>713</v>
      </c>
      <c r="F23" s="2143" t="s">
        <v>7</v>
      </c>
      <c r="G23" s="2143" t="s">
        <v>536</v>
      </c>
      <c r="H23" s="2143" t="str">
        <f t="shared" si="2"/>
        <v>PK1-NA-ME</v>
      </c>
      <c r="I23" s="2144" t="s">
        <v>489</v>
      </c>
      <c r="J23" s="2144" t="s">
        <v>490</v>
      </c>
      <c r="K23" s="2145">
        <v>60</v>
      </c>
      <c r="L23" s="2146"/>
      <c r="M23" s="2145" t="s">
        <v>80</v>
      </c>
      <c r="N23" s="2145"/>
      <c r="O23" s="2145">
        <v>20</v>
      </c>
      <c r="P23" s="2145">
        <v>1</v>
      </c>
      <c r="Q23" s="2145">
        <f t="shared" si="5"/>
        <v>20</v>
      </c>
      <c r="R23" s="2147" t="s">
        <v>383</v>
      </c>
      <c r="S23" s="432" t="s">
        <v>529</v>
      </c>
      <c r="T23" s="411"/>
      <c r="U23" s="411"/>
      <c r="V23" s="411" t="s">
        <v>710</v>
      </c>
      <c r="W23" s="411" t="s">
        <v>711</v>
      </c>
      <c r="X23" s="410"/>
    </row>
    <row r="24" spans="1:24" s="412" customFormat="1" ht="12.75" customHeight="1">
      <c r="A24" s="2141" t="s">
        <v>55</v>
      </c>
      <c r="B24" s="2142" t="s">
        <v>702</v>
      </c>
      <c r="C24" s="3816"/>
      <c r="D24" s="3819"/>
      <c r="E24" s="2136" t="s">
        <v>713</v>
      </c>
      <c r="F24" s="2136" t="s">
        <v>7</v>
      </c>
      <c r="G24" s="2136" t="s">
        <v>536</v>
      </c>
      <c r="H24" s="2143" t="str">
        <f t="shared" si="2"/>
        <v>PK1-NA-ME</v>
      </c>
      <c r="I24" s="2144" t="s">
        <v>489</v>
      </c>
      <c r="J24" s="2144" t="s">
        <v>490</v>
      </c>
      <c r="K24" s="2138">
        <v>60</v>
      </c>
      <c r="L24" s="2139"/>
      <c r="M24" s="2138" t="s">
        <v>80</v>
      </c>
      <c r="N24" s="2138"/>
      <c r="O24" s="2138">
        <v>20</v>
      </c>
      <c r="P24" s="2138">
        <v>1</v>
      </c>
      <c r="Q24" s="2138">
        <f t="shared" si="5"/>
        <v>20</v>
      </c>
      <c r="R24" s="2147" t="s">
        <v>383</v>
      </c>
      <c r="S24" s="432" t="s">
        <v>529</v>
      </c>
      <c r="T24" s="411"/>
      <c r="U24" s="411"/>
      <c r="V24" s="411" t="s">
        <v>710</v>
      </c>
      <c r="W24" s="411" t="s">
        <v>711</v>
      </c>
      <c r="X24" s="410"/>
    </row>
    <row r="25" spans="1:24" s="412" customFormat="1" ht="13.5" customHeight="1" thickBot="1">
      <c r="A25" s="2148" t="s">
        <v>55</v>
      </c>
      <c r="B25" s="2149" t="s">
        <v>703</v>
      </c>
      <c r="C25" s="3817"/>
      <c r="D25" s="3820"/>
      <c r="E25" s="2150" t="s">
        <v>713</v>
      </c>
      <c r="F25" s="2150" t="s">
        <v>7</v>
      </c>
      <c r="G25" s="2150" t="s">
        <v>536</v>
      </c>
      <c r="H25" s="2150" t="str">
        <f t="shared" si="2"/>
        <v>PK1-NA-ME</v>
      </c>
      <c r="I25" s="2151" t="s">
        <v>489</v>
      </c>
      <c r="J25" s="2151" t="s">
        <v>490</v>
      </c>
      <c r="K25" s="2152">
        <v>60</v>
      </c>
      <c r="L25" s="2153"/>
      <c r="M25" s="2152" t="s">
        <v>80</v>
      </c>
      <c r="N25" s="2152"/>
      <c r="O25" s="2152">
        <v>20</v>
      </c>
      <c r="P25" s="2152">
        <v>1</v>
      </c>
      <c r="Q25" s="2152">
        <f t="shared" si="5"/>
        <v>20</v>
      </c>
      <c r="R25" s="2154" t="s">
        <v>383</v>
      </c>
      <c r="S25" s="432" t="s">
        <v>529</v>
      </c>
      <c r="T25" s="411"/>
      <c r="U25" s="411"/>
      <c r="V25" s="411" t="s">
        <v>710</v>
      </c>
      <c r="W25" s="411" t="s">
        <v>711</v>
      </c>
      <c r="X25" s="410"/>
    </row>
    <row r="26" spans="1:24" s="412" customFormat="1" ht="12">
      <c r="A26" s="396" t="s">
        <v>55</v>
      </c>
      <c r="B26" s="488" t="s">
        <v>698</v>
      </c>
      <c r="C26" s="3488">
        <v>361022</v>
      </c>
      <c r="D26" s="3489">
        <v>2924</v>
      </c>
      <c r="E26" s="543" t="s">
        <v>846</v>
      </c>
      <c r="F26" s="543" t="s">
        <v>9</v>
      </c>
      <c r="G26" s="543" t="s">
        <v>697</v>
      </c>
      <c r="H26" s="543" t="str">
        <f>A26&amp;"-"&amp;E26&amp;F26&amp;"-"&amp;G26</f>
        <v>PK1-QC-EE</v>
      </c>
      <c r="I26" s="914" t="s">
        <v>482</v>
      </c>
      <c r="J26" s="914" t="s">
        <v>1066</v>
      </c>
      <c r="K26" s="408">
        <v>90</v>
      </c>
      <c r="L26" s="407"/>
      <c r="M26" s="408" t="s">
        <v>80</v>
      </c>
      <c r="N26" s="408"/>
      <c r="O26" s="408">
        <v>30</v>
      </c>
      <c r="P26" s="408">
        <v>1</v>
      </c>
      <c r="Q26" s="408">
        <f t="shared" si="5"/>
        <v>30</v>
      </c>
      <c r="R26" s="409" t="s">
        <v>384</v>
      </c>
      <c r="S26" s="432" t="s">
        <v>531</v>
      </c>
      <c r="T26" s="411"/>
      <c r="U26" s="411"/>
      <c r="V26" s="411" t="s">
        <v>710</v>
      </c>
      <c r="W26" s="411" t="s">
        <v>711</v>
      </c>
      <c r="X26" s="410"/>
    </row>
    <row r="27" spans="1:24" s="412" customFormat="1" ht="12">
      <c r="A27" s="397" t="s">
        <v>55</v>
      </c>
      <c r="B27" s="418" t="s">
        <v>699</v>
      </c>
      <c r="C27" s="3440"/>
      <c r="D27" s="3413"/>
      <c r="E27" s="419" t="s">
        <v>846</v>
      </c>
      <c r="F27" s="419" t="s">
        <v>9</v>
      </c>
      <c r="G27" s="419" t="s">
        <v>697</v>
      </c>
      <c r="H27" s="419" t="str">
        <f t="shared" ref="H27:H29" si="6">A27&amp;"-"&amp;E27&amp;F27&amp;"-"&amp;G27</f>
        <v>PK1-QC-EE</v>
      </c>
      <c r="I27" s="916" t="s">
        <v>482</v>
      </c>
      <c r="J27" s="916" t="s">
        <v>485</v>
      </c>
      <c r="K27" s="416">
        <v>90</v>
      </c>
      <c r="L27" s="415"/>
      <c r="M27" s="416" t="s">
        <v>80</v>
      </c>
      <c r="N27" s="416"/>
      <c r="O27" s="416">
        <v>30</v>
      </c>
      <c r="P27" s="416">
        <v>1</v>
      </c>
      <c r="Q27" s="416">
        <f t="shared" si="5"/>
        <v>30</v>
      </c>
      <c r="R27" s="417" t="s">
        <v>384</v>
      </c>
      <c r="S27" s="432" t="s">
        <v>531</v>
      </c>
      <c r="T27" s="411"/>
      <c r="U27" s="411"/>
      <c r="V27" s="411" t="s">
        <v>710</v>
      </c>
      <c r="W27" s="411" t="s">
        <v>711</v>
      </c>
      <c r="X27" s="410"/>
    </row>
    <row r="28" spans="1:24" s="412" customFormat="1" ht="12.75" customHeight="1">
      <c r="A28" s="399" t="s">
        <v>55</v>
      </c>
      <c r="B28" s="426" t="s">
        <v>702</v>
      </c>
      <c r="C28" s="3440"/>
      <c r="D28" s="3413"/>
      <c r="E28" s="427" t="s">
        <v>846</v>
      </c>
      <c r="F28" s="427" t="s">
        <v>9</v>
      </c>
      <c r="G28" s="427" t="s">
        <v>697</v>
      </c>
      <c r="H28" s="427" t="str">
        <f t="shared" si="6"/>
        <v>PK1-QC-EE</v>
      </c>
      <c r="I28" s="920" t="s">
        <v>482</v>
      </c>
      <c r="J28" s="920" t="s">
        <v>485</v>
      </c>
      <c r="K28" s="428">
        <v>90</v>
      </c>
      <c r="L28" s="429"/>
      <c r="M28" s="428" t="s">
        <v>80</v>
      </c>
      <c r="N28" s="428"/>
      <c r="O28" s="428">
        <v>30</v>
      </c>
      <c r="P28" s="428">
        <v>1</v>
      </c>
      <c r="Q28" s="428">
        <f t="shared" si="5"/>
        <v>30</v>
      </c>
      <c r="R28" s="417" t="s">
        <v>384</v>
      </c>
      <c r="S28" s="432" t="s">
        <v>531</v>
      </c>
      <c r="T28" s="411"/>
      <c r="U28" s="411"/>
      <c r="V28" s="411" t="s">
        <v>710</v>
      </c>
      <c r="W28" s="411" t="s">
        <v>711</v>
      </c>
    </row>
    <row r="29" spans="1:24" s="412" customFormat="1" thickBot="1">
      <c r="A29" s="398" t="s">
        <v>55</v>
      </c>
      <c r="B29" s="472" t="s">
        <v>703</v>
      </c>
      <c r="C29" s="3448"/>
      <c r="D29" s="3414"/>
      <c r="E29" s="465" t="s">
        <v>846</v>
      </c>
      <c r="F29" s="465" t="s">
        <v>9</v>
      </c>
      <c r="G29" s="465" t="s">
        <v>697</v>
      </c>
      <c r="H29" s="465" t="str">
        <f t="shared" si="6"/>
        <v>PK1-QC-EE</v>
      </c>
      <c r="I29" s="921" t="s">
        <v>482</v>
      </c>
      <c r="J29" s="921" t="s">
        <v>485</v>
      </c>
      <c r="K29" s="424">
        <v>90</v>
      </c>
      <c r="L29" s="423"/>
      <c r="M29" s="424" t="s">
        <v>80</v>
      </c>
      <c r="N29" s="424"/>
      <c r="O29" s="424">
        <v>30</v>
      </c>
      <c r="P29" s="424">
        <v>1</v>
      </c>
      <c r="Q29" s="424">
        <f t="shared" si="5"/>
        <v>30</v>
      </c>
      <c r="R29" s="425" t="s">
        <v>384</v>
      </c>
      <c r="S29" s="432" t="s">
        <v>531</v>
      </c>
      <c r="T29" s="411"/>
      <c r="U29" s="411"/>
      <c r="V29" s="411" t="s">
        <v>710</v>
      </c>
      <c r="W29" s="411" t="s">
        <v>711</v>
      </c>
    </row>
    <row r="30" spans="1:24" s="437" customFormat="1" ht="12">
      <c r="A30" s="399" t="s">
        <v>55</v>
      </c>
      <c r="B30" s="426" t="s">
        <v>698</v>
      </c>
      <c r="C30" s="3440">
        <v>360915</v>
      </c>
      <c r="D30" s="3413">
        <v>2926</v>
      </c>
      <c r="E30" s="461" t="s">
        <v>846</v>
      </c>
      <c r="F30" s="911" t="s">
        <v>32</v>
      </c>
      <c r="G30" s="911" t="s">
        <v>697</v>
      </c>
      <c r="H30" s="518" t="str">
        <f>A30&amp;"-"&amp;E30&amp;F30&amp;"-"&amp;G30</f>
        <v>PK1-QI-EE</v>
      </c>
      <c r="I30" s="491" t="s">
        <v>482</v>
      </c>
      <c r="J30" s="923" t="s">
        <v>507</v>
      </c>
      <c r="K30" s="439">
        <v>90</v>
      </c>
      <c r="L30" s="429"/>
      <c r="M30" s="428" t="s">
        <v>80</v>
      </c>
      <c r="N30" s="428"/>
      <c r="O30" s="428">
        <v>20</v>
      </c>
      <c r="P30" s="428">
        <v>1</v>
      </c>
      <c r="Q30" s="428">
        <f t="shared" ref="Q30:Q33" si="7">O30*P30</f>
        <v>20</v>
      </c>
      <c r="R30" s="430" t="s">
        <v>383</v>
      </c>
      <c r="S30" s="432" t="s">
        <v>529</v>
      </c>
      <c r="T30" s="436"/>
      <c r="U30" s="436"/>
      <c r="V30" s="411" t="s">
        <v>715</v>
      </c>
      <c r="W30" s="411" t="s">
        <v>714</v>
      </c>
    </row>
    <row r="31" spans="1:24" s="437" customFormat="1" ht="12">
      <c r="A31" s="397" t="s">
        <v>55</v>
      </c>
      <c r="B31" s="418" t="s">
        <v>699</v>
      </c>
      <c r="C31" s="3440"/>
      <c r="D31" s="3413"/>
      <c r="E31" s="455" t="s">
        <v>846</v>
      </c>
      <c r="F31" s="438" t="s">
        <v>32</v>
      </c>
      <c r="G31" s="438" t="s">
        <v>697</v>
      </c>
      <c r="H31" s="518" t="str">
        <f t="shared" ref="H31:H33" si="8">A31&amp;"-"&amp;E31&amp;F31&amp;"-"&amp;G31</f>
        <v>PK1-QI-EE</v>
      </c>
      <c r="I31" s="491" t="s">
        <v>482</v>
      </c>
      <c r="J31" s="923" t="s">
        <v>507</v>
      </c>
      <c r="K31" s="439">
        <v>90</v>
      </c>
      <c r="L31" s="415"/>
      <c r="M31" s="416" t="s">
        <v>80</v>
      </c>
      <c r="N31" s="414"/>
      <c r="O31" s="414">
        <v>20</v>
      </c>
      <c r="P31" s="414">
        <v>1</v>
      </c>
      <c r="Q31" s="414">
        <f t="shared" si="7"/>
        <v>20</v>
      </c>
      <c r="R31" s="417" t="s">
        <v>383</v>
      </c>
      <c r="S31" s="432" t="s">
        <v>529</v>
      </c>
      <c r="T31" s="436"/>
      <c r="U31" s="436"/>
      <c r="V31" s="411" t="s">
        <v>715</v>
      </c>
      <c r="W31" s="411" t="s">
        <v>714</v>
      </c>
    </row>
    <row r="32" spans="1:24" s="437" customFormat="1" ht="12">
      <c r="A32" s="399" t="s">
        <v>55</v>
      </c>
      <c r="B32" s="418" t="s">
        <v>702</v>
      </c>
      <c r="C32" s="3440"/>
      <c r="D32" s="3413"/>
      <c r="E32" s="455" t="s">
        <v>846</v>
      </c>
      <c r="F32" s="438" t="s">
        <v>32</v>
      </c>
      <c r="G32" s="438" t="s">
        <v>697</v>
      </c>
      <c r="H32" s="454" t="str">
        <f t="shared" si="8"/>
        <v>PK1-QI-EE</v>
      </c>
      <c r="I32" s="440" t="s">
        <v>482</v>
      </c>
      <c r="J32" s="924" t="s">
        <v>507</v>
      </c>
      <c r="K32" s="441">
        <v>90</v>
      </c>
      <c r="L32" s="429"/>
      <c r="M32" s="428" t="s">
        <v>80</v>
      </c>
      <c r="N32" s="428"/>
      <c r="O32" s="428">
        <v>20</v>
      </c>
      <c r="P32" s="428">
        <v>1</v>
      </c>
      <c r="Q32" s="428">
        <f t="shared" si="7"/>
        <v>20</v>
      </c>
      <c r="R32" s="417" t="s">
        <v>383</v>
      </c>
      <c r="S32" s="432" t="s">
        <v>529</v>
      </c>
      <c r="T32" s="436"/>
      <c r="U32" s="436"/>
      <c r="V32" s="411" t="s">
        <v>715</v>
      </c>
      <c r="W32" s="411" t="s">
        <v>714</v>
      </c>
    </row>
    <row r="33" spans="1:23" s="437" customFormat="1" thickBot="1">
      <c r="A33" s="403" t="s">
        <v>55</v>
      </c>
      <c r="B33" s="1055" t="s">
        <v>703</v>
      </c>
      <c r="C33" s="3440"/>
      <c r="D33" s="3413"/>
      <c r="E33" s="456" t="s">
        <v>846</v>
      </c>
      <c r="F33" s="1086" t="s">
        <v>32</v>
      </c>
      <c r="G33" s="1086" t="s">
        <v>697</v>
      </c>
      <c r="H33" s="521" t="str">
        <f t="shared" si="8"/>
        <v>PK1-QI-EE</v>
      </c>
      <c r="I33" s="524" t="s">
        <v>482</v>
      </c>
      <c r="J33" s="1058" t="s">
        <v>507</v>
      </c>
      <c r="K33" s="523">
        <v>90</v>
      </c>
      <c r="L33" s="1017"/>
      <c r="M33" s="554" t="s">
        <v>80</v>
      </c>
      <c r="N33" s="563"/>
      <c r="O33" s="563">
        <v>20</v>
      </c>
      <c r="P33" s="563">
        <v>1</v>
      </c>
      <c r="Q33" s="563">
        <f t="shared" si="7"/>
        <v>20</v>
      </c>
      <c r="R33" s="1679" t="s">
        <v>383</v>
      </c>
      <c r="S33" s="432" t="s">
        <v>529</v>
      </c>
      <c r="T33" s="436"/>
      <c r="U33" s="436"/>
      <c r="V33" s="411" t="s">
        <v>715</v>
      </c>
      <c r="W33" s="411" t="s">
        <v>714</v>
      </c>
    </row>
    <row r="34" spans="1:23" s="437" customFormat="1" ht="12">
      <c r="A34" s="396" t="s">
        <v>55</v>
      </c>
      <c r="B34" s="488" t="s">
        <v>698</v>
      </c>
      <c r="C34" s="3488">
        <v>360916</v>
      </c>
      <c r="D34" s="3809">
        <v>2928</v>
      </c>
      <c r="E34" s="516" t="s">
        <v>718</v>
      </c>
      <c r="F34" s="433" t="s">
        <v>34</v>
      </c>
      <c r="G34" s="433" t="s">
        <v>536</v>
      </c>
      <c r="H34" s="516" t="str">
        <f>A34&amp;"-"&amp;E34&amp;F34&amp;"-"&amp;G34</f>
        <v>PK1-YR-ME</v>
      </c>
      <c r="I34" s="922" t="s">
        <v>477</v>
      </c>
      <c r="J34" s="922" t="s">
        <v>479</v>
      </c>
      <c r="K34" s="435" t="str">
        <f>_xlfn.IFS(E34="Y","365",E34="365","30")</f>
        <v>365</v>
      </c>
      <c r="L34" s="407"/>
      <c r="M34" s="408" t="s">
        <v>80</v>
      </c>
      <c r="N34" s="408"/>
      <c r="O34" s="435">
        <v>60</v>
      </c>
      <c r="P34" s="435">
        <v>1</v>
      </c>
      <c r="Q34" s="435">
        <v>60</v>
      </c>
      <c r="R34" s="409" t="s">
        <v>385</v>
      </c>
      <c r="S34" s="432" t="s">
        <v>530</v>
      </c>
      <c r="T34" s="436"/>
      <c r="U34" s="436"/>
      <c r="V34" s="411" t="s">
        <v>717</v>
      </c>
      <c r="W34" s="411" t="s">
        <v>716</v>
      </c>
    </row>
    <row r="35" spans="1:23" s="437" customFormat="1" ht="12">
      <c r="A35" s="397" t="s">
        <v>55</v>
      </c>
      <c r="B35" s="418" t="s">
        <v>699</v>
      </c>
      <c r="C35" s="3440"/>
      <c r="D35" s="3810"/>
      <c r="E35" s="455" t="s">
        <v>718</v>
      </c>
      <c r="F35" s="911" t="s">
        <v>34</v>
      </c>
      <c r="G35" s="911" t="s">
        <v>536</v>
      </c>
      <c r="H35" s="518" t="str">
        <f t="shared" ref="H35:H37" si="9">A35&amp;"-"&amp;E35&amp;F35&amp;"-"&amp;G35</f>
        <v>PK1-YR-ME</v>
      </c>
      <c r="I35" s="924" t="s">
        <v>477</v>
      </c>
      <c r="J35" s="924" t="s">
        <v>479</v>
      </c>
      <c r="K35" s="441" t="str">
        <f t="shared" ref="K35:K37" si="10">_xlfn.IFS(E35="Y","365",E35="365","30")</f>
        <v>365</v>
      </c>
      <c r="L35" s="415"/>
      <c r="M35" s="416" t="s">
        <v>80</v>
      </c>
      <c r="N35" s="414"/>
      <c r="O35" s="441">
        <v>60</v>
      </c>
      <c r="P35" s="441">
        <v>1</v>
      </c>
      <c r="Q35" s="441">
        <v>60</v>
      </c>
      <c r="R35" s="430" t="s">
        <v>385</v>
      </c>
      <c r="S35" s="432" t="s">
        <v>530</v>
      </c>
      <c r="T35" s="436"/>
      <c r="U35" s="436"/>
      <c r="V35" s="436" t="s">
        <v>717</v>
      </c>
      <c r="W35" s="411" t="s">
        <v>716</v>
      </c>
    </row>
    <row r="36" spans="1:23" s="437" customFormat="1" ht="12">
      <c r="A36" s="397" t="s">
        <v>55</v>
      </c>
      <c r="B36" s="418" t="s">
        <v>702</v>
      </c>
      <c r="C36" s="3440"/>
      <c r="D36" s="3810"/>
      <c r="E36" s="455" t="s">
        <v>718</v>
      </c>
      <c r="F36" s="438" t="s">
        <v>34</v>
      </c>
      <c r="G36" s="438" t="s">
        <v>536</v>
      </c>
      <c r="H36" s="454" t="str">
        <f t="shared" si="9"/>
        <v>PK1-YR-ME</v>
      </c>
      <c r="I36" s="924" t="s">
        <v>477</v>
      </c>
      <c r="J36" s="924" t="s">
        <v>479</v>
      </c>
      <c r="K36" s="441" t="str">
        <f t="shared" si="10"/>
        <v>365</v>
      </c>
      <c r="L36" s="415"/>
      <c r="M36" s="428" t="s">
        <v>80</v>
      </c>
      <c r="N36" s="416"/>
      <c r="O36" s="441">
        <v>60</v>
      </c>
      <c r="P36" s="441">
        <v>1</v>
      </c>
      <c r="Q36" s="441">
        <v>60</v>
      </c>
      <c r="R36" s="417" t="s">
        <v>385</v>
      </c>
      <c r="S36" s="432" t="s">
        <v>530</v>
      </c>
      <c r="T36" s="436"/>
      <c r="U36" s="436"/>
      <c r="V36" s="436" t="s">
        <v>717</v>
      </c>
      <c r="W36" s="411" t="s">
        <v>716</v>
      </c>
    </row>
    <row r="37" spans="1:23" s="437" customFormat="1" thickBot="1">
      <c r="A37" s="398" t="s">
        <v>55</v>
      </c>
      <c r="B37" s="472" t="s">
        <v>703</v>
      </c>
      <c r="C37" s="3448"/>
      <c r="D37" s="3811"/>
      <c r="E37" s="459" t="s">
        <v>718</v>
      </c>
      <c r="F37" s="442" t="s">
        <v>34</v>
      </c>
      <c r="G37" s="442" t="s">
        <v>536</v>
      </c>
      <c r="H37" s="458" t="str">
        <f t="shared" si="9"/>
        <v>PK1-YR-ME</v>
      </c>
      <c r="I37" s="925" t="s">
        <v>477</v>
      </c>
      <c r="J37" s="925" t="s">
        <v>479</v>
      </c>
      <c r="K37" s="444" t="str">
        <f t="shared" si="10"/>
        <v>365</v>
      </c>
      <c r="L37" s="423"/>
      <c r="M37" s="424" t="s">
        <v>80</v>
      </c>
      <c r="N37" s="422"/>
      <c r="O37" s="444">
        <v>60</v>
      </c>
      <c r="P37" s="444">
        <v>1</v>
      </c>
      <c r="Q37" s="444">
        <v>60</v>
      </c>
      <c r="R37" s="425" t="s">
        <v>385</v>
      </c>
      <c r="S37" s="432" t="s">
        <v>530</v>
      </c>
      <c r="T37" s="436"/>
      <c r="U37" s="436"/>
      <c r="V37" s="436" t="s">
        <v>717</v>
      </c>
      <c r="W37" s="411" t="s">
        <v>716</v>
      </c>
    </row>
    <row r="38" spans="1:23" s="437" customFormat="1" ht="12">
      <c r="A38" s="399" t="s">
        <v>55</v>
      </c>
      <c r="B38" s="426" t="s">
        <v>698</v>
      </c>
      <c r="C38" s="3440">
        <v>360580</v>
      </c>
      <c r="D38" s="3413">
        <v>2929</v>
      </c>
      <c r="E38" s="461" t="s">
        <v>718</v>
      </c>
      <c r="F38" s="911" t="s">
        <v>32</v>
      </c>
      <c r="G38" s="911" t="s">
        <v>536</v>
      </c>
      <c r="H38" s="518" t="str">
        <f>A38&amp;"-"&amp;E38&amp;F38&amp;"-"&amp;G38</f>
        <v>PK1-YI-ME</v>
      </c>
      <c r="I38" s="923" t="s">
        <v>492</v>
      </c>
      <c r="J38" s="923" t="s">
        <v>494</v>
      </c>
      <c r="K38" s="439" t="str">
        <f>_xlfn.IFS(E38="Y","365",E38="Y","365")</f>
        <v>365</v>
      </c>
      <c r="L38" s="884"/>
      <c r="M38" s="428" t="s">
        <v>80</v>
      </c>
      <c r="N38" s="428"/>
      <c r="O38" s="439">
        <v>10</v>
      </c>
      <c r="P38" s="439">
        <v>1</v>
      </c>
      <c r="Q38" s="439">
        <v>20</v>
      </c>
      <c r="R38" s="430" t="s">
        <v>383</v>
      </c>
      <c r="S38" s="432" t="s">
        <v>529</v>
      </c>
      <c r="T38" s="436"/>
      <c r="U38" s="436"/>
      <c r="V38" s="436" t="s">
        <v>735</v>
      </c>
      <c r="W38" s="436" t="s">
        <v>736</v>
      </c>
    </row>
    <row r="39" spans="1:23" s="437" customFormat="1" ht="12">
      <c r="A39" s="397" t="s">
        <v>55</v>
      </c>
      <c r="B39" s="418" t="s">
        <v>699</v>
      </c>
      <c r="C39" s="3440"/>
      <c r="D39" s="3413"/>
      <c r="E39" s="455" t="s">
        <v>718</v>
      </c>
      <c r="F39" s="438" t="s">
        <v>32</v>
      </c>
      <c r="G39" s="438" t="s">
        <v>536</v>
      </c>
      <c r="H39" s="518" t="str">
        <f t="shared" ref="H39:H45" si="11">A39&amp;"-"&amp;E39&amp;F39&amp;"-"&amp;G39</f>
        <v>PK1-YI-ME</v>
      </c>
      <c r="I39" s="924" t="s">
        <v>492</v>
      </c>
      <c r="J39" s="924" t="s">
        <v>494</v>
      </c>
      <c r="K39" s="441" t="str">
        <f t="shared" ref="K39:K45" si="12">_xlfn.IFS(E39="Y","365",E39="Y","365")</f>
        <v>365</v>
      </c>
      <c r="L39" s="586"/>
      <c r="M39" s="416" t="s">
        <v>80</v>
      </c>
      <c r="N39" s="414"/>
      <c r="O39" s="439">
        <v>10</v>
      </c>
      <c r="P39" s="439">
        <v>1</v>
      </c>
      <c r="Q39" s="439">
        <v>20</v>
      </c>
      <c r="R39" s="417" t="s">
        <v>383</v>
      </c>
      <c r="S39" s="432" t="s">
        <v>529</v>
      </c>
      <c r="T39" s="436"/>
      <c r="U39" s="436"/>
      <c r="V39" s="436" t="s">
        <v>735</v>
      </c>
      <c r="W39" s="436" t="s">
        <v>736</v>
      </c>
    </row>
    <row r="40" spans="1:23" s="437" customFormat="1" ht="12">
      <c r="A40" s="397" t="s">
        <v>55</v>
      </c>
      <c r="B40" s="418" t="s">
        <v>702</v>
      </c>
      <c r="C40" s="3440"/>
      <c r="D40" s="3413"/>
      <c r="E40" s="455" t="s">
        <v>718</v>
      </c>
      <c r="F40" s="438" t="s">
        <v>32</v>
      </c>
      <c r="G40" s="438" t="s">
        <v>536</v>
      </c>
      <c r="H40" s="454" t="str">
        <f t="shared" si="11"/>
        <v>PK1-YI-ME</v>
      </c>
      <c r="I40" s="924" t="s">
        <v>492</v>
      </c>
      <c r="J40" s="924" t="s">
        <v>494</v>
      </c>
      <c r="K40" s="441" t="str">
        <f t="shared" si="12"/>
        <v>365</v>
      </c>
      <c r="L40" s="586"/>
      <c r="M40" s="428" t="s">
        <v>80</v>
      </c>
      <c r="N40" s="416"/>
      <c r="O40" s="441">
        <v>10</v>
      </c>
      <c r="P40" s="441">
        <v>1</v>
      </c>
      <c r="Q40" s="441">
        <v>20</v>
      </c>
      <c r="R40" s="417" t="s">
        <v>383</v>
      </c>
      <c r="S40" s="432" t="s">
        <v>529</v>
      </c>
      <c r="T40" s="436"/>
      <c r="U40" s="436"/>
      <c r="V40" s="436" t="s">
        <v>735</v>
      </c>
      <c r="W40" s="436" t="s">
        <v>736</v>
      </c>
    </row>
    <row r="41" spans="1:23" s="437" customFormat="1" thickBot="1">
      <c r="A41" s="397" t="s">
        <v>55</v>
      </c>
      <c r="B41" s="418" t="s">
        <v>703</v>
      </c>
      <c r="C41" s="3448"/>
      <c r="D41" s="3414"/>
      <c r="E41" s="455" t="s">
        <v>718</v>
      </c>
      <c r="F41" s="442" t="s">
        <v>32</v>
      </c>
      <c r="G41" s="442" t="s">
        <v>536</v>
      </c>
      <c r="H41" s="454" t="str">
        <f t="shared" si="11"/>
        <v>PK1-YI-ME</v>
      </c>
      <c r="I41" s="924" t="s">
        <v>492</v>
      </c>
      <c r="J41" s="924" t="s">
        <v>494</v>
      </c>
      <c r="K41" s="444" t="str">
        <f>_xlfn.IFS(E41="Y","365",E41="Y","365")</f>
        <v>365</v>
      </c>
      <c r="L41" s="885"/>
      <c r="M41" s="424" t="s">
        <v>80</v>
      </c>
      <c r="N41" s="422"/>
      <c r="O41" s="441">
        <v>10</v>
      </c>
      <c r="P41" s="441">
        <v>1</v>
      </c>
      <c r="Q41" s="441">
        <v>20</v>
      </c>
      <c r="R41" s="417" t="s">
        <v>383</v>
      </c>
      <c r="S41" s="432" t="s">
        <v>529</v>
      </c>
      <c r="T41" s="436"/>
      <c r="U41" s="436"/>
      <c r="V41" s="436" t="s">
        <v>735</v>
      </c>
      <c r="W41" s="436" t="s">
        <v>736</v>
      </c>
    </row>
    <row r="42" spans="1:23" s="437" customFormat="1" ht="12">
      <c r="A42" s="396" t="s">
        <v>55</v>
      </c>
      <c r="B42" s="488" t="s">
        <v>698</v>
      </c>
      <c r="C42" s="3488">
        <v>360958</v>
      </c>
      <c r="D42" s="3489">
        <v>2925</v>
      </c>
      <c r="E42" s="515" t="s">
        <v>718</v>
      </c>
      <c r="F42" s="911" t="s">
        <v>34</v>
      </c>
      <c r="G42" s="911" t="s">
        <v>536</v>
      </c>
      <c r="H42" s="516" t="str">
        <f t="shared" si="11"/>
        <v>PK1-YR-ME</v>
      </c>
      <c r="I42" s="922" t="s">
        <v>489</v>
      </c>
      <c r="J42" s="922" t="s">
        <v>491</v>
      </c>
      <c r="K42" s="439" t="str">
        <f>_xlfn.IFS(E42="Y","365",E42="Y","365")</f>
        <v>365</v>
      </c>
      <c r="L42" s="429"/>
      <c r="M42" s="428" t="s">
        <v>80</v>
      </c>
      <c r="N42" s="428"/>
      <c r="O42" s="435">
        <v>60</v>
      </c>
      <c r="P42" s="435">
        <v>1</v>
      </c>
      <c r="Q42" s="435">
        <f t="shared" ref="Q42:Q49" si="13">O42*P42</f>
        <v>60</v>
      </c>
      <c r="R42" s="445" t="s">
        <v>385</v>
      </c>
      <c r="S42" s="437" t="s">
        <v>530</v>
      </c>
      <c r="T42" s="436"/>
      <c r="U42" s="436"/>
      <c r="V42" s="436" t="s">
        <v>735</v>
      </c>
      <c r="W42" s="436" t="s">
        <v>736</v>
      </c>
    </row>
    <row r="43" spans="1:23" s="437" customFormat="1" ht="12">
      <c r="A43" s="397" t="s">
        <v>55</v>
      </c>
      <c r="B43" s="418" t="s">
        <v>699</v>
      </c>
      <c r="C43" s="3440"/>
      <c r="D43" s="3413"/>
      <c r="E43" s="455" t="s">
        <v>718</v>
      </c>
      <c r="F43" s="438" t="s">
        <v>34</v>
      </c>
      <c r="G43" s="438" t="s">
        <v>536</v>
      </c>
      <c r="H43" s="455" t="str">
        <f t="shared" si="11"/>
        <v>PK1-YR-ME</v>
      </c>
      <c r="I43" s="924" t="s">
        <v>489</v>
      </c>
      <c r="J43" s="924" t="s">
        <v>491</v>
      </c>
      <c r="K43" s="441" t="str">
        <f t="shared" si="12"/>
        <v>365</v>
      </c>
      <c r="L43" s="415"/>
      <c r="M43" s="416" t="s">
        <v>80</v>
      </c>
      <c r="N43" s="414"/>
      <c r="O43" s="441">
        <v>60</v>
      </c>
      <c r="P43" s="441">
        <v>1</v>
      </c>
      <c r="Q43" s="441">
        <f t="shared" si="13"/>
        <v>60</v>
      </c>
      <c r="R43" s="446" t="s">
        <v>385</v>
      </c>
      <c r="S43" s="432" t="s">
        <v>530</v>
      </c>
      <c r="T43" s="436"/>
      <c r="U43" s="436"/>
      <c r="V43" s="436" t="s">
        <v>735</v>
      </c>
      <c r="W43" s="436" t="s">
        <v>736</v>
      </c>
    </row>
    <row r="44" spans="1:23" s="437" customFormat="1" ht="12">
      <c r="A44" s="397" t="s">
        <v>55</v>
      </c>
      <c r="B44" s="418" t="s">
        <v>702</v>
      </c>
      <c r="C44" s="3440"/>
      <c r="D44" s="3413"/>
      <c r="E44" s="455" t="s">
        <v>718</v>
      </c>
      <c r="F44" s="438" t="s">
        <v>34</v>
      </c>
      <c r="G44" s="438" t="s">
        <v>536</v>
      </c>
      <c r="H44" s="455" t="str">
        <f t="shared" si="11"/>
        <v>PK1-YR-ME</v>
      </c>
      <c r="I44" s="924" t="s">
        <v>489</v>
      </c>
      <c r="J44" s="924" t="s">
        <v>491</v>
      </c>
      <c r="K44" s="441" t="str">
        <f t="shared" si="12"/>
        <v>365</v>
      </c>
      <c r="L44" s="415"/>
      <c r="M44" s="428" t="s">
        <v>80</v>
      </c>
      <c r="N44" s="416"/>
      <c r="O44" s="441">
        <v>60</v>
      </c>
      <c r="P44" s="441">
        <v>1</v>
      </c>
      <c r="Q44" s="441">
        <f t="shared" si="13"/>
        <v>60</v>
      </c>
      <c r="R44" s="446" t="s">
        <v>385</v>
      </c>
      <c r="S44" s="432" t="s">
        <v>530</v>
      </c>
      <c r="T44" s="436"/>
      <c r="U44" s="436"/>
      <c r="V44" s="436" t="s">
        <v>735</v>
      </c>
      <c r="W44" s="436" t="s">
        <v>736</v>
      </c>
    </row>
    <row r="45" spans="1:23" s="437" customFormat="1" thickBot="1">
      <c r="A45" s="397" t="s">
        <v>55</v>
      </c>
      <c r="B45" s="418" t="s">
        <v>703</v>
      </c>
      <c r="C45" s="3448"/>
      <c r="D45" s="3414"/>
      <c r="E45" s="455" t="s">
        <v>718</v>
      </c>
      <c r="F45" s="442" t="s">
        <v>34</v>
      </c>
      <c r="G45" s="438" t="s">
        <v>536</v>
      </c>
      <c r="H45" s="455" t="str">
        <f t="shared" si="11"/>
        <v>PK1-YR-ME</v>
      </c>
      <c r="I45" s="924" t="s">
        <v>489</v>
      </c>
      <c r="J45" s="443" t="s">
        <v>491</v>
      </c>
      <c r="K45" s="444" t="str">
        <f t="shared" si="12"/>
        <v>365</v>
      </c>
      <c r="L45" s="423"/>
      <c r="M45" s="424" t="s">
        <v>80</v>
      </c>
      <c r="N45" s="422"/>
      <c r="O45" s="441">
        <v>60</v>
      </c>
      <c r="P45" s="441">
        <v>1</v>
      </c>
      <c r="Q45" s="441">
        <f t="shared" si="13"/>
        <v>60</v>
      </c>
      <c r="R45" s="446" t="s">
        <v>385</v>
      </c>
      <c r="S45" s="432" t="s">
        <v>530</v>
      </c>
      <c r="T45" s="436"/>
      <c r="U45" s="436"/>
      <c r="V45" s="436" t="s">
        <v>735</v>
      </c>
      <c r="W45" s="436" t="s">
        <v>736</v>
      </c>
    </row>
    <row r="46" spans="1:23" s="437" customFormat="1" ht="12">
      <c r="A46" s="396" t="s">
        <v>55</v>
      </c>
      <c r="B46" s="488" t="s">
        <v>698</v>
      </c>
      <c r="C46" s="3488">
        <v>360995</v>
      </c>
      <c r="D46" s="3489">
        <v>2930</v>
      </c>
      <c r="E46" s="515" t="s">
        <v>718</v>
      </c>
      <c r="F46" s="911" t="s">
        <v>34</v>
      </c>
      <c r="G46" s="433" t="s">
        <v>536</v>
      </c>
      <c r="H46" s="515" t="str">
        <f>A46&amp;"-"&amp;E46&amp;F46&amp;"-"&amp;G46&amp;2</f>
        <v>PK1-YR-ME2</v>
      </c>
      <c r="I46" s="434" t="s">
        <v>482</v>
      </c>
      <c r="J46" s="923" t="s">
        <v>484</v>
      </c>
      <c r="K46" s="439">
        <v>365</v>
      </c>
      <c r="L46" s="884"/>
      <c r="M46" s="428" t="s">
        <v>80</v>
      </c>
      <c r="N46" s="428"/>
      <c r="O46" s="435">
        <v>60</v>
      </c>
      <c r="P46" s="435">
        <v>1</v>
      </c>
      <c r="Q46" s="435">
        <f t="shared" si="13"/>
        <v>60</v>
      </c>
      <c r="R46" s="409" t="s">
        <v>503</v>
      </c>
      <c r="S46" s="431" t="s">
        <v>528</v>
      </c>
      <c r="T46" s="436"/>
      <c r="U46" s="436"/>
      <c r="V46" s="436" t="s">
        <v>735</v>
      </c>
      <c r="W46" s="436" t="s">
        <v>736</v>
      </c>
    </row>
    <row r="47" spans="1:23" s="437" customFormat="1" ht="12">
      <c r="A47" s="397" t="s">
        <v>55</v>
      </c>
      <c r="B47" s="418" t="s">
        <v>699</v>
      </c>
      <c r="C47" s="3440"/>
      <c r="D47" s="3413"/>
      <c r="E47" s="455" t="s">
        <v>718</v>
      </c>
      <c r="F47" s="438" t="s">
        <v>34</v>
      </c>
      <c r="G47" s="438" t="s">
        <v>536</v>
      </c>
      <c r="H47" s="455" t="str">
        <f t="shared" ref="H47:H49" si="14">A47&amp;"-"&amp;E47&amp;F47&amp;"-"&amp;G47&amp;2</f>
        <v>PK1-YR-ME2</v>
      </c>
      <c r="I47" s="491" t="s">
        <v>482</v>
      </c>
      <c r="J47" s="923" t="s">
        <v>484</v>
      </c>
      <c r="K47" s="439">
        <v>365</v>
      </c>
      <c r="L47" s="586"/>
      <c r="M47" s="416" t="s">
        <v>80</v>
      </c>
      <c r="N47" s="414"/>
      <c r="O47" s="439">
        <v>60</v>
      </c>
      <c r="P47" s="439">
        <v>1</v>
      </c>
      <c r="Q47" s="439">
        <f t="shared" si="13"/>
        <v>60</v>
      </c>
      <c r="R47" s="417" t="s">
        <v>503</v>
      </c>
      <c r="S47" s="410" t="s">
        <v>528</v>
      </c>
      <c r="T47" s="436"/>
      <c r="U47" s="436"/>
      <c r="V47" s="436" t="s">
        <v>735</v>
      </c>
      <c r="W47" s="436" t="s">
        <v>736</v>
      </c>
    </row>
    <row r="48" spans="1:23" s="437" customFormat="1" ht="12">
      <c r="A48" s="397" t="s">
        <v>55</v>
      </c>
      <c r="B48" s="418" t="s">
        <v>702</v>
      </c>
      <c r="C48" s="3440"/>
      <c r="D48" s="3413"/>
      <c r="E48" s="455" t="s">
        <v>718</v>
      </c>
      <c r="F48" s="438" t="s">
        <v>34</v>
      </c>
      <c r="G48" s="438" t="s">
        <v>536</v>
      </c>
      <c r="H48" s="455" t="str">
        <f t="shared" si="14"/>
        <v>PK1-YR-ME2</v>
      </c>
      <c r="I48" s="440" t="s">
        <v>482</v>
      </c>
      <c r="J48" s="924" t="s">
        <v>484</v>
      </c>
      <c r="K48" s="441">
        <v>365</v>
      </c>
      <c r="L48" s="586"/>
      <c r="M48" s="428" t="s">
        <v>80</v>
      </c>
      <c r="N48" s="416"/>
      <c r="O48" s="441">
        <v>60</v>
      </c>
      <c r="P48" s="441">
        <v>1</v>
      </c>
      <c r="Q48" s="441">
        <f t="shared" si="13"/>
        <v>60</v>
      </c>
      <c r="R48" s="417" t="s">
        <v>503</v>
      </c>
      <c r="S48" s="410" t="s">
        <v>528</v>
      </c>
      <c r="T48" s="436"/>
      <c r="U48" s="436"/>
      <c r="V48" s="436" t="s">
        <v>735</v>
      </c>
      <c r="W48" s="436" t="s">
        <v>736</v>
      </c>
    </row>
    <row r="49" spans="1:23" s="437" customFormat="1" thickBot="1">
      <c r="A49" s="397" t="s">
        <v>55</v>
      </c>
      <c r="B49" s="418" t="s">
        <v>703</v>
      </c>
      <c r="C49" s="3448"/>
      <c r="D49" s="3414"/>
      <c r="E49" s="455" t="s">
        <v>718</v>
      </c>
      <c r="F49" s="438" t="s">
        <v>34</v>
      </c>
      <c r="G49" s="438" t="s">
        <v>536</v>
      </c>
      <c r="H49" s="455" t="str">
        <f t="shared" si="14"/>
        <v>PK1-YR-ME2</v>
      </c>
      <c r="I49" s="440" t="s">
        <v>482</v>
      </c>
      <c r="J49" s="924" t="s">
        <v>484</v>
      </c>
      <c r="K49" s="441">
        <v>365</v>
      </c>
      <c r="L49" s="586"/>
      <c r="M49" s="416" t="s">
        <v>80</v>
      </c>
      <c r="N49" s="414"/>
      <c r="O49" s="441">
        <v>60</v>
      </c>
      <c r="P49" s="441">
        <v>1</v>
      </c>
      <c r="Q49" s="441">
        <f t="shared" si="13"/>
        <v>60</v>
      </c>
      <c r="R49" s="417" t="s">
        <v>503</v>
      </c>
      <c r="S49" s="410" t="s">
        <v>528</v>
      </c>
      <c r="T49" s="436"/>
      <c r="U49" s="436"/>
      <c r="V49" s="436" t="s">
        <v>735</v>
      </c>
      <c r="W49" s="436" t="s">
        <v>736</v>
      </c>
    </row>
    <row r="50" spans="1:23" s="437" customFormat="1" ht="12">
      <c r="A50" s="396" t="s">
        <v>55</v>
      </c>
      <c r="B50" s="488" t="s">
        <v>725</v>
      </c>
      <c r="C50" s="3488">
        <v>360936</v>
      </c>
      <c r="D50" s="3489">
        <v>2998</v>
      </c>
      <c r="E50" s="543" t="s">
        <v>695</v>
      </c>
      <c r="F50" s="543" t="s">
        <v>42</v>
      </c>
      <c r="G50" s="543" t="s">
        <v>706</v>
      </c>
      <c r="H50" s="543" t="str">
        <f>A50&amp;"-"&amp;E50&amp;F50&amp;"-"&amp;G50</f>
        <v>PK1-ML-OP</v>
      </c>
      <c r="I50" s="914" t="s">
        <v>220</v>
      </c>
      <c r="J50" s="915" t="s">
        <v>1067</v>
      </c>
      <c r="K50" s="406" t="str">
        <f t="shared" ref="K50:K57" si="15">_xlfn.IFS(E50="M","30",E50="M","30")</f>
        <v>30</v>
      </c>
      <c r="L50" s="407"/>
      <c r="M50" s="408" t="s">
        <v>80</v>
      </c>
      <c r="N50" s="406"/>
      <c r="O50" s="406">
        <v>60</v>
      </c>
      <c r="P50" s="406">
        <v>1</v>
      </c>
      <c r="Q50" s="406">
        <v>10</v>
      </c>
      <c r="R50" s="409" t="s">
        <v>503</v>
      </c>
      <c r="S50" s="410" t="s">
        <v>528</v>
      </c>
      <c r="T50" s="411"/>
      <c r="U50" s="411"/>
      <c r="V50" s="411" t="s">
        <v>737</v>
      </c>
      <c r="W50" s="411" t="s">
        <v>738</v>
      </c>
    </row>
    <row r="51" spans="1:23" s="437" customFormat="1" ht="12">
      <c r="A51" s="397" t="s">
        <v>55</v>
      </c>
      <c r="B51" s="418" t="s">
        <v>726</v>
      </c>
      <c r="C51" s="3440"/>
      <c r="D51" s="3413"/>
      <c r="E51" s="419" t="s">
        <v>695</v>
      </c>
      <c r="F51" s="419" t="s">
        <v>42</v>
      </c>
      <c r="G51" s="419" t="s">
        <v>706</v>
      </c>
      <c r="H51" s="419" t="str">
        <f>A51&amp;"-"&amp;E51&amp;F51&amp;"-"&amp;G51</f>
        <v>PK1-ML-OP</v>
      </c>
      <c r="I51" s="916" t="s">
        <v>220</v>
      </c>
      <c r="J51" s="917" t="s">
        <v>1067</v>
      </c>
      <c r="K51" s="414" t="str">
        <f t="shared" si="15"/>
        <v>30</v>
      </c>
      <c r="L51" s="415"/>
      <c r="M51" s="416" t="s">
        <v>80</v>
      </c>
      <c r="N51" s="414"/>
      <c r="O51" s="414">
        <v>60</v>
      </c>
      <c r="P51" s="414">
        <v>1</v>
      </c>
      <c r="Q51" s="414">
        <v>10</v>
      </c>
      <c r="R51" s="417" t="s">
        <v>503</v>
      </c>
      <c r="S51" s="410" t="s">
        <v>528</v>
      </c>
      <c r="T51" s="411"/>
      <c r="U51" s="411"/>
      <c r="V51" s="411" t="s">
        <v>737</v>
      </c>
      <c r="W51" s="411" t="s">
        <v>738</v>
      </c>
    </row>
    <row r="52" spans="1:23" s="437" customFormat="1" ht="12">
      <c r="A52" s="397" t="s">
        <v>55</v>
      </c>
      <c r="B52" s="418" t="s">
        <v>727</v>
      </c>
      <c r="C52" s="3440"/>
      <c r="D52" s="3413"/>
      <c r="E52" s="419" t="s">
        <v>695</v>
      </c>
      <c r="F52" s="419" t="s">
        <v>42</v>
      </c>
      <c r="G52" s="419" t="s">
        <v>706</v>
      </c>
      <c r="H52" s="419" t="str">
        <f t="shared" ref="H52:H65" si="16">A52&amp;"-"&amp;E52&amp;F52&amp;"-"&amp;G52</f>
        <v>PK1-ML-OP</v>
      </c>
      <c r="I52" s="916" t="s">
        <v>220</v>
      </c>
      <c r="J52" s="917" t="s">
        <v>1067</v>
      </c>
      <c r="K52" s="414" t="str">
        <f t="shared" si="15"/>
        <v>30</v>
      </c>
      <c r="L52" s="415"/>
      <c r="M52" s="416" t="s">
        <v>80</v>
      </c>
      <c r="N52" s="414"/>
      <c r="O52" s="414">
        <v>60</v>
      </c>
      <c r="P52" s="414">
        <v>1</v>
      </c>
      <c r="Q52" s="414">
        <v>10</v>
      </c>
      <c r="R52" s="417" t="s">
        <v>503</v>
      </c>
      <c r="S52" s="410" t="s">
        <v>528</v>
      </c>
      <c r="T52" s="411"/>
      <c r="U52" s="411"/>
      <c r="V52" s="411" t="s">
        <v>737</v>
      </c>
      <c r="W52" s="411" t="s">
        <v>738</v>
      </c>
    </row>
    <row r="53" spans="1:23" s="437" customFormat="1" ht="12">
      <c r="A53" s="397" t="s">
        <v>55</v>
      </c>
      <c r="B53" s="418" t="s">
        <v>728</v>
      </c>
      <c r="C53" s="3440"/>
      <c r="D53" s="3413"/>
      <c r="E53" s="419" t="s">
        <v>695</v>
      </c>
      <c r="F53" s="419" t="s">
        <v>42</v>
      </c>
      <c r="G53" s="419" t="s">
        <v>706</v>
      </c>
      <c r="H53" s="419" t="str">
        <f t="shared" si="16"/>
        <v>PK1-ML-OP</v>
      </c>
      <c r="I53" s="916" t="s">
        <v>220</v>
      </c>
      <c r="J53" s="917" t="s">
        <v>1067</v>
      </c>
      <c r="K53" s="414" t="str">
        <f t="shared" si="15"/>
        <v>30</v>
      </c>
      <c r="L53" s="415"/>
      <c r="M53" s="416" t="s">
        <v>80</v>
      </c>
      <c r="N53" s="414"/>
      <c r="O53" s="414">
        <v>60</v>
      </c>
      <c r="P53" s="414">
        <v>1</v>
      </c>
      <c r="Q53" s="414">
        <v>10</v>
      </c>
      <c r="R53" s="417" t="s">
        <v>503</v>
      </c>
      <c r="S53" s="410" t="s">
        <v>528</v>
      </c>
      <c r="T53" s="411"/>
      <c r="U53" s="411"/>
      <c r="V53" s="411" t="s">
        <v>737</v>
      </c>
      <c r="W53" s="411" t="s">
        <v>738</v>
      </c>
    </row>
    <row r="54" spans="1:23" s="437" customFormat="1" ht="12">
      <c r="A54" s="397" t="s">
        <v>55</v>
      </c>
      <c r="B54" s="418" t="s">
        <v>732</v>
      </c>
      <c r="C54" s="3440"/>
      <c r="D54" s="3413"/>
      <c r="E54" s="419" t="s">
        <v>695</v>
      </c>
      <c r="F54" s="419" t="s">
        <v>42</v>
      </c>
      <c r="G54" s="419" t="s">
        <v>706</v>
      </c>
      <c r="H54" s="419" t="str">
        <f t="shared" si="16"/>
        <v>PK1-ML-OP</v>
      </c>
      <c r="I54" s="532" t="s">
        <v>220</v>
      </c>
      <c r="J54" s="917" t="s">
        <v>1067</v>
      </c>
      <c r="K54" s="414" t="str">
        <f t="shared" si="15"/>
        <v>30</v>
      </c>
      <c r="L54" s="415"/>
      <c r="M54" s="416" t="s">
        <v>80</v>
      </c>
      <c r="N54" s="414"/>
      <c r="O54" s="414">
        <v>60</v>
      </c>
      <c r="P54" s="414">
        <v>1</v>
      </c>
      <c r="Q54" s="414">
        <v>10</v>
      </c>
      <c r="R54" s="417" t="s">
        <v>503</v>
      </c>
      <c r="S54" s="410" t="s">
        <v>528</v>
      </c>
      <c r="T54" s="411"/>
      <c r="U54" s="411"/>
      <c r="V54" s="411" t="s">
        <v>737</v>
      </c>
      <c r="W54" s="411" t="s">
        <v>738</v>
      </c>
    </row>
    <row r="55" spans="1:23" s="437" customFormat="1" ht="12">
      <c r="A55" s="397" t="s">
        <v>55</v>
      </c>
      <c r="B55" s="418" t="s">
        <v>731</v>
      </c>
      <c r="C55" s="3440"/>
      <c r="D55" s="3413"/>
      <c r="E55" s="419" t="s">
        <v>695</v>
      </c>
      <c r="F55" s="419" t="s">
        <v>42</v>
      </c>
      <c r="G55" s="419" t="s">
        <v>706</v>
      </c>
      <c r="H55" s="419" t="str">
        <f t="shared" si="16"/>
        <v>PK1-ML-OP</v>
      </c>
      <c r="I55" s="532" t="s">
        <v>220</v>
      </c>
      <c r="J55" s="917" t="s">
        <v>1067</v>
      </c>
      <c r="K55" s="414" t="str">
        <f t="shared" si="15"/>
        <v>30</v>
      </c>
      <c r="L55" s="415"/>
      <c r="M55" s="416" t="s">
        <v>80</v>
      </c>
      <c r="N55" s="414"/>
      <c r="O55" s="414">
        <v>60</v>
      </c>
      <c r="P55" s="414">
        <v>1</v>
      </c>
      <c r="Q55" s="414">
        <v>10</v>
      </c>
      <c r="R55" s="417" t="s">
        <v>503</v>
      </c>
      <c r="S55" s="410" t="s">
        <v>528</v>
      </c>
      <c r="T55" s="411"/>
      <c r="U55" s="411"/>
      <c r="V55" s="411" t="s">
        <v>737</v>
      </c>
      <c r="W55" s="411" t="s">
        <v>738</v>
      </c>
    </row>
    <row r="56" spans="1:23" s="437" customFormat="1" ht="12">
      <c r="A56" s="397" t="s">
        <v>55</v>
      </c>
      <c r="B56" s="418" t="s">
        <v>730</v>
      </c>
      <c r="C56" s="3440"/>
      <c r="D56" s="3413"/>
      <c r="E56" s="419" t="s">
        <v>695</v>
      </c>
      <c r="F56" s="419" t="s">
        <v>42</v>
      </c>
      <c r="G56" s="419" t="s">
        <v>706</v>
      </c>
      <c r="H56" s="419" t="str">
        <f t="shared" si="16"/>
        <v>PK1-ML-OP</v>
      </c>
      <c r="I56" s="532" t="s">
        <v>220</v>
      </c>
      <c r="J56" s="917" t="s">
        <v>1067</v>
      </c>
      <c r="K56" s="414" t="str">
        <f t="shared" si="15"/>
        <v>30</v>
      </c>
      <c r="L56" s="415"/>
      <c r="M56" s="416" t="s">
        <v>80</v>
      </c>
      <c r="N56" s="414"/>
      <c r="O56" s="414">
        <v>60</v>
      </c>
      <c r="P56" s="414">
        <v>1</v>
      </c>
      <c r="Q56" s="414">
        <v>10</v>
      </c>
      <c r="R56" s="417" t="s">
        <v>503</v>
      </c>
      <c r="S56" s="410" t="s">
        <v>528</v>
      </c>
      <c r="T56" s="411"/>
      <c r="U56" s="411"/>
      <c r="V56" s="411" t="s">
        <v>737</v>
      </c>
      <c r="W56" s="411" t="s">
        <v>738</v>
      </c>
    </row>
    <row r="57" spans="1:23" s="437" customFormat="1" thickBot="1">
      <c r="A57" s="398" t="s">
        <v>55</v>
      </c>
      <c r="B57" s="472" t="s">
        <v>729</v>
      </c>
      <c r="C57" s="3448"/>
      <c r="D57" s="3414"/>
      <c r="E57" s="465" t="s">
        <v>695</v>
      </c>
      <c r="F57" s="465" t="s">
        <v>42</v>
      </c>
      <c r="G57" s="465" t="s">
        <v>706</v>
      </c>
      <c r="H57" s="442" t="str">
        <f t="shared" si="16"/>
        <v>PK1-ML-OP</v>
      </c>
      <c r="I57" s="918" t="s">
        <v>220</v>
      </c>
      <c r="J57" s="919" t="s">
        <v>1067</v>
      </c>
      <c r="K57" s="422" t="str">
        <f t="shared" si="15"/>
        <v>30</v>
      </c>
      <c r="L57" s="423"/>
      <c r="M57" s="424" t="s">
        <v>80</v>
      </c>
      <c r="N57" s="422"/>
      <c r="O57" s="422">
        <v>60</v>
      </c>
      <c r="P57" s="422">
        <v>1</v>
      </c>
      <c r="Q57" s="422">
        <v>10</v>
      </c>
      <c r="R57" s="425" t="s">
        <v>503</v>
      </c>
      <c r="S57" s="410" t="s">
        <v>528</v>
      </c>
      <c r="T57" s="411"/>
      <c r="U57" s="411"/>
      <c r="V57" s="411" t="s">
        <v>737</v>
      </c>
      <c r="W57" s="411" t="s">
        <v>738</v>
      </c>
    </row>
    <row r="58" spans="1:23" s="437" customFormat="1" ht="12">
      <c r="A58" s="399" t="s">
        <v>55</v>
      </c>
      <c r="B58" s="426" t="s">
        <v>725</v>
      </c>
      <c r="C58" s="3488">
        <v>360576</v>
      </c>
      <c r="D58" s="3489">
        <v>2933</v>
      </c>
      <c r="E58" s="427" t="s">
        <v>695</v>
      </c>
      <c r="F58" s="427" t="s">
        <v>42</v>
      </c>
      <c r="G58" s="427" t="s">
        <v>706</v>
      </c>
      <c r="H58" s="427" t="str">
        <f t="shared" si="16"/>
        <v>PK1-ML-OP</v>
      </c>
      <c r="I58" s="914" t="s">
        <v>477</v>
      </c>
      <c r="J58" s="915" t="s">
        <v>478</v>
      </c>
      <c r="K58" s="406" t="str">
        <f t="shared" ref="K58:K65" si="17">_xlfn.IFS(E58="M","30",E58="M","30")</f>
        <v>30</v>
      </c>
      <c r="L58" s="407"/>
      <c r="M58" s="408" t="s">
        <v>80</v>
      </c>
      <c r="N58" s="406"/>
      <c r="O58" s="406">
        <v>10</v>
      </c>
      <c r="P58" s="406">
        <v>1</v>
      </c>
      <c r="Q58" s="406">
        <f>O58*P58</f>
        <v>10</v>
      </c>
      <c r="R58" s="409" t="s">
        <v>503</v>
      </c>
      <c r="S58" s="431" t="s">
        <v>528</v>
      </c>
      <c r="T58" s="411"/>
      <c r="U58" s="411"/>
      <c r="V58" s="411" t="s">
        <v>739</v>
      </c>
      <c r="W58" s="411" t="s">
        <v>740</v>
      </c>
    </row>
    <row r="59" spans="1:23" s="437" customFormat="1" ht="12">
      <c r="A59" s="397" t="s">
        <v>55</v>
      </c>
      <c r="B59" s="418" t="s">
        <v>726</v>
      </c>
      <c r="C59" s="3440"/>
      <c r="D59" s="3413"/>
      <c r="E59" s="419" t="s">
        <v>695</v>
      </c>
      <c r="F59" s="419" t="s">
        <v>42</v>
      </c>
      <c r="G59" s="419" t="s">
        <v>706</v>
      </c>
      <c r="H59" s="419" t="str">
        <f t="shared" si="16"/>
        <v>PK1-ML-OP</v>
      </c>
      <c r="I59" s="916" t="s">
        <v>477</v>
      </c>
      <c r="J59" s="917" t="s">
        <v>478</v>
      </c>
      <c r="K59" s="414" t="str">
        <f t="shared" si="17"/>
        <v>30</v>
      </c>
      <c r="L59" s="415"/>
      <c r="M59" s="416" t="s">
        <v>80</v>
      </c>
      <c r="N59" s="414"/>
      <c r="O59" s="414">
        <v>10</v>
      </c>
      <c r="P59" s="414">
        <v>1</v>
      </c>
      <c r="Q59" s="414">
        <f>O59*P59</f>
        <v>10</v>
      </c>
      <c r="R59" s="417" t="s">
        <v>503</v>
      </c>
      <c r="S59" s="410" t="s">
        <v>528</v>
      </c>
      <c r="T59" s="411"/>
      <c r="U59" s="411"/>
      <c r="V59" s="411" t="s">
        <v>739</v>
      </c>
      <c r="W59" s="411" t="s">
        <v>740</v>
      </c>
    </row>
    <row r="60" spans="1:23" s="437" customFormat="1" ht="12">
      <c r="A60" s="397" t="s">
        <v>55</v>
      </c>
      <c r="B60" s="418" t="s">
        <v>727</v>
      </c>
      <c r="C60" s="3440"/>
      <c r="D60" s="3413"/>
      <c r="E60" s="419" t="s">
        <v>695</v>
      </c>
      <c r="F60" s="419" t="s">
        <v>42</v>
      </c>
      <c r="G60" s="419" t="s">
        <v>706</v>
      </c>
      <c r="H60" s="419" t="str">
        <f t="shared" si="16"/>
        <v>PK1-ML-OP</v>
      </c>
      <c r="I60" s="916" t="s">
        <v>477</v>
      </c>
      <c r="J60" s="917" t="s">
        <v>478</v>
      </c>
      <c r="K60" s="414" t="str">
        <f t="shared" si="17"/>
        <v>30</v>
      </c>
      <c r="L60" s="415"/>
      <c r="M60" s="416" t="s">
        <v>80</v>
      </c>
      <c r="N60" s="414"/>
      <c r="O60" s="414">
        <v>10</v>
      </c>
      <c r="P60" s="414">
        <v>1</v>
      </c>
      <c r="Q60" s="414">
        <f>O60*P60</f>
        <v>10</v>
      </c>
      <c r="R60" s="417" t="s">
        <v>503</v>
      </c>
      <c r="S60" s="410" t="s">
        <v>528</v>
      </c>
      <c r="T60" s="411"/>
      <c r="U60" s="411"/>
      <c r="V60" s="411" t="s">
        <v>739</v>
      </c>
      <c r="W60" s="411" t="s">
        <v>740</v>
      </c>
    </row>
    <row r="61" spans="1:23" s="437" customFormat="1" ht="12">
      <c r="A61" s="397" t="s">
        <v>55</v>
      </c>
      <c r="B61" s="418" t="s">
        <v>728</v>
      </c>
      <c r="C61" s="3440"/>
      <c r="D61" s="3413"/>
      <c r="E61" s="419" t="s">
        <v>695</v>
      </c>
      <c r="F61" s="419" t="s">
        <v>42</v>
      </c>
      <c r="G61" s="419" t="s">
        <v>706</v>
      </c>
      <c r="H61" s="419" t="str">
        <f t="shared" si="16"/>
        <v>PK1-ML-OP</v>
      </c>
      <c r="I61" s="916" t="s">
        <v>477</v>
      </c>
      <c r="J61" s="917" t="s">
        <v>478</v>
      </c>
      <c r="K61" s="414" t="str">
        <f t="shared" si="17"/>
        <v>30</v>
      </c>
      <c r="L61" s="415"/>
      <c r="M61" s="416" t="s">
        <v>80</v>
      </c>
      <c r="N61" s="414"/>
      <c r="O61" s="414">
        <v>10</v>
      </c>
      <c r="P61" s="414">
        <v>1</v>
      </c>
      <c r="Q61" s="414">
        <f t="shared" ref="Q61:Q89" si="18">O61*P61</f>
        <v>10</v>
      </c>
      <c r="R61" s="417" t="s">
        <v>503</v>
      </c>
      <c r="S61" s="410" t="s">
        <v>528</v>
      </c>
      <c r="T61" s="411"/>
      <c r="U61" s="411"/>
      <c r="V61" s="411" t="s">
        <v>739</v>
      </c>
      <c r="W61" s="411" t="s">
        <v>740</v>
      </c>
    </row>
    <row r="62" spans="1:23" s="437" customFormat="1" ht="12">
      <c r="A62" s="399" t="s">
        <v>55</v>
      </c>
      <c r="B62" s="426" t="s">
        <v>732</v>
      </c>
      <c r="C62" s="3440"/>
      <c r="D62" s="3413"/>
      <c r="E62" s="419" t="s">
        <v>695</v>
      </c>
      <c r="F62" s="419" t="s">
        <v>42</v>
      </c>
      <c r="G62" s="419" t="s">
        <v>706</v>
      </c>
      <c r="H62" s="419" t="str">
        <f t="shared" si="16"/>
        <v>PK1-ML-OP</v>
      </c>
      <c r="I62" s="916" t="s">
        <v>477</v>
      </c>
      <c r="J62" s="916" t="s">
        <v>478</v>
      </c>
      <c r="K62" s="416" t="str">
        <f t="shared" si="17"/>
        <v>30</v>
      </c>
      <c r="L62" s="415"/>
      <c r="M62" s="416" t="s">
        <v>80</v>
      </c>
      <c r="N62" s="416"/>
      <c r="O62" s="416">
        <v>10</v>
      </c>
      <c r="P62" s="416">
        <v>1</v>
      </c>
      <c r="Q62" s="416">
        <f t="shared" si="18"/>
        <v>10</v>
      </c>
      <c r="R62" s="417" t="s">
        <v>503</v>
      </c>
      <c r="S62" s="410" t="s">
        <v>528</v>
      </c>
      <c r="T62" s="411"/>
      <c r="U62" s="411"/>
      <c r="V62" s="411" t="s">
        <v>739</v>
      </c>
      <c r="W62" s="411" t="s">
        <v>740</v>
      </c>
    </row>
    <row r="63" spans="1:23" s="437" customFormat="1" ht="12">
      <c r="A63" s="397" t="s">
        <v>55</v>
      </c>
      <c r="B63" s="418" t="s">
        <v>731</v>
      </c>
      <c r="C63" s="3440"/>
      <c r="D63" s="3413"/>
      <c r="E63" s="419" t="s">
        <v>695</v>
      </c>
      <c r="F63" s="419" t="s">
        <v>42</v>
      </c>
      <c r="G63" s="419" t="s">
        <v>706</v>
      </c>
      <c r="H63" s="419" t="str">
        <f t="shared" si="16"/>
        <v>PK1-ML-OP</v>
      </c>
      <c r="I63" s="916" t="s">
        <v>477</v>
      </c>
      <c r="J63" s="916" t="s">
        <v>478</v>
      </c>
      <c r="K63" s="416" t="str">
        <f t="shared" si="17"/>
        <v>30</v>
      </c>
      <c r="L63" s="415"/>
      <c r="M63" s="416" t="s">
        <v>80</v>
      </c>
      <c r="N63" s="416"/>
      <c r="O63" s="416">
        <v>10</v>
      </c>
      <c r="P63" s="416">
        <v>1</v>
      </c>
      <c r="Q63" s="416">
        <f t="shared" si="18"/>
        <v>10</v>
      </c>
      <c r="R63" s="417" t="s">
        <v>503</v>
      </c>
      <c r="S63" s="410" t="s">
        <v>528</v>
      </c>
      <c r="T63" s="411"/>
      <c r="U63" s="411"/>
      <c r="V63" s="411" t="s">
        <v>739</v>
      </c>
      <c r="W63" s="411" t="s">
        <v>740</v>
      </c>
    </row>
    <row r="64" spans="1:23" s="437" customFormat="1" ht="12">
      <c r="A64" s="397" t="s">
        <v>55</v>
      </c>
      <c r="B64" s="418" t="s">
        <v>730</v>
      </c>
      <c r="C64" s="3440"/>
      <c r="D64" s="3413"/>
      <c r="E64" s="419" t="s">
        <v>695</v>
      </c>
      <c r="F64" s="419" t="s">
        <v>42</v>
      </c>
      <c r="G64" s="419" t="s">
        <v>706</v>
      </c>
      <c r="H64" s="419" t="str">
        <f t="shared" si="16"/>
        <v>PK1-ML-OP</v>
      </c>
      <c r="I64" s="916" t="s">
        <v>477</v>
      </c>
      <c r="J64" s="916" t="s">
        <v>478</v>
      </c>
      <c r="K64" s="416" t="str">
        <f t="shared" si="17"/>
        <v>30</v>
      </c>
      <c r="L64" s="415"/>
      <c r="M64" s="416" t="s">
        <v>80</v>
      </c>
      <c r="N64" s="416"/>
      <c r="O64" s="416">
        <v>10</v>
      </c>
      <c r="P64" s="416">
        <v>1</v>
      </c>
      <c r="Q64" s="416">
        <f t="shared" si="18"/>
        <v>10</v>
      </c>
      <c r="R64" s="417" t="s">
        <v>503</v>
      </c>
      <c r="S64" s="410" t="s">
        <v>528</v>
      </c>
      <c r="T64" s="411"/>
      <c r="U64" s="411"/>
      <c r="V64" s="411" t="s">
        <v>739</v>
      </c>
      <c r="W64" s="411" t="s">
        <v>740</v>
      </c>
    </row>
    <row r="65" spans="1:23" s="437" customFormat="1" thickBot="1">
      <c r="A65" s="398" t="s">
        <v>55</v>
      </c>
      <c r="B65" s="472" t="s">
        <v>729</v>
      </c>
      <c r="C65" s="3448"/>
      <c r="D65" s="3414"/>
      <c r="E65" s="465" t="s">
        <v>695</v>
      </c>
      <c r="F65" s="465" t="s">
        <v>42</v>
      </c>
      <c r="G65" s="465" t="s">
        <v>706</v>
      </c>
      <c r="H65" s="465" t="str">
        <f t="shared" si="16"/>
        <v>PK1-ML-OP</v>
      </c>
      <c r="I65" s="921" t="s">
        <v>477</v>
      </c>
      <c r="J65" s="921" t="s">
        <v>478</v>
      </c>
      <c r="K65" s="424" t="str">
        <f t="shared" si="17"/>
        <v>30</v>
      </c>
      <c r="L65" s="423"/>
      <c r="M65" s="424" t="s">
        <v>80</v>
      </c>
      <c r="N65" s="424"/>
      <c r="O65" s="424">
        <v>10</v>
      </c>
      <c r="P65" s="424">
        <v>1</v>
      </c>
      <c r="Q65" s="424">
        <f t="shared" si="18"/>
        <v>10</v>
      </c>
      <c r="R65" s="425" t="s">
        <v>503</v>
      </c>
      <c r="S65" s="410" t="s">
        <v>528</v>
      </c>
      <c r="T65" s="411"/>
      <c r="U65" s="411"/>
      <c r="V65" s="411" t="s">
        <v>739</v>
      </c>
      <c r="W65" s="411" t="s">
        <v>740</v>
      </c>
    </row>
    <row r="66" spans="1:23" s="437" customFormat="1" ht="12">
      <c r="A66" s="2155" t="s">
        <v>55</v>
      </c>
      <c r="B66" s="2156" t="s">
        <v>725</v>
      </c>
      <c r="C66" s="3815">
        <v>361057</v>
      </c>
      <c r="D66" s="3818">
        <v>2935</v>
      </c>
      <c r="E66" s="2136" t="s">
        <v>713</v>
      </c>
      <c r="F66" s="2136" t="s">
        <v>7</v>
      </c>
      <c r="G66" s="2136" t="s">
        <v>536</v>
      </c>
      <c r="H66" s="2136" t="str">
        <f>A66&amp;"-"&amp;E66&amp;F66&amp;"-"&amp;G66&amp;2</f>
        <v>PK1-NA-ME2</v>
      </c>
      <c r="I66" s="2137" t="s">
        <v>489</v>
      </c>
      <c r="J66" s="2137" t="s">
        <v>490</v>
      </c>
      <c r="K66" s="2138">
        <v>60</v>
      </c>
      <c r="L66" s="2139"/>
      <c r="M66" s="2138" t="s">
        <v>80</v>
      </c>
      <c r="N66" s="2138"/>
      <c r="O66" s="2138">
        <v>60</v>
      </c>
      <c r="P66" s="2138">
        <v>1</v>
      </c>
      <c r="Q66" s="2138">
        <f t="shared" si="18"/>
        <v>60</v>
      </c>
      <c r="R66" s="2140" t="s">
        <v>383</v>
      </c>
      <c r="S66" s="432" t="s">
        <v>529</v>
      </c>
      <c r="T66" s="411"/>
      <c r="U66" s="411"/>
      <c r="V66" s="411" t="s">
        <v>739</v>
      </c>
      <c r="W66" s="411" t="s">
        <v>740</v>
      </c>
    </row>
    <row r="67" spans="1:23" s="437" customFormat="1" ht="12">
      <c r="A67" s="2141" t="s">
        <v>55</v>
      </c>
      <c r="B67" s="2157" t="s">
        <v>726</v>
      </c>
      <c r="C67" s="3816"/>
      <c r="D67" s="3819"/>
      <c r="E67" s="2143" t="s">
        <v>713</v>
      </c>
      <c r="F67" s="2143" t="s">
        <v>7</v>
      </c>
      <c r="G67" s="2143" t="s">
        <v>536</v>
      </c>
      <c r="H67" s="2143" t="str">
        <f t="shared" ref="H67:H73" si="19">A67&amp;"-"&amp;E67&amp;F67&amp;"-"&amp;G67&amp;2</f>
        <v>PK1-NA-ME2</v>
      </c>
      <c r="I67" s="2144" t="s">
        <v>489</v>
      </c>
      <c r="J67" s="2144" t="s">
        <v>490</v>
      </c>
      <c r="K67" s="2145">
        <v>60</v>
      </c>
      <c r="L67" s="2146"/>
      <c r="M67" s="2145" t="s">
        <v>80</v>
      </c>
      <c r="N67" s="2145"/>
      <c r="O67" s="2145">
        <v>60</v>
      </c>
      <c r="P67" s="2145">
        <v>1</v>
      </c>
      <c r="Q67" s="2145">
        <f t="shared" si="18"/>
        <v>60</v>
      </c>
      <c r="R67" s="2147" t="s">
        <v>383</v>
      </c>
      <c r="S67" s="432" t="s">
        <v>529</v>
      </c>
      <c r="T67" s="411"/>
      <c r="U67" s="411"/>
      <c r="V67" s="411" t="s">
        <v>739</v>
      </c>
      <c r="W67" s="411" t="s">
        <v>740</v>
      </c>
    </row>
    <row r="68" spans="1:23" s="437" customFormat="1" ht="12">
      <c r="A68" s="2141" t="s">
        <v>55</v>
      </c>
      <c r="B68" s="2157" t="s">
        <v>727</v>
      </c>
      <c r="C68" s="3816"/>
      <c r="D68" s="3819"/>
      <c r="E68" s="2143" t="s">
        <v>713</v>
      </c>
      <c r="F68" s="2143" t="s">
        <v>7</v>
      </c>
      <c r="G68" s="2143" t="s">
        <v>536</v>
      </c>
      <c r="H68" s="2143" t="str">
        <f t="shared" si="19"/>
        <v>PK1-NA-ME2</v>
      </c>
      <c r="I68" s="2144" t="s">
        <v>489</v>
      </c>
      <c r="J68" s="2144" t="s">
        <v>490</v>
      </c>
      <c r="K68" s="2145">
        <v>60</v>
      </c>
      <c r="L68" s="2146"/>
      <c r="M68" s="2145" t="s">
        <v>80</v>
      </c>
      <c r="N68" s="2145"/>
      <c r="O68" s="2145">
        <v>60</v>
      </c>
      <c r="P68" s="2145">
        <v>1</v>
      </c>
      <c r="Q68" s="2145">
        <f t="shared" si="18"/>
        <v>60</v>
      </c>
      <c r="R68" s="2147" t="s">
        <v>383</v>
      </c>
      <c r="S68" s="432" t="s">
        <v>529</v>
      </c>
      <c r="T68" s="411"/>
      <c r="U68" s="411"/>
      <c r="V68" s="411" t="s">
        <v>739</v>
      </c>
      <c r="W68" s="411" t="s">
        <v>740</v>
      </c>
    </row>
    <row r="69" spans="1:23" s="437" customFormat="1" ht="12">
      <c r="A69" s="2141" t="s">
        <v>55</v>
      </c>
      <c r="B69" s="2157" t="s">
        <v>728</v>
      </c>
      <c r="C69" s="3816"/>
      <c r="D69" s="3819"/>
      <c r="E69" s="2143" t="s">
        <v>713</v>
      </c>
      <c r="F69" s="2143" t="s">
        <v>7</v>
      </c>
      <c r="G69" s="2143" t="s">
        <v>536</v>
      </c>
      <c r="H69" s="2143" t="str">
        <f t="shared" si="19"/>
        <v>PK1-NA-ME2</v>
      </c>
      <c r="I69" s="2144" t="s">
        <v>489</v>
      </c>
      <c r="J69" s="2144" t="s">
        <v>490</v>
      </c>
      <c r="K69" s="2145">
        <v>60</v>
      </c>
      <c r="L69" s="2146"/>
      <c r="M69" s="2145" t="s">
        <v>80</v>
      </c>
      <c r="N69" s="2145"/>
      <c r="O69" s="2145">
        <v>60</v>
      </c>
      <c r="P69" s="2145">
        <v>1</v>
      </c>
      <c r="Q69" s="2145">
        <f t="shared" si="18"/>
        <v>60</v>
      </c>
      <c r="R69" s="2147" t="s">
        <v>383</v>
      </c>
      <c r="S69" s="432" t="s">
        <v>529</v>
      </c>
      <c r="T69" s="411"/>
      <c r="U69" s="411"/>
      <c r="V69" s="411" t="s">
        <v>739</v>
      </c>
      <c r="W69" s="411" t="s">
        <v>740</v>
      </c>
    </row>
    <row r="70" spans="1:23" s="437" customFormat="1" ht="12">
      <c r="A70" s="2155" t="s">
        <v>55</v>
      </c>
      <c r="B70" s="2156" t="s">
        <v>732</v>
      </c>
      <c r="C70" s="3816"/>
      <c r="D70" s="3819"/>
      <c r="E70" s="2136" t="s">
        <v>713</v>
      </c>
      <c r="F70" s="2136" t="s">
        <v>7</v>
      </c>
      <c r="G70" s="2136" t="s">
        <v>536</v>
      </c>
      <c r="H70" s="2143" t="str">
        <f t="shared" si="19"/>
        <v>PK1-NA-ME2</v>
      </c>
      <c r="I70" s="2144" t="s">
        <v>489</v>
      </c>
      <c r="J70" s="2144" t="s">
        <v>490</v>
      </c>
      <c r="K70" s="2138">
        <v>60</v>
      </c>
      <c r="L70" s="2139"/>
      <c r="M70" s="2138" t="s">
        <v>80</v>
      </c>
      <c r="N70" s="2138"/>
      <c r="O70" s="2138">
        <v>60</v>
      </c>
      <c r="P70" s="2138">
        <v>1</v>
      </c>
      <c r="Q70" s="2138">
        <f t="shared" si="18"/>
        <v>60</v>
      </c>
      <c r="R70" s="2147" t="s">
        <v>383</v>
      </c>
      <c r="S70" s="432" t="s">
        <v>529</v>
      </c>
      <c r="T70" s="411"/>
      <c r="U70" s="411"/>
      <c r="V70" s="411" t="s">
        <v>739</v>
      </c>
      <c r="W70" s="411" t="s">
        <v>740</v>
      </c>
    </row>
    <row r="71" spans="1:23" s="437" customFormat="1" ht="12">
      <c r="A71" s="2141" t="s">
        <v>55</v>
      </c>
      <c r="B71" s="2157" t="s">
        <v>731</v>
      </c>
      <c r="C71" s="3816"/>
      <c r="D71" s="3819"/>
      <c r="E71" s="2143" t="s">
        <v>713</v>
      </c>
      <c r="F71" s="2143" t="s">
        <v>7</v>
      </c>
      <c r="G71" s="2143" t="s">
        <v>536</v>
      </c>
      <c r="H71" s="2143" t="str">
        <f t="shared" si="19"/>
        <v>PK1-NA-ME2</v>
      </c>
      <c r="I71" s="2144" t="s">
        <v>489</v>
      </c>
      <c r="J71" s="2144" t="s">
        <v>490</v>
      </c>
      <c r="K71" s="2145">
        <v>60</v>
      </c>
      <c r="L71" s="2146"/>
      <c r="M71" s="2145" t="s">
        <v>80</v>
      </c>
      <c r="N71" s="2145"/>
      <c r="O71" s="2145">
        <v>60</v>
      </c>
      <c r="P71" s="2145">
        <v>1</v>
      </c>
      <c r="Q71" s="2145">
        <f t="shared" si="18"/>
        <v>60</v>
      </c>
      <c r="R71" s="2147" t="s">
        <v>383</v>
      </c>
      <c r="S71" s="432" t="s">
        <v>529</v>
      </c>
      <c r="T71" s="411"/>
      <c r="U71" s="411"/>
      <c r="V71" s="411" t="s">
        <v>739</v>
      </c>
      <c r="W71" s="411" t="s">
        <v>740</v>
      </c>
    </row>
    <row r="72" spans="1:23" s="437" customFormat="1" ht="12">
      <c r="A72" s="2141" t="s">
        <v>55</v>
      </c>
      <c r="B72" s="2157" t="s">
        <v>730</v>
      </c>
      <c r="C72" s="3816"/>
      <c r="D72" s="3819"/>
      <c r="E72" s="2143" t="s">
        <v>713</v>
      </c>
      <c r="F72" s="2143" t="s">
        <v>7</v>
      </c>
      <c r="G72" s="2143" t="s">
        <v>536</v>
      </c>
      <c r="H72" s="2143" t="str">
        <f t="shared" si="19"/>
        <v>PK1-NA-ME2</v>
      </c>
      <c r="I72" s="2144" t="s">
        <v>489</v>
      </c>
      <c r="J72" s="2144" t="s">
        <v>490</v>
      </c>
      <c r="K72" s="2145">
        <v>60</v>
      </c>
      <c r="L72" s="2146"/>
      <c r="M72" s="2145" t="s">
        <v>80</v>
      </c>
      <c r="N72" s="2145"/>
      <c r="O72" s="2145">
        <v>60</v>
      </c>
      <c r="P72" s="2145">
        <v>1</v>
      </c>
      <c r="Q72" s="2145">
        <f t="shared" si="18"/>
        <v>60</v>
      </c>
      <c r="R72" s="2147" t="s">
        <v>383</v>
      </c>
      <c r="S72" s="432" t="s">
        <v>529</v>
      </c>
      <c r="T72" s="411"/>
      <c r="U72" s="411"/>
      <c r="V72" s="411" t="s">
        <v>739</v>
      </c>
      <c r="W72" s="411" t="s">
        <v>740</v>
      </c>
    </row>
    <row r="73" spans="1:23" s="437" customFormat="1" thickBot="1">
      <c r="A73" s="2148" t="s">
        <v>55</v>
      </c>
      <c r="B73" s="2158" t="s">
        <v>729</v>
      </c>
      <c r="C73" s="3817"/>
      <c r="D73" s="3820"/>
      <c r="E73" s="2150" t="s">
        <v>713</v>
      </c>
      <c r="F73" s="2150" t="s">
        <v>7</v>
      </c>
      <c r="G73" s="2150" t="s">
        <v>536</v>
      </c>
      <c r="H73" s="2150" t="str">
        <f t="shared" si="19"/>
        <v>PK1-NA-ME2</v>
      </c>
      <c r="I73" s="2151" t="s">
        <v>489</v>
      </c>
      <c r="J73" s="2151" t="s">
        <v>490</v>
      </c>
      <c r="K73" s="2159">
        <v>60</v>
      </c>
      <c r="L73" s="2153"/>
      <c r="M73" s="2152" t="s">
        <v>80</v>
      </c>
      <c r="N73" s="2159"/>
      <c r="O73" s="2159">
        <v>60</v>
      </c>
      <c r="P73" s="2159">
        <v>1</v>
      </c>
      <c r="Q73" s="2159">
        <f t="shared" si="18"/>
        <v>60</v>
      </c>
      <c r="R73" s="2154" t="s">
        <v>383</v>
      </c>
      <c r="S73" s="432" t="s">
        <v>529</v>
      </c>
      <c r="T73" s="411"/>
      <c r="U73" s="411"/>
      <c r="V73" s="411" t="s">
        <v>739</v>
      </c>
      <c r="W73" s="411" t="s">
        <v>740</v>
      </c>
    </row>
    <row r="74" spans="1:23" s="437" customFormat="1" ht="12">
      <c r="A74" s="799" t="s">
        <v>55</v>
      </c>
      <c r="B74" s="800" t="s">
        <v>725</v>
      </c>
      <c r="C74" s="3488">
        <v>361058</v>
      </c>
      <c r="D74" s="3489">
        <v>2936</v>
      </c>
      <c r="E74" s="427" t="s">
        <v>846</v>
      </c>
      <c r="F74" s="427" t="s">
        <v>9</v>
      </c>
      <c r="G74" s="427" t="s">
        <v>697</v>
      </c>
      <c r="H74" s="427" t="str">
        <f>A74&amp;"-"&amp;E74&amp;F74&amp;"-"&amp;G74&amp;2</f>
        <v>PK1-QC-EE2</v>
      </c>
      <c r="I74" s="920" t="s">
        <v>482</v>
      </c>
      <c r="J74" s="920" t="s">
        <v>485</v>
      </c>
      <c r="K74" s="428">
        <v>90</v>
      </c>
      <c r="L74" s="429"/>
      <c r="M74" s="428" t="s">
        <v>80</v>
      </c>
      <c r="N74" s="428"/>
      <c r="O74" s="428">
        <v>60</v>
      </c>
      <c r="P74" s="428">
        <v>1</v>
      </c>
      <c r="Q74" s="428">
        <f t="shared" si="18"/>
        <v>60</v>
      </c>
      <c r="R74" s="430" t="s">
        <v>384</v>
      </c>
      <c r="S74" s="432" t="s">
        <v>531</v>
      </c>
      <c r="T74" s="411"/>
      <c r="U74" s="411"/>
      <c r="V74" s="411" t="s">
        <v>739</v>
      </c>
      <c r="W74" s="411" t="s">
        <v>740</v>
      </c>
    </row>
    <row r="75" spans="1:23" s="437" customFormat="1" ht="12">
      <c r="A75" s="801" t="s">
        <v>55</v>
      </c>
      <c r="B75" s="802" t="s">
        <v>726</v>
      </c>
      <c r="C75" s="3440"/>
      <c r="D75" s="3413"/>
      <c r="E75" s="419" t="s">
        <v>846</v>
      </c>
      <c r="F75" s="419" t="s">
        <v>9</v>
      </c>
      <c r="G75" s="419" t="s">
        <v>697</v>
      </c>
      <c r="H75" s="419" t="str">
        <f t="shared" ref="H75:H81" si="20">A75&amp;"-"&amp;E75&amp;F75&amp;"-"&amp;G75&amp;2</f>
        <v>PK1-QC-EE2</v>
      </c>
      <c r="I75" s="916" t="s">
        <v>482</v>
      </c>
      <c r="J75" s="916" t="s">
        <v>485</v>
      </c>
      <c r="K75" s="416">
        <v>90</v>
      </c>
      <c r="L75" s="415"/>
      <c r="M75" s="416" t="s">
        <v>80</v>
      </c>
      <c r="N75" s="416"/>
      <c r="O75" s="416">
        <v>60</v>
      </c>
      <c r="P75" s="416">
        <v>1</v>
      </c>
      <c r="Q75" s="416">
        <f t="shared" si="18"/>
        <v>60</v>
      </c>
      <c r="R75" s="417" t="s">
        <v>384</v>
      </c>
      <c r="S75" s="432" t="s">
        <v>531</v>
      </c>
      <c r="T75" s="411"/>
      <c r="U75" s="411"/>
      <c r="V75" s="411" t="s">
        <v>739</v>
      </c>
      <c r="W75" s="411" t="s">
        <v>740</v>
      </c>
    </row>
    <row r="76" spans="1:23" s="437" customFormat="1" ht="12">
      <c r="A76" s="801" t="s">
        <v>55</v>
      </c>
      <c r="B76" s="802" t="s">
        <v>727</v>
      </c>
      <c r="C76" s="3440"/>
      <c r="D76" s="3413"/>
      <c r="E76" s="419" t="s">
        <v>846</v>
      </c>
      <c r="F76" s="419" t="s">
        <v>9</v>
      </c>
      <c r="G76" s="419" t="s">
        <v>697</v>
      </c>
      <c r="H76" s="419" t="str">
        <f t="shared" si="20"/>
        <v>PK1-QC-EE2</v>
      </c>
      <c r="I76" s="916" t="s">
        <v>482</v>
      </c>
      <c r="J76" s="916" t="s">
        <v>485</v>
      </c>
      <c r="K76" s="416">
        <v>90</v>
      </c>
      <c r="L76" s="415"/>
      <c r="M76" s="416" t="s">
        <v>80</v>
      </c>
      <c r="N76" s="416"/>
      <c r="O76" s="416">
        <v>60</v>
      </c>
      <c r="P76" s="416">
        <v>1</v>
      </c>
      <c r="Q76" s="416">
        <f t="shared" si="18"/>
        <v>60</v>
      </c>
      <c r="R76" s="417" t="s">
        <v>384</v>
      </c>
      <c r="S76" s="432" t="s">
        <v>531</v>
      </c>
      <c r="T76" s="411"/>
      <c r="U76" s="411"/>
      <c r="V76" s="411" t="s">
        <v>739</v>
      </c>
      <c r="W76" s="411" t="s">
        <v>740</v>
      </c>
    </row>
    <row r="77" spans="1:23" s="437" customFormat="1" ht="12">
      <c r="A77" s="801" t="s">
        <v>55</v>
      </c>
      <c r="B77" s="802" t="s">
        <v>728</v>
      </c>
      <c r="C77" s="3440"/>
      <c r="D77" s="3413"/>
      <c r="E77" s="419" t="s">
        <v>846</v>
      </c>
      <c r="F77" s="419" t="s">
        <v>9</v>
      </c>
      <c r="G77" s="419" t="s">
        <v>697</v>
      </c>
      <c r="H77" s="419" t="str">
        <f t="shared" si="20"/>
        <v>PK1-QC-EE2</v>
      </c>
      <c r="I77" s="916" t="s">
        <v>482</v>
      </c>
      <c r="J77" s="916" t="s">
        <v>485</v>
      </c>
      <c r="K77" s="416">
        <v>90</v>
      </c>
      <c r="L77" s="415"/>
      <c r="M77" s="416" t="s">
        <v>80</v>
      </c>
      <c r="N77" s="416"/>
      <c r="O77" s="416">
        <v>60</v>
      </c>
      <c r="P77" s="416">
        <v>1</v>
      </c>
      <c r="Q77" s="416">
        <f t="shared" si="18"/>
        <v>60</v>
      </c>
      <c r="R77" s="417" t="s">
        <v>384</v>
      </c>
      <c r="S77" s="432" t="s">
        <v>531</v>
      </c>
      <c r="T77" s="411"/>
      <c r="U77" s="411"/>
      <c r="V77" s="411" t="s">
        <v>739</v>
      </c>
      <c r="W77" s="411" t="s">
        <v>740</v>
      </c>
    </row>
    <row r="78" spans="1:23" s="437" customFormat="1" ht="12">
      <c r="A78" s="799" t="s">
        <v>55</v>
      </c>
      <c r="B78" s="800" t="s">
        <v>732</v>
      </c>
      <c r="C78" s="3440"/>
      <c r="D78" s="3413"/>
      <c r="E78" s="427" t="s">
        <v>846</v>
      </c>
      <c r="F78" s="427" t="s">
        <v>9</v>
      </c>
      <c r="G78" s="427" t="s">
        <v>697</v>
      </c>
      <c r="H78" s="427" t="str">
        <f t="shared" si="20"/>
        <v>PK1-QC-EE2</v>
      </c>
      <c r="I78" s="920" t="s">
        <v>482</v>
      </c>
      <c r="J78" s="920" t="s">
        <v>485</v>
      </c>
      <c r="K78" s="428">
        <v>90</v>
      </c>
      <c r="L78" s="429"/>
      <c r="M78" s="428" t="s">
        <v>80</v>
      </c>
      <c r="N78" s="428"/>
      <c r="O78" s="428">
        <v>60</v>
      </c>
      <c r="P78" s="428">
        <v>1</v>
      </c>
      <c r="Q78" s="428">
        <f t="shared" si="18"/>
        <v>60</v>
      </c>
      <c r="R78" s="417" t="s">
        <v>384</v>
      </c>
      <c r="S78" s="432" t="s">
        <v>531</v>
      </c>
      <c r="T78" s="411"/>
      <c r="U78" s="411"/>
      <c r="V78" s="411" t="s">
        <v>739</v>
      </c>
      <c r="W78" s="411" t="s">
        <v>740</v>
      </c>
    </row>
    <row r="79" spans="1:23" s="437" customFormat="1" ht="12">
      <c r="A79" s="801" t="s">
        <v>55</v>
      </c>
      <c r="B79" s="802" t="s">
        <v>731</v>
      </c>
      <c r="C79" s="3440"/>
      <c r="D79" s="3413"/>
      <c r="E79" s="419" t="s">
        <v>846</v>
      </c>
      <c r="F79" s="419" t="s">
        <v>9</v>
      </c>
      <c r="G79" s="419" t="s">
        <v>697</v>
      </c>
      <c r="H79" s="419" t="str">
        <f t="shared" si="20"/>
        <v>PK1-QC-EE2</v>
      </c>
      <c r="I79" s="916" t="s">
        <v>482</v>
      </c>
      <c r="J79" s="916" t="s">
        <v>485</v>
      </c>
      <c r="K79" s="416">
        <v>90</v>
      </c>
      <c r="L79" s="415"/>
      <c r="M79" s="416" t="s">
        <v>80</v>
      </c>
      <c r="N79" s="416"/>
      <c r="O79" s="416">
        <v>60</v>
      </c>
      <c r="P79" s="416">
        <v>1</v>
      </c>
      <c r="Q79" s="416">
        <f t="shared" si="18"/>
        <v>60</v>
      </c>
      <c r="R79" s="417" t="s">
        <v>384</v>
      </c>
      <c r="S79" s="432" t="s">
        <v>531</v>
      </c>
      <c r="T79" s="411"/>
      <c r="U79" s="411"/>
      <c r="V79" s="411" t="s">
        <v>739</v>
      </c>
      <c r="W79" s="411" t="s">
        <v>740</v>
      </c>
    </row>
    <row r="80" spans="1:23" s="437" customFormat="1" ht="12">
      <c r="A80" s="801" t="s">
        <v>55</v>
      </c>
      <c r="B80" s="802" t="s">
        <v>730</v>
      </c>
      <c r="C80" s="3440"/>
      <c r="D80" s="3413"/>
      <c r="E80" s="419" t="s">
        <v>846</v>
      </c>
      <c r="F80" s="419" t="s">
        <v>9</v>
      </c>
      <c r="G80" s="419" t="s">
        <v>697</v>
      </c>
      <c r="H80" s="419" t="str">
        <f t="shared" si="20"/>
        <v>PK1-QC-EE2</v>
      </c>
      <c r="I80" s="916" t="s">
        <v>482</v>
      </c>
      <c r="J80" s="916" t="s">
        <v>485</v>
      </c>
      <c r="K80" s="416">
        <v>90</v>
      </c>
      <c r="L80" s="415"/>
      <c r="M80" s="416" t="s">
        <v>80</v>
      </c>
      <c r="N80" s="416"/>
      <c r="O80" s="416">
        <v>60</v>
      </c>
      <c r="P80" s="416">
        <v>1</v>
      </c>
      <c r="Q80" s="416">
        <f t="shared" si="18"/>
        <v>60</v>
      </c>
      <c r="R80" s="417" t="s">
        <v>384</v>
      </c>
      <c r="S80" s="432" t="s">
        <v>531</v>
      </c>
      <c r="T80" s="411"/>
      <c r="U80" s="411"/>
      <c r="V80" s="411" t="s">
        <v>739</v>
      </c>
      <c r="W80" s="411" t="s">
        <v>740</v>
      </c>
    </row>
    <row r="81" spans="1:25" s="437" customFormat="1" thickBot="1">
      <c r="A81" s="803" t="s">
        <v>55</v>
      </c>
      <c r="B81" s="804" t="s">
        <v>729</v>
      </c>
      <c r="C81" s="3448"/>
      <c r="D81" s="3414"/>
      <c r="E81" s="465" t="s">
        <v>846</v>
      </c>
      <c r="F81" s="465" t="s">
        <v>9</v>
      </c>
      <c r="G81" s="465" t="s">
        <v>697</v>
      </c>
      <c r="H81" s="442" t="str">
        <f t="shared" si="20"/>
        <v>PK1-QC-EE2</v>
      </c>
      <c r="I81" s="918" t="s">
        <v>482</v>
      </c>
      <c r="J81" s="919" t="s">
        <v>485</v>
      </c>
      <c r="K81" s="422">
        <v>90</v>
      </c>
      <c r="L81" s="423"/>
      <c r="M81" s="424" t="s">
        <v>80</v>
      </c>
      <c r="N81" s="422"/>
      <c r="O81" s="422">
        <v>60</v>
      </c>
      <c r="P81" s="422">
        <v>1</v>
      </c>
      <c r="Q81" s="422">
        <f t="shared" si="18"/>
        <v>60</v>
      </c>
      <c r="R81" s="417" t="s">
        <v>384</v>
      </c>
      <c r="S81" s="432" t="s">
        <v>531</v>
      </c>
      <c r="T81" s="411"/>
      <c r="U81" s="411"/>
      <c r="V81" s="411" t="s">
        <v>739</v>
      </c>
      <c r="W81" s="411" t="s">
        <v>740</v>
      </c>
    </row>
    <row r="82" spans="1:25" s="437" customFormat="1" ht="12">
      <c r="A82" s="399" t="s">
        <v>55</v>
      </c>
      <c r="B82" s="426" t="s">
        <v>725</v>
      </c>
      <c r="C82" s="3488">
        <v>361059</v>
      </c>
      <c r="D82" s="3489">
        <v>2937</v>
      </c>
      <c r="E82" s="515" t="s">
        <v>846</v>
      </c>
      <c r="F82" s="433" t="s">
        <v>32</v>
      </c>
      <c r="G82" s="433" t="s">
        <v>697</v>
      </c>
      <c r="H82" s="516" t="str">
        <f>A82&amp;"-"&amp;E82&amp;F82&amp;"-"&amp;G82&amp;2</f>
        <v>PK1-QI-EE2</v>
      </c>
      <c r="I82" s="434" t="s">
        <v>482</v>
      </c>
      <c r="J82" s="922" t="s">
        <v>507</v>
      </c>
      <c r="K82" s="435">
        <v>90</v>
      </c>
      <c r="L82" s="429"/>
      <c r="M82" s="428" t="s">
        <v>80</v>
      </c>
      <c r="N82" s="428"/>
      <c r="O82" s="428">
        <v>20</v>
      </c>
      <c r="P82" s="428">
        <v>1</v>
      </c>
      <c r="Q82" s="428">
        <f t="shared" si="18"/>
        <v>20</v>
      </c>
      <c r="R82" s="409" t="s">
        <v>383</v>
      </c>
      <c r="S82" s="432" t="s">
        <v>529</v>
      </c>
      <c r="T82" s="436"/>
      <c r="U82" s="436"/>
      <c r="V82" s="411" t="s">
        <v>741</v>
      </c>
      <c r="W82" s="411" t="s">
        <v>742</v>
      </c>
    </row>
    <row r="83" spans="1:25" s="437" customFormat="1" ht="12">
      <c r="A83" s="397" t="s">
        <v>55</v>
      </c>
      <c r="B83" s="420" t="s">
        <v>726</v>
      </c>
      <c r="C83" s="3440"/>
      <c r="D83" s="3413"/>
      <c r="E83" s="455" t="s">
        <v>846</v>
      </c>
      <c r="F83" s="438" t="s">
        <v>32</v>
      </c>
      <c r="G83" s="438" t="s">
        <v>697</v>
      </c>
      <c r="H83" s="518" t="str">
        <f t="shared" ref="H83:H89" si="21">A83&amp;"-"&amp;E83&amp;F83&amp;"-"&amp;G83&amp;2</f>
        <v>PK1-QI-EE2</v>
      </c>
      <c r="I83" s="491" t="s">
        <v>482</v>
      </c>
      <c r="J83" s="923" t="s">
        <v>507</v>
      </c>
      <c r="K83" s="439">
        <v>90</v>
      </c>
      <c r="L83" s="415"/>
      <c r="M83" s="416" t="s">
        <v>80</v>
      </c>
      <c r="N83" s="414"/>
      <c r="O83" s="414">
        <v>20</v>
      </c>
      <c r="P83" s="414">
        <v>1</v>
      </c>
      <c r="Q83" s="414">
        <f t="shared" si="18"/>
        <v>20</v>
      </c>
      <c r="R83" s="417" t="s">
        <v>383</v>
      </c>
      <c r="S83" s="432" t="s">
        <v>529</v>
      </c>
      <c r="T83" s="436"/>
      <c r="U83" s="436"/>
      <c r="V83" s="411" t="s">
        <v>741</v>
      </c>
      <c r="W83" s="411" t="s">
        <v>742</v>
      </c>
    </row>
    <row r="84" spans="1:25" s="437" customFormat="1" ht="12">
      <c r="A84" s="397" t="s">
        <v>55</v>
      </c>
      <c r="B84" s="420" t="s">
        <v>727</v>
      </c>
      <c r="C84" s="3440"/>
      <c r="D84" s="3413"/>
      <c r="E84" s="455" t="s">
        <v>846</v>
      </c>
      <c r="F84" s="438" t="s">
        <v>32</v>
      </c>
      <c r="G84" s="438" t="s">
        <v>697</v>
      </c>
      <c r="H84" s="454" t="str">
        <f t="shared" si="21"/>
        <v>PK1-QI-EE2</v>
      </c>
      <c r="I84" s="440" t="s">
        <v>482</v>
      </c>
      <c r="J84" s="924" t="s">
        <v>507</v>
      </c>
      <c r="K84" s="441">
        <v>90</v>
      </c>
      <c r="L84" s="429"/>
      <c r="M84" s="428" t="s">
        <v>80</v>
      </c>
      <c r="N84" s="428"/>
      <c r="O84" s="428">
        <v>20</v>
      </c>
      <c r="P84" s="428">
        <v>1</v>
      </c>
      <c r="Q84" s="428">
        <f t="shared" si="18"/>
        <v>20</v>
      </c>
      <c r="R84" s="417" t="s">
        <v>383</v>
      </c>
      <c r="S84" s="432" t="s">
        <v>529</v>
      </c>
      <c r="T84" s="436"/>
      <c r="U84" s="436"/>
      <c r="V84" s="411" t="s">
        <v>741</v>
      </c>
      <c r="W84" s="411" t="s">
        <v>742</v>
      </c>
    </row>
    <row r="85" spans="1:25" s="437" customFormat="1" ht="12">
      <c r="A85" s="397" t="s">
        <v>55</v>
      </c>
      <c r="B85" s="420" t="s">
        <v>728</v>
      </c>
      <c r="C85" s="3440"/>
      <c r="D85" s="3413"/>
      <c r="E85" s="455" t="s">
        <v>846</v>
      </c>
      <c r="F85" s="438" t="s">
        <v>32</v>
      </c>
      <c r="G85" s="438" t="s">
        <v>697</v>
      </c>
      <c r="H85" s="454" t="str">
        <f t="shared" si="21"/>
        <v>PK1-QI-EE2</v>
      </c>
      <c r="I85" s="440" t="s">
        <v>482</v>
      </c>
      <c r="J85" s="924" t="s">
        <v>507</v>
      </c>
      <c r="K85" s="441">
        <v>90</v>
      </c>
      <c r="L85" s="415"/>
      <c r="M85" s="416" t="s">
        <v>80</v>
      </c>
      <c r="N85" s="414"/>
      <c r="O85" s="414">
        <v>20</v>
      </c>
      <c r="P85" s="414">
        <v>1</v>
      </c>
      <c r="Q85" s="414">
        <f t="shared" si="18"/>
        <v>20</v>
      </c>
      <c r="R85" s="417" t="s">
        <v>383</v>
      </c>
      <c r="S85" s="432" t="s">
        <v>529</v>
      </c>
      <c r="T85" s="436"/>
      <c r="U85" s="436"/>
      <c r="V85" s="411" t="s">
        <v>741</v>
      </c>
      <c r="W85" s="411" t="s">
        <v>742</v>
      </c>
    </row>
    <row r="86" spans="1:25" s="437" customFormat="1" ht="12">
      <c r="A86" s="399" t="s">
        <v>55</v>
      </c>
      <c r="B86" s="426" t="s">
        <v>732</v>
      </c>
      <c r="C86" s="3440"/>
      <c r="D86" s="3413"/>
      <c r="E86" s="455" t="s">
        <v>846</v>
      </c>
      <c r="F86" s="438" t="s">
        <v>32</v>
      </c>
      <c r="G86" s="438" t="s">
        <v>697</v>
      </c>
      <c r="H86" s="454" t="str">
        <f t="shared" si="21"/>
        <v>PK1-QI-EE2</v>
      </c>
      <c r="I86" s="440" t="s">
        <v>482</v>
      </c>
      <c r="J86" s="924" t="s">
        <v>507</v>
      </c>
      <c r="K86" s="441">
        <v>90</v>
      </c>
      <c r="L86" s="429"/>
      <c r="M86" s="428" t="s">
        <v>80</v>
      </c>
      <c r="N86" s="428"/>
      <c r="O86" s="428">
        <v>20</v>
      </c>
      <c r="P86" s="428">
        <v>1</v>
      </c>
      <c r="Q86" s="428">
        <f t="shared" si="18"/>
        <v>20</v>
      </c>
      <c r="R86" s="417" t="s">
        <v>383</v>
      </c>
      <c r="S86" s="432" t="s">
        <v>529</v>
      </c>
      <c r="T86" s="436"/>
      <c r="U86" s="436"/>
      <c r="V86" s="411" t="s">
        <v>741</v>
      </c>
      <c r="W86" s="411" t="s">
        <v>742</v>
      </c>
    </row>
    <row r="87" spans="1:25" s="437" customFormat="1" ht="12">
      <c r="A87" s="397" t="s">
        <v>55</v>
      </c>
      <c r="B87" s="420" t="s">
        <v>731</v>
      </c>
      <c r="C87" s="3440"/>
      <c r="D87" s="3413"/>
      <c r="E87" s="455" t="s">
        <v>846</v>
      </c>
      <c r="F87" s="438" t="s">
        <v>32</v>
      </c>
      <c r="G87" s="438" t="s">
        <v>697</v>
      </c>
      <c r="H87" s="454" t="str">
        <f t="shared" si="21"/>
        <v>PK1-QI-EE2</v>
      </c>
      <c r="I87" s="440" t="s">
        <v>482</v>
      </c>
      <c r="J87" s="924" t="s">
        <v>507</v>
      </c>
      <c r="K87" s="441">
        <v>90</v>
      </c>
      <c r="L87" s="415"/>
      <c r="M87" s="416" t="s">
        <v>80</v>
      </c>
      <c r="N87" s="414"/>
      <c r="O87" s="414">
        <v>20</v>
      </c>
      <c r="P87" s="414">
        <v>1</v>
      </c>
      <c r="Q87" s="414">
        <f t="shared" si="18"/>
        <v>20</v>
      </c>
      <c r="R87" s="417" t="s">
        <v>383</v>
      </c>
      <c r="S87" s="432" t="s">
        <v>529</v>
      </c>
      <c r="T87" s="436"/>
      <c r="U87" s="436"/>
      <c r="V87" s="411" t="s">
        <v>741</v>
      </c>
      <c r="W87" s="411" t="s">
        <v>742</v>
      </c>
    </row>
    <row r="88" spans="1:25" s="437" customFormat="1" ht="12">
      <c r="A88" s="397" t="s">
        <v>55</v>
      </c>
      <c r="B88" s="420" t="s">
        <v>730</v>
      </c>
      <c r="C88" s="3440"/>
      <c r="D88" s="3413"/>
      <c r="E88" s="455" t="s">
        <v>846</v>
      </c>
      <c r="F88" s="438" t="s">
        <v>32</v>
      </c>
      <c r="G88" s="438" t="s">
        <v>697</v>
      </c>
      <c r="H88" s="454" t="str">
        <f t="shared" si="21"/>
        <v>PK1-QI-EE2</v>
      </c>
      <c r="I88" s="440" t="s">
        <v>482</v>
      </c>
      <c r="J88" s="924" t="s">
        <v>507</v>
      </c>
      <c r="K88" s="441">
        <v>90</v>
      </c>
      <c r="L88" s="429"/>
      <c r="M88" s="428" t="s">
        <v>80</v>
      </c>
      <c r="N88" s="428"/>
      <c r="O88" s="428">
        <v>20</v>
      </c>
      <c r="P88" s="428">
        <v>1</v>
      </c>
      <c r="Q88" s="428">
        <f t="shared" si="18"/>
        <v>20</v>
      </c>
      <c r="R88" s="417" t="s">
        <v>383</v>
      </c>
      <c r="S88" s="432" t="s">
        <v>529</v>
      </c>
      <c r="T88" s="436"/>
      <c r="U88" s="436"/>
      <c r="V88" s="411" t="s">
        <v>741</v>
      </c>
      <c r="W88" s="411" t="s">
        <v>742</v>
      </c>
    </row>
    <row r="89" spans="1:25" s="437" customFormat="1" thickBot="1">
      <c r="A89" s="398" t="s">
        <v>55</v>
      </c>
      <c r="B89" s="421" t="s">
        <v>729</v>
      </c>
      <c r="C89" s="3448"/>
      <c r="D89" s="3414"/>
      <c r="E89" s="459" t="s">
        <v>846</v>
      </c>
      <c r="F89" s="442" t="s">
        <v>32</v>
      </c>
      <c r="G89" s="442" t="s">
        <v>697</v>
      </c>
      <c r="H89" s="458" t="str">
        <f t="shared" si="21"/>
        <v>PK1-QI-EE2</v>
      </c>
      <c r="I89" s="443" t="s">
        <v>482</v>
      </c>
      <c r="J89" s="925" t="s">
        <v>507</v>
      </c>
      <c r="K89" s="444">
        <v>90</v>
      </c>
      <c r="L89" s="423"/>
      <c r="M89" s="424" t="s">
        <v>80</v>
      </c>
      <c r="N89" s="422"/>
      <c r="O89" s="422">
        <v>20</v>
      </c>
      <c r="P89" s="422">
        <v>1</v>
      </c>
      <c r="Q89" s="422">
        <f t="shared" si="18"/>
        <v>20</v>
      </c>
      <c r="R89" s="425" t="s">
        <v>383</v>
      </c>
      <c r="S89" s="432" t="s">
        <v>529</v>
      </c>
      <c r="T89" s="436"/>
      <c r="U89" s="436"/>
      <c r="V89" s="411" t="s">
        <v>741</v>
      </c>
      <c r="W89" s="411" t="s">
        <v>742</v>
      </c>
    </row>
    <row r="90" spans="1:25" s="437" customFormat="1" ht="12">
      <c r="A90" s="399" t="s">
        <v>55</v>
      </c>
      <c r="B90" s="426" t="s">
        <v>725</v>
      </c>
      <c r="C90" s="3488">
        <v>361060</v>
      </c>
      <c r="D90" s="3489">
        <v>2941</v>
      </c>
      <c r="E90" s="516" t="s">
        <v>718</v>
      </c>
      <c r="F90" s="433" t="s">
        <v>34</v>
      </c>
      <c r="G90" s="433" t="s">
        <v>536</v>
      </c>
      <c r="H90" s="516" t="str">
        <f>A90&amp;"-"&amp;E90&amp;F90&amp;"-"&amp;G90&amp;2</f>
        <v>PK1-YR-ME2</v>
      </c>
      <c r="I90" s="922" t="s">
        <v>477</v>
      </c>
      <c r="J90" s="922" t="s">
        <v>479</v>
      </c>
      <c r="K90" s="435" t="str">
        <f t="shared" ref="K90:K97" si="22">_xlfn.IFS(E90="Y","365",E90="365","30")</f>
        <v>365</v>
      </c>
      <c r="L90" s="429"/>
      <c r="M90" s="428" t="s">
        <v>80</v>
      </c>
      <c r="N90" s="428"/>
      <c r="O90" s="435">
        <v>60</v>
      </c>
      <c r="P90" s="435">
        <v>1</v>
      </c>
      <c r="Q90" s="435">
        <v>60</v>
      </c>
      <c r="R90" s="409" t="s">
        <v>385</v>
      </c>
      <c r="S90" s="432" t="s">
        <v>530</v>
      </c>
      <c r="T90" s="436"/>
      <c r="U90" s="436"/>
      <c r="V90" s="436" t="s">
        <v>743</v>
      </c>
      <c r="W90" s="411" t="s">
        <v>744</v>
      </c>
      <c r="X90" s="436"/>
      <c r="Y90" s="411"/>
    </row>
    <row r="91" spans="1:25" s="437" customFormat="1" ht="12">
      <c r="A91" s="397" t="s">
        <v>55</v>
      </c>
      <c r="B91" s="420" t="s">
        <v>726</v>
      </c>
      <c r="C91" s="3440"/>
      <c r="D91" s="3413"/>
      <c r="E91" s="455" t="s">
        <v>718</v>
      </c>
      <c r="F91" s="911" t="s">
        <v>34</v>
      </c>
      <c r="G91" s="911" t="s">
        <v>536</v>
      </c>
      <c r="H91" s="518" t="str">
        <f>A91&amp;"-"&amp;E91&amp;F91&amp;"-"&amp;G91&amp;2</f>
        <v>PK1-YR-ME2</v>
      </c>
      <c r="I91" s="924" t="s">
        <v>477</v>
      </c>
      <c r="J91" s="924" t="s">
        <v>479</v>
      </c>
      <c r="K91" s="441" t="str">
        <f t="shared" si="22"/>
        <v>365</v>
      </c>
      <c r="L91" s="415"/>
      <c r="M91" s="416" t="s">
        <v>80</v>
      </c>
      <c r="N91" s="414"/>
      <c r="O91" s="441">
        <v>60</v>
      </c>
      <c r="P91" s="441">
        <v>1</v>
      </c>
      <c r="Q91" s="441">
        <v>60</v>
      </c>
      <c r="R91" s="430" t="s">
        <v>385</v>
      </c>
      <c r="S91" s="432" t="s">
        <v>530</v>
      </c>
      <c r="T91" s="436"/>
      <c r="U91" s="436"/>
      <c r="V91" s="436" t="s">
        <v>743</v>
      </c>
      <c r="W91" s="411" t="s">
        <v>744</v>
      </c>
    </row>
    <row r="92" spans="1:25" s="437" customFormat="1" ht="12">
      <c r="A92" s="397" t="s">
        <v>55</v>
      </c>
      <c r="B92" s="420" t="s">
        <v>727</v>
      </c>
      <c r="C92" s="3440"/>
      <c r="D92" s="3413"/>
      <c r="E92" s="455" t="s">
        <v>718</v>
      </c>
      <c r="F92" s="438" t="s">
        <v>34</v>
      </c>
      <c r="G92" s="438" t="s">
        <v>536</v>
      </c>
      <c r="H92" s="454" t="str">
        <f t="shared" ref="H92:H97" si="23">A92&amp;"-"&amp;E92&amp;F92&amp;"-"&amp;G92&amp;2</f>
        <v>PK1-YR-ME2</v>
      </c>
      <c r="I92" s="924" t="s">
        <v>477</v>
      </c>
      <c r="J92" s="924" t="s">
        <v>479</v>
      </c>
      <c r="K92" s="441" t="str">
        <f t="shared" si="22"/>
        <v>365</v>
      </c>
      <c r="L92" s="415"/>
      <c r="M92" s="428" t="s">
        <v>80</v>
      </c>
      <c r="N92" s="416"/>
      <c r="O92" s="441">
        <v>60</v>
      </c>
      <c r="P92" s="441">
        <v>1</v>
      </c>
      <c r="Q92" s="441">
        <v>60</v>
      </c>
      <c r="R92" s="417" t="s">
        <v>385</v>
      </c>
      <c r="S92" s="432" t="s">
        <v>530</v>
      </c>
      <c r="T92" s="436"/>
      <c r="U92" s="436"/>
      <c r="V92" s="436" t="s">
        <v>743</v>
      </c>
      <c r="W92" s="411" t="s">
        <v>744</v>
      </c>
    </row>
    <row r="93" spans="1:25" s="437" customFormat="1" ht="12">
      <c r="A93" s="397" t="s">
        <v>55</v>
      </c>
      <c r="B93" s="420" t="s">
        <v>728</v>
      </c>
      <c r="C93" s="3440"/>
      <c r="D93" s="3413"/>
      <c r="E93" s="455" t="s">
        <v>718</v>
      </c>
      <c r="F93" s="438" t="s">
        <v>34</v>
      </c>
      <c r="G93" s="438" t="s">
        <v>536</v>
      </c>
      <c r="H93" s="454" t="str">
        <f t="shared" si="23"/>
        <v>PK1-YR-ME2</v>
      </c>
      <c r="I93" s="924" t="s">
        <v>477</v>
      </c>
      <c r="J93" s="924" t="s">
        <v>479</v>
      </c>
      <c r="K93" s="441" t="str">
        <f t="shared" si="22"/>
        <v>365</v>
      </c>
      <c r="L93" s="415"/>
      <c r="M93" s="416" t="s">
        <v>80</v>
      </c>
      <c r="N93" s="414"/>
      <c r="O93" s="441">
        <v>60</v>
      </c>
      <c r="P93" s="441">
        <v>1</v>
      </c>
      <c r="Q93" s="441">
        <v>60</v>
      </c>
      <c r="R93" s="417" t="s">
        <v>385</v>
      </c>
      <c r="S93" s="432" t="s">
        <v>530</v>
      </c>
      <c r="T93" s="436"/>
      <c r="U93" s="436"/>
      <c r="V93" s="436" t="s">
        <v>743</v>
      </c>
      <c r="W93" s="411" t="s">
        <v>744</v>
      </c>
    </row>
    <row r="94" spans="1:25" s="437" customFormat="1" ht="12">
      <c r="A94" s="399" t="s">
        <v>55</v>
      </c>
      <c r="B94" s="426" t="s">
        <v>732</v>
      </c>
      <c r="C94" s="3440"/>
      <c r="D94" s="3413"/>
      <c r="E94" s="455" t="s">
        <v>718</v>
      </c>
      <c r="F94" s="438" t="s">
        <v>34</v>
      </c>
      <c r="G94" s="438" t="s">
        <v>536</v>
      </c>
      <c r="H94" s="454" t="str">
        <f t="shared" si="23"/>
        <v>PK1-YR-ME2</v>
      </c>
      <c r="I94" s="924" t="s">
        <v>477</v>
      </c>
      <c r="J94" s="924" t="s">
        <v>479</v>
      </c>
      <c r="K94" s="441" t="str">
        <f t="shared" si="22"/>
        <v>365</v>
      </c>
      <c r="L94" s="415"/>
      <c r="M94" s="428" t="s">
        <v>80</v>
      </c>
      <c r="N94" s="416"/>
      <c r="O94" s="441">
        <v>60</v>
      </c>
      <c r="P94" s="441">
        <v>1</v>
      </c>
      <c r="Q94" s="441">
        <v>60</v>
      </c>
      <c r="R94" s="417" t="s">
        <v>385</v>
      </c>
      <c r="S94" s="432" t="s">
        <v>530</v>
      </c>
      <c r="T94" s="436"/>
      <c r="U94" s="436"/>
      <c r="V94" s="436" t="s">
        <v>743</v>
      </c>
      <c r="W94" s="411" t="s">
        <v>744</v>
      </c>
    </row>
    <row r="95" spans="1:25" s="437" customFormat="1" ht="12">
      <c r="A95" s="397" t="s">
        <v>55</v>
      </c>
      <c r="B95" s="420" t="s">
        <v>731</v>
      </c>
      <c r="C95" s="3440"/>
      <c r="D95" s="3413"/>
      <c r="E95" s="455" t="s">
        <v>718</v>
      </c>
      <c r="F95" s="438" t="s">
        <v>34</v>
      </c>
      <c r="G95" s="438" t="s">
        <v>536</v>
      </c>
      <c r="H95" s="454" t="str">
        <f t="shared" si="23"/>
        <v>PK1-YR-ME2</v>
      </c>
      <c r="I95" s="924" t="s">
        <v>477</v>
      </c>
      <c r="J95" s="924" t="s">
        <v>479</v>
      </c>
      <c r="K95" s="441" t="str">
        <f t="shared" si="22"/>
        <v>365</v>
      </c>
      <c r="L95" s="415"/>
      <c r="M95" s="416" t="s">
        <v>80</v>
      </c>
      <c r="N95" s="414"/>
      <c r="O95" s="441">
        <v>60</v>
      </c>
      <c r="P95" s="441">
        <v>1</v>
      </c>
      <c r="Q95" s="441">
        <v>60</v>
      </c>
      <c r="R95" s="417" t="s">
        <v>385</v>
      </c>
      <c r="S95" s="432" t="s">
        <v>530</v>
      </c>
      <c r="T95" s="436"/>
      <c r="U95" s="436"/>
      <c r="V95" s="436" t="s">
        <v>743</v>
      </c>
      <c r="W95" s="411" t="s">
        <v>744</v>
      </c>
    </row>
    <row r="96" spans="1:25" s="437" customFormat="1" ht="12">
      <c r="A96" s="397" t="s">
        <v>55</v>
      </c>
      <c r="B96" s="420" t="s">
        <v>730</v>
      </c>
      <c r="C96" s="3440"/>
      <c r="D96" s="3413"/>
      <c r="E96" s="455" t="s">
        <v>718</v>
      </c>
      <c r="F96" s="438" t="s">
        <v>34</v>
      </c>
      <c r="G96" s="438" t="s">
        <v>536</v>
      </c>
      <c r="H96" s="454" t="str">
        <f t="shared" si="23"/>
        <v>PK1-YR-ME2</v>
      </c>
      <c r="I96" s="924" t="s">
        <v>477</v>
      </c>
      <c r="J96" s="924" t="s">
        <v>479</v>
      </c>
      <c r="K96" s="441" t="str">
        <f t="shared" si="22"/>
        <v>365</v>
      </c>
      <c r="L96" s="415"/>
      <c r="M96" s="428" t="s">
        <v>80</v>
      </c>
      <c r="N96" s="416"/>
      <c r="O96" s="441">
        <v>60</v>
      </c>
      <c r="P96" s="441">
        <v>1</v>
      </c>
      <c r="Q96" s="441">
        <v>60</v>
      </c>
      <c r="R96" s="417" t="s">
        <v>385</v>
      </c>
      <c r="S96" s="432" t="s">
        <v>530</v>
      </c>
      <c r="T96" s="436"/>
      <c r="U96" s="436"/>
      <c r="V96" s="436" t="s">
        <v>743</v>
      </c>
      <c r="W96" s="411" t="s">
        <v>744</v>
      </c>
    </row>
    <row r="97" spans="1:25" s="437" customFormat="1" thickBot="1">
      <c r="A97" s="398" t="s">
        <v>55</v>
      </c>
      <c r="B97" s="421" t="s">
        <v>729</v>
      </c>
      <c r="C97" s="3448"/>
      <c r="D97" s="3414"/>
      <c r="E97" s="459" t="s">
        <v>718</v>
      </c>
      <c r="F97" s="442" t="s">
        <v>34</v>
      </c>
      <c r="G97" s="442" t="s">
        <v>536</v>
      </c>
      <c r="H97" s="458" t="str">
        <f t="shared" si="23"/>
        <v>PK1-YR-ME2</v>
      </c>
      <c r="I97" s="925" t="s">
        <v>477</v>
      </c>
      <c r="J97" s="925" t="s">
        <v>479</v>
      </c>
      <c r="K97" s="444" t="str">
        <f t="shared" si="22"/>
        <v>365</v>
      </c>
      <c r="L97" s="423"/>
      <c r="M97" s="424" t="s">
        <v>80</v>
      </c>
      <c r="N97" s="422"/>
      <c r="O97" s="444">
        <v>60</v>
      </c>
      <c r="P97" s="444">
        <v>1</v>
      </c>
      <c r="Q97" s="444">
        <v>60</v>
      </c>
      <c r="R97" s="425" t="s">
        <v>385</v>
      </c>
      <c r="S97" s="432" t="s">
        <v>530</v>
      </c>
      <c r="T97" s="436"/>
      <c r="U97" s="436"/>
      <c r="V97" s="436" t="s">
        <v>743</v>
      </c>
      <c r="W97" s="411" t="s">
        <v>744</v>
      </c>
    </row>
    <row r="98" spans="1:25" s="437" customFormat="1" ht="12">
      <c r="A98" s="399" t="s">
        <v>55</v>
      </c>
      <c r="B98" s="426" t="s">
        <v>725</v>
      </c>
      <c r="C98" s="3488">
        <v>361061</v>
      </c>
      <c r="D98" s="3489">
        <v>2942</v>
      </c>
      <c r="E98" s="515" t="s">
        <v>718</v>
      </c>
      <c r="F98" s="438" t="s">
        <v>32</v>
      </c>
      <c r="G98" s="911" t="s">
        <v>536</v>
      </c>
      <c r="H98" s="516" t="str">
        <f>A98&amp;"-"&amp;E98&amp;F98&amp;"-"&amp;G98&amp;2</f>
        <v>PK1-YI-ME2</v>
      </c>
      <c r="I98" s="922" t="s">
        <v>492</v>
      </c>
      <c r="J98" s="922" t="s">
        <v>494</v>
      </c>
      <c r="K98" s="435" t="str">
        <f>_xlfn.IFS(E98="Y","365",E98="Y","365")</f>
        <v>365</v>
      </c>
      <c r="L98" s="429"/>
      <c r="M98" s="428" t="s">
        <v>80</v>
      </c>
      <c r="N98" s="428"/>
      <c r="O98" s="435">
        <v>60</v>
      </c>
      <c r="P98" s="435">
        <v>1</v>
      </c>
      <c r="Q98" s="435">
        <v>20</v>
      </c>
      <c r="R98" s="417" t="s">
        <v>383</v>
      </c>
      <c r="S98" s="432" t="s">
        <v>529</v>
      </c>
      <c r="T98" s="436"/>
      <c r="U98" s="436"/>
      <c r="V98" s="436" t="s">
        <v>745</v>
      </c>
      <c r="W98" s="436" t="s">
        <v>746</v>
      </c>
      <c r="X98" s="436"/>
      <c r="Y98" s="436"/>
    </row>
    <row r="99" spans="1:25" s="437" customFormat="1" ht="12">
      <c r="A99" s="397" t="s">
        <v>55</v>
      </c>
      <c r="B99" s="420" t="s">
        <v>726</v>
      </c>
      <c r="C99" s="3440"/>
      <c r="D99" s="3413"/>
      <c r="E99" s="455" t="s">
        <v>718</v>
      </c>
      <c r="F99" s="438" t="s">
        <v>32</v>
      </c>
      <c r="G99" s="438" t="s">
        <v>536</v>
      </c>
      <c r="H99" s="518" t="str">
        <f t="shared" ref="H99:H105" si="24">A99&amp;"-"&amp;E99&amp;F99&amp;"-"&amp;G99&amp;2</f>
        <v>PK1-YI-ME2</v>
      </c>
      <c r="I99" s="924" t="s">
        <v>492</v>
      </c>
      <c r="J99" s="924" t="s">
        <v>494</v>
      </c>
      <c r="K99" s="441" t="str">
        <f t="shared" ref="K99:K105" si="25">_xlfn.IFS(E99="Y","365",E99="Y","365")</f>
        <v>365</v>
      </c>
      <c r="L99" s="415"/>
      <c r="M99" s="416" t="s">
        <v>80</v>
      </c>
      <c r="N99" s="414"/>
      <c r="O99" s="439">
        <v>60</v>
      </c>
      <c r="P99" s="439">
        <v>1</v>
      </c>
      <c r="Q99" s="439">
        <v>20</v>
      </c>
      <c r="R99" s="417" t="s">
        <v>383</v>
      </c>
      <c r="S99" s="432" t="s">
        <v>529</v>
      </c>
      <c r="T99" s="436"/>
      <c r="U99" s="436"/>
      <c r="V99" s="436" t="s">
        <v>745</v>
      </c>
      <c r="W99" s="436" t="s">
        <v>746</v>
      </c>
    </row>
    <row r="100" spans="1:25" s="437" customFormat="1" ht="12">
      <c r="A100" s="397" t="s">
        <v>55</v>
      </c>
      <c r="B100" s="420" t="s">
        <v>727</v>
      </c>
      <c r="C100" s="3440"/>
      <c r="D100" s="3413"/>
      <c r="E100" s="455" t="s">
        <v>718</v>
      </c>
      <c r="F100" s="438" t="s">
        <v>32</v>
      </c>
      <c r="G100" s="438" t="s">
        <v>536</v>
      </c>
      <c r="H100" s="454" t="str">
        <f t="shared" si="24"/>
        <v>PK1-YI-ME2</v>
      </c>
      <c r="I100" s="924" t="s">
        <v>492</v>
      </c>
      <c r="J100" s="924" t="s">
        <v>494</v>
      </c>
      <c r="K100" s="441" t="str">
        <f t="shared" si="25"/>
        <v>365</v>
      </c>
      <c r="L100" s="415"/>
      <c r="M100" s="428" t="s">
        <v>80</v>
      </c>
      <c r="N100" s="416"/>
      <c r="O100" s="441">
        <v>60</v>
      </c>
      <c r="P100" s="441">
        <v>1</v>
      </c>
      <c r="Q100" s="441">
        <v>20</v>
      </c>
      <c r="R100" s="417" t="s">
        <v>383</v>
      </c>
      <c r="S100" s="432" t="s">
        <v>529</v>
      </c>
      <c r="T100" s="436"/>
      <c r="U100" s="436"/>
      <c r="V100" s="436" t="s">
        <v>745</v>
      </c>
      <c r="W100" s="436" t="s">
        <v>746</v>
      </c>
    </row>
    <row r="101" spans="1:25" s="437" customFormat="1" ht="12">
      <c r="A101" s="397" t="s">
        <v>55</v>
      </c>
      <c r="B101" s="420" t="s">
        <v>728</v>
      </c>
      <c r="C101" s="3440"/>
      <c r="D101" s="3413"/>
      <c r="E101" s="455" t="s">
        <v>718</v>
      </c>
      <c r="F101" s="438" t="s">
        <v>32</v>
      </c>
      <c r="G101" s="438" t="s">
        <v>536</v>
      </c>
      <c r="H101" s="454" t="str">
        <f t="shared" si="24"/>
        <v>PK1-YI-ME2</v>
      </c>
      <c r="I101" s="924" t="s">
        <v>492</v>
      </c>
      <c r="J101" s="924" t="s">
        <v>494</v>
      </c>
      <c r="K101" s="441" t="str">
        <f t="shared" si="25"/>
        <v>365</v>
      </c>
      <c r="L101" s="415"/>
      <c r="M101" s="416" t="s">
        <v>80</v>
      </c>
      <c r="N101" s="416"/>
      <c r="O101" s="441">
        <v>60</v>
      </c>
      <c r="P101" s="441">
        <v>1</v>
      </c>
      <c r="Q101" s="441">
        <v>20</v>
      </c>
      <c r="R101" s="417" t="s">
        <v>383</v>
      </c>
      <c r="S101" s="432" t="s">
        <v>529</v>
      </c>
      <c r="T101" s="436"/>
      <c r="U101" s="436"/>
      <c r="V101" s="436" t="s">
        <v>745</v>
      </c>
      <c r="W101" s="436" t="s">
        <v>746</v>
      </c>
    </row>
    <row r="102" spans="1:25" s="437" customFormat="1" ht="12">
      <c r="A102" s="399" t="s">
        <v>55</v>
      </c>
      <c r="B102" s="426" t="s">
        <v>732</v>
      </c>
      <c r="C102" s="3440"/>
      <c r="D102" s="3413"/>
      <c r="E102" s="455" t="s">
        <v>718</v>
      </c>
      <c r="F102" s="438" t="s">
        <v>32</v>
      </c>
      <c r="G102" s="438" t="s">
        <v>536</v>
      </c>
      <c r="H102" s="454" t="str">
        <f t="shared" si="24"/>
        <v>PK1-YI-ME2</v>
      </c>
      <c r="I102" s="924" t="s">
        <v>492</v>
      </c>
      <c r="J102" s="924" t="s">
        <v>494</v>
      </c>
      <c r="K102" s="441" t="str">
        <f t="shared" si="25"/>
        <v>365</v>
      </c>
      <c r="L102" s="415"/>
      <c r="M102" s="428" t="s">
        <v>80</v>
      </c>
      <c r="N102" s="416"/>
      <c r="O102" s="441">
        <v>60</v>
      </c>
      <c r="P102" s="441">
        <v>1</v>
      </c>
      <c r="Q102" s="441">
        <v>20</v>
      </c>
      <c r="R102" s="417" t="s">
        <v>383</v>
      </c>
      <c r="S102" s="432" t="s">
        <v>529</v>
      </c>
      <c r="T102" s="436"/>
      <c r="U102" s="436"/>
      <c r="V102" s="436" t="s">
        <v>745</v>
      </c>
      <c r="W102" s="436" t="s">
        <v>746</v>
      </c>
    </row>
    <row r="103" spans="1:25" s="437" customFormat="1" ht="12">
      <c r="A103" s="397" t="s">
        <v>55</v>
      </c>
      <c r="B103" s="420" t="s">
        <v>731</v>
      </c>
      <c r="C103" s="3440"/>
      <c r="D103" s="3413"/>
      <c r="E103" s="455" t="s">
        <v>718</v>
      </c>
      <c r="F103" s="438" t="s">
        <v>32</v>
      </c>
      <c r="G103" s="438" t="s">
        <v>536</v>
      </c>
      <c r="H103" s="454" t="str">
        <f t="shared" si="24"/>
        <v>PK1-YI-ME2</v>
      </c>
      <c r="I103" s="924" t="s">
        <v>492</v>
      </c>
      <c r="J103" s="924" t="s">
        <v>494</v>
      </c>
      <c r="K103" s="441" t="str">
        <f t="shared" si="25"/>
        <v>365</v>
      </c>
      <c r="L103" s="415"/>
      <c r="M103" s="416" t="s">
        <v>80</v>
      </c>
      <c r="N103" s="414"/>
      <c r="O103" s="441">
        <v>60</v>
      </c>
      <c r="P103" s="441">
        <v>1</v>
      </c>
      <c r="Q103" s="441">
        <v>20</v>
      </c>
      <c r="R103" s="417" t="s">
        <v>383</v>
      </c>
      <c r="S103" s="432" t="s">
        <v>529</v>
      </c>
      <c r="T103" s="436"/>
      <c r="U103" s="436"/>
      <c r="V103" s="436" t="s">
        <v>745</v>
      </c>
      <c r="W103" s="436" t="s">
        <v>746</v>
      </c>
    </row>
    <row r="104" spans="1:25" s="437" customFormat="1" ht="12">
      <c r="A104" s="397" t="s">
        <v>55</v>
      </c>
      <c r="B104" s="420" t="s">
        <v>730</v>
      </c>
      <c r="C104" s="3440"/>
      <c r="D104" s="3413"/>
      <c r="E104" s="455" t="s">
        <v>718</v>
      </c>
      <c r="F104" s="438" t="s">
        <v>32</v>
      </c>
      <c r="G104" s="438" t="s">
        <v>536</v>
      </c>
      <c r="H104" s="454" t="str">
        <f t="shared" si="24"/>
        <v>PK1-YI-ME2</v>
      </c>
      <c r="I104" s="924" t="s">
        <v>492</v>
      </c>
      <c r="J104" s="924" t="s">
        <v>494</v>
      </c>
      <c r="K104" s="441" t="str">
        <f t="shared" si="25"/>
        <v>365</v>
      </c>
      <c r="L104" s="415"/>
      <c r="M104" s="428" t="s">
        <v>80</v>
      </c>
      <c r="N104" s="416"/>
      <c r="O104" s="441">
        <v>60</v>
      </c>
      <c r="P104" s="441">
        <v>1</v>
      </c>
      <c r="Q104" s="441">
        <v>20</v>
      </c>
      <c r="R104" s="417" t="s">
        <v>383</v>
      </c>
      <c r="S104" s="432" t="s">
        <v>529</v>
      </c>
      <c r="T104" s="436"/>
      <c r="U104" s="436"/>
      <c r="V104" s="436" t="s">
        <v>745</v>
      </c>
      <c r="W104" s="436" t="s">
        <v>746</v>
      </c>
    </row>
    <row r="105" spans="1:25" s="437" customFormat="1" thickBot="1">
      <c r="A105" s="398" t="s">
        <v>55</v>
      </c>
      <c r="B105" s="421" t="s">
        <v>729</v>
      </c>
      <c r="C105" s="3448"/>
      <c r="D105" s="3414"/>
      <c r="E105" s="459" t="s">
        <v>718</v>
      </c>
      <c r="F105" s="442" t="s">
        <v>32</v>
      </c>
      <c r="G105" s="442" t="s">
        <v>536</v>
      </c>
      <c r="H105" s="458" t="str">
        <f t="shared" si="24"/>
        <v>PK1-YI-ME2</v>
      </c>
      <c r="I105" s="925" t="s">
        <v>492</v>
      </c>
      <c r="J105" s="925" t="s">
        <v>494</v>
      </c>
      <c r="K105" s="444" t="str">
        <f t="shared" si="25"/>
        <v>365</v>
      </c>
      <c r="L105" s="423"/>
      <c r="M105" s="424" t="s">
        <v>80</v>
      </c>
      <c r="N105" s="424"/>
      <c r="O105" s="444">
        <v>60</v>
      </c>
      <c r="P105" s="444">
        <v>1</v>
      </c>
      <c r="Q105" s="444">
        <v>20</v>
      </c>
      <c r="R105" s="425" t="s">
        <v>383</v>
      </c>
      <c r="S105" s="432" t="s">
        <v>529</v>
      </c>
      <c r="T105" s="436"/>
      <c r="U105" s="436"/>
      <c r="V105" s="436" t="s">
        <v>745</v>
      </c>
      <c r="W105" s="436" t="s">
        <v>746</v>
      </c>
    </row>
    <row r="106" spans="1:25" s="437" customFormat="1" ht="12">
      <c r="A106" s="399" t="s">
        <v>55</v>
      </c>
      <c r="B106" s="426" t="s">
        <v>725</v>
      </c>
      <c r="C106" s="3488">
        <v>361062</v>
      </c>
      <c r="D106" s="3489">
        <v>2943</v>
      </c>
      <c r="E106" s="515" t="s">
        <v>718</v>
      </c>
      <c r="F106" s="911" t="s">
        <v>34</v>
      </c>
      <c r="G106" s="911" t="s">
        <v>536</v>
      </c>
      <c r="H106" s="516" t="str">
        <f>A106&amp;"-"&amp;E106&amp;F106&amp;"-"&amp;G106&amp;4</f>
        <v>PK1-YR-ME4</v>
      </c>
      <c r="I106" s="922" t="s">
        <v>489</v>
      </c>
      <c r="J106" s="922" t="s">
        <v>491</v>
      </c>
      <c r="K106" s="439" t="str">
        <f>_xlfn.IFS(E106="Y","365",E106="Y","365")</f>
        <v>365</v>
      </c>
      <c r="L106" s="429"/>
      <c r="M106" s="428" t="s">
        <v>80</v>
      </c>
      <c r="N106" s="428"/>
      <c r="O106" s="435">
        <v>60</v>
      </c>
      <c r="P106" s="435">
        <v>1</v>
      </c>
      <c r="Q106" s="435">
        <f t="shared" ref="Q106:Q121" si="26">O106*P106</f>
        <v>60</v>
      </c>
      <c r="R106" s="445" t="s">
        <v>385</v>
      </c>
      <c r="S106" s="437" t="s">
        <v>530</v>
      </c>
      <c r="T106" s="436"/>
      <c r="U106" s="436"/>
      <c r="V106" s="436" t="s">
        <v>745</v>
      </c>
      <c r="W106" s="436" t="s">
        <v>746</v>
      </c>
    </row>
    <row r="107" spans="1:25" s="437" customFormat="1" ht="12">
      <c r="A107" s="397" t="s">
        <v>55</v>
      </c>
      <c r="B107" s="420" t="s">
        <v>726</v>
      </c>
      <c r="C107" s="3440"/>
      <c r="D107" s="3413"/>
      <c r="E107" s="455" t="s">
        <v>718</v>
      </c>
      <c r="F107" s="438" t="s">
        <v>34</v>
      </c>
      <c r="G107" s="438" t="s">
        <v>536</v>
      </c>
      <c r="H107" s="455" t="str">
        <f t="shared" ref="H107:H113" si="27">A107&amp;"-"&amp;E107&amp;F107&amp;"-"&amp;G107&amp;4</f>
        <v>PK1-YR-ME4</v>
      </c>
      <c r="I107" s="924" t="s">
        <v>489</v>
      </c>
      <c r="J107" s="924" t="s">
        <v>491</v>
      </c>
      <c r="K107" s="441" t="str">
        <f t="shared" ref="K107:K113" si="28">_xlfn.IFS(E107="Y","365",E107="Y","365")</f>
        <v>365</v>
      </c>
      <c r="L107" s="415"/>
      <c r="M107" s="416" t="s">
        <v>80</v>
      </c>
      <c r="N107" s="414"/>
      <c r="O107" s="441">
        <v>60</v>
      </c>
      <c r="P107" s="441">
        <v>1</v>
      </c>
      <c r="Q107" s="441">
        <f t="shared" si="26"/>
        <v>60</v>
      </c>
      <c r="R107" s="446" t="s">
        <v>385</v>
      </c>
      <c r="S107" s="432" t="s">
        <v>530</v>
      </c>
      <c r="T107" s="436"/>
      <c r="U107" s="436"/>
      <c r="V107" s="436" t="s">
        <v>745</v>
      </c>
      <c r="W107" s="436" t="s">
        <v>746</v>
      </c>
    </row>
    <row r="108" spans="1:25" s="437" customFormat="1" ht="12">
      <c r="A108" s="397" t="s">
        <v>55</v>
      </c>
      <c r="B108" s="420" t="s">
        <v>727</v>
      </c>
      <c r="C108" s="3440"/>
      <c r="D108" s="3413"/>
      <c r="E108" s="455" t="s">
        <v>718</v>
      </c>
      <c r="F108" s="438" t="s">
        <v>34</v>
      </c>
      <c r="G108" s="438" t="s">
        <v>536</v>
      </c>
      <c r="H108" s="455" t="str">
        <f t="shared" si="27"/>
        <v>PK1-YR-ME4</v>
      </c>
      <c r="I108" s="924" t="s">
        <v>489</v>
      </c>
      <c r="J108" s="924" t="s">
        <v>491</v>
      </c>
      <c r="K108" s="441" t="str">
        <f t="shared" si="28"/>
        <v>365</v>
      </c>
      <c r="L108" s="415"/>
      <c r="M108" s="428" t="s">
        <v>80</v>
      </c>
      <c r="N108" s="416"/>
      <c r="O108" s="441">
        <v>60</v>
      </c>
      <c r="P108" s="441">
        <v>1</v>
      </c>
      <c r="Q108" s="441">
        <f t="shared" si="26"/>
        <v>60</v>
      </c>
      <c r="R108" s="446" t="s">
        <v>385</v>
      </c>
      <c r="S108" s="432" t="s">
        <v>530</v>
      </c>
      <c r="T108" s="436"/>
      <c r="U108" s="436"/>
      <c r="V108" s="436" t="s">
        <v>745</v>
      </c>
      <c r="W108" s="436" t="s">
        <v>746</v>
      </c>
    </row>
    <row r="109" spans="1:25" s="437" customFormat="1" ht="12">
      <c r="A109" s="397" t="s">
        <v>55</v>
      </c>
      <c r="B109" s="420" t="s">
        <v>728</v>
      </c>
      <c r="C109" s="3440"/>
      <c r="D109" s="3413"/>
      <c r="E109" s="455" t="s">
        <v>718</v>
      </c>
      <c r="F109" s="438" t="s">
        <v>34</v>
      </c>
      <c r="G109" s="438" t="s">
        <v>536</v>
      </c>
      <c r="H109" s="455" t="str">
        <f t="shared" si="27"/>
        <v>PK1-YR-ME4</v>
      </c>
      <c r="I109" s="924" t="s">
        <v>489</v>
      </c>
      <c r="J109" s="924" t="s">
        <v>491</v>
      </c>
      <c r="K109" s="441" t="str">
        <f t="shared" si="28"/>
        <v>365</v>
      </c>
      <c r="L109" s="415"/>
      <c r="M109" s="416" t="s">
        <v>80</v>
      </c>
      <c r="N109" s="416"/>
      <c r="O109" s="441">
        <v>60</v>
      </c>
      <c r="P109" s="441">
        <v>1</v>
      </c>
      <c r="Q109" s="441">
        <f t="shared" si="26"/>
        <v>60</v>
      </c>
      <c r="R109" s="446" t="s">
        <v>385</v>
      </c>
      <c r="S109" s="432" t="s">
        <v>530</v>
      </c>
      <c r="T109" s="436"/>
      <c r="U109" s="436"/>
      <c r="V109" s="436" t="s">
        <v>745</v>
      </c>
      <c r="W109" s="436" t="s">
        <v>746</v>
      </c>
    </row>
    <row r="110" spans="1:25" s="437" customFormat="1" ht="12">
      <c r="A110" s="399" t="s">
        <v>55</v>
      </c>
      <c r="B110" s="426" t="s">
        <v>732</v>
      </c>
      <c r="C110" s="3440"/>
      <c r="D110" s="3413"/>
      <c r="E110" s="455" t="s">
        <v>718</v>
      </c>
      <c r="F110" s="438" t="s">
        <v>34</v>
      </c>
      <c r="G110" s="438" t="s">
        <v>536</v>
      </c>
      <c r="H110" s="455" t="str">
        <f t="shared" si="27"/>
        <v>PK1-YR-ME4</v>
      </c>
      <c r="I110" s="924" t="s">
        <v>489</v>
      </c>
      <c r="J110" s="924" t="s">
        <v>491</v>
      </c>
      <c r="K110" s="441" t="str">
        <f t="shared" si="28"/>
        <v>365</v>
      </c>
      <c r="L110" s="415"/>
      <c r="M110" s="428" t="s">
        <v>80</v>
      </c>
      <c r="N110" s="416"/>
      <c r="O110" s="441">
        <v>60</v>
      </c>
      <c r="P110" s="441">
        <v>1</v>
      </c>
      <c r="Q110" s="441">
        <f t="shared" si="26"/>
        <v>60</v>
      </c>
      <c r="R110" s="446" t="s">
        <v>385</v>
      </c>
      <c r="S110" s="432" t="s">
        <v>530</v>
      </c>
      <c r="T110" s="436"/>
      <c r="U110" s="436"/>
      <c r="V110" s="436" t="s">
        <v>745</v>
      </c>
      <c r="W110" s="436" t="s">
        <v>746</v>
      </c>
    </row>
    <row r="111" spans="1:25" s="437" customFormat="1" ht="12">
      <c r="A111" s="397" t="s">
        <v>55</v>
      </c>
      <c r="B111" s="420" t="s">
        <v>731</v>
      </c>
      <c r="C111" s="3440"/>
      <c r="D111" s="3413"/>
      <c r="E111" s="455" t="s">
        <v>718</v>
      </c>
      <c r="F111" s="438" t="s">
        <v>34</v>
      </c>
      <c r="G111" s="438" t="s">
        <v>536</v>
      </c>
      <c r="H111" s="455" t="str">
        <f t="shared" si="27"/>
        <v>PK1-YR-ME4</v>
      </c>
      <c r="I111" s="924" t="s">
        <v>489</v>
      </c>
      <c r="J111" s="924" t="s">
        <v>491</v>
      </c>
      <c r="K111" s="441" t="str">
        <f t="shared" si="28"/>
        <v>365</v>
      </c>
      <c r="L111" s="415"/>
      <c r="M111" s="416" t="s">
        <v>80</v>
      </c>
      <c r="N111" s="414"/>
      <c r="O111" s="441">
        <v>60</v>
      </c>
      <c r="P111" s="441">
        <v>1</v>
      </c>
      <c r="Q111" s="441">
        <f t="shared" si="26"/>
        <v>60</v>
      </c>
      <c r="R111" s="446" t="s">
        <v>385</v>
      </c>
      <c r="S111" s="432" t="s">
        <v>530</v>
      </c>
      <c r="T111" s="436"/>
      <c r="U111" s="436"/>
      <c r="V111" s="436" t="s">
        <v>745</v>
      </c>
      <c r="W111" s="436" t="s">
        <v>746</v>
      </c>
    </row>
    <row r="112" spans="1:25" s="437" customFormat="1" ht="12">
      <c r="A112" s="397" t="s">
        <v>55</v>
      </c>
      <c r="B112" s="420" t="s">
        <v>730</v>
      </c>
      <c r="C112" s="3440"/>
      <c r="D112" s="3413"/>
      <c r="E112" s="455" t="s">
        <v>718</v>
      </c>
      <c r="F112" s="438" t="s">
        <v>34</v>
      </c>
      <c r="G112" s="438" t="s">
        <v>536</v>
      </c>
      <c r="H112" s="455" t="str">
        <f t="shared" si="27"/>
        <v>PK1-YR-ME4</v>
      </c>
      <c r="I112" s="924" t="s">
        <v>489</v>
      </c>
      <c r="J112" s="924" t="s">
        <v>491</v>
      </c>
      <c r="K112" s="441" t="str">
        <f t="shared" si="28"/>
        <v>365</v>
      </c>
      <c r="L112" s="415"/>
      <c r="M112" s="428" t="s">
        <v>80</v>
      </c>
      <c r="N112" s="416"/>
      <c r="O112" s="441">
        <v>60</v>
      </c>
      <c r="P112" s="441">
        <v>1</v>
      </c>
      <c r="Q112" s="441">
        <f t="shared" si="26"/>
        <v>60</v>
      </c>
      <c r="R112" s="447" t="s">
        <v>385</v>
      </c>
      <c r="S112" s="432" t="s">
        <v>530</v>
      </c>
      <c r="T112" s="436"/>
      <c r="U112" s="436"/>
      <c r="V112" s="436" t="s">
        <v>745</v>
      </c>
      <c r="W112" s="436" t="s">
        <v>746</v>
      </c>
    </row>
    <row r="113" spans="1:25" s="437" customFormat="1" thickBot="1">
      <c r="A113" s="398" t="s">
        <v>55</v>
      </c>
      <c r="B113" s="421" t="s">
        <v>729</v>
      </c>
      <c r="C113" s="3448"/>
      <c r="D113" s="3414"/>
      <c r="E113" s="459" t="s">
        <v>718</v>
      </c>
      <c r="F113" s="442" t="s">
        <v>34</v>
      </c>
      <c r="G113" s="442" t="s">
        <v>536</v>
      </c>
      <c r="H113" s="459" t="str">
        <f t="shared" si="27"/>
        <v>PK1-YR-ME4</v>
      </c>
      <c r="I113" s="925" t="s">
        <v>489</v>
      </c>
      <c r="J113" s="925" t="s">
        <v>491</v>
      </c>
      <c r="K113" s="444" t="str">
        <f t="shared" si="28"/>
        <v>365</v>
      </c>
      <c r="L113" s="423"/>
      <c r="M113" s="424" t="s">
        <v>80</v>
      </c>
      <c r="N113" s="424"/>
      <c r="O113" s="444">
        <v>60</v>
      </c>
      <c r="P113" s="444">
        <v>1</v>
      </c>
      <c r="Q113" s="444">
        <f t="shared" si="26"/>
        <v>60</v>
      </c>
      <c r="R113" s="448" t="s">
        <v>385</v>
      </c>
      <c r="S113" s="432" t="s">
        <v>530</v>
      </c>
      <c r="T113" s="436"/>
      <c r="U113" s="436"/>
      <c r="V113" s="436" t="s">
        <v>745</v>
      </c>
      <c r="W113" s="436" t="s">
        <v>746</v>
      </c>
    </row>
    <row r="114" spans="1:25" s="437" customFormat="1" ht="12">
      <c r="A114" s="399" t="s">
        <v>55</v>
      </c>
      <c r="B114" s="426" t="s">
        <v>725</v>
      </c>
      <c r="C114" s="3488">
        <v>361063</v>
      </c>
      <c r="D114" s="3489">
        <v>2944</v>
      </c>
      <c r="E114" s="515" t="s">
        <v>718</v>
      </c>
      <c r="F114" s="911" t="s">
        <v>34</v>
      </c>
      <c r="G114" s="433" t="s">
        <v>536</v>
      </c>
      <c r="H114" s="515" t="str">
        <f>A114&amp;"-"&amp;E114&amp;F114&amp;"-"&amp;G114&amp;5</f>
        <v>PK1-YR-ME5</v>
      </c>
      <c r="I114" s="434" t="s">
        <v>482</v>
      </c>
      <c r="J114" s="922" t="s">
        <v>484</v>
      </c>
      <c r="K114" s="439">
        <v>365</v>
      </c>
      <c r="L114" s="429"/>
      <c r="M114" s="428" t="s">
        <v>80</v>
      </c>
      <c r="N114" s="428"/>
      <c r="O114" s="435">
        <v>60</v>
      </c>
      <c r="P114" s="435">
        <v>1</v>
      </c>
      <c r="Q114" s="435">
        <f t="shared" si="26"/>
        <v>60</v>
      </c>
      <c r="R114" s="409" t="s">
        <v>503</v>
      </c>
      <c r="S114" s="431" t="s">
        <v>528</v>
      </c>
      <c r="T114" s="436"/>
      <c r="U114" s="436"/>
      <c r="V114" s="436" t="s">
        <v>745</v>
      </c>
      <c r="W114" s="436" t="s">
        <v>746</v>
      </c>
    </row>
    <row r="115" spans="1:25" s="437" customFormat="1" ht="12">
      <c r="A115" s="397" t="s">
        <v>55</v>
      </c>
      <c r="B115" s="420" t="s">
        <v>726</v>
      </c>
      <c r="C115" s="3440"/>
      <c r="D115" s="3413"/>
      <c r="E115" s="455" t="s">
        <v>718</v>
      </c>
      <c r="F115" s="438" t="s">
        <v>34</v>
      </c>
      <c r="G115" s="438" t="s">
        <v>536</v>
      </c>
      <c r="H115" s="455" t="str">
        <f t="shared" ref="H115:H121" si="29">A115&amp;"-"&amp;E115&amp;F115&amp;"-"&amp;G115&amp;5</f>
        <v>PK1-YR-ME5</v>
      </c>
      <c r="I115" s="491" t="s">
        <v>482</v>
      </c>
      <c r="J115" s="923" t="s">
        <v>484</v>
      </c>
      <c r="K115" s="439">
        <v>365</v>
      </c>
      <c r="L115" s="415"/>
      <c r="M115" s="416" t="s">
        <v>80</v>
      </c>
      <c r="N115" s="414"/>
      <c r="O115" s="439">
        <v>60</v>
      </c>
      <c r="P115" s="439">
        <v>1</v>
      </c>
      <c r="Q115" s="439">
        <f t="shared" si="26"/>
        <v>60</v>
      </c>
      <c r="R115" s="417" t="s">
        <v>503</v>
      </c>
      <c r="S115" s="410" t="s">
        <v>528</v>
      </c>
      <c r="T115" s="436"/>
      <c r="U115" s="436"/>
      <c r="V115" s="436" t="s">
        <v>745</v>
      </c>
      <c r="W115" s="436" t="s">
        <v>746</v>
      </c>
    </row>
    <row r="116" spans="1:25" s="437" customFormat="1" ht="12">
      <c r="A116" s="397" t="s">
        <v>55</v>
      </c>
      <c r="B116" s="420" t="s">
        <v>727</v>
      </c>
      <c r="C116" s="3440"/>
      <c r="D116" s="3413"/>
      <c r="E116" s="455" t="s">
        <v>718</v>
      </c>
      <c r="F116" s="438" t="s">
        <v>34</v>
      </c>
      <c r="G116" s="438" t="s">
        <v>536</v>
      </c>
      <c r="H116" s="455" t="str">
        <f t="shared" si="29"/>
        <v>PK1-YR-ME5</v>
      </c>
      <c r="I116" s="440" t="s">
        <v>482</v>
      </c>
      <c r="J116" s="924" t="s">
        <v>484</v>
      </c>
      <c r="K116" s="441">
        <v>365</v>
      </c>
      <c r="L116" s="415"/>
      <c r="M116" s="428" t="s">
        <v>80</v>
      </c>
      <c r="N116" s="416"/>
      <c r="O116" s="441">
        <v>60</v>
      </c>
      <c r="P116" s="441">
        <v>1</v>
      </c>
      <c r="Q116" s="441">
        <f t="shared" si="26"/>
        <v>60</v>
      </c>
      <c r="R116" s="417" t="s">
        <v>503</v>
      </c>
      <c r="S116" s="410" t="s">
        <v>528</v>
      </c>
      <c r="T116" s="436"/>
      <c r="U116" s="436"/>
      <c r="V116" s="436" t="s">
        <v>745</v>
      </c>
      <c r="W116" s="436" t="s">
        <v>746</v>
      </c>
    </row>
    <row r="117" spans="1:25" s="437" customFormat="1" ht="12">
      <c r="A117" s="397" t="s">
        <v>55</v>
      </c>
      <c r="B117" s="420" t="s">
        <v>728</v>
      </c>
      <c r="C117" s="3440"/>
      <c r="D117" s="3413"/>
      <c r="E117" s="455" t="s">
        <v>718</v>
      </c>
      <c r="F117" s="438" t="s">
        <v>34</v>
      </c>
      <c r="G117" s="438" t="s">
        <v>536</v>
      </c>
      <c r="H117" s="455" t="str">
        <f t="shared" si="29"/>
        <v>PK1-YR-ME5</v>
      </c>
      <c r="I117" s="440" t="s">
        <v>482</v>
      </c>
      <c r="J117" s="924" t="s">
        <v>484</v>
      </c>
      <c r="K117" s="441">
        <v>365</v>
      </c>
      <c r="L117" s="415"/>
      <c r="M117" s="416" t="s">
        <v>80</v>
      </c>
      <c r="N117" s="416"/>
      <c r="O117" s="441">
        <v>60</v>
      </c>
      <c r="P117" s="441">
        <v>1</v>
      </c>
      <c r="Q117" s="441">
        <f t="shared" si="26"/>
        <v>60</v>
      </c>
      <c r="R117" s="417" t="s">
        <v>503</v>
      </c>
      <c r="S117" s="410" t="s">
        <v>528</v>
      </c>
      <c r="T117" s="436"/>
      <c r="U117" s="436"/>
      <c r="V117" s="436" t="s">
        <v>745</v>
      </c>
      <c r="W117" s="436" t="s">
        <v>746</v>
      </c>
    </row>
    <row r="118" spans="1:25" s="437" customFormat="1" ht="12">
      <c r="A118" s="399" t="s">
        <v>55</v>
      </c>
      <c r="B118" s="426" t="s">
        <v>732</v>
      </c>
      <c r="C118" s="3440"/>
      <c r="D118" s="3413"/>
      <c r="E118" s="455" t="s">
        <v>718</v>
      </c>
      <c r="F118" s="438" t="s">
        <v>34</v>
      </c>
      <c r="G118" s="438" t="s">
        <v>536</v>
      </c>
      <c r="H118" s="455" t="str">
        <f t="shared" si="29"/>
        <v>PK1-YR-ME5</v>
      </c>
      <c r="I118" s="440" t="s">
        <v>482</v>
      </c>
      <c r="J118" s="924" t="s">
        <v>484</v>
      </c>
      <c r="K118" s="441">
        <v>365</v>
      </c>
      <c r="L118" s="415"/>
      <c r="M118" s="428" t="s">
        <v>80</v>
      </c>
      <c r="N118" s="416"/>
      <c r="O118" s="441">
        <v>60</v>
      </c>
      <c r="P118" s="441">
        <v>1</v>
      </c>
      <c r="Q118" s="441">
        <f t="shared" si="26"/>
        <v>60</v>
      </c>
      <c r="R118" s="417" t="s">
        <v>503</v>
      </c>
      <c r="S118" s="410" t="s">
        <v>528</v>
      </c>
      <c r="T118" s="436"/>
      <c r="U118" s="436"/>
      <c r="V118" s="436" t="s">
        <v>745</v>
      </c>
      <c r="W118" s="436" t="s">
        <v>746</v>
      </c>
    </row>
    <row r="119" spans="1:25" s="437" customFormat="1" ht="12">
      <c r="A119" s="397" t="s">
        <v>55</v>
      </c>
      <c r="B119" s="420" t="s">
        <v>731</v>
      </c>
      <c r="C119" s="3440"/>
      <c r="D119" s="3413"/>
      <c r="E119" s="455" t="s">
        <v>718</v>
      </c>
      <c r="F119" s="438" t="s">
        <v>34</v>
      </c>
      <c r="G119" s="438" t="s">
        <v>536</v>
      </c>
      <c r="H119" s="455" t="str">
        <f t="shared" si="29"/>
        <v>PK1-YR-ME5</v>
      </c>
      <c r="I119" s="440" t="s">
        <v>482</v>
      </c>
      <c r="J119" s="924" t="s">
        <v>484</v>
      </c>
      <c r="K119" s="441">
        <v>365</v>
      </c>
      <c r="L119" s="415"/>
      <c r="M119" s="416" t="s">
        <v>80</v>
      </c>
      <c r="N119" s="414"/>
      <c r="O119" s="441">
        <v>60</v>
      </c>
      <c r="P119" s="441">
        <v>1</v>
      </c>
      <c r="Q119" s="441">
        <f t="shared" si="26"/>
        <v>60</v>
      </c>
      <c r="R119" s="417" t="s">
        <v>503</v>
      </c>
      <c r="S119" s="410" t="s">
        <v>528</v>
      </c>
      <c r="T119" s="436"/>
      <c r="U119" s="436"/>
      <c r="V119" s="436" t="s">
        <v>745</v>
      </c>
      <c r="W119" s="436" t="s">
        <v>746</v>
      </c>
    </row>
    <row r="120" spans="1:25" s="437" customFormat="1" ht="12">
      <c r="A120" s="397" t="s">
        <v>55</v>
      </c>
      <c r="B120" s="420" t="s">
        <v>730</v>
      </c>
      <c r="C120" s="3440"/>
      <c r="D120" s="3413"/>
      <c r="E120" s="455" t="s">
        <v>718</v>
      </c>
      <c r="F120" s="438" t="s">
        <v>34</v>
      </c>
      <c r="G120" s="438" t="s">
        <v>536</v>
      </c>
      <c r="H120" s="455" t="str">
        <f t="shared" si="29"/>
        <v>PK1-YR-ME5</v>
      </c>
      <c r="I120" s="440" t="s">
        <v>482</v>
      </c>
      <c r="J120" s="924" t="s">
        <v>484</v>
      </c>
      <c r="K120" s="441">
        <v>365</v>
      </c>
      <c r="L120" s="415"/>
      <c r="M120" s="428" t="s">
        <v>80</v>
      </c>
      <c r="N120" s="416"/>
      <c r="O120" s="441">
        <v>60</v>
      </c>
      <c r="P120" s="441">
        <v>1</v>
      </c>
      <c r="Q120" s="441">
        <f t="shared" si="26"/>
        <v>60</v>
      </c>
      <c r="R120" s="417" t="s">
        <v>503</v>
      </c>
      <c r="S120" s="410" t="s">
        <v>528</v>
      </c>
      <c r="T120" s="436"/>
      <c r="U120" s="436"/>
      <c r="V120" s="436" t="s">
        <v>745</v>
      </c>
      <c r="W120" s="436" t="s">
        <v>746</v>
      </c>
    </row>
    <row r="121" spans="1:25" s="437" customFormat="1" thickBot="1">
      <c r="A121" s="398" t="s">
        <v>55</v>
      </c>
      <c r="B121" s="421" t="s">
        <v>729</v>
      </c>
      <c r="C121" s="3448"/>
      <c r="D121" s="3414"/>
      <c r="E121" s="459" t="s">
        <v>718</v>
      </c>
      <c r="F121" s="442" t="s">
        <v>34</v>
      </c>
      <c r="G121" s="442" t="s">
        <v>536</v>
      </c>
      <c r="H121" s="459" t="str">
        <f t="shared" si="29"/>
        <v>PK1-YR-ME5</v>
      </c>
      <c r="I121" s="443" t="s">
        <v>482</v>
      </c>
      <c r="J121" s="925" t="s">
        <v>484</v>
      </c>
      <c r="K121" s="444">
        <v>365</v>
      </c>
      <c r="L121" s="423"/>
      <c r="M121" s="424" t="s">
        <v>80</v>
      </c>
      <c r="N121" s="424"/>
      <c r="O121" s="444">
        <v>60</v>
      </c>
      <c r="P121" s="444">
        <v>1</v>
      </c>
      <c r="Q121" s="444">
        <f t="shared" si="26"/>
        <v>60</v>
      </c>
      <c r="R121" s="425" t="s">
        <v>503</v>
      </c>
      <c r="S121" s="410" t="s">
        <v>528</v>
      </c>
      <c r="T121" s="436"/>
      <c r="U121" s="436"/>
      <c r="V121" s="436" t="s">
        <v>745</v>
      </c>
      <c r="W121" s="436" t="s">
        <v>746</v>
      </c>
    </row>
    <row r="122" spans="1:25" s="437" customFormat="1" ht="12">
      <c r="A122" s="1060" t="s">
        <v>55</v>
      </c>
      <c r="B122" s="2160" t="s">
        <v>747</v>
      </c>
      <c r="C122" s="3488">
        <v>360578</v>
      </c>
      <c r="D122" s="3489">
        <v>2946</v>
      </c>
      <c r="E122" s="543" t="s">
        <v>695</v>
      </c>
      <c r="F122" s="543" t="s">
        <v>42</v>
      </c>
      <c r="G122" s="543" t="s">
        <v>706</v>
      </c>
      <c r="H122" s="543" t="str">
        <f>A122&amp;"-"&amp;E122&amp;F122&amp;"-"&amp;G122</f>
        <v>PK1-ML-OP</v>
      </c>
      <c r="I122" s="914" t="s">
        <v>220</v>
      </c>
      <c r="J122" s="915" t="s">
        <v>488</v>
      </c>
      <c r="K122" s="406" t="str">
        <f t="shared" ref="K122:K125" si="30">_xlfn.IFS(E122="M","30",E122="M","30")</f>
        <v>30</v>
      </c>
      <c r="L122" s="407"/>
      <c r="M122" s="408" t="s">
        <v>80</v>
      </c>
      <c r="N122" s="406"/>
      <c r="O122" s="406">
        <v>60</v>
      </c>
      <c r="P122" s="406">
        <v>1</v>
      </c>
      <c r="Q122" s="406">
        <v>10</v>
      </c>
      <c r="R122" s="409" t="s">
        <v>503</v>
      </c>
      <c r="S122" s="410" t="s">
        <v>528</v>
      </c>
      <c r="T122" s="411"/>
      <c r="U122" s="411"/>
      <c r="V122" s="436" t="s">
        <v>738</v>
      </c>
      <c r="W122" s="411" t="s">
        <v>751</v>
      </c>
      <c r="X122" s="411"/>
      <c r="Y122" s="411"/>
    </row>
    <row r="123" spans="1:25" s="437" customFormat="1" ht="12">
      <c r="A123" s="801" t="s">
        <v>55</v>
      </c>
      <c r="B123" s="1071" t="s">
        <v>748</v>
      </c>
      <c r="C123" s="3440"/>
      <c r="D123" s="3413"/>
      <c r="E123" s="419" t="s">
        <v>695</v>
      </c>
      <c r="F123" s="419" t="s">
        <v>42</v>
      </c>
      <c r="G123" s="419" t="s">
        <v>706</v>
      </c>
      <c r="H123" s="419" t="str">
        <f t="shared" ref="H123:H129" si="31">A123&amp;"-"&amp;E123&amp;F123&amp;"-"&amp;G123</f>
        <v>PK1-ML-OP</v>
      </c>
      <c r="I123" s="916" t="s">
        <v>220</v>
      </c>
      <c r="J123" s="917" t="s">
        <v>488</v>
      </c>
      <c r="K123" s="414" t="str">
        <f t="shared" si="30"/>
        <v>30</v>
      </c>
      <c r="L123" s="415"/>
      <c r="M123" s="416" t="s">
        <v>80</v>
      </c>
      <c r="N123" s="414"/>
      <c r="O123" s="414">
        <v>60</v>
      </c>
      <c r="P123" s="414">
        <v>1</v>
      </c>
      <c r="Q123" s="414">
        <v>10</v>
      </c>
      <c r="R123" s="417" t="s">
        <v>503</v>
      </c>
      <c r="S123" s="410" t="s">
        <v>528</v>
      </c>
      <c r="T123" s="411"/>
      <c r="U123" s="411"/>
      <c r="V123" s="436" t="s">
        <v>738</v>
      </c>
      <c r="W123" s="411" t="s">
        <v>751</v>
      </c>
      <c r="X123" s="411"/>
      <c r="Y123" s="411"/>
    </row>
    <row r="124" spans="1:25" s="437" customFormat="1" ht="12">
      <c r="A124" s="801" t="s">
        <v>55</v>
      </c>
      <c r="B124" s="802" t="s">
        <v>749</v>
      </c>
      <c r="C124" s="3440"/>
      <c r="D124" s="3413"/>
      <c r="E124" s="419" t="s">
        <v>695</v>
      </c>
      <c r="F124" s="419" t="s">
        <v>42</v>
      </c>
      <c r="G124" s="419" t="s">
        <v>706</v>
      </c>
      <c r="H124" s="419" t="str">
        <f t="shared" si="31"/>
        <v>PK1-ML-OP</v>
      </c>
      <c r="I124" s="916" t="s">
        <v>220</v>
      </c>
      <c r="J124" s="917" t="s">
        <v>488</v>
      </c>
      <c r="K124" s="414" t="str">
        <f t="shared" si="30"/>
        <v>30</v>
      </c>
      <c r="L124" s="415"/>
      <c r="M124" s="416" t="s">
        <v>80</v>
      </c>
      <c r="N124" s="414"/>
      <c r="O124" s="414">
        <v>60</v>
      </c>
      <c r="P124" s="414">
        <v>1</v>
      </c>
      <c r="Q124" s="414">
        <v>10</v>
      </c>
      <c r="R124" s="417" t="s">
        <v>503</v>
      </c>
      <c r="S124" s="410" t="s">
        <v>528</v>
      </c>
      <c r="T124" s="411"/>
      <c r="U124" s="411"/>
      <c r="V124" s="436" t="s">
        <v>738</v>
      </c>
      <c r="W124" s="411" t="s">
        <v>751</v>
      </c>
      <c r="X124" s="411"/>
      <c r="Y124" s="411"/>
    </row>
    <row r="125" spans="1:25" s="437" customFormat="1" thickBot="1">
      <c r="A125" s="1464" t="s">
        <v>55</v>
      </c>
      <c r="B125" s="1072" t="s">
        <v>750</v>
      </c>
      <c r="C125" s="3448"/>
      <c r="D125" s="3414"/>
      <c r="E125" s="465" t="s">
        <v>695</v>
      </c>
      <c r="F125" s="465" t="s">
        <v>42</v>
      </c>
      <c r="G125" s="465" t="s">
        <v>706</v>
      </c>
      <c r="H125" s="465" t="str">
        <f t="shared" si="31"/>
        <v>PK1-ML-OP</v>
      </c>
      <c r="I125" s="921" t="s">
        <v>220</v>
      </c>
      <c r="J125" s="919" t="s">
        <v>488</v>
      </c>
      <c r="K125" s="422" t="str">
        <f t="shared" si="30"/>
        <v>30</v>
      </c>
      <c r="L125" s="423"/>
      <c r="M125" s="424" t="s">
        <v>80</v>
      </c>
      <c r="N125" s="422"/>
      <c r="O125" s="422">
        <v>60</v>
      </c>
      <c r="P125" s="422">
        <v>1</v>
      </c>
      <c r="Q125" s="422">
        <v>10</v>
      </c>
      <c r="R125" s="425" t="s">
        <v>503</v>
      </c>
      <c r="S125" s="410" t="s">
        <v>528</v>
      </c>
      <c r="T125" s="411"/>
      <c r="U125" s="411"/>
      <c r="V125" s="436" t="s">
        <v>738</v>
      </c>
      <c r="W125" s="411" t="s">
        <v>751</v>
      </c>
      <c r="X125" s="411"/>
      <c r="Y125" s="411"/>
    </row>
    <row r="126" spans="1:25" s="437" customFormat="1" ht="12">
      <c r="A126" s="1060" t="s">
        <v>55</v>
      </c>
      <c r="B126" s="2160" t="s">
        <v>747</v>
      </c>
      <c r="C126" s="3488">
        <v>360921</v>
      </c>
      <c r="D126" s="3489">
        <v>2948</v>
      </c>
      <c r="E126" s="433" t="s">
        <v>695</v>
      </c>
      <c r="F126" s="543" t="s">
        <v>42</v>
      </c>
      <c r="G126" s="419" t="s">
        <v>706</v>
      </c>
      <c r="H126" s="427" t="str">
        <f t="shared" si="31"/>
        <v>PK1-ML-OP</v>
      </c>
      <c r="I126" s="914" t="s">
        <v>477</v>
      </c>
      <c r="J126" s="915" t="s">
        <v>478</v>
      </c>
      <c r="K126" s="406" t="str">
        <f t="shared" ref="K126:K129" si="32">_xlfn.IFS(E126="M","30",E126="M","30")</f>
        <v>30</v>
      </c>
      <c r="L126" s="407"/>
      <c r="M126" s="408" t="s">
        <v>80</v>
      </c>
      <c r="N126" s="406"/>
      <c r="O126" s="406">
        <v>10</v>
      </c>
      <c r="P126" s="406">
        <v>1</v>
      </c>
      <c r="Q126" s="406">
        <f>O126*P126</f>
        <v>10</v>
      </c>
      <c r="R126" s="409" t="s">
        <v>503</v>
      </c>
      <c r="S126" s="431" t="s">
        <v>528</v>
      </c>
      <c r="T126" s="411"/>
      <c r="U126" s="411"/>
      <c r="V126" s="436" t="s">
        <v>733</v>
      </c>
      <c r="W126" s="411" t="s">
        <v>752</v>
      </c>
      <c r="X126" s="411"/>
      <c r="Y126" s="411"/>
    </row>
    <row r="127" spans="1:25" s="437" customFormat="1" ht="12">
      <c r="A127" s="801" t="s">
        <v>55</v>
      </c>
      <c r="B127" s="1071" t="s">
        <v>748</v>
      </c>
      <c r="C127" s="3440"/>
      <c r="D127" s="3413"/>
      <c r="E127" s="454" t="s">
        <v>695</v>
      </c>
      <c r="F127" s="455" t="s">
        <v>42</v>
      </c>
      <c r="G127" s="456" t="s">
        <v>706</v>
      </c>
      <c r="H127" s="419" t="str">
        <f t="shared" si="31"/>
        <v>PK1-ML-OP</v>
      </c>
      <c r="I127" s="916" t="s">
        <v>477</v>
      </c>
      <c r="J127" s="917" t="s">
        <v>478</v>
      </c>
      <c r="K127" s="414" t="str">
        <f t="shared" si="32"/>
        <v>30</v>
      </c>
      <c r="L127" s="415"/>
      <c r="M127" s="416" t="s">
        <v>80</v>
      </c>
      <c r="N127" s="414"/>
      <c r="O127" s="414">
        <v>10</v>
      </c>
      <c r="P127" s="414">
        <v>1</v>
      </c>
      <c r="Q127" s="414">
        <f>O127*P127</f>
        <v>10</v>
      </c>
      <c r="R127" s="417" t="s">
        <v>503</v>
      </c>
      <c r="S127" s="410" t="s">
        <v>528</v>
      </c>
      <c r="T127" s="411"/>
      <c r="U127" s="411"/>
      <c r="V127" s="436" t="s">
        <v>733</v>
      </c>
      <c r="W127" s="411" t="s">
        <v>752</v>
      </c>
      <c r="X127" s="411"/>
      <c r="Y127" s="411"/>
    </row>
    <row r="128" spans="1:25" s="437" customFormat="1" ht="12">
      <c r="A128" s="801" t="s">
        <v>55</v>
      </c>
      <c r="B128" s="802" t="s">
        <v>749</v>
      </c>
      <c r="C128" s="3440"/>
      <c r="D128" s="3413"/>
      <c r="E128" s="454" t="s">
        <v>695</v>
      </c>
      <c r="F128" s="455" t="s">
        <v>42</v>
      </c>
      <c r="G128" s="457" t="s">
        <v>706</v>
      </c>
      <c r="H128" s="419" t="str">
        <f t="shared" si="31"/>
        <v>PK1-ML-OP</v>
      </c>
      <c r="I128" s="916" t="s">
        <v>477</v>
      </c>
      <c r="J128" s="917" t="s">
        <v>478</v>
      </c>
      <c r="K128" s="414" t="str">
        <f t="shared" si="32"/>
        <v>30</v>
      </c>
      <c r="L128" s="415"/>
      <c r="M128" s="416" t="s">
        <v>80</v>
      </c>
      <c r="N128" s="414"/>
      <c r="O128" s="414">
        <v>10</v>
      </c>
      <c r="P128" s="414">
        <v>1</v>
      </c>
      <c r="Q128" s="414">
        <f>O128*P128</f>
        <v>10</v>
      </c>
      <c r="R128" s="417" t="s">
        <v>503</v>
      </c>
      <c r="S128" s="410" t="s">
        <v>528</v>
      </c>
      <c r="T128" s="411"/>
      <c r="U128" s="411"/>
      <c r="V128" s="436" t="s">
        <v>733</v>
      </c>
      <c r="W128" s="411" t="s">
        <v>752</v>
      </c>
      <c r="X128" s="411"/>
      <c r="Y128" s="411"/>
    </row>
    <row r="129" spans="1:25" s="437" customFormat="1" thickBot="1">
      <c r="A129" s="1464" t="s">
        <v>55</v>
      </c>
      <c r="B129" s="1072" t="s">
        <v>750</v>
      </c>
      <c r="C129" s="3448"/>
      <c r="D129" s="3414"/>
      <c r="E129" s="458" t="s">
        <v>695</v>
      </c>
      <c r="F129" s="459" t="s">
        <v>42</v>
      </c>
      <c r="G129" s="460" t="s">
        <v>706</v>
      </c>
      <c r="H129" s="442" t="str">
        <f t="shared" si="31"/>
        <v>PK1-ML-OP</v>
      </c>
      <c r="I129" s="921" t="s">
        <v>477</v>
      </c>
      <c r="J129" s="919" t="s">
        <v>478</v>
      </c>
      <c r="K129" s="422" t="str">
        <f t="shared" si="32"/>
        <v>30</v>
      </c>
      <c r="L129" s="423"/>
      <c r="M129" s="424" t="s">
        <v>80</v>
      </c>
      <c r="N129" s="422"/>
      <c r="O129" s="422">
        <v>10</v>
      </c>
      <c r="P129" s="422">
        <v>1</v>
      </c>
      <c r="Q129" s="422">
        <f t="shared" ref="Q129" si="33">O129*P129</f>
        <v>10</v>
      </c>
      <c r="R129" s="425" t="s">
        <v>503</v>
      </c>
      <c r="S129" s="410" t="s">
        <v>528</v>
      </c>
      <c r="T129" s="411"/>
      <c r="U129" s="411"/>
      <c r="V129" s="436" t="s">
        <v>733</v>
      </c>
      <c r="W129" s="411" t="s">
        <v>752</v>
      </c>
      <c r="X129" s="411"/>
      <c r="Y129" s="411"/>
    </row>
    <row r="130" spans="1:25" s="437" customFormat="1" ht="12">
      <c r="A130" s="2155" t="s">
        <v>55</v>
      </c>
      <c r="B130" s="1666" t="s">
        <v>747</v>
      </c>
      <c r="C130" s="3815">
        <v>360923</v>
      </c>
      <c r="D130" s="3818">
        <v>2951</v>
      </c>
      <c r="E130" s="2136" t="s">
        <v>713</v>
      </c>
      <c r="F130" s="2136" t="s">
        <v>7</v>
      </c>
      <c r="G130" s="2136" t="s">
        <v>536</v>
      </c>
      <c r="H130" s="2136" t="str">
        <f>A130&amp;"-"&amp;E130&amp;F130&amp;"-"&amp;G130&amp;3</f>
        <v>PK1-NA-ME3</v>
      </c>
      <c r="I130" s="2137" t="s">
        <v>489</v>
      </c>
      <c r="J130" s="2137" t="s">
        <v>490</v>
      </c>
      <c r="K130" s="2138">
        <v>60</v>
      </c>
      <c r="L130" s="2139"/>
      <c r="M130" s="2138" t="s">
        <v>80</v>
      </c>
      <c r="N130" s="2138"/>
      <c r="O130" s="2138">
        <v>60</v>
      </c>
      <c r="P130" s="2138">
        <v>1</v>
      </c>
      <c r="Q130" s="2138">
        <f t="shared" ref="Q130" si="34">O130*P130</f>
        <v>60</v>
      </c>
      <c r="R130" s="2161" t="s">
        <v>383</v>
      </c>
      <c r="S130" s="432" t="s">
        <v>529</v>
      </c>
      <c r="T130" s="411"/>
      <c r="U130" s="411"/>
      <c r="V130" s="411" t="s">
        <v>733</v>
      </c>
      <c r="W130" s="411" t="s">
        <v>752</v>
      </c>
      <c r="X130" s="411"/>
      <c r="Y130" s="411"/>
    </row>
    <row r="131" spans="1:25" s="437" customFormat="1" ht="12">
      <c r="A131" s="2141" t="s">
        <v>55</v>
      </c>
      <c r="B131" s="2162" t="s">
        <v>748</v>
      </c>
      <c r="C131" s="3816"/>
      <c r="D131" s="3819"/>
      <c r="E131" s="2136" t="s">
        <v>713</v>
      </c>
      <c r="F131" s="2136" t="s">
        <v>7</v>
      </c>
      <c r="G131" s="2136" t="s">
        <v>536</v>
      </c>
      <c r="H131" s="2136" t="str">
        <f t="shared" ref="H131:H133" si="35">A131&amp;"-"&amp;E131&amp;F131&amp;"-"&amp;G131&amp;3</f>
        <v>PK1-NA-ME3</v>
      </c>
      <c r="I131" s="2137" t="s">
        <v>489</v>
      </c>
      <c r="J131" s="2137" t="s">
        <v>490</v>
      </c>
      <c r="K131" s="2138">
        <v>60</v>
      </c>
      <c r="L131" s="2139"/>
      <c r="M131" s="2138" t="s">
        <v>80</v>
      </c>
      <c r="N131" s="2138"/>
      <c r="O131" s="2138">
        <v>60</v>
      </c>
      <c r="P131" s="2138">
        <v>1</v>
      </c>
      <c r="Q131" s="2138">
        <f t="shared" ref="Q131:Q134" si="36">O131*P131</f>
        <v>60</v>
      </c>
      <c r="R131" s="2161" t="s">
        <v>383</v>
      </c>
      <c r="S131" s="432" t="s">
        <v>529</v>
      </c>
      <c r="T131" s="411"/>
      <c r="U131" s="411"/>
      <c r="V131" s="411" t="s">
        <v>733</v>
      </c>
      <c r="W131" s="411" t="s">
        <v>752</v>
      </c>
      <c r="X131" s="411"/>
      <c r="Y131" s="411"/>
    </row>
    <row r="132" spans="1:25" s="437" customFormat="1" ht="12">
      <c r="A132" s="2141" t="s">
        <v>55</v>
      </c>
      <c r="B132" s="2157" t="s">
        <v>749</v>
      </c>
      <c r="C132" s="3816"/>
      <c r="D132" s="3819"/>
      <c r="E132" s="2136" t="s">
        <v>713</v>
      </c>
      <c r="F132" s="2136" t="s">
        <v>7</v>
      </c>
      <c r="G132" s="2136" t="s">
        <v>536</v>
      </c>
      <c r="H132" s="2136" t="str">
        <f t="shared" si="35"/>
        <v>PK1-NA-ME3</v>
      </c>
      <c r="I132" s="2137" t="s">
        <v>489</v>
      </c>
      <c r="J132" s="2137" t="s">
        <v>490</v>
      </c>
      <c r="K132" s="2138">
        <v>60</v>
      </c>
      <c r="L132" s="2139"/>
      <c r="M132" s="2138" t="s">
        <v>80</v>
      </c>
      <c r="N132" s="2138"/>
      <c r="O132" s="2138">
        <v>60</v>
      </c>
      <c r="P132" s="2138">
        <v>1</v>
      </c>
      <c r="Q132" s="2138">
        <f t="shared" si="36"/>
        <v>60</v>
      </c>
      <c r="R132" s="2161" t="s">
        <v>383</v>
      </c>
      <c r="S132" s="432" t="s">
        <v>529</v>
      </c>
      <c r="T132" s="411"/>
      <c r="U132" s="411"/>
      <c r="V132" s="411" t="s">
        <v>733</v>
      </c>
      <c r="W132" s="411" t="s">
        <v>752</v>
      </c>
      <c r="X132" s="411"/>
      <c r="Y132" s="411"/>
    </row>
    <row r="133" spans="1:25" s="437" customFormat="1" thickBot="1">
      <c r="A133" s="2148" t="s">
        <v>55</v>
      </c>
      <c r="B133" s="2158" t="s">
        <v>750</v>
      </c>
      <c r="C133" s="3817"/>
      <c r="D133" s="3820"/>
      <c r="E133" s="2163" t="s">
        <v>713</v>
      </c>
      <c r="F133" s="2150" t="s">
        <v>7</v>
      </c>
      <c r="G133" s="2150" t="s">
        <v>536</v>
      </c>
      <c r="H133" s="2163" t="str">
        <f t="shared" si="35"/>
        <v>PK1-NA-ME3</v>
      </c>
      <c r="I133" s="2151" t="s">
        <v>489</v>
      </c>
      <c r="J133" s="2151" t="s">
        <v>490</v>
      </c>
      <c r="K133" s="2152">
        <v>60</v>
      </c>
      <c r="L133" s="2153"/>
      <c r="M133" s="2152" t="s">
        <v>80</v>
      </c>
      <c r="N133" s="2152"/>
      <c r="O133" s="2152">
        <v>60</v>
      </c>
      <c r="P133" s="2152">
        <v>1</v>
      </c>
      <c r="Q133" s="2152">
        <f t="shared" si="36"/>
        <v>60</v>
      </c>
      <c r="R133" s="2154" t="s">
        <v>383</v>
      </c>
      <c r="S133" s="432" t="s">
        <v>529</v>
      </c>
      <c r="T133" s="411"/>
      <c r="U133" s="411"/>
      <c r="V133" s="411" t="s">
        <v>733</v>
      </c>
      <c r="W133" s="411" t="s">
        <v>752</v>
      </c>
      <c r="X133" s="411"/>
      <c r="Y133" s="411"/>
    </row>
    <row r="134" spans="1:25" s="437" customFormat="1" ht="12">
      <c r="A134" s="399" t="s">
        <v>55</v>
      </c>
      <c r="B134" s="449" t="s">
        <v>747</v>
      </c>
      <c r="C134" s="3488">
        <v>360924</v>
      </c>
      <c r="D134" s="3489">
        <v>2952</v>
      </c>
      <c r="E134" s="433" t="s">
        <v>846</v>
      </c>
      <c r="F134" s="543" t="s">
        <v>9</v>
      </c>
      <c r="G134" s="543" t="s">
        <v>697</v>
      </c>
      <c r="H134" s="433" t="str">
        <f>A134&amp;"-"&amp;E134&amp;F134&amp;"-"&amp;G134&amp;3</f>
        <v>PK1-QC-EE3</v>
      </c>
      <c r="I134" s="544" t="s">
        <v>482</v>
      </c>
      <c r="J134" s="915" t="s">
        <v>485</v>
      </c>
      <c r="K134" s="428">
        <v>90</v>
      </c>
      <c r="L134" s="407"/>
      <c r="M134" s="408" t="s">
        <v>80</v>
      </c>
      <c r="N134" s="406"/>
      <c r="O134" s="406">
        <v>60</v>
      </c>
      <c r="P134" s="406">
        <v>1</v>
      </c>
      <c r="Q134" s="406">
        <f t="shared" si="36"/>
        <v>60</v>
      </c>
      <c r="R134" s="409" t="s">
        <v>384</v>
      </c>
      <c r="S134" s="432" t="s">
        <v>531</v>
      </c>
      <c r="T134" s="411"/>
      <c r="U134" s="411"/>
      <c r="V134" s="411" t="s">
        <v>733</v>
      </c>
      <c r="W134" s="411" t="s">
        <v>752</v>
      </c>
      <c r="X134" s="411"/>
      <c r="Y134" s="411"/>
    </row>
    <row r="135" spans="1:25" s="437" customFormat="1" ht="12">
      <c r="A135" s="397" t="s">
        <v>55</v>
      </c>
      <c r="B135" s="413" t="s">
        <v>748</v>
      </c>
      <c r="C135" s="3440"/>
      <c r="D135" s="3413"/>
      <c r="E135" s="461" t="s">
        <v>846</v>
      </c>
      <c r="F135" s="911" t="s">
        <v>9</v>
      </c>
      <c r="G135" s="911" t="s">
        <v>697</v>
      </c>
      <c r="H135" s="518" t="str">
        <f t="shared" ref="H135:H137" si="37">A135&amp;"-"&amp;E135&amp;F135&amp;"-"&amp;G135&amp;3</f>
        <v>PK1-QC-EE3</v>
      </c>
      <c r="I135" s="491" t="s">
        <v>482</v>
      </c>
      <c r="J135" s="923" t="s">
        <v>485</v>
      </c>
      <c r="K135" s="428">
        <v>90</v>
      </c>
      <c r="L135" s="429"/>
      <c r="M135" s="428" t="s">
        <v>80</v>
      </c>
      <c r="N135" s="428"/>
      <c r="O135" s="428">
        <v>60</v>
      </c>
      <c r="P135" s="428">
        <v>1</v>
      </c>
      <c r="Q135" s="428">
        <f t="shared" ref="Q135:Q159" si="38">O135*P135</f>
        <v>60</v>
      </c>
      <c r="R135" s="430" t="s">
        <v>384</v>
      </c>
      <c r="S135" s="432" t="s">
        <v>531</v>
      </c>
      <c r="T135" s="411"/>
      <c r="U135" s="411"/>
      <c r="V135" s="411" t="s">
        <v>733</v>
      </c>
      <c r="W135" s="411" t="s">
        <v>752</v>
      </c>
      <c r="X135" s="411"/>
      <c r="Y135" s="411"/>
    </row>
    <row r="136" spans="1:25" s="437" customFormat="1" ht="12">
      <c r="A136" s="397" t="s">
        <v>55</v>
      </c>
      <c r="B136" s="420" t="s">
        <v>749</v>
      </c>
      <c r="C136" s="3440"/>
      <c r="D136" s="3413"/>
      <c r="E136" s="461" t="s">
        <v>846</v>
      </c>
      <c r="F136" s="461" t="s">
        <v>9</v>
      </c>
      <c r="G136" s="461" t="s">
        <v>697</v>
      </c>
      <c r="H136" s="461" t="str">
        <f t="shared" si="37"/>
        <v>PK1-QC-EE3</v>
      </c>
      <c r="I136" s="886" t="s">
        <v>482</v>
      </c>
      <c r="J136" s="886" t="s">
        <v>485</v>
      </c>
      <c r="K136" s="428">
        <v>90</v>
      </c>
      <c r="L136" s="463"/>
      <c r="M136" s="462" t="s">
        <v>80</v>
      </c>
      <c r="N136" s="462"/>
      <c r="O136" s="462">
        <v>60</v>
      </c>
      <c r="P136" s="462">
        <v>1</v>
      </c>
      <c r="Q136" s="462">
        <f t="shared" si="38"/>
        <v>60</v>
      </c>
      <c r="R136" s="464" t="s">
        <v>384</v>
      </c>
      <c r="S136" s="432" t="s">
        <v>531</v>
      </c>
      <c r="T136" s="411"/>
      <c r="U136" s="411"/>
      <c r="V136" s="411" t="s">
        <v>733</v>
      </c>
      <c r="W136" s="411" t="s">
        <v>752</v>
      </c>
      <c r="X136" s="411"/>
      <c r="Y136" s="411"/>
    </row>
    <row r="137" spans="1:25" s="437" customFormat="1" thickBot="1">
      <c r="A137" s="398" t="s">
        <v>55</v>
      </c>
      <c r="B137" s="421" t="s">
        <v>750</v>
      </c>
      <c r="C137" s="3448"/>
      <c r="D137" s="3414"/>
      <c r="E137" s="459" t="s">
        <v>846</v>
      </c>
      <c r="F137" s="459" t="s">
        <v>9</v>
      </c>
      <c r="G137" s="459" t="s">
        <v>697</v>
      </c>
      <c r="H137" s="459" t="str">
        <f t="shared" si="37"/>
        <v>PK1-QC-EE3</v>
      </c>
      <c r="I137" s="443" t="s">
        <v>482</v>
      </c>
      <c r="J137" s="925" t="s">
        <v>485</v>
      </c>
      <c r="K137" s="424">
        <v>90</v>
      </c>
      <c r="L137" s="443"/>
      <c r="M137" s="444" t="s">
        <v>80</v>
      </c>
      <c r="N137" s="444"/>
      <c r="O137" s="444">
        <v>60</v>
      </c>
      <c r="P137" s="444">
        <v>1</v>
      </c>
      <c r="Q137" s="444">
        <f t="shared" si="38"/>
        <v>60</v>
      </c>
      <c r="R137" s="448" t="s">
        <v>384</v>
      </c>
      <c r="S137" s="432" t="s">
        <v>531</v>
      </c>
      <c r="T137" s="411"/>
      <c r="U137" s="411"/>
      <c r="V137" s="411" t="s">
        <v>733</v>
      </c>
      <c r="W137" s="411" t="s">
        <v>752</v>
      </c>
      <c r="X137" s="411"/>
      <c r="Y137" s="411"/>
    </row>
    <row r="138" spans="1:25" s="437" customFormat="1" ht="12">
      <c r="A138" s="399" t="s">
        <v>55</v>
      </c>
      <c r="B138" s="449" t="s">
        <v>747</v>
      </c>
      <c r="C138" s="3488">
        <v>360925</v>
      </c>
      <c r="D138" s="3489">
        <v>2953</v>
      </c>
      <c r="E138" s="516" t="s">
        <v>846</v>
      </c>
      <c r="F138" s="433" t="s">
        <v>32</v>
      </c>
      <c r="G138" s="433" t="s">
        <v>697</v>
      </c>
      <c r="H138" s="516" t="str">
        <f>A138&amp;"-"&amp;E138&amp;F138&amp;"-"&amp;G138&amp;3</f>
        <v>PK1-QI-EE3</v>
      </c>
      <c r="I138" s="434" t="s">
        <v>482</v>
      </c>
      <c r="J138" s="922" t="s">
        <v>507</v>
      </c>
      <c r="K138" s="435">
        <v>90</v>
      </c>
      <c r="L138" s="407"/>
      <c r="M138" s="408" t="s">
        <v>80</v>
      </c>
      <c r="N138" s="408"/>
      <c r="O138" s="408">
        <v>20</v>
      </c>
      <c r="P138" s="408">
        <v>1</v>
      </c>
      <c r="Q138" s="408">
        <f t="shared" si="38"/>
        <v>20</v>
      </c>
      <c r="R138" s="409" t="s">
        <v>383</v>
      </c>
      <c r="S138" s="432" t="s">
        <v>529</v>
      </c>
      <c r="T138" s="436"/>
      <c r="U138" s="436"/>
      <c r="V138" s="436" t="s">
        <v>710</v>
      </c>
      <c r="W138" s="411" t="s">
        <v>753</v>
      </c>
      <c r="X138" s="411"/>
      <c r="Y138" s="411"/>
    </row>
    <row r="139" spans="1:25" s="437" customFormat="1" ht="12">
      <c r="A139" s="397" t="s">
        <v>55</v>
      </c>
      <c r="B139" s="413" t="s">
        <v>748</v>
      </c>
      <c r="C139" s="3440"/>
      <c r="D139" s="3413"/>
      <c r="E139" s="454" t="s">
        <v>846</v>
      </c>
      <c r="F139" s="438" t="s">
        <v>32</v>
      </c>
      <c r="G139" s="438" t="s">
        <v>697</v>
      </c>
      <c r="H139" s="454" t="str">
        <f t="shared" ref="H139:H141" si="39">A139&amp;"-"&amp;E139&amp;F139&amp;"-"&amp;G139&amp;3</f>
        <v>PK1-QI-EE3</v>
      </c>
      <c r="I139" s="440" t="s">
        <v>482</v>
      </c>
      <c r="J139" s="924" t="s">
        <v>507</v>
      </c>
      <c r="K139" s="441">
        <v>90</v>
      </c>
      <c r="L139" s="415"/>
      <c r="M139" s="416" t="s">
        <v>80</v>
      </c>
      <c r="N139" s="416"/>
      <c r="O139" s="416">
        <v>20</v>
      </c>
      <c r="P139" s="416">
        <v>1</v>
      </c>
      <c r="Q139" s="416">
        <f t="shared" si="38"/>
        <v>20</v>
      </c>
      <c r="R139" s="417" t="s">
        <v>383</v>
      </c>
      <c r="S139" s="432" t="s">
        <v>529</v>
      </c>
      <c r="T139" s="436"/>
      <c r="U139" s="436"/>
      <c r="V139" s="436" t="s">
        <v>710</v>
      </c>
      <c r="W139" s="411" t="s">
        <v>753</v>
      </c>
      <c r="X139" s="411"/>
      <c r="Y139" s="411"/>
    </row>
    <row r="140" spans="1:25" s="437" customFormat="1" ht="12">
      <c r="A140" s="397" t="s">
        <v>55</v>
      </c>
      <c r="B140" s="420" t="s">
        <v>749</v>
      </c>
      <c r="C140" s="3440"/>
      <c r="D140" s="3413"/>
      <c r="E140" s="454" t="s">
        <v>846</v>
      </c>
      <c r="F140" s="438" t="s">
        <v>32</v>
      </c>
      <c r="G140" s="438" t="s">
        <v>697</v>
      </c>
      <c r="H140" s="454" t="str">
        <f t="shared" si="39"/>
        <v>PK1-QI-EE3</v>
      </c>
      <c r="I140" s="440" t="s">
        <v>482</v>
      </c>
      <c r="J140" s="924" t="s">
        <v>507</v>
      </c>
      <c r="K140" s="441">
        <v>90</v>
      </c>
      <c r="L140" s="415"/>
      <c r="M140" s="416" t="s">
        <v>80</v>
      </c>
      <c r="N140" s="416"/>
      <c r="O140" s="416">
        <v>20</v>
      </c>
      <c r="P140" s="416">
        <v>1</v>
      </c>
      <c r="Q140" s="416">
        <f t="shared" si="38"/>
        <v>20</v>
      </c>
      <c r="R140" s="417" t="s">
        <v>383</v>
      </c>
      <c r="S140" s="432" t="s">
        <v>529</v>
      </c>
      <c r="T140" s="436"/>
      <c r="U140" s="436"/>
      <c r="V140" s="436" t="s">
        <v>710</v>
      </c>
      <c r="W140" s="411" t="s">
        <v>753</v>
      </c>
      <c r="X140" s="411"/>
      <c r="Y140" s="411"/>
    </row>
    <row r="141" spans="1:25" s="437" customFormat="1" thickBot="1">
      <c r="A141" s="398" t="s">
        <v>55</v>
      </c>
      <c r="B141" s="421" t="s">
        <v>750</v>
      </c>
      <c r="C141" s="3448"/>
      <c r="D141" s="3414"/>
      <c r="E141" s="458" t="s">
        <v>846</v>
      </c>
      <c r="F141" s="442" t="s">
        <v>32</v>
      </c>
      <c r="G141" s="442" t="s">
        <v>697</v>
      </c>
      <c r="H141" s="458" t="str">
        <f t="shared" si="39"/>
        <v>PK1-QI-EE3</v>
      </c>
      <c r="I141" s="443" t="s">
        <v>482</v>
      </c>
      <c r="J141" s="925" t="s">
        <v>507</v>
      </c>
      <c r="K141" s="444">
        <v>90</v>
      </c>
      <c r="L141" s="423"/>
      <c r="M141" s="424" t="s">
        <v>80</v>
      </c>
      <c r="N141" s="424"/>
      <c r="O141" s="424">
        <v>20</v>
      </c>
      <c r="P141" s="424">
        <v>1</v>
      </c>
      <c r="Q141" s="424">
        <f t="shared" si="38"/>
        <v>20</v>
      </c>
      <c r="R141" s="425" t="s">
        <v>383</v>
      </c>
      <c r="S141" s="432" t="s">
        <v>529</v>
      </c>
      <c r="T141" s="436"/>
      <c r="U141" s="436"/>
      <c r="V141" s="436" t="s">
        <v>710</v>
      </c>
      <c r="W141" s="411" t="s">
        <v>753</v>
      </c>
      <c r="X141" s="411"/>
      <c r="Y141" s="411"/>
    </row>
    <row r="142" spans="1:25" s="437" customFormat="1" ht="12">
      <c r="A142" s="396" t="s">
        <v>55</v>
      </c>
      <c r="B142" s="405" t="s">
        <v>747</v>
      </c>
      <c r="C142" s="3488">
        <v>360926</v>
      </c>
      <c r="D142" s="3489">
        <v>2954</v>
      </c>
      <c r="E142" s="516" t="s">
        <v>718</v>
      </c>
      <c r="F142" s="433" t="s">
        <v>34</v>
      </c>
      <c r="G142" s="433" t="s">
        <v>536</v>
      </c>
      <c r="H142" s="516" t="str">
        <f>A142&amp;"-"&amp;E142&amp;F142&amp;"-"&amp;G142&amp;3</f>
        <v>PK1-YR-ME3</v>
      </c>
      <c r="I142" s="922" t="s">
        <v>477</v>
      </c>
      <c r="J142" s="922" t="s">
        <v>479</v>
      </c>
      <c r="K142" s="435" t="str">
        <f t="shared" ref="K142:K145" si="40">_xlfn.IFS(E142="Y","365",E142="365","30")</f>
        <v>365</v>
      </c>
      <c r="L142" s="407"/>
      <c r="M142" s="408" t="s">
        <v>80</v>
      </c>
      <c r="N142" s="406"/>
      <c r="O142" s="435">
        <v>60</v>
      </c>
      <c r="P142" s="435">
        <v>1</v>
      </c>
      <c r="Q142" s="435">
        <f t="shared" si="38"/>
        <v>60</v>
      </c>
      <c r="R142" s="409" t="s">
        <v>385</v>
      </c>
      <c r="S142" s="432" t="s">
        <v>530</v>
      </c>
      <c r="T142" s="436"/>
      <c r="U142" s="436"/>
      <c r="V142" s="436" t="s">
        <v>754</v>
      </c>
      <c r="W142" s="411" t="s">
        <v>755</v>
      </c>
      <c r="X142" s="436"/>
      <c r="Y142" s="411"/>
    </row>
    <row r="143" spans="1:25" s="437" customFormat="1" ht="12">
      <c r="A143" s="397" t="s">
        <v>55</v>
      </c>
      <c r="B143" s="413" t="s">
        <v>748</v>
      </c>
      <c r="C143" s="3440"/>
      <c r="D143" s="3413"/>
      <c r="E143" s="454" t="s">
        <v>718</v>
      </c>
      <c r="F143" s="438" t="s">
        <v>34</v>
      </c>
      <c r="G143" s="438" t="s">
        <v>536</v>
      </c>
      <c r="H143" s="454" t="str">
        <f t="shared" ref="H143:H145" si="41">A143&amp;"-"&amp;E143&amp;F143&amp;"-"&amp;G143&amp;3</f>
        <v>PK1-YR-ME3</v>
      </c>
      <c r="I143" s="924" t="s">
        <v>477</v>
      </c>
      <c r="J143" s="924" t="s">
        <v>479</v>
      </c>
      <c r="K143" s="441" t="str">
        <f t="shared" si="40"/>
        <v>365</v>
      </c>
      <c r="L143" s="415"/>
      <c r="M143" s="416" t="s">
        <v>80</v>
      </c>
      <c r="N143" s="414"/>
      <c r="O143" s="441">
        <v>60</v>
      </c>
      <c r="P143" s="441">
        <v>1</v>
      </c>
      <c r="Q143" s="441">
        <f t="shared" si="38"/>
        <v>60</v>
      </c>
      <c r="R143" s="417" t="s">
        <v>385</v>
      </c>
      <c r="S143" s="432" t="s">
        <v>530</v>
      </c>
      <c r="T143" s="436"/>
      <c r="U143" s="436"/>
      <c r="V143" s="436" t="s">
        <v>754</v>
      </c>
      <c r="W143" s="411" t="s">
        <v>755</v>
      </c>
      <c r="X143" s="436"/>
      <c r="Y143" s="411"/>
    </row>
    <row r="144" spans="1:25" s="437" customFormat="1" ht="12">
      <c r="A144" s="397" t="s">
        <v>55</v>
      </c>
      <c r="B144" s="420" t="s">
        <v>749</v>
      </c>
      <c r="C144" s="3440"/>
      <c r="D144" s="3413"/>
      <c r="E144" s="454" t="s">
        <v>718</v>
      </c>
      <c r="F144" s="438" t="s">
        <v>34</v>
      </c>
      <c r="G144" s="438" t="s">
        <v>536</v>
      </c>
      <c r="H144" s="454" t="str">
        <f t="shared" si="41"/>
        <v>PK1-YR-ME3</v>
      </c>
      <c r="I144" s="924" t="s">
        <v>477</v>
      </c>
      <c r="J144" s="924" t="s">
        <v>479</v>
      </c>
      <c r="K144" s="441" t="str">
        <f t="shared" si="40"/>
        <v>365</v>
      </c>
      <c r="L144" s="415"/>
      <c r="M144" s="416" t="s">
        <v>80</v>
      </c>
      <c r="N144" s="414"/>
      <c r="O144" s="441">
        <v>60</v>
      </c>
      <c r="P144" s="441">
        <v>1</v>
      </c>
      <c r="Q144" s="441">
        <f t="shared" si="38"/>
        <v>60</v>
      </c>
      <c r="R144" s="417" t="s">
        <v>385</v>
      </c>
      <c r="S144" s="432" t="s">
        <v>530</v>
      </c>
      <c r="T144" s="436"/>
      <c r="U144" s="436"/>
      <c r="V144" s="436" t="s">
        <v>754</v>
      </c>
      <c r="W144" s="411" t="s">
        <v>755</v>
      </c>
      <c r="X144" s="436"/>
      <c r="Y144" s="411"/>
    </row>
    <row r="145" spans="1:25" s="437" customFormat="1" thickBot="1">
      <c r="A145" s="398" t="s">
        <v>55</v>
      </c>
      <c r="B145" s="421" t="s">
        <v>750</v>
      </c>
      <c r="C145" s="3448"/>
      <c r="D145" s="3414"/>
      <c r="E145" s="458" t="s">
        <v>718</v>
      </c>
      <c r="F145" s="442" t="s">
        <v>34</v>
      </c>
      <c r="G145" s="442" t="s">
        <v>536</v>
      </c>
      <c r="H145" s="458" t="str">
        <f t="shared" si="41"/>
        <v>PK1-YR-ME3</v>
      </c>
      <c r="I145" s="925" t="s">
        <v>477</v>
      </c>
      <c r="J145" s="925" t="s">
        <v>479</v>
      </c>
      <c r="K145" s="444" t="str">
        <f t="shared" si="40"/>
        <v>365</v>
      </c>
      <c r="L145" s="423"/>
      <c r="M145" s="424" t="s">
        <v>80</v>
      </c>
      <c r="N145" s="422"/>
      <c r="O145" s="444">
        <v>60</v>
      </c>
      <c r="P145" s="444">
        <v>1</v>
      </c>
      <c r="Q145" s="444">
        <f t="shared" si="38"/>
        <v>60</v>
      </c>
      <c r="R145" s="425" t="s">
        <v>385</v>
      </c>
      <c r="S145" s="432" t="s">
        <v>530</v>
      </c>
      <c r="T145" s="436"/>
      <c r="U145" s="436"/>
      <c r="V145" s="436" t="s">
        <v>754</v>
      </c>
      <c r="W145" s="411" t="s">
        <v>755</v>
      </c>
      <c r="X145" s="436"/>
      <c r="Y145" s="411"/>
    </row>
    <row r="146" spans="1:25" s="437" customFormat="1" ht="12">
      <c r="A146" s="399" t="s">
        <v>55</v>
      </c>
      <c r="B146" s="449" t="s">
        <v>747</v>
      </c>
      <c r="C146" s="3488">
        <v>360927</v>
      </c>
      <c r="D146" s="3489">
        <v>2955</v>
      </c>
      <c r="E146" s="515" t="s">
        <v>718</v>
      </c>
      <c r="F146" s="433" t="s">
        <v>32</v>
      </c>
      <c r="G146" s="433" t="s">
        <v>536</v>
      </c>
      <c r="H146" s="516" t="str">
        <f>A146&amp;"-"&amp;E146&amp;F146&amp;"-"&amp;G146&amp;3</f>
        <v>PK1-YI-ME3</v>
      </c>
      <c r="I146" s="922" t="s">
        <v>492</v>
      </c>
      <c r="J146" s="922" t="s">
        <v>494</v>
      </c>
      <c r="K146" s="435">
        <v>365</v>
      </c>
      <c r="L146" s="407"/>
      <c r="M146" s="408" t="s">
        <v>80</v>
      </c>
      <c r="N146" s="408"/>
      <c r="O146" s="435">
        <v>60</v>
      </c>
      <c r="P146" s="435">
        <v>1</v>
      </c>
      <c r="Q146" s="435">
        <f t="shared" si="38"/>
        <v>60</v>
      </c>
      <c r="R146" s="409" t="s">
        <v>383</v>
      </c>
      <c r="S146" s="432" t="s">
        <v>529</v>
      </c>
      <c r="T146" s="436"/>
      <c r="U146" s="436"/>
      <c r="V146" s="436" t="s">
        <v>756</v>
      </c>
      <c r="W146" s="411" t="s">
        <v>757</v>
      </c>
      <c r="X146" s="436"/>
      <c r="Y146" s="436"/>
    </row>
    <row r="147" spans="1:25" s="437" customFormat="1" ht="12">
      <c r="A147" s="397" t="s">
        <v>55</v>
      </c>
      <c r="B147" s="413" t="s">
        <v>748</v>
      </c>
      <c r="C147" s="3440"/>
      <c r="D147" s="3413"/>
      <c r="E147" s="455" t="s">
        <v>718</v>
      </c>
      <c r="F147" s="438" t="s">
        <v>32</v>
      </c>
      <c r="G147" s="438" t="s">
        <v>536</v>
      </c>
      <c r="H147" s="454" t="str">
        <f t="shared" ref="H147:H149" si="42">A147&amp;"-"&amp;E147&amp;F147&amp;"-"&amp;G147&amp;3</f>
        <v>PK1-YI-ME3</v>
      </c>
      <c r="I147" s="924" t="s">
        <v>492</v>
      </c>
      <c r="J147" s="924" t="s">
        <v>494</v>
      </c>
      <c r="K147" s="441">
        <v>365</v>
      </c>
      <c r="L147" s="415"/>
      <c r="M147" s="416" t="s">
        <v>80</v>
      </c>
      <c r="N147" s="416"/>
      <c r="O147" s="441">
        <v>60</v>
      </c>
      <c r="P147" s="441">
        <v>1</v>
      </c>
      <c r="Q147" s="441">
        <f t="shared" si="38"/>
        <v>60</v>
      </c>
      <c r="R147" s="417" t="s">
        <v>383</v>
      </c>
      <c r="S147" s="432" t="s">
        <v>529</v>
      </c>
      <c r="T147" s="436"/>
      <c r="U147" s="436"/>
      <c r="V147" s="436" t="s">
        <v>756</v>
      </c>
      <c r="W147" s="411" t="s">
        <v>757</v>
      </c>
      <c r="X147" s="436"/>
      <c r="Y147" s="436"/>
    </row>
    <row r="148" spans="1:25" s="437" customFormat="1" ht="12">
      <c r="A148" s="397" t="s">
        <v>55</v>
      </c>
      <c r="B148" s="420" t="s">
        <v>749</v>
      </c>
      <c r="C148" s="3440"/>
      <c r="D148" s="3413"/>
      <c r="E148" s="455" t="s">
        <v>718</v>
      </c>
      <c r="F148" s="438" t="s">
        <v>32</v>
      </c>
      <c r="G148" s="438" t="s">
        <v>536</v>
      </c>
      <c r="H148" s="454" t="str">
        <f t="shared" si="42"/>
        <v>PK1-YI-ME3</v>
      </c>
      <c r="I148" s="924" t="s">
        <v>492</v>
      </c>
      <c r="J148" s="924" t="s">
        <v>494</v>
      </c>
      <c r="K148" s="441">
        <v>365</v>
      </c>
      <c r="L148" s="415"/>
      <c r="M148" s="416" t="s">
        <v>80</v>
      </c>
      <c r="N148" s="416"/>
      <c r="O148" s="441">
        <v>60</v>
      </c>
      <c r="P148" s="441">
        <v>1</v>
      </c>
      <c r="Q148" s="441">
        <f t="shared" si="38"/>
        <v>60</v>
      </c>
      <c r="R148" s="417" t="s">
        <v>383</v>
      </c>
      <c r="S148" s="432" t="s">
        <v>529</v>
      </c>
      <c r="T148" s="436"/>
      <c r="U148" s="436"/>
      <c r="V148" s="436" t="s">
        <v>756</v>
      </c>
      <c r="W148" s="411" t="s">
        <v>757</v>
      </c>
      <c r="X148" s="436"/>
      <c r="Y148" s="436"/>
    </row>
    <row r="149" spans="1:25" s="437" customFormat="1" thickBot="1">
      <c r="A149" s="398" t="s">
        <v>55</v>
      </c>
      <c r="B149" s="421" t="s">
        <v>750</v>
      </c>
      <c r="C149" s="3448"/>
      <c r="D149" s="3414"/>
      <c r="E149" s="459" t="s">
        <v>718</v>
      </c>
      <c r="F149" s="442" t="s">
        <v>32</v>
      </c>
      <c r="G149" s="442" t="s">
        <v>536</v>
      </c>
      <c r="H149" s="458" t="str">
        <f t="shared" si="42"/>
        <v>PK1-YI-ME3</v>
      </c>
      <c r="I149" s="925" t="s">
        <v>492</v>
      </c>
      <c r="J149" s="925" t="s">
        <v>494</v>
      </c>
      <c r="K149" s="444">
        <v>365</v>
      </c>
      <c r="L149" s="423"/>
      <c r="M149" s="424" t="s">
        <v>80</v>
      </c>
      <c r="N149" s="424"/>
      <c r="O149" s="444">
        <v>60</v>
      </c>
      <c r="P149" s="444">
        <v>1</v>
      </c>
      <c r="Q149" s="444">
        <f t="shared" si="38"/>
        <v>60</v>
      </c>
      <c r="R149" s="425" t="s">
        <v>383</v>
      </c>
      <c r="S149" s="432" t="s">
        <v>529</v>
      </c>
      <c r="T149" s="436"/>
      <c r="U149" s="436"/>
      <c r="V149" s="436" t="s">
        <v>756</v>
      </c>
      <c r="W149" s="411" t="s">
        <v>757</v>
      </c>
      <c r="X149" s="436"/>
      <c r="Y149" s="436"/>
    </row>
    <row r="150" spans="1:25" s="437" customFormat="1" ht="12">
      <c r="A150" s="799" t="s">
        <v>55</v>
      </c>
      <c r="B150" s="1070" t="s">
        <v>747</v>
      </c>
      <c r="C150" s="3488">
        <v>360928</v>
      </c>
      <c r="D150" s="3489">
        <v>2956</v>
      </c>
      <c r="E150" s="516" t="s">
        <v>718</v>
      </c>
      <c r="F150" s="433" t="s">
        <v>34</v>
      </c>
      <c r="G150" s="433" t="s">
        <v>536</v>
      </c>
      <c r="H150" s="515" t="str">
        <f>A150&amp;"-"&amp;E150&amp;F150&amp;"-"&amp;G150&amp;7</f>
        <v>PK1-YR-ME7</v>
      </c>
      <c r="I150" s="922" t="s">
        <v>489</v>
      </c>
      <c r="J150" s="922" t="s">
        <v>491</v>
      </c>
      <c r="K150" s="435" t="str">
        <f t="shared" ref="K150:K153" si="43">_xlfn.IFS(E150="Y","365",E150="Y","365")</f>
        <v>365</v>
      </c>
      <c r="L150" s="407"/>
      <c r="M150" s="408" t="s">
        <v>80</v>
      </c>
      <c r="N150" s="408"/>
      <c r="O150" s="435">
        <v>60</v>
      </c>
      <c r="P150" s="435">
        <v>1</v>
      </c>
      <c r="Q150" s="435">
        <f t="shared" si="38"/>
        <v>60</v>
      </c>
      <c r="R150" s="409" t="s">
        <v>385</v>
      </c>
      <c r="S150" s="432" t="s">
        <v>530</v>
      </c>
      <c r="T150" s="436"/>
      <c r="U150" s="436"/>
      <c r="V150" s="436" t="s">
        <v>756</v>
      </c>
      <c r="W150" s="411" t="s">
        <v>757</v>
      </c>
      <c r="X150" s="436"/>
      <c r="Y150" s="436"/>
    </row>
    <row r="151" spans="1:25" s="437" customFormat="1" ht="12">
      <c r="A151" s="801" t="s">
        <v>55</v>
      </c>
      <c r="B151" s="1071" t="s">
        <v>748</v>
      </c>
      <c r="C151" s="3440"/>
      <c r="D151" s="3413"/>
      <c r="E151" s="518" t="s">
        <v>718</v>
      </c>
      <c r="F151" s="911" t="s">
        <v>34</v>
      </c>
      <c r="G151" s="911" t="s">
        <v>536</v>
      </c>
      <c r="H151" s="461" t="str">
        <f t="shared" ref="H151:H153" si="44">A151&amp;"-"&amp;E151&amp;F151&amp;"-"&amp;G151&amp;7</f>
        <v>PK1-YR-ME7</v>
      </c>
      <c r="I151" s="923" t="s">
        <v>489</v>
      </c>
      <c r="J151" s="923" t="s">
        <v>491</v>
      </c>
      <c r="K151" s="439" t="str">
        <f t="shared" si="43"/>
        <v>365</v>
      </c>
      <c r="L151" s="429"/>
      <c r="M151" s="428" t="s">
        <v>80</v>
      </c>
      <c r="N151" s="428"/>
      <c r="O151" s="439">
        <v>60</v>
      </c>
      <c r="P151" s="439">
        <v>1</v>
      </c>
      <c r="Q151" s="439">
        <f t="shared" si="38"/>
        <v>60</v>
      </c>
      <c r="R151" s="430" t="s">
        <v>385</v>
      </c>
      <c r="S151" s="463" t="s">
        <v>530</v>
      </c>
      <c r="T151" s="469"/>
      <c r="U151" s="469"/>
      <c r="V151" s="436" t="s">
        <v>756</v>
      </c>
      <c r="W151" s="411" t="s">
        <v>757</v>
      </c>
      <c r="X151" s="469"/>
      <c r="Y151" s="469"/>
    </row>
    <row r="152" spans="1:25" s="437" customFormat="1" ht="12">
      <c r="A152" s="801" t="s">
        <v>55</v>
      </c>
      <c r="B152" s="802" t="s">
        <v>749</v>
      </c>
      <c r="C152" s="3440"/>
      <c r="D152" s="3413"/>
      <c r="E152" s="454" t="s">
        <v>718</v>
      </c>
      <c r="F152" s="438" t="s">
        <v>34</v>
      </c>
      <c r="G152" s="438" t="s">
        <v>536</v>
      </c>
      <c r="H152" s="455" t="str">
        <f t="shared" si="44"/>
        <v>PK1-YR-ME7</v>
      </c>
      <c r="I152" s="924" t="s">
        <v>489</v>
      </c>
      <c r="J152" s="924" t="s">
        <v>491</v>
      </c>
      <c r="K152" s="441" t="str">
        <f t="shared" si="43"/>
        <v>365</v>
      </c>
      <c r="L152" s="415"/>
      <c r="M152" s="416" t="s">
        <v>80</v>
      </c>
      <c r="N152" s="416"/>
      <c r="O152" s="441">
        <v>60</v>
      </c>
      <c r="P152" s="441">
        <v>1</v>
      </c>
      <c r="Q152" s="441">
        <f t="shared" si="38"/>
        <v>60</v>
      </c>
      <c r="R152" s="417" t="s">
        <v>385</v>
      </c>
      <c r="S152" s="470" t="s">
        <v>530</v>
      </c>
      <c r="T152" s="471"/>
      <c r="U152" s="471"/>
      <c r="V152" s="436" t="s">
        <v>756</v>
      </c>
      <c r="W152" s="411" t="s">
        <v>757</v>
      </c>
      <c r="X152" s="471"/>
      <c r="Y152" s="471"/>
    </row>
    <row r="153" spans="1:25" s="437" customFormat="1" thickBot="1">
      <c r="A153" s="803" t="s">
        <v>55</v>
      </c>
      <c r="B153" s="804" t="s">
        <v>750</v>
      </c>
      <c r="C153" s="3448"/>
      <c r="D153" s="3414"/>
      <c r="E153" s="458" t="s">
        <v>718</v>
      </c>
      <c r="F153" s="442" t="s">
        <v>34</v>
      </c>
      <c r="G153" s="442" t="s">
        <v>536</v>
      </c>
      <c r="H153" s="459" t="str">
        <f t="shared" si="44"/>
        <v>PK1-YR-ME7</v>
      </c>
      <c r="I153" s="925" t="s">
        <v>489</v>
      </c>
      <c r="J153" s="925" t="s">
        <v>491</v>
      </c>
      <c r="K153" s="444" t="str">
        <f t="shared" si="43"/>
        <v>365</v>
      </c>
      <c r="L153" s="423"/>
      <c r="M153" s="424" t="s">
        <v>80</v>
      </c>
      <c r="N153" s="424"/>
      <c r="O153" s="444">
        <v>60</v>
      </c>
      <c r="P153" s="444">
        <v>1</v>
      </c>
      <c r="Q153" s="444">
        <f t="shared" si="38"/>
        <v>60</v>
      </c>
      <c r="R153" s="425" t="s">
        <v>385</v>
      </c>
      <c r="S153" s="432" t="s">
        <v>530</v>
      </c>
      <c r="T153" s="436"/>
      <c r="U153" s="436"/>
      <c r="V153" s="436" t="s">
        <v>756</v>
      </c>
      <c r="W153" s="411" t="s">
        <v>757</v>
      </c>
      <c r="X153" s="436"/>
      <c r="Y153" s="436"/>
    </row>
    <row r="154" spans="1:25" s="437" customFormat="1" ht="12">
      <c r="A154" s="799" t="s">
        <v>55</v>
      </c>
      <c r="B154" s="1070" t="s">
        <v>747</v>
      </c>
      <c r="C154" s="3488">
        <v>360929</v>
      </c>
      <c r="D154" s="3489">
        <v>2957</v>
      </c>
      <c r="E154" s="461" t="s">
        <v>718</v>
      </c>
      <c r="F154" s="911" t="s">
        <v>34</v>
      </c>
      <c r="G154" s="911" t="s">
        <v>536</v>
      </c>
      <c r="H154" s="461" t="str">
        <f>A154&amp;"-"&amp;E154&amp;F154&amp;"-"&amp;G154&amp;8</f>
        <v>PK1-YR-ME8</v>
      </c>
      <c r="I154" s="491" t="s">
        <v>482</v>
      </c>
      <c r="J154" s="923" t="s">
        <v>484</v>
      </c>
      <c r="K154" s="439">
        <v>365</v>
      </c>
      <c r="L154" s="429"/>
      <c r="M154" s="428" t="s">
        <v>80</v>
      </c>
      <c r="N154" s="428"/>
      <c r="O154" s="439">
        <v>30</v>
      </c>
      <c r="P154" s="439">
        <v>1</v>
      </c>
      <c r="Q154" s="439">
        <f t="shared" si="38"/>
        <v>30</v>
      </c>
      <c r="R154" s="430" t="s">
        <v>503</v>
      </c>
      <c r="S154" s="431" t="s">
        <v>528</v>
      </c>
      <c r="T154" s="436"/>
      <c r="U154" s="436"/>
      <c r="V154" s="436" t="s">
        <v>756</v>
      </c>
      <c r="W154" s="411" t="s">
        <v>757</v>
      </c>
      <c r="X154" s="436"/>
      <c r="Y154" s="436"/>
    </row>
    <row r="155" spans="1:25" s="437" customFormat="1" ht="12">
      <c r="A155" s="801" t="s">
        <v>55</v>
      </c>
      <c r="B155" s="1071" t="s">
        <v>748</v>
      </c>
      <c r="C155" s="3440"/>
      <c r="D155" s="3413"/>
      <c r="E155" s="461" t="s">
        <v>718</v>
      </c>
      <c r="F155" s="911" t="s">
        <v>34</v>
      </c>
      <c r="G155" s="911" t="s">
        <v>536</v>
      </c>
      <c r="H155" s="461" t="str">
        <f t="shared" ref="H155:H157" si="45">A155&amp;"-"&amp;E155&amp;F155&amp;"-"&amp;G155&amp;8</f>
        <v>PK1-YR-ME8</v>
      </c>
      <c r="I155" s="491" t="s">
        <v>482</v>
      </c>
      <c r="J155" s="923" t="s">
        <v>484</v>
      </c>
      <c r="K155" s="439">
        <v>365</v>
      </c>
      <c r="L155" s="429"/>
      <c r="M155" s="428" t="s">
        <v>80</v>
      </c>
      <c r="N155" s="428"/>
      <c r="O155" s="439">
        <v>30</v>
      </c>
      <c r="P155" s="439">
        <v>1</v>
      </c>
      <c r="Q155" s="439">
        <f t="shared" si="38"/>
        <v>30</v>
      </c>
      <c r="R155" s="430" t="s">
        <v>503</v>
      </c>
      <c r="S155" s="431" t="s">
        <v>528</v>
      </c>
      <c r="T155" s="436"/>
      <c r="U155" s="436"/>
      <c r="V155" s="436" t="s">
        <v>756</v>
      </c>
      <c r="W155" s="411" t="s">
        <v>757</v>
      </c>
      <c r="X155" s="436"/>
      <c r="Y155" s="436"/>
    </row>
    <row r="156" spans="1:25" s="437" customFormat="1" ht="12">
      <c r="A156" s="801" t="s">
        <v>55</v>
      </c>
      <c r="B156" s="802" t="s">
        <v>749</v>
      </c>
      <c r="C156" s="3440"/>
      <c r="D156" s="3413"/>
      <c r="E156" s="461" t="s">
        <v>718</v>
      </c>
      <c r="F156" s="911" t="s">
        <v>34</v>
      </c>
      <c r="G156" s="911" t="s">
        <v>536</v>
      </c>
      <c r="H156" s="461" t="str">
        <f t="shared" si="45"/>
        <v>PK1-YR-ME8</v>
      </c>
      <c r="I156" s="491" t="s">
        <v>482</v>
      </c>
      <c r="J156" s="923" t="s">
        <v>484</v>
      </c>
      <c r="K156" s="439">
        <v>365</v>
      </c>
      <c r="L156" s="429"/>
      <c r="M156" s="428" t="s">
        <v>80</v>
      </c>
      <c r="N156" s="428"/>
      <c r="O156" s="439">
        <v>30</v>
      </c>
      <c r="P156" s="439">
        <v>1</v>
      </c>
      <c r="Q156" s="439">
        <f t="shared" si="38"/>
        <v>30</v>
      </c>
      <c r="R156" s="430" t="s">
        <v>503</v>
      </c>
      <c r="S156" s="431" t="s">
        <v>528</v>
      </c>
      <c r="T156" s="436"/>
      <c r="U156" s="436"/>
      <c r="V156" s="436" t="s">
        <v>756</v>
      </c>
      <c r="W156" s="411" t="s">
        <v>757</v>
      </c>
      <c r="X156" s="436"/>
      <c r="Y156" s="436"/>
    </row>
    <row r="157" spans="1:25" s="437" customFormat="1" thickBot="1">
      <c r="A157" s="803" t="s">
        <v>55</v>
      </c>
      <c r="B157" s="1088" t="s">
        <v>750</v>
      </c>
      <c r="C157" s="3448"/>
      <c r="D157" s="3414"/>
      <c r="E157" s="460" t="s">
        <v>718</v>
      </c>
      <c r="F157" s="910" t="s">
        <v>34</v>
      </c>
      <c r="G157" s="910" t="s">
        <v>536</v>
      </c>
      <c r="H157" s="460" t="str">
        <f t="shared" si="45"/>
        <v>PK1-YR-ME8</v>
      </c>
      <c r="I157" s="926" t="s">
        <v>482</v>
      </c>
      <c r="J157" s="927" t="s">
        <v>484</v>
      </c>
      <c r="K157" s="473">
        <v>365</v>
      </c>
      <c r="L157" s="451"/>
      <c r="M157" s="452" t="s">
        <v>80</v>
      </c>
      <c r="N157" s="452"/>
      <c r="O157" s="473">
        <v>30</v>
      </c>
      <c r="P157" s="473">
        <v>1</v>
      </c>
      <c r="Q157" s="473">
        <f t="shared" si="38"/>
        <v>30</v>
      </c>
      <c r="R157" s="474" t="s">
        <v>503</v>
      </c>
      <c r="S157" s="431" t="s">
        <v>528</v>
      </c>
      <c r="T157" s="436"/>
      <c r="U157" s="436"/>
      <c r="V157" s="436" t="s">
        <v>756</v>
      </c>
      <c r="W157" s="411" t="s">
        <v>757</v>
      </c>
      <c r="X157" s="436"/>
      <c r="Y157" s="436"/>
    </row>
    <row r="158" spans="1:25" s="437" customFormat="1" ht="12" customHeight="1">
      <c r="A158" s="396" t="s">
        <v>55</v>
      </c>
      <c r="B158" s="958" t="s">
        <v>760</v>
      </c>
      <c r="C158" s="3488">
        <v>360966</v>
      </c>
      <c r="D158" s="3489">
        <v>3000</v>
      </c>
      <c r="E158" s="433" t="s">
        <v>695</v>
      </c>
      <c r="F158" s="543" t="s">
        <v>42</v>
      </c>
      <c r="G158" s="543" t="s">
        <v>536</v>
      </c>
      <c r="H158" s="543" t="str">
        <f>A158&amp;"-"&amp;E158&amp;F158&amp;"-"&amp;G158&amp;8</f>
        <v>PK1-ML-ME8</v>
      </c>
      <c r="I158" s="912" t="s">
        <v>477</v>
      </c>
      <c r="J158" s="912" t="s">
        <v>478</v>
      </c>
      <c r="K158" s="476">
        <v>30</v>
      </c>
      <c r="L158" s="477"/>
      <c r="M158" s="476" t="s">
        <v>80</v>
      </c>
      <c r="N158" s="476"/>
      <c r="O158" s="476">
        <v>10</v>
      </c>
      <c r="P158" s="476">
        <v>1</v>
      </c>
      <c r="Q158" s="476">
        <f t="shared" si="38"/>
        <v>10</v>
      </c>
      <c r="R158" s="478" t="s">
        <v>503</v>
      </c>
      <c r="S158" s="432" t="s">
        <v>528</v>
      </c>
      <c r="T158" s="436"/>
      <c r="U158" s="436"/>
      <c r="V158" s="436" t="s">
        <v>751</v>
      </c>
      <c r="W158" s="411" t="s">
        <v>761</v>
      </c>
      <c r="X158" s="436"/>
      <c r="Y158" s="411"/>
    </row>
    <row r="159" spans="1:25" s="437" customFormat="1" ht="12.75" customHeight="1">
      <c r="A159" s="399" t="s">
        <v>55</v>
      </c>
      <c r="B159" s="959" t="s">
        <v>760</v>
      </c>
      <c r="C159" s="3440"/>
      <c r="D159" s="3413"/>
      <c r="E159" s="438" t="s">
        <v>695</v>
      </c>
      <c r="F159" s="419" t="s">
        <v>42</v>
      </c>
      <c r="G159" s="419" t="s">
        <v>536</v>
      </c>
      <c r="H159" s="419" t="str">
        <f t="shared" ref="H159:H163" si="46">A159&amp;"-"&amp;E159&amp;F159&amp;"-"&amp;G159&amp;8</f>
        <v>PK1-ML-ME8</v>
      </c>
      <c r="I159" s="490" t="s">
        <v>523</v>
      </c>
      <c r="J159" s="490" t="s">
        <v>1067</v>
      </c>
      <c r="K159" s="479">
        <v>30</v>
      </c>
      <c r="L159" s="480"/>
      <c r="M159" s="479" t="s">
        <v>80</v>
      </c>
      <c r="N159" s="479"/>
      <c r="O159" s="479">
        <v>10</v>
      </c>
      <c r="P159" s="479">
        <v>1</v>
      </c>
      <c r="Q159" s="479">
        <f t="shared" si="38"/>
        <v>10</v>
      </c>
      <c r="R159" s="481" t="s">
        <v>503</v>
      </c>
      <c r="S159" s="432" t="s">
        <v>528</v>
      </c>
      <c r="T159" s="436"/>
      <c r="U159" s="436"/>
      <c r="V159" s="436" t="s">
        <v>751</v>
      </c>
      <c r="W159" s="411" t="s">
        <v>761</v>
      </c>
      <c r="X159" s="436"/>
      <c r="Y159" s="411"/>
    </row>
    <row r="160" spans="1:25" s="437" customFormat="1" ht="12" customHeight="1">
      <c r="A160" s="397" t="s">
        <v>55</v>
      </c>
      <c r="B160" s="960" t="s">
        <v>759</v>
      </c>
      <c r="C160" s="3440"/>
      <c r="D160" s="3413"/>
      <c r="E160" s="911" t="s">
        <v>695</v>
      </c>
      <c r="F160" s="427" t="s">
        <v>42</v>
      </c>
      <c r="G160" s="427" t="s">
        <v>536</v>
      </c>
      <c r="H160" s="427" t="str">
        <f t="shared" si="46"/>
        <v>PK1-ML-ME8</v>
      </c>
      <c r="I160" s="886" t="s">
        <v>477</v>
      </c>
      <c r="J160" s="886" t="s">
        <v>478</v>
      </c>
      <c r="K160" s="462">
        <v>30</v>
      </c>
      <c r="L160" s="463"/>
      <c r="M160" s="462" t="s">
        <v>80</v>
      </c>
      <c r="N160" s="462"/>
      <c r="O160" s="462">
        <v>10</v>
      </c>
      <c r="P160" s="462">
        <v>1</v>
      </c>
      <c r="Q160" s="462">
        <f t="shared" ref="Q160" si="47">O160*P160</f>
        <v>10</v>
      </c>
      <c r="R160" s="464" t="s">
        <v>503</v>
      </c>
      <c r="S160" s="432" t="s">
        <v>528</v>
      </c>
      <c r="T160" s="436"/>
      <c r="U160" s="436"/>
      <c r="V160" s="436" t="s">
        <v>751</v>
      </c>
      <c r="W160" s="411" t="s">
        <v>761</v>
      </c>
      <c r="X160" s="436"/>
      <c r="Y160" s="411"/>
    </row>
    <row r="161" spans="1:25" s="437" customFormat="1" ht="12.75" customHeight="1">
      <c r="A161" s="397" t="s">
        <v>55</v>
      </c>
      <c r="B161" s="960" t="s">
        <v>759</v>
      </c>
      <c r="C161" s="3440"/>
      <c r="D161" s="3413"/>
      <c r="E161" s="438" t="s">
        <v>695</v>
      </c>
      <c r="F161" s="419" t="s">
        <v>42</v>
      </c>
      <c r="G161" s="419" t="s">
        <v>536</v>
      </c>
      <c r="H161" s="419" t="str">
        <f t="shared" si="46"/>
        <v>PK1-ML-ME8</v>
      </c>
      <c r="I161" s="490" t="s">
        <v>523</v>
      </c>
      <c r="J161" s="490" t="s">
        <v>1067</v>
      </c>
      <c r="K161" s="479">
        <v>30</v>
      </c>
      <c r="L161" s="480"/>
      <c r="M161" s="479" t="s">
        <v>80</v>
      </c>
      <c r="N161" s="479"/>
      <c r="O161" s="479">
        <v>10</v>
      </c>
      <c r="P161" s="479">
        <v>1</v>
      </c>
      <c r="Q161" s="479">
        <f t="shared" ref="Q161:Q162" si="48">O161*P161</f>
        <v>10</v>
      </c>
      <c r="R161" s="481" t="s">
        <v>503</v>
      </c>
      <c r="S161" s="432" t="s">
        <v>528</v>
      </c>
      <c r="T161" s="436"/>
      <c r="U161" s="436"/>
      <c r="V161" s="436" t="s">
        <v>751</v>
      </c>
      <c r="W161" s="411" t="s">
        <v>761</v>
      </c>
      <c r="X161" s="436"/>
      <c r="Y161" s="411"/>
    </row>
    <row r="162" spans="1:25" s="437" customFormat="1" ht="12" customHeight="1">
      <c r="A162" s="403" t="s">
        <v>55</v>
      </c>
      <c r="B162" s="961" t="s">
        <v>1037</v>
      </c>
      <c r="C162" s="3440"/>
      <c r="D162" s="3413"/>
      <c r="E162" s="911" t="s">
        <v>695</v>
      </c>
      <c r="F162" s="427" t="s">
        <v>42</v>
      </c>
      <c r="G162" s="427" t="s">
        <v>536</v>
      </c>
      <c r="H162" s="427" t="str">
        <f t="shared" si="46"/>
        <v>PK1-ML-ME8</v>
      </c>
      <c r="I162" s="886" t="s">
        <v>477</v>
      </c>
      <c r="J162" s="886" t="s">
        <v>478</v>
      </c>
      <c r="K162" s="462">
        <v>30</v>
      </c>
      <c r="L162" s="463"/>
      <c r="M162" s="462" t="s">
        <v>80</v>
      </c>
      <c r="N162" s="462"/>
      <c r="O162" s="462">
        <v>10</v>
      </c>
      <c r="P162" s="462">
        <v>1</v>
      </c>
      <c r="Q162" s="462">
        <f t="shared" si="48"/>
        <v>10</v>
      </c>
      <c r="R162" s="464" t="s">
        <v>503</v>
      </c>
      <c r="S162" s="432" t="s">
        <v>528</v>
      </c>
      <c r="T162" s="436"/>
      <c r="U162" s="436"/>
      <c r="V162" s="436" t="s">
        <v>751</v>
      </c>
      <c r="W162" s="411" t="s">
        <v>761</v>
      </c>
      <c r="X162" s="436"/>
      <c r="Y162" s="411"/>
    </row>
    <row r="163" spans="1:25" s="437" customFormat="1" ht="13.5" customHeight="1" thickBot="1">
      <c r="A163" s="398" t="s">
        <v>55</v>
      </c>
      <c r="B163" s="962" t="s">
        <v>1037</v>
      </c>
      <c r="C163" s="3448"/>
      <c r="D163" s="3414"/>
      <c r="E163" s="442" t="s">
        <v>695</v>
      </c>
      <c r="F163" s="465" t="s">
        <v>42</v>
      </c>
      <c r="G163" s="465" t="s">
        <v>536</v>
      </c>
      <c r="H163" s="465" t="str">
        <f t="shared" si="46"/>
        <v>PK1-ML-ME8</v>
      </c>
      <c r="I163" s="883" t="s">
        <v>523</v>
      </c>
      <c r="J163" s="883" t="s">
        <v>1067</v>
      </c>
      <c r="K163" s="466">
        <v>30</v>
      </c>
      <c r="L163" s="467"/>
      <c r="M163" s="466" t="s">
        <v>80</v>
      </c>
      <c r="N163" s="466"/>
      <c r="O163" s="466">
        <v>10</v>
      </c>
      <c r="P163" s="466">
        <v>1</v>
      </c>
      <c r="Q163" s="466">
        <f t="shared" ref="Q163" si="49">O163*P163</f>
        <v>10</v>
      </c>
      <c r="R163" s="468" t="s">
        <v>503</v>
      </c>
      <c r="S163" s="432" t="s">
        <v>528</v>
      </c>
      <c r="T163" s="436"/>
      <c r="U163" s="436"/>
      <c r="V163" s="436" t="s">
        <v>751</v>
      </c>
      <c r="W163" s="411" t="s">
        <v>761</v>
      </c>
      <c r="X163" s="436"/>
      <c r="Y163" s="411"/>
    </row>
    <row r="164" spans="1:25" s="437" customFormat="1" ht="12">
      <c r="A164" s="396" t="s">
        <v>55</v>
      </c>
      <c r="B164" s="475" t="s">
        <v>760</v>
      </c>
      <c r="C164" s="3488">
        <v>360967</v>
      </c>
      <c r="D164" s="3489">
        <v>3001</v>
      </c>
      <c r="E164" s="911" t="s">
        <v>695</v>
      </c>
      <c r="F164" s="427" t="s">
        <v>32</v>
      </c>
      <c r="G164" s="427" t="s">
        <v>536</v>
      </c>
      <c r="H164" s="427" t="str">
        <f>A164&amp;"-"&amp;E164&amp;F164&amp;"-"&amp;G164&amp;10</f>
        <v>PK1-MI-ME10</v>
      </c>
      <c r="I164" s="886" t="s">
        <v>477</v>
      </c>
      <c r="J164" s="886" t="s">
        <v>481</v>
      </c>
      <c r="K164" s="462">
        <v>30</v>
      </c>
      <c r="L164" s="463"/>
      <c r="M164" s="462"/>
      <c r="N164" s="462" t="s">
        <v>80</v>
      </c>
      <c r="O164" s="462">
        <v>10</v>
      </c>
      <c r="P164" s="462">
        <v>1</v>
      </c>
      <c r="Q164" s="462">
        <f t="shared" ref="Q164" si="50">O164*P164</f>
        <v>10</v>
      </c>
      <c r="R164" s="483" t="s">
        <v>383</v>
      </c>
      <c r="S164" s="437" t="s">
        <v>529</v>
      </c>
      <c r="T164" s="436"/>
      <c r="U164" s="436"/>
      <c r="V164" s="436" t="s">
        <v>751</v>
      </c>
      <c r="W164" s="411" t="s">
        <v>761</v>
      </c>
      <c r="X164" s="436"/>
      <c r="Y164" s="411"/>
    </row>
    <row r="165" spans="1:25" s="437" customFormat="1" ht="12">
      <c r="A165" s="397" t="s">
        <v>55</v>
      </c>
      <c r="B165" s="960" t="s">
        <v>759</v>
      </c>
      <c r="C165" s="3440"/>
      <c r="D165" s="3413"/>
      <c r="E165" s="911" t="s">
        <v>695</v>
      </c>
      <c r="F165" s="427" t="s">
        <v>32</v>
      </c>
      <c r="G165" s="427" t="s">
        <v>536</v>
      </c>
      <c r="H165" s="427" t="str">
        <f t="shared" ref="H165:H166" si="51">A165&amp;"-"&amp;E165&amp;F165&amp;"-"&amp;G165&amp;10</f>
        <v>PK1-MI-ME10</v>
      </c>
      <c r="I165" s="886" t="s">
        <v>477</v>
      </c>
      <c r="J165" s="886" t="s">
        <v>481</v>
      </c>
      <c r="K165" s="462">
        <v>30</v>
      </c>
      <c r="L165" s="463"/>
      <c r="M165" s="462"/>
      <c r="N165" s="462" t="s">
        <v>80</v>
      </c>
      <c r="O165" s="462">
        <v>10</v>
      </c>
      <c r="P165" s="462">
        <v>1</v>
      </c>
      <c r="Q165" s="462">
        <f t="shared" ref="Q165:Q166" si="52">O165*P165</f>
        <v>10</v>
      </c>
      <c r="R165" s="484" t="s">
        <v>383</v>
      </c>
      <c r="S165" s="437" t="s">
        <v>529</v>
      </c>
      <c r="T165" s="436"/>
      <c r="U165" s="436"/>
      <c r="V165" s="436" t="s">
        <v>751</v>
      </c>
      <c r="W165" s="411" t="s">
        <v>761</v>
      </c>
      <c r="X165" s="436"/>
      <c r="Y165" s="411"/>
    </row>
    <row r="166" spans="1:25" s="437" customFormat="1" thickBot="1">
      <c r="A166" s="398" t="s">
        <v>55</v>
      </c>
      <c r="B166" s="962" t="s">
        <v>1037</v>
      </c>
      <c r="C166" s="3448"/>
      <c r="D166" s="3414"/>
      <c r="E166" s="910" t="s">
        <v>695</v>
      </c>
      <c r="F166" s="1087" t="s">
        <v>32</v>
      </c>
      <c r="G166" s="1087" t="s">
        <v>536</v>
      </c>
      <c r="H166" s="1087" t="str">
        <f t="shared" si="51"/>
        <v>PK1-MI-ME10</v>
      </c>
      <c r="I166" s="913" t="s">
        <v>477</v>
      </c>
      <c r="J166" s="913" t="s">
        <v>481</v>
      </c>
      <c r="K166" s="485">
        <v>30</v>
      </c>
      <c r="L166" s="486"/>
      <c r="M166" s="485"/>
      <c r="N166" s="485" t="s">
        <v>80</v>
      </c>
      <c r="O166" s="485">
        <v>10</v>
      </c>
      <c r="P166" s="485">
        <v>1</v>
      </c>
      <c r="Q166" s="485">
        <f t="shared" si="52"/>
        <v>10</v>
      </c>
      <c r="R166" s="487" t="s">
        <v>383</v>
      </c>
      <c r="S166" s="437" t="s">
        <v>529</v>
      </c>
      <c r="T166" s="436"/>
      <c r="U166" s="436"/>
      <c r="V166" s="436" t="s">
        <v>751</v>
      </c>
      <c r="W166" s="411" t="s">
        <v>761</v>
      </c>
      <c r="X166" s="436"/>
      <c r="Y166" s="411"/>
    </row>
    <row r="167" spans="1:25" s="437" customFormat="1" ht="12.75" customHeight="1">
      <c r="A167" s="399" t="s">
        <v>55</v>
      </c>
      <c r="B167" s="418" t="s">
        <v>760</v>
      </c>
      <c r="C167" s="3488">
        <v>360969</v>
      </c>
      <c r="D167" s="3489">
        <v>3002</v>
      </c>
      <c r="E167" s="454" t="s">
        <v>846</v>
      </c>
      <c r="F167" s="911" t="s">
        <v>32</v>
      </c>
      <c r="G167" s="438" t="s">
        <v>536</v>
      </c>
      <c r="H167" s="455" t="str">
        <f>A167&amp;"-"&amp;E167&amp;F167&amp;"-"&amp;G167&amp;4</f>
        <v>PK1-QI-ME4</v>
      </c>
      <c r="I167" s="489" t="s">
        <v>482</v>
      </c>
      <c r="J167" s="490" t="s">
        <v>506</v>
      </c>
      <c r="K167" s="479">
        <v>90</v>
      </c>
      <c r="L167" s="480"/>
      <c r="M167" s="479"/>
      <c r="N167" s="479" t="s">
        <v>80</v>
      </c>
      <c r="O167" s="479">
        <v>20</v>
      </c>
      <c r="P167" s="479">
        <v>1</v>
      </c>
      <c r="Q167" s="479">
        <f t="shared" ref="Q167:Q170" si="53">O167*P167</f>
        <v>20</v>
      </c>
      <c r="R167" s="484" t="s">
        <v>383</v>
      </c>
      <c r="S167" s="437" t="s">
        <v>529</v>
      </c>
      <c r="T167" s="436"/>
      <c r="U167" s="436"/>
      <c r="V167" s="436" t="s">
        <v>762</v>
      </c>
      <c r="W167" s="411" t="s">
        <v>763</v>
      </c>
    </row>
    <row r="168" spans="1:25" s="437" customFormat="1" ht="12" customHeight="1">
      <c r="A168" s="397" t="s">
        <v>55</v>
      </c>
      <c r="B168" s="418" t="s">
        <v>760</v>
      </c>
      <c r="C168" s="3440"/>
      <c r="D168" s="3413"/>
      <c r="E168" s="454" t="s">
        <v>846</v>
      </c>
      <c r="F168" s="438" t="s">
        <v>32</v>
      </c>
      <c r="G168" s="438" t="s">
        <v>536</v>
      </c>
      <c r="H168" s="455" t="str">
        <f t="shared" ref="H168:H170" si="54">A168&amp;"-"&amp;E168&amp;F168&amp;"-"&amp;G168&amp;4</f>
        <v>PK1-QI-ME4</v>
      </c>
      <c r="I168" s="489" t="s">
        <v>508</v>
      </c>
      <c r="J168" s="490" t="s">
        <v>509</v>
      </c>
      <c r="K168" s="479">
        <v>90</v>
      </c>
      <c r="L168" s="480"/>
      <c r="M168" s="479"/>
      <c r="N168" s="479" t="s">
        <v>80</v>
      </c>
      <c r="O168" s="479">
        <v>20</v>
      </c>
      <c r="P168" s="479">
        <v>1</v>
      </c>
      <c r="Q168" s="479">
        <f t="shared" si="53"/>
        <v>20</v>
      </c>
      <c r="R168" s="484" t="s">
        <v>383</v>
      </c>
      <c r="S168" s="437" t="s">
        <v>529</v>
      </c>
      <c r="T168" s="436"/>
      <c r="U168" s="436"/>
      <c r="V168" s="436" t="s">
        <v>762</v>
      </c>
      <c r="W168" s="411" t="s">
        <v>763</v>
      </c>
    </row>
    <row r="169" spans="1:25" s="437" customFormat="1" ht="12" customHeight="1">
      <c r="A169" s="397" t="s">
        <v>55</v>
      </c>
      <c r="B169" s="418" t="s">
        <v>760</v>
      </c>
      <c r="C169" s="3440"/>
      <c r="D169" s="3413"/>
      <c r="E169" s="454" t="s">
        <v>846</v>
      </c>
      <c r="F169" s="438" t="s">
        <v>32</v>
      </c>
      <c r="G169" s="438" t="s">
        <v>536</v>
      </c>
      <c r="H169" s="455" t="str">
        <f>A169&amp;"-"&amp;E169&amp;F169&amp;"-"&amp;G169&amp;4</f>
        <v>PK1-QI-ME4</v>
      </c>
      <c r="I169" s="489" t="s">
        <v>508</v>
      </c>
      <c r="J169" s="490" t="s">
        <v>510</v>
      </c>
      <c r="K169" s="479">
        <v>90</v>
      </c>
      <c r="L169" s="480"/>
      <c r="M169" s="479" t="s">
        <v>80</v>
      </c>
      <c r="N169" s="479"/>
      <c r="O169" s="479">
        <v>20</v>
      </c>
      <c r="P169" s="479">
        <v>1</v>
      </c>
      <c r="Q169" s="479">
        <f t="shared" si="53"/>
        <v>20</v>
      </c>
      <c r="R169" s="484" t="s">
        <v>383</v>
      </c>
      <c r="S169" s="437" t="s">
        <v>529</v>
      </c>
      <c r="T169" s="436"/>
      <c r="U169" s="436"/>
      <c r="V169" s="436"/>
      <c r="W169" s="411"/>
    </row>
    <row r="170" spans="1:25" s="437" customFormat="1" ht="12.75" customHeight="1">
      <c r="A170" s="397" t="s">
        <v>55</v>
      </c>
      <c r="B170" s="418" t="s">
        <v>760</v>
      </c>
      <c r="C170" s="3440"/>
      <c r="D170" s="3413"/>
      <c r="E170" s="454" t="s">
        <v>846</v>
      </c>
      <c r="F170" s="438" t="s">
        <v>32</v>
      </c>
      <c r="G170" s="438" t="s">
        <v>536</v>
      </c>
      <c r="H170" s="455" t="str">
        <f t="shared" si="54"/>
        <v>PK1-QI-ME4</v>
      </c>
      <c r="I170" s="489" t="s">
        <v>508</v>
      </c>
      <c r="J170" s="490" t="s">
        <v>511</v>
      </c>
      <c r="K170" s="479">
        <v>90</v>
      </c>
      <c r="L170" s="480"/>
      <c r="M170" s="479"/>
      <c r="N170" s="479" t="s">
        <v>80</v>
      </c>
      <c r="O170" s="479">
        <v>20</v>
      </c>
      <c r="P170" s="479">
        <v>1</v>
      </c>
      <c r="Q170" s="479">
        <f t="shared" si="53"/>
        <v>20</v>
      </c>
      <c r="R170" s="484" t="s">
        <v>383</v>
      </c>
      <c r="S170" s="437" t="s">
        <v>529</v>
      </c>
      <c r="T170" s="436"/>
      <c r="U170" s="436"/>
      <c r="V170" s="436" t="s">
        <v>762</v>
      </c>
      <c r="W170" s="411" t="s">
        <v>763</v>
      </c>
    </row>
    <row r="171" spans="1:25" s="437" customFormat="1" ht="12.75" customHeight="1">
      <c r="A171" s="397" t="s">
        <v>55</v>
      </c>
      <c r="B171" s="482" t="s">
        <v>759</v>
      </c>
      <c r="C171" s="3440"/>
      <c r="D171" s="3413"/>
      <c r="E171" s="454" t="s">
        <v>846</v>
      </c>
      <c r="F171" s="438" t="s">
        <v>32</v>
      </c>
      <c r="G171" s="438" t="s">
        <v>536</v>
      </c>
      <c r="H171" s="455" t="str">
        <f t="shared" ref="H171:H173" si="55">A171&amp;"-"&amp;E171&amp;F171&amp;"-"&amp;G171&amp;4</f>
        <v>PK1-QI-ME4</v>
      </c>
      <c r="I171" s="489" t="s">
        <v>482</v>
      </c>
      <c r="J171" s="490" t="s">
        <v>506</v>
      </c>
      <c r="K171" s="479">
        <v>90</v>
      </c>
      <c r="L171" s="480"/>
      <c r="M171" s="479"/>
      <c r="N171" s="479" t="s">
        <v>80</v>
      </c>
      <c r="O171" s="479">
        <v>20</v>
      </c>
      <c r="P171" s="479">
        <v>1</v>
      </c>
      <c r="Q171" s="479">
        <f t="shared" ref="Q171:Q176" si="56">O171*P171</f>
        <v>20</v>
      </c>
      <c r="R171" s="484" t="s">
        <v>383</v>
      </c>
      <c r="S171" s="437" t="s">
        <v>529</v>
      </c>
      <c r="T171" s="436"/>
      <c r="U171" s="436"/>
      <c r="V171" s="436" t="s">
        <v>762</v>
      </c>
      <c r="W171" s="411" t="s">
        <v>763</v>
      </c>
    </row>
    <row r="172" spans="1:25" s="437" customFormat="1" ht="12" customHeight="1">
      <c r="A172" s="397" t="s">
        <v>55</v>
      </c>
      <c r="B172" s="482" t="s">
        <v>759</v>
      </c>
      <c r="C172" s="3440"/>
      <c r="D172" s="3413"/>
      <c r="E172" s="454" t="s">
        <v>846</v>
      </c>
      <c r="F172" s="438" t="s">
        <v>32</v>
      </c>
      <c r="G172" s="438" t="s">
        <v>536</v>
      </c>
      <c r="H172" s="455" t="str">
        <f t="shared" si="55"/>
        <v>PK1-QI-ME4</v>
      </c>
      <c r="I172" s="489" t="s">
        <v>508</v>
      </c>
      <c r="J172" s="490" t="s">
        <v>509</v>
      </c>
      <c r="K172" s="479">
        <v>90</v>
      </c>
      <c r="L172" s="480"/>
      <c r="M172" s="479"/>
      <c r="N172" s="479" t="s">
        <v>80</v>
      </c>
      <c r="O172" s="479">
        <v>20</v>
      </c>
      <c r="P172" s="479">
        <v>1</v>
      </c>
      <c r="Q172" s="479">
        <f t="shared" si="56"/>
        <v>20</v>
      </c>
      <c r="R172" s="484" t="s">
        <v>383</v>
      </c>
      <c r="S172" s="437" t="s">
        <v>529</v>
      </c>
      <c r="T172" s="436"/>
      <c r="U172" s="436"/>
      <c r="V172" s="436" t="s">
        <v>762</v>
      </c>
      <c r="W172" s="411" t="s">
        <v>763</v>
      </c>
    </row>
    <row r="173" spans="1:25" s="437" customFormat="1" ht="12.75" customHeight="1">
      <c r="A173" s="397" t="s">
        <v>55</v>
      </c>
      <c r="B173" s="960" t="s">
        <v>759</v>
      </c>
      <c r="C173" s="3440"/>
      <c r="D173" s="3413"/>
      <c r="E173" s="454" t="s">
        <v>846</v>
      </c>
      <c r="F173" s="438" t="s">
        <v>32</v>
      </c>
      <c r="G173" s="438" t="s">
        <v>536</v>
      </c>
      <c r="H173" s="455" t="str">
        <f t="shared" si="55"/>
        <v>PK1-QI-ME4</v>
      </c>
      <c r="I173" s="489" t="s">
        <v>508</v>
      </c>
      <c r="J173" s="490" t="s">
        <v>511</v>
      </c>
      <c r="K173" s="479">
        <v>90</v>
      </c>
      <c r="L173" s="480"/>
      <c r="M173" s="479"/>
      <c r="N173" s="479" t="s">
        <v>80</v>
      </c>
      <c r="O173" s="479">
        <v>20</v>
      </c>
      <c r="P173" s="479">
        <v>1</v>
      </c>
      <c r="Q173" s="479">
        <f t="shared" si="56"/>
        <v>20</v>
      </c>
      <c r="R173" s="484" t="s">
        <v>383</v>
      </c>
      <c r="S173" s="437" t="s">
        <v>529</v>
      </c>
      <c r="T173" s="436"/>
      <c r="U173" s="436"/>
      <c r="V173" s="436" t="s">
        <v>762</v>
      </c>
      <c r="W173" s="411" t="s">
        <v>763</v>
      </c>
    </row>
    <row r="174" spans="1:25" s="437" customFormat="1" ht="12.75" customHeight="1">
      <c r="A174" s="397" t="s">
        <v>55</v>
      </c>
      <c r="B174" s="960" t="s">
        <v>1037</v>
      </c>
      <c r="C174" s="3440"/>
      <c r="D174" s="3413"/>
      <c r="E174" s="454" t="s">
        <v>846</v>
      </c>
      <c r="F174" s="438" t="s">
        <v>32</v>
      </c>
      <c r="G174" s="438" t="s">
        <v>536</v>
      </c>
      <c r="H174" s="455" t="str">
        <f t="shared" ref="H174:H176" si="57">A174&amp;"-"&amp;E174&amp;F174&amp;"-"&amp;G174&amp;4</f>
        <v>PK1-QI-ME4</v>
      </c>
      <c r="I174" s="489" t="s">
        <v>482</v>
      </c>
      <c r="J174" s="490" t="s">
        <v>506</v>
      </c>
      <c r="K174" s="479">
        <v>90</v>
      </c>
      <c r="L174" s="480"/>
      <c r="M174" s="479"/>
      <c r="N174" s="479" t="s">
        <v>80</v>
      </c>
      <c r="O174" s="479">
        <v>20</v>
      </c>
      <c r="P174" s="479">
        <v>1</v>
      </c>
      <c r="Q174" s="479">
        <f t="shared" si="56"/>
        <v>20</v>
      </c>
      <c r="R174" s="484" t="s">
        <v>383</v>
      </c>
      <c r="S174" s="437" t="s">
        <v>529</v>
      </c>
      <c r="T174" s="436"/>
      <c r="U174" s="436"/>
      <c r="V174" s="436" t="s">
        <v>762</v>
      </c>
      <c r="W174" s="411" t="s">
        <v>763</v>
      </c>
    </row>
    <row r="175" spans="1:25" s="437" customFormat="1" ht="12" customHeight="1">
      <c r="A175" s="397" t="s">
        <v>55</v>
      </c>
      <c r="B175" s="960" t="s">
        <v>1037</v>
      </c>
      <c r="C175" s="3440"/>
      <c r="D175" s="3413"/>
      <c r="E175" s="454" t="s">
        <v>846</v>
      </c>
      <c r="F175" s="438" t="s">
        <v>32</v>
      </c>
      <c r="G175" s="438" t="s">
        <v>536</v>
      </c>
      <c r="H175" s="455" t="str">
        <f t="shared" si="57"/>
        <v>PK1-QI-ME4</v>
      </c>
      <c r="I175" s="489" t="s">
        <v>508</v>
      </c>
      <c r="J175" s="490" t="s">
        <v>509</v>
      </c>
      <c r="K175" s="479">
        <v>90</v>
      </c>
      <c r="L175" s="480"/>
      <c r="M175" s="479"/>
      <c r="N175" s="479" t="s">
        <v>80</v>
      </c>
      <c r="O175" s="479">
        <v>20</v>
      </c>
      <c r="P175" s="479">
        <v>1</v>
      </c>
      <c r="Q175" s="479">
        <f t="shared" si="56"/>
        <v>20</v>
      </c>
      <c r="R175" s="484" t="s">
        <v>383</v>
      </c>
      <c r="S175" s="437" t="s">
        <v>529</v>
      </c>
      <c r="T175" s="436"/>
      <c r="U175" s="436"/>
      <c r="V175" s="436" t="s">
        <v>762</v>
      </c>
      <c r="W175" s="411" t="s">
        <v>763</v>
      </c>
    </row>
    <row r="176" spans="1:25" s="437" customFormat="1" ht="13.5" customHeight="1" thickBot="1">
      <c r="A176" s="398" t="s">
        <v>55</v>
      </c>
      <c r="B176" s="962" t="s">
        <v>1037</v>
      </c>
      <c r="C176" s="3448"/>
      <c r="D176" s="3414"/>
      <c r="E176" s="458" t="s">
        <v>846</v>
      </c>
      <c r="F176" s="442" t="s">
        <v>32</v>
      </c>
      <c r="G176" s="442" t="s">
        <v>536</v>
      </c>
      <c r="H176" s="459" t="str">
        <f t="shared" si="57"/>
        <v>PK1-QI-ME4</v>
      </c>
      <c r="I176" s="883" t="s">
        <v>508</v>
      </c>
      <c r="J176" s="883" t="s">
        <v>511</v>
      </c>
      <c r="K176" s="466">
        <v>90</v>
      </c>
      <c r="L176" s="467"/>
      <c r="M176" s="466"/>
      <c r="N176" s="466" t="s">
        <v>80</v>
      </c>
      <c r="O176" s="466">
        <v>20</v>
      </c>
      <c r="P176" s="466">
        <v>1</v>
      </c>
      <c r="Q176" s="466">
        <f t="shared" si="56"/>
        <v>20</v>
      </c>
      <c r="R176" s="487" t="s">
        <v>383</v>
      </c>
      <c r="S176" s="437" t="s">
        <v>529</v>
      </c>
      <c r="T176" s="436"/>
      <c r="U176" s="436"/>
      <c r="V176" s="436" t="s">
        <v>762</v>
      </c>
      <c r="W176" s="411" t="s">
        <v>763</v>
      </c>
    </row>
    <row r="177" spans="1:23" s="437" customFormat="1" ht="12">
      <c r="A177" s="397" t="s">
        <v>55</v>
      </c>
      <c r="B177" s="418" t="s">
        <v>760</v>
      </c>
      <c r="C177" s="3440">
        <v>360970</v>
      </c>
      <c r="D177" s="3413">
        <v>3004</v>
      </c>
      <c r="E177" s="454" t="s">
        <v>696</v>
      </c>
      <c r="F177" s="911" t="s">
        <v>32</v>
      </c>
      <c r="G177" s="438" t="s">
        <v>536</v>
      </c>
      <c r="H177" s="455" t="str">
        <f t="shared" ref="H177:H184" si="58">A177&amp;"-"&amp;E177&amp;F177&amp;"-"&amp;G177&amp;5</f>
        <v>PK1-HI-ME5</v>
      </c>
      <c r="I177" s="489" t="s">
        <v>477</v>
      </c>
      <c r="J177" s="490" t="s">
        <v>481</v>
      </c>
      <c r="K177" s="479">
        <v>180</v>
      </c>
      <c r="L177" s="480"/>
      <c r="M177" s="479"/>
      <c r="N177" s="479" t="s">
        <v>80</v>
      </c>
      <c r="O177" s="479">
        <v>10</v>
      </c>
      <c r="P177" s="479">
        <v>1</v>
      </c>
      <c r="Q177" s="479">
        <f t="shared" ref="Q177:Q178" si="59">O177*P177</f>
        <v>10</v>
      </c>
      <c r="R177" s="481" t="s">
        <v>383</v>
      </c>
      <c r="S177" s="492" t="s">
        <v>529</v>
      </c>
      <c r="T177" s="436"/>
      <c r="U177" s="436"/>
      <c r="V177" s="436" t="s">
        <v>762</v>
      </c>
      <c r="W177" s="411" t="s">
        <v>763</v>
      </c>
    </row>
    <row r="178" spans="1:23" s="437" customFormat="1" ht="12">
      <c r="A178" s="397" t="s">
        <v>55</v>
      </c>
      <c r="B178" s="418" t="s">
        <v>760</v>
      </c>
      <c r="C178" s="3440"/>
      <c r="D178" s="3413"/>
      <c r="E178" s="454" t="s">
        <v>696</v>
      </c>
      <c r="F178" s="438" t="s">
        <v>32</v>
      </c>
      <c r="G178" s="438" t="s">
        <v>536</v>
      </c>
      <c r="H178" s="455" t="str">
        <f t="shared" si="58"/>
        <v>PK1-HI-ME5</v>
      </c>
      <c r="I178" s="489" t="s">
        <v>523</v>
      </c>
      <c r="J178" s="490" t="s">
        <v>486</v>
      </c>
      <c r="K178" s="479">
        <v>180</v>
      </c>
      <c r="L178" s="480"/>
      <c r="M178" s="479" t="s">
        <v>80</v>
      </c>
      <c r="N178" s="479"/>
      <c r="O178" s="479">
        <v>20</v>
      </c>
      <c r="P178" s="479">
        <v>1</v>
      </c>
      <c r="Q178" s="479">
        <f t="shared" si="59"/>
        <v>20</v>
      </c>
      <c r="R178" s="481" t="s">
        <v>383</v>
      </c>
      <c r="S178" s="492" t="s">
        <v>529</v>
      </c>
      <c r="T178" s="436"/>
      <c r="U178" s="436"/>
      <c r="V178" s="436" t="s">
        <v>762</v>
      </c>
      <c r="W178" s="411" t="s">
        <v>763</v>
      </c>
    </row>
    <row r="179" spans="1:23" s="437" customFormat="1" ht="12">
      <c r="A179" s="399" t="s">
        <v>55</v>
      </c>
      <c r="B179" s="1537" t="s">
        <v>759</v>
      </c>
      <c r="C179" s="3440"/>
      <c r="D179" s="3413"/>
      <c r="E179" s="518" t="s">
        <v>696</v>
      </c>
      <c r="F179" s="911" t="s">
        <v>32</v>
      </c>
      <c r="G179" s="911" t="s">
        <v>536</v>
      </c>
      <c r="H179" s="461" t="str">
        <f t="shared" si="58"/>
        <v>PK1-HI-ME5</v>
      </c>
      <c r="I179" s="886" t="s">
        <v>477</v>
      </c>
      <c r="J179" s="886" t="s">
        <v>480</v>
      </c>
      <c r="K179" s="462">
        <v>180</v>
      </c>
      <c r="L179" s="463"/>
      <c r="M179" s="439" t="s">
        <v>80</v>
      </c>
      <c r="N179" s="462"/>
      <c r="O179" s="439">
        <v>20</v>
      </c>
      <c r="P179" s="439">
        <v>1</v>
      </c>
      <c r="Q179" s="439">
        <f t="shared" ref="Q179:Q181" si="60">O179*P179</f>
        <v>20</v>
      </c>
      <c r="R179" s="450" t="s">
        <v>383</v>
      </c>
      <c r="S179" s="492" t="s">
        <v>529</v>
      </c>
      <c r="T179" s="436"/>
      <c r="U179" s="436"/>
      <c r="V179" s="436" t="s">
        <v>762</v>
      </c>
      <c r="W179" s="411" t="s">
        <v>763</v>
      </c>
    </row>
    <row r="180" spans="1:23" s="437" customFormat="1" ht="12">
      <c r="A180" s="399" t="s">
        <v>55</v>
      </c>
      <c r="B180" s="960" t="s">
        <v>759</v>
      </c>
      <c r="C180" s="3440"/>
      <c r="D180" s="3413"/>
      <c r="E180" s="454" t="s">
        <v>696</v>
      </c>
      <c r="F180" s="911" t="s">
        <v>32</v>
      </c>
      <c r="G180" s="438" t="s">
        <v>536</v>
      </c>
      <c r="H180" s="455" t="str">
        <f>A180&amp;"-"&amp;E180&amp;F180&amp;"-"&amp;G180&amp;5</f>
        <v>PK1-HI-ME5</v>
      </c>
      <c r="I180" s="490" t="s">
        <v>524</v>
      </c>
      <c r="J180" s="490" t="s">
        <v>525</v>
      </c>
      <c r="K180" s="479">
        <v>180</v>
      </c>
      <c r="L180" s="480"/>
      <c r="M180" s="479" t="s">
        <v>80</v>
      </c>
      <c r="N180" s="479"/>
      <c r="O180" s="441">
        <v>20</v>
      </c>
      <c r="P180" s="441">
        <v>1</v>
      </c>
      <c r="Q180" s="441">
        <f t="shared" si="60"/>
        <v>20</v>
      </c>
      <c r="R180" s="446" t="s">
        <v>383</v>
      </c>
      <c r="S180" s="492" t="s">
        <v>529</v>
      </c>
      <c r="T180" s="436"/>
      <c r="U180" s="436"/>
      <c r="V180" s="436" t="s">
        <v>762</v>
      </c>
      <c r="W180" s="411" t="s">
        <v>763</v>
      </c>
    </row>
    <row r="181" spans="1:23" s="437" customFormat="1" ht="12">
      <c r="A181" s="399" t="s">
        <v>55</v>
      </c>
      <c r="B181" s="960" t="s">
        <v>759</v>
      </c>
      <c r="C181" s="3440"/>
      <c r="D181" s="3413"/>
      <c r="E181" s="454" t="s">
        <v>696</v>
      </c>
      <c r="F181" s="911" t="s">
        <v>32</v>
      </c>
      <c r="G181" s="438" t="s">
        <v>536</v>
      </c>
      <c r="H181" s="455" t="str">
        <f t="shared" si="58"/>
        <v>PK1-HI-ME5</v>
      </c>
      <c r="I181" s="489" t="s">
        <v>524</v>
      </c>
      <c r="J181" s="490" t="s">
        <v>526</v>
      </c>
      <c r="K181" s="479">
        <v>180</v>
      </c>
      <c r="L181" s="480"/>
      <c r="M181" s="479" t="s">
        <v>80</v>
      </c>
      <c r="N181" s="479"/>
      <c r="O181" s="441">
        <v>20</v>
      </c>
      <c r="P181" s="441">
        <v>1</v>
      </c>
      <c r="Q181" s="441">
        <f t="shared" si="60"/>
        <v>20</v>
      </c>
      <c r="R181" s="446" t="s">
        <v>383</v>
      </c>
      <c r="S181" s="492" t="s">
        <v>529</v>
      </c>
      <c r="T181" s="436"/>
      <c r="U181" s="436"/>
      <c r="V181" s="436" t="s">
        <v>762</v>
      </c>
      <c r="W181" s="411" t="s">
        <v>763</v>
      </c>
    </row>
    <row r="182" spans="1:23" s="437" customFormat="1" ht="12">
      <c r="A182" s="399" t="s">
        <v>55</v>
      </c>
      <c r="B182" s="960" t="s">
        <v>1037</v>
      </c>
      <c r="C182" s="3440"/>
      <c r="D182" s="3413"/>
      <c r="E182" s="454" t="s">
        <v>696</v>
      </c>
      <c r="F182" s="911" t="s">
        <v>32</v>
      </c>
      <c r="G182" s="438" t="s">
        <v>536</v>
      </c>
      <c r="H182" s="455" t="str">
        <f t="shared" si="58"/>
        <v>PK1-HI-ME5</v>
      </c>
      <c r="I182" s="886" t="s">
        <v>477</v>
      </c>
      <c r="J182" s="886" t="s">
        <v>480</v>
      </c>
      <c r="K182" s="462">
        <v>180</v>
      </c>
      <c r="L182" s="463"/>
      <c r="M182" s="439" t="s">
        <v>80</v>
      </c>
      <c r="N182" s="462"/>
      <c r="O182" s="439">
        <v>20</v>
      </c>
      <c r="P182" s="439">
        <v>1</v>
      </c>
      <c r="Q182" s="439">
        <f t="shared" ref="Q182:Q184" si="61">O182*P182</f>
        <v>20</v>
      </c>
      <c r="R182" s="450" t="s">
        <v>383</v>
      </c>
      <c r="S182" s="492" t="s">
        <v>529</v>
      </c>
      <c r="T182" s="436"/>
      <c r="U182" s="436"/>
      <c r="V182" s="436" t="s">
        <v>762</v>
      </c>
      <c r="W182" s="411" t="s">
        <v>763</v>
      </c>
    </row>
    <row r="183" spans="1:23" s="437" customFormat="1" ht="12">
      <c r="A183" s="397" t="s">
        <v>55</v>
      </c>
      <c r="B183" s="960" t="s">
        <v>1037</v>
      </c>
      <c r="C183" s="3440"/>
      <c r="D183" s="3413"/>
      <c r="E183" s="454" t="s">
        <v>696</v>
      </c>
      <c r="F183" s="911" t="s">
        <v>32</v>
      </c>
      <c r="G183" s="438" t="s">
        <v>536</v>
      </c>
      <c r="H183" s="455" t="str">
        <f t="shared" si="58"/>
        <v>PK1-HI-ME5</v>
      </c>
      <c r="I183" s="490" t="s">
        <v>524</v>
      </c>
      <c r="J183" s="490" t="s">
        <v>525</v>
      </c>
      <c r="K183" s="479">
        <v>180</v>
      </c>
      <c r="L183" s="480"/>
      <c r="M183" s="479" t="s">
        <v>80</v>
      </c>
      <c r="N183" s="479"/>
      <c r="O183" s="441">
        <v>20</v>
      </c>
      <c r="P183" s="441">
        <v>1</v>
      </c>
      <c r="Q183" s="441">
        <f t="shared" si="61"/>
        <v>20</v>
      </c>
      <c r="R183" s="446" t="s">
        <v>383</v>
      </c>
      <c r="S183" s="492" t="s">
        <v>529</v>
      </c>
      <c r="T183" s="436"/>
      <c r="U183" s="436"/>
      <c r="V183" s="436" t="s">
        <v>762</v>
      </c>
      <c r="W183" s="411" t="s">
        <v>763</v>
      </c>
    </row>
    <row r="184" spans="1:23" s="437" customFormat="1" thickBot="1">
      <c r="A184" s="403" t="s">
        <v>55</v>
      </c>
      <c r="B184" s="961" t="s">
        <v>1037</v>
      </c>
      <c r="C184" s="3440"/>
      <c r="D184" s="3413"/>
      <c r="E184" s="521" t="s">
        <v>696</v>
      </c>
      <c r="F184" s="1086" t="s">
        <v>32</v>
      </c>
      <c r="G184" s="1086" t="s">
        <v>536</v>
      </c>
      <c r="H184" s="456" t="str">
        <f t="shared" si="58"/>
        <v>PK1-HI-ME5</v>
      </c>
      <c r="I184" s="2164" t="s">
        <v>524</v>
      </c>
      <c r="J184" s="2164" t="s">
        <v>526</v>
      </c>
      <c r="K184" s="2165">
        <v>180</v>
      </c>
      <c r="L184" s="470"/>
      <c r="M184" s="2165" t="s">
        <v>80</v>
      </c>
      <c r="N184" s="2165"/>
      <c r="O184" s="523">
        <v>20</v>
      </c>
      <c r="P184" s="523">
        <v>1</v>
      </c>
      <c r="Q184" s="523">
        <f t="shared" si="61"/>
        <v>20</v>
      </c>
      <c r="R184" s="2166" t="s">
        <v>383</v>
      </c>
      <c r="S184" s="492" t="s">
        <v>529</v>
      </c>
      <c r="T184" s="436"/>
      <c r="U184" s="436"/>
      <c r="V184" s="436" t="s">
        <v>762</v>
      </c>
      <c r="W184" s="411" t="s">
        <v>763</v>
      </c>
    </row>
    <row r="185" spans="1:23" s="437" customFormat="1" ht="12" customHeight="1">
      <c r="A185" s="396" t="s">
        <v>55</v>
      </c>
      <c r="B185" s="1069" t="s">
        <v>760</v>
      </c>
      <c r="C185" s="3488">
        <v>360991</v>
      </c>
      <c r="D185" s="3489">
        <v>3005</v>
      </c>
      <c r="E185" s="516" t="s">
        <v>713</v>
      </c>
      <c r="F185" s="433" t="s">
        <v>32</v>
      </c>
      <c r="G185" s="433" t="s">
        <v>536</v>
      </c>
      <c r="H185" s="515" t="str">
        <f t="shared" ref="H185:H187" si="62">A185&amp;"-"&amp;E185&amp;F185&amp;"-"&amp;G185&amp;6</f>
        <v>PK1-NI-ME6</v>
      </c>
      <c r="I185" s="912" t="s">
        <v>523</v>
      </c>
      <c r="J185" s="912" t="s">
        <v>487</v>
      </c>
      <c r="K185" s="476">
        <v>60</v>
      </c>
      <c r="L185" s="477"/>
      <c r="M185" s="476" t="s">
        <v>80</v>
      </c>
      <c r="N185" s="476"/>
      <c r="O185" s="476">
        <v>20</v>
      </c>
      <c r="P185" s="476">
        <v>1</v>
      </c>
      <c r="Q185" s="476">
        <f t="shared" ref="Q185" si="63">O185*P185</f>
        <v>20</v>
      </c>
      <c r="R185" s="478" t="s">
        <v>385</v>
      </c>
      <c r="S185" s="437" t="s">
        <v>530</v>
      </c>
      <c r="T185" s="436"/>
      <c r="U185" s="436"/>
      <c r="V185" s="436" t="s">
        <v>762</v>
      </c>
      <c r="W185" s="411" t="s">
        <v>763</v>
      </c>
    </row>
    <row r="186" spans="1:23" s="437" customFormat="1" ht="12" customHeight="1">
      <c r="A186" s="397" t="s">
        <v>55</v>
      </c>
      <c r="B186" s="960" t="s">
        <v>759</v>
      </c>
      <c r="C186" s="3440"/>
      <c r="D186" s="3413"/>
      <c r="E186" s="454" t="s">
        <v>713</v>
      </c>
      <c r="F186" s="911" t="s">
        <v>32</v>
      </c>
      <c r="G186" s="438" t="s">
        <v>536</v>
      </c>
      <c r="H186" s="455" t="str">
        <f t="shared" si="62"/>
        <v>PK1-NI-ME6</v>
      </c>
      <c r="I186" s="490" t="s">
        <v>477</v>
      </c>
      <c r="J186" s="490" t="s">
        <v>481</v>
      </c>
      <c r="K186" s="479">
        <v>60</v>
      </c>
      <c r="L186" s="480"/>
      <c r="M186" s="479"/>
      <c r="N186" s="479" t="s">
        <v>80</v>
      </c>
      <c r="O186" s="479">
        <v>10</v>
      </c>
      <c r="P186" s="479">
        <v>1</v>
      </c>
      <c r="Q186" s="479">
        <f t="shared" ref="Q186" si="64">O186*P186</f>
        <v>10</v>
      </c>
      <c r="R186" s="464" t="s">
        <v>385</v>
      </c>
      <c r="S186" s="437" t="s">
        <v>530</v>
      </c>
      <c r="T186" s="436"/>
      <c r="U186" s="436"/>
      <c r="V186" s="436" t="s">
        <v>762</v>
      </c>
      <c r="W186" s="411" t="s">
        <v>763</v>
      </c>
    </row>
    <row r="187" spans="1:23" s="437" customFormat="1" ht="12" customHeight="1" thickBot="1">
      <c r="A187" s="402" t="s">
        <v>55</v>
      </c>
      <c r="B187" s="962" t="s">
        <v>1037</v>
      </c>
      <c r="C187" s="3448"/>
      <c r="D187" s="3414"/>
      <c r="E187" s="458" t="s">
        <v>713</v>
      </c>
      <c r="F187" s="910" t="s">
        <v>32</v>
      </c>
      <c r="G187" s="442" t="s">
        <v>536</v>
      </c>
      <c r="H187" s="459" t="str">
        <f t="shared" si="62"/>
        <v>PK1-NI-ME6</v>
      </c>
      <c r="I187" s="883" t="s">
        <v>477</v>
      </c>
      <c r="J187" s="883" t="s">
        <v>481</v>
      </c>
      <c r="K187" s="466">
        <v>60</v>
      </c>
      <c r="L187" s="467"/>
      <c r="M187" s="466"/>
      <c r="N187" s="466" t="s">
        <v>80</v>
      </c>
      <c r="O187" s="466">
        <v>10</v>
      </c>
      <c r="P187" s="466">
        <v>1</v>
      </c>
      <c r="Q187" s="466">
        <f t="shared" ref="Q187" si="65">O187*P187</f>
        <v>10</v>
      </c>
      <c r="R187" s="2167" t="s">
        <v>385</v>
      </c>
      <c r="S187" s="437" t="s">
        <v>530</v>
      </c>
      <c r="T187" s="436"/>
      <c r="U187" s="436"/>
      <c r="V187" s="436" t="s">
        <v>762</v>
      </c>
      <c r="W187" s="411" t="s">
        <v>763</v>
      </c>
    </row>
    <row r="188" spans="1:23" s="437" customFormat="1" ht="12">
      <c r="A188" s="399" t="s">
        <v>55</v>
      </c>
      <c r="B188" s="800" t="s">
        <v>760</v>
      </c>
      <c r="C188" s="3440">
        <v>360992</v>
      </c>
      <c r="D188" s="3413">
        <v>3006</v>
      </c>
      <c r="E188" s="518" t="s">
        <v>846</v>
      </c>
      <c r="F188" s="911" t="s">
        <v>9</v>
      </c>
      <c r="G188" s="911" t="s">
        <v>697</v>
      </c>
      <c r="H188" s="461" t="str">
        <f>A188&amp;"-"&amp;E188&amp;F188&amp;"-"&amp;G188&amp;4</f>
        <v>PK1-QC-EE4</v>
      </c>
      <c r="I188" s="886" t="s">
        <v>482</v>
      </c>
      <c r="J188" s="886" t="s">
        <v>485</v>
      </c>
      <c r="K188" s="462">
        <v>90</v>
      </c>
      <c r="L188" s="463"/>
      <c r="M188" s="462" t="s">
        <v>80</v>
      </c>
      <c r="N188" s="462"/>
      <c r="O188" s="462">
        <v>30</v>
      </c>
      <c r="P188" s="462">
        <v>1</v>
      </c>
      <c r="Q188" s="462">
        <v>30</v>
      </c>
      <c r="R188" s="464" t="s">
        <v>384</v>
      </c>
      <c r="S188" s="432" t="s">
        <v>531</v>
      </c>
      <c r="T188" s="436"/>
      <c r="U188" s="436"/>
      <c r="V188" s="436" t="s">
        <v>764</v>
      </c>
      <c r="W188" s="411" t="s">
        <v>765</v>
      </c>
    </row>
    <row r="189" spans="1:23" s="437" customFormat="1" ht="12" customHeight="1">
      <c r="A189" s="397" t="s">
        <v>55</v>
      </c>
      <c r="B189" s="1066" t="s">
        <v>760</v>
      </c>
      <c r="C189" s="3440"/>
      <c r="D189" s="3413"/>
      <c r="E189" s="454" t="s">
        <v>846</v>
      </c>
      <c r="F189" s="911" t="s">
        <v>9</v>
      </c>
      <c r="G189" s="438" t="s">
        <v>697</v>
      </c>
      <c r="H189" s="455" t="str">
        <f t="shared" ref="H189:H197" si="66">A189&amp;"-"&amp;E189&amp;F189&amp;"-"&amp;G189&amp;4</f>
        <v>PK1-QC-EE4</v>
      </c>
      <c r="I189" s="440" t="s">
        <v>495</v>
      </c>
      <c r="J189" s="924" t="s">
        <v>496</v>
      </c>
      <c r="K189" s="441">
        <v>90</v>
      </c>
      <c r="L189" s="440"/>
      <c r="M189" s="441" t="s">
        <v>80</v>
      </c>
      <c r="N189" s="441"/>
      <c r="O189" s="441">
        <v>30</v>
      </c>
      <c r="P189" s="441">
        <v>1</v>
      </c>
      <c r="Q189" s="441">
        <v>30</v>
      </c>
      <c r="R189" s="446" t="s">
        <v>384</v>
      </c>
      <c r="S189" s="432" t="s">
        <v>531</v>
      </c>
      <c r="T189" s="436"/>
      <c r="U189" s="436"/>
      <c r="V189" s="436" t="s">
        <v>764</v>
      </c>
      <c r="W189" s="411" t="s">
        <v>765</v>
      </c>
    </row>
    <row r="190" spans="1:23" s="437" customFormat="1" ht="12.75" customHeight="1">
      <c r="A190" s="397" t="s">
        <v>55</v>
      </c>
      <c r="B190" s="960" t="s">
        <v>759</v>
      </c>
      <c r="C190" s="3440"/>
      <c r="D190" s="3413"/>
      <c r="E190" s="454" t="s">
        <v>846</v>
      </c>
      <c r="F190" s="438" t="s">
        <v>9</v>
      </c>
      <c r="G190" s="438" t="s">
        <v>697</v>
      </c>
      <c r="H190" s="455" t="str">
        <f t="shared" si="66"/>
        <v>PK1-QC-EE4</v>
      </c>
      <c r="I190" s="489" t="s">
        <v>482</v>
      </c>
      <c r="J190" s="490" t="s">
        <v>485</v>
      </c>
      <c r="K190" s="479">
        <v>90</v>
      </c>
      <c r="L190" s="480"/>
      <c r="M190" s="479" t="s">
        <v>80</v>
      </c>
      <c r="N190" s="479"/>
      <c r="O190" s="479">
        <v>30</v>
      </c>
      <c r="P190" s="479">
        <v>1</v>
      </c>
      <c r="Q190" s="479">
        <v>30</v>
      </c>
      <c r="R190" s="481" t="s">
        <v>384</v>
      </c>
      <c r="S190" s="432" t="s">
        <v>531</v>
      </c>
      <c r="T190" s="436"/>
      <c r="U190" s="436"/>
      <c r="V190" s="436" t="s">
        <v>764</v>
      </c>
      <c r="W190" s="411" t="s">
        <v>765</v>
      </c>
    </row>
    <row r="191" spans="1:23" s="437" customFormat="1" ht="13.5" customHeight="1" thickBot="1">
      <c r="A191" s="398" t="s">
        <v>55</v>
      </c>
      <c r="B191" s="962" t="s">
        <v>1037</v>
      </c>
      <c r="C191" s="3448"/>
      <c r="D191" s="3414"/>
      <c r="E191" s="458" t="s">
        <v>846</v>
      </c>
      <c r="F191" s="910" t="s">
        <v>9</v>
      </c>
      <c r="G191" s="442" t="s">
        <v>697</v>
      </c>
      <c r="H191" s="459" t="str">
        <f t="shared" si="66"/>
        <v>PK1-QC-EE4</v>
      </c>
      <c r="I191" s="533" t="s">
        <v>482</v>
      </c>
      <c r="J191" s="883" t="s">
        <v>485</v>
      </c>
      <c r="K191" s="466">
        <v>90</v>
      </c>
      <c r="L191" s="467"/>
      <c r="M191" s="466" t="s">
        <v>80</v>
      </c>
      <c r="N191" s="466"/>
      <c r="O191" s="466">
        <v>30</v>
      </c>
      <c r="P191" s="466">
        <v>1</v>
      </c>
      <c r="Q191" s="466">
        <v>30</v>
      </c>
      <c r="R191" s="468" t="s">
        <v>384</v>
      </c>
      <c r="S191" s="432" t="s">
        <v>531</v>
      </c>
      <c r="T191" s="436"/>
      <c r="U191" s="436"/>
      <c r="V191" s="436" t="s">
        <v>764</v>
      </c>
      <c r="W191" s="411" t="s">
        <v>765</v>
      </c>
    </row>
    <row r="192" spans="1:23" s="437" customFormat="1" ht="12">
      <c r="A192" s="397" t="s">
        <v>55</v>
      </c>
      <c r="B192" s="1066" t="s">
        <v>760</v>
      </c>
      <c r="C192" s="3488">
        <v>360993</v>
      </c>
      <c r="D192" s="3489">
        <v>3007</v>
      </c>
      <c r="E192" s="454" t="s">
        <v>695</v>
      </c>
      <c r="F192" s="911" t="s">
        <v>42</v>
      </c>
      <c r="G192" s="438" t="s">
        <v>706</v>
      </c>
      <c r="H192" s="461" t="str">
        <f>A192&amp;"-"&amp;E192&amp;F192&amp;"-"&amp;G192</f>
        <v>PK1-ML-OP</v>
      </c>
      <c r="I192" s="886" t="s">
        <v>477</v>
      </c>
      <c r="J192" s="886" t="s">
        <v>478</v>
      </c>
      <c r="K192" s="441">
        <v>30</v>
      </c>
      <c r="L192" s="440"/>
      <c r="M192" s="441" t="s">
        <v>80</v>
      </c>
      <c r="N192" s="462"/>
      <c r="O192" s="462">
        <v>10</v>
      </c>
      <c r="P192" s="462">
        <v>1</v>
      </c>
      <c r="Q192" s="469">
        <f t="shared" ref="Q192:Q194" si="67">O192*P192</f>
        <v>10</v>
      </c>
      <c r="R192" s="493" t="s">
        <v>503</v>
      </c>
      <c r="S192" s="437" t="s">
        <v>528</v>
      </c>
      <c r="T192" s="436"/>
      <c r="U192" s="436"/>
      <c r="V192" s="436" t="s">
        <v>762</v>
      </c>
      <c r="W192" s="411" t="s">
        <v>763</v>
      </c>
    </row>
    <row r="193" spans="1:23" s="437" customFormat="1" ht="12">
      <c r="A193" s="397" t="s">
        <v>55</v>
      </c>
      <c r="B193" s="960" t="s">
        <v>759</v>
      </c>
      <c r="C193" s="3440"/>
      <c r="D193" s="3413"/>
      <c r="E193" s="454" t="s">
        <v>695</v>
      </c>
      <c r="F193" s="911" t="s">
        <v>42</v>
      </c>
      <c r="G193" s="438" t="s">
        <v>706</v>
      </c>
      <c r="H193" s="455" t="str">
        <f>A193&amp;"-"&amp;E193&amp;F193&amp;"-"&amp;G193</f>
        <v>PK1-ML-OP</v>
      </c>
      <c r="I193" s="886" t="s">
        <v>477</v>
      </c>
      <c r="J193" s="886" t="s">
        <v>478</v>
      </c>
      <c r="K193" s="441">
        <v>30</v>
      </c>
      <c r="L193" s="440"/>
      <c r="M193" s="441" t="s">
        <v>80</v>
      </c>
      <c r="N193" s="479"/>
      <c r="O193" s="479">
        <v>10</v>
      </c>
      <c r="P193" s="479">
        <v>1</v>
      </c>
      <c r="Q193" s="494">
        <f t="shared" si="67"/>
        <v>10</v>
      </c>
      <c r="R193" s="495" t="s">
        <v>503</v>
      </c>
      <c r="S193" s="437" t="s">
        <v>528</v>
      </c>
      <c r="T193" s="436"/>
      <c r="U193" s="436"/>
      <c r="V193" s="436" t="s">
        <v>762</v>
      </c>
      <c r="W193" s="411" t="s">
        <v>763</v>
      </c>
    </row>
    <row r="194" spans="1:23" s="437" customFormat="1" thickBot="1">
      <c r="A194" s="398" t="s">
        <v>55</v>
      </c>
      <c r="B194" s="962" t="s">
        <v>1037</v>
      </c>
      <c r="C194" s="3448"/>
      <c r="D194" s="3414"/>
      <c r="E194" s="458" t="s">
        <v>695</v>
      </c>
      <c r="F194" s="442" t="s">
        <v>42</v>
      </c>
      <c r="G194" s="442" t="s">
        <v>706</v>
      </c>
      <c r="H194" s="459" t="str">
        <f t="shared" ref="H194" si="68">A194&amp;"-"&amp;E194&amp;F194&amp;"-"&amp;G194</f>
        <v>PK1-ML-OP</v>
      </c>
      <c r="I194" s="883" t="s">
        <v>477</v>
      </c>
      <c r="J194" s="883" t="s">
        <v>478</v>
      </c>
      <c r="K194" s="444">
        <v>30</v>
      </c>
      <c r="L194" s="443"/>
      <c r="M194" s="444" t="s">
        <v>80</v>
      </c>
      <c r="N194" s="466"/>
      <c r="O194" s="466">
        <v>10</v>
      </c>
      <c r="P194" s="466">
        <v>1</v>
      </c>
      <c r="Q194" s="496">
        <f t="shared" si="67"/>
        <v>10</v>
      </c>
      <c r="R194" s="497" t="s">
        <v>503</v>
      </c>
      <c r="S194" s="437" t="s">
        <v>528</v>
      </c>
      <c r="T194" s="436"/>
      <c r="U194" s="436"/>
      <c r="V194" s="436" t="s">
        <v>762</v>
      </c>
      <c r="W194" s="411" t="s">
        <v>763</v>
      </c>
    </row>
    <row r="195" spans="1:23" s="437" customFormat="1" ht="12">
      <c r="A195" s="396" t="s">
        <v>55</v>
      </c>
      <c r="B195" s="1069" t="s">
        <v>760</v>
      </c>
      <c r="C195" s="3488">
        <v>360994</v>
      </c>
      <c r="D195" s="3489">
        <v>3008</v>
      </c>
      <c r="E195" s="515" t="s">
        <v>846</v>
      </c>
      <c r="F195" s="433" t="s">
        <v>32</v>
      </c>
      <c r="G195" s="433" t="s">
        <v>697</v>
      </c>
      <c r="H195" s="515" t="str">
        <f t="shared" si="66"/>
        <v>PK1-QI-EE4</v>
      </c>
      <c r="I195" s="912" t="s">
        <v>482</v>
      </c>
      <c r="J195" s="912" t="s">
        <v>507</v>
      </c>
      <c r="K195" s="476">
        <v>90</v>
      </c>
      <c r="L195" s="463"/>
      <c r="M195" s="476" t="s">
        <v>80</v>
      </c>
      <c r="N195" s="476"/>
      <c r="O195" s="476">
        <v>20</v>
      </c>
      <c r="P195" s="476">
        <v>1</v>
      </c>
      <c r="Q195" s="476">
        <f t="shared" ref="Q195:Q203" si="69">O195*P195</f>
        <v>20</v>
      </c>
      <c r="R195" s="478" t="s">
        <v>383</v>
      </c>
      <c r="S195" s="432" t="s">
        <v>529</v>
      </c>
      <c r="T195" s="436"/>
      <c r="U195" s="436"/>
      <c r="V195" s="436" t="s">
        <v>766</v>
      </c>
      <c r="W195" s="411" t="s">
        <v>762</v>
      </c>
    </row>
    <row r="196" spans="1:23" s="437" customFormat="1" ht="12">
      <c r="A196" s="397" t="s">
        <v>55</v>
      </c>
      <c r="B196" s="960" t="s">
        <v>759</v>
      </c>
      <c r="C196" s="3440"/>
      <c r="D196" s="3413"/>
      <c r="E196" s="455" t="s">
        <v>846</v>
      </c>
      <c r="F196" s="911" t="s">
        <v>32</v>
      </c>
      <c r="G196" s="438" t="s">
        <v>697</v>
      </c>
      <c r="H196" s="455" t="str">
        <f t="shared" si="66"/>
        <v>PK1-QI-EE4</v>
      </c>
      <c r="I196" s="490" t="s">
        <v>482</v>
      </c>
      <c r="J196" s="490" t="s">
        <v>507</v>
      </c>
      <c r="K196" s="479">
        <v>90</v>
      </c>
      <c r="L196" s="480"/>
      <c r="M196" s="479" t="s">
        <v>80</v>
      </c>
      <c r="N196" s="479"/>
      <c r="O196" s="479">
        <v>20</v>
      </c>
      <c r="P196" s="479">
        <v>1</v>
      </c>
      <c r="Q196" s="479">
        <f t="shared" si="69"/>
        <v>20</v>
      </c>
      <c r="R196" s="481" t="s">
        <v>383</v>
      </c>
      <c r="S196" s="432" t="s">
        <v>529</v>
      </c>
      <c r="T196" s="436"/>
      <c r="U196" s="436"/>
      <c r="V196" s="436" t="s">
        <v>766</v>
      </c>
      <c r="W196" s="411" t="s">
        <v>762</v>
      </c>
    </row>
    <row r="197" spans="1:23" s="437" customFormat="1" thickBot="1">
      <c r="A197" s="398" t="s">
        <v>55</v>
      </c>
      <c r="B197" s="962" t="s">
        <v>1037</v>
      </c>
      <c r="C197" s="3448"/>
      <c r="D197" s="3414"/>
      <c r="E197" s="459" t="s">
        <v>846</v>
      </c>
      <c r="F197" s="442" t="s">
        <v>32</v>
      </c>
      <c r="G197" s="442" t="s">
        <v>697</v>
      </c>
      <c r="H197" s="459" t="str">
        <f t="shared" si="66"/>
        <v>PK1-QI-EE4</v>
      </c>
      <c r="I197" s="883" t="s">
        <v>482</v>
      </c>
      <c r="J197" s="883" t="s">
        <v>507</v>
      </c>
      <c r="K197" s="466">
        <v>90</v>
      </c>
      <c r="L197" s="480"/>
      <c r="M197" s="466" t="s">
        <v>80</v>
      </c>
      <c r="N197" s="466"/>
      <c r="O197" s="466">
        <v>20</v>
      </c>
      <c r="P197" s="466">
        <v>1</v>
      </c>
      <c r="Q197" s="466">
        <f t="shared" si="69"/>
        <v>20</v>
      </c>
      <c r="R197" s="468" t="s">
        <v>383</v>
      </c>
      <c r="S197" s="432" t="s">
        <v>529</v>
      </c>
      <c r="T197" s="436"/>
      <c r="U197" s="436"/>
      <c r="V197" s="436" t="s">
        <v>766</v>
      </c>
      <c r="W197" s="411" t="s">
        <v>762</v>
      </c>
    </row>
    <row r="198" spans="1:23" s="437" customFormat="1" ht="12">
      <c r="A198" s="396" t="s">
        <v>55</v>
      </c>
      <c r="B198" s="1069" t="s">
        <v>760</v>
      </c>
      <c r="C198" s="3488">
        <v>361004</v>
      </c>
      <c r="D198" s="3489">
        <v>3009</v>
      </c>
      <c r="E198" s="515" t="s">
        <v>696</v>
      </c>
      <c r="F198" s="911" t="s">
        <v>32</v>
      </c>
      <c r="G198" s="911" t="s">
        <v>536</v>
      </c>
      <c r="H198" s="515" t="str">
        <f t="shared" ref="H198" si="70">A198&amp;"-"&amp;E198&amp;F198&amp;"-"&amp;G198</f>
        <v>PK1-HI-ME</v>
      </c>
      <c r="I198" s="912" t="s">
        <v>508</v>
      </c>
      <c r="J198" s="912" t="s">
        <v>512</v>
      </c>
      <c r="K198" s="435">
        <v>180</v>
      </c>
      <c r="L198" s="477"/>
      <c r="M198" s="476" t="s">
        <v>80</v>
      </c>
      <c r="N198" s="476"/>
      <c r="O198" s="476">
        <v>30</v>
      </c>
      <c r="P198" s="476">
        <v>1</v>
      </c>
      <c r="Q198" s="476">
        <f t="shared" si="69"/>
        <v>30</v>
      </c>
      <c r="R198" s="478" t="s">
        <v>383</v>
      </c>
      <c r="S198" s="432" t="s">
        <v>529</v>
      </c>
      <c r="T198" s="436"/>
      <c r="U198" s="436"/>
      <c r="V198" s="436" t="s">
        <v>767</v>
      </c>
      <c r="W198" s="411" t="s">
        <v>768</v>
      </c>
    </row>
    <row r="199" spans="1:23" s="437" customFormat="1" ht="12">
      <c r="A199" s="397" t="s">
        <v>55</v>
      </c>
      <c r="B199" s="1066" t="s">
        <v>760</v>
      </c>
      <c r="C199" s="3440"/>
      <c r="D199" s="3413"/>
      <c r="E199" s="455" t="s">
        <v>696</v>
      </c>
      <c r="F199" s="911" t="s">
        <v>32</v>
      </c>
      <c r="G199" s="438" t="s">
        <v>536</v>
      </c>
      <c r="H199" s="455" t="str">
        <f>A199&amp;"-"&amp;E199&amp;F199&amp;"-"&amp;G199</f>
        <v>PK1-HI-ME</v>
      </c>
      <c r="I199" s="490" t="s">
        <v>514</v>
      </c>
      <c r="J199" s="490" t="s">
        <v>515</v>
      </c>
      <c r="K199" s="439">
        <v>180</v>
      </c>
      <c r="L199" s="463"/>
      <c r="M199" s="462" t="s">
        <v>80</v>
      </c>
      <c r="N199" s="479"/>
      <c r="O199" s="479">
        <v>30</v>
      </c>
      <c r="P199" s="479">
        <v>1</v>
      </c>
      <c r="Q199" s="479">
        <f t="shared" si="69"/>
        <v>30</v>
      </c>
      <c r="R199" s="481" t="s">
        <v>383</v>
      </c>
      <c r="S199" s="432" t="s">
        <v>529</v>
      </c>
      <c r="T199" s="436"/>
      <c r="U199" s="436"/>
      <c r="V199" s="436" t="s">
        <v>767</v>
      </c>
      <c r="W199" s="411" t="s">
        <v>768</v>
      </c>
    </row>
    <row r="200" spans="1:23" s="437" customFormat="1" ht="12">
      <c r="A200" s="397" t="s">
        <v>55</v>
      </c>
      <c r="B200" s="1066" t="s">
        <v>760</v>
      </c>
      <c r="C200" s="3440"/>
      <c r="D200" s="3413"/>
      <c r="E200" s="455" t="s">
        <v>696</v>
      </c>
      <c r="F200" s="911" t="s">
        <v>32</v>
      </c>
      <c r="G200" s="438" t="s">
        <v>536</v>
      </c>
      <c r="H200" s="455" t="str">
        <f t="shared" ref="H200:H211" si="71">A200&amp;"-"&amp;E200&amp;F200&amp;"-"&amp;G200</f>
        <v>PK1-HI-ME</v>
      </c>
      <c r="I200" s="490" t="s">
        <v>517</v>
      </c>
      <c r="J200" s="490" t="s">
        <v>515</v>
      </c>
      <c r="K200" s="441">
        <v>180</v>
      </c>
      <c r="L200" s="480"/>
      <c r="M200" s="479" t="s">
        <v>80</v>
      </c>
      <c r="N200" s="479"/>
      <c r="O200" s="479">
        <v>30</v>
      </c>
      <c r="P200" s="479">
        <v>1</v>
      </c>
      <c r="Q200" s="479">
        <f t="shared" si="69"/>
        <v>30</v>
      </c>
      <c r="R200" s="481" t="s">
        <v>383</v>
      </c>
      <c r="S200" s="432" t="s">
        <v>529</v>
      </c>
      <c r="T200" s="436"/>
      <c r="U200" s="436"/>
      <c r="V200" s="436" t="s">
        <v>767</v>
      </c>
      <c r="W200" s="411" t="s">
        <v>768</v>
      </c>
    </row>
    <row r="201" spans="1:23" s="437" customFormat="1" ht="12">
      <c r="A201" s="397" t="s">
        <v>55</v>
      </c>
      <c r="B201" s="418" t="s">
        <v>760</v>
      </c>
      <c r="C201" s="3440"/>
      <c r="D201" s="3413"/>
      <c r="E201" s="455" t="s">
        <v>696</v>
      </c>
      <c r="F201" s="911" t="s">
        <v>32</v>
      </c>
      <c r="G201" s="438" t="s">
        <v>536</v>
      </c>
      <c r="H201" s="455" t="str">
        <f t="shared" si="71"/>
        <v>PK1-HI-ME</v>
      </c>
      <c r="I201" s="490" t="s">
        <v>518</v>
      </c>
      <c r="J201" s="490" t="s">
        <v>519</v>
      </c>
      <c r="K201" s="441">
        <v>180</v>
      </c>
      <c r="L201" s="480"/>
      <c r="M201" s="479" t="s">
        <v>80</v>
      </c>
      <c r="N201" s="479"/>
      <c r="O201" s="479">
        <v>30</v>
      </c>
      <c r="P201" s="479">
        <v>1</v>
      </c>
      <c r="Q201" s="479">
        <f t="shared" si="69"/>
        <v>30</v>
      </c>
      <c r="R201" s="481" t="s">
        <v>383</v>
      </c>
      <c r="S201" s="432" t="s">
        <v>529</v>
      </c>
      <c r="T201" s="436"/>
      <c r="U201" s="436"/>
      <c r="V201" s="436" t="s">
        <v>767</v>
      </c>
      <c r="W201" s="411" t="s">
        <v>768</v>
      </c>
    </row>
    <row r="202" spans="1:23" s="437" customFormat="1" ht="12">
      <c r="A202" s="397" t="s">
        <v>55</v>
      </c>
      <c r="B202" s="418" t="s">
        <v>760</v>
      </c>
      <c r="C202" s="3440"/>
      <c r="D202" s="3413"/>
      <c r="E202" s="455" t="s">
        <v>696</v>
      </c>
      <c r="F202" s="911" t="s">
        <v>32</v>
      </c>
      <c r="G202" s="438" t="s">
        <v>536</v>
      </c>
      <c r="H202" s="455" t="str">
        <f t="shared" si="71"/>
        <v>PK1-HI-ME</v>
      </c>
      <c r="I202" s="490" t="s">
        <v>520</v>
      </c>
      <c r="J202" s="490" t="s">
        <v>521</v>
      </c>
      <c r="K202" s="441">
        <v>180</v>
      </c>
      <c r="L202" s="480"/>
      <c r="M202" s="479" t="s">
        <v>80</v>
      </c>
      <c r="N202" s="479"/>
      <c r="O202" s="479">
        <v>30</v>
      </c>
      <c r="P202" s="479">
        <v>1</v>
      </c>
      <c r="Q202" s="479">
        <f t="shared" si="69"/>
        <v>30</v>
      </c>
      <c r="R202" s="481" t="s">
        <v>383</v>
      </c>
      <c r="S202" s="432" t="s">
        <v>529</v>
      </c>
      <c r="T202" s="436"/>
      <c r="U202" s="436"/>
      <c r="V202" s="436" t="s">
        <v>767</v>
      </c>
      <c r="W202" s="411" t="s">
        <v>768</v>
      </c>
    </row>
    <row r="203" spans="1:23" s="437" customFormat="1" ht="12">
      <c r="A203" s="397" t="s">
        <v>55</v>
      </c>
      <c r="B203" s="1066" t="s">
        <v>760</v>
      </c>
      <c r="C203" s="3440"/>
      <c r="D203" s="3413"/>
      <c r="E203" s="455" t="s">
        <v>696</v>
      </c>
      <c r="F203" s="911" t="s">
        <v>32</v>
      </c>
      <c r="G203" s="438" t="s">
        <v>536</v>
      </c>
      <c r="H203" s="455" t="str">
        <f t="shared" si="71"/>
        <v>PK1-HI-ME</v>
      </c>
      <c r="I203" s="490" t="s">
        <v>520</v>
      </c>
      <c r="J203" s="490" t="s">
        <v>522</v>
      </c>
      <c r="K203" s="441">
        <v>180</v>
      </c>
      <c r="L203" s="480"/>
      <c r="M203" s="479" t="s">
        <v>80</v>
      </c>
      <c r="N203" s="479"/>
      <c r="O203" s="479">
        <v>30</v>
      </c>
      <c r="P203" s="479">
        <v>1</v>
      </c>
      <c r="Q203" s="479">
        <f t="shared" si="69"/>
        <v>30</v>
      </c>
      <c r="R203" s="481" t="s">
        <v>383</v>
      </c>
      <c r="S203" s="432" t="s">
        <v>529</v>
      </c>
      <c r="T203" s="436"/>
      <c r="U203" s="436"/>
      <c r="V203" s="436" t="s">
        <v>767</v>
      </c>
      <c r="W203" s="411" t="s">
        <v>768</v>
      </c>
    </row>
    <row r="204" spans="1:23" s="437" customFormat="1" ht="12">
      <c r="A204" s="400" t="s">
        <v>55</v>
      </c>
      <c r="B204" s="960" t="s">
        <v>759</v>
      </c>
      <c r="C204" s="3440"/>
      <c r="D204" s="3413"/>
      <c r="E204" s="461" t="s">
        <v>696</v>
      </c>
      <c r="F204" s="911" t="s">
        <v>32</v>
      </c>
      <c r="G204" s="438" t="s">
        <v>536</v>
      </c>
      <c r="H204" s="461" t="str">
        <f t="shared" si="71"/>
        <v>PK1-HI-ME</v>
      </c>
      <c r="I204" s="490" t="s">
        <v>514</v>
      </c>
      <c r="J204" s="490" t="s">
        <v>515</v>
      </c>
      <c r="K204" s="479">
        <v>180</v>
      </c>
      <c r="L204" s="480"/>
      <c r="M204" s="479" t="s">
        <v>80</v>
      </c>
      <c r="N204" s="479"/>
      <c r="O204" s="479">
        <v>30</v>
      </c>
      <c r="P204" s="479">
        <v>1</v>
      </c>
      <c r="Q204" s="479">
        <f t="shared" ref="Q204:Q211" si="72">O204*P204</f>
        <v>30</v>
      </c>
      <c r="R204" s="481" t="s">
        <v>383</v>
      </c>
      <c r="S204" s="432" t="s">
        <v>529</v>
      </c>
      <c r="T204" s="436"/>
      <c r="U204" s="436"/>
      <c r="V204" s="436" t="s">
        <v>767</v>
      </c>
      <c r="W204" s="411" t="s">
        <v>768</v>
      </c>
    </row>
    <row r="205" spans="1:23" s="437" customFormat="1" ht="12">
      <c r="A205" s="400" t="s">
        <v>55</v>
      </c>
      <c r="B205" s="960" t="s">
        <v>759</v>
      </c>
      <c r="C205" s="3440"/>
      <c r="D205" s="3413"/>
      <c r="E205" s="455" t="s">
        <v>696</v>
      </c>
      <c r="F205" s="911" t="s">
        <v>32</v>
      </c>
      <c r="G205" s="438" t="s">
        <v>536</v>
      </c>
      <c r="H205" s="455" t="str">
        <f t="shared" si="71"/>
        <v>PK1-HI-ME</v>
      </c>
      <c r="I205" s="440" t="s">
        <v>517</v>
      </c>
      <c r="J205" s="924" t="s">
        <v>515</v>
      </c>
      <c r="K205" s="441">
        <v>180</v>
      </c>
      <c r="L205" s="440"/>
      <c r="M205" s="441" t="s">
        <v>80</v>
      </c>
      <c r="N205" s="441"/>
      <c r="O205" s="441">
        <v>30</v>
      </c>
      <c r="P205" s="441">
        <v>1</v>
      </c>
      <c r="Q205" s="441">
        <f t="shared" si="72"/>
        <v>30</v>
      </c>
      <c r="R205" s="446" t="s">
        <v>383</v>
      </c>
      <c r="S205" s="432" t="s">
        <v>529</v>
      </c>
      <c r="T205" s="436"/>
      <c r="U205" s="436"/>
      <c r="V205" s="436" t="s">
        <v>767</v>
      </c>
      <c r="W205" s="411" t="s">
        <v>768</v>
      </c>
    </row>
    <row r="206" spans="1:23" s="437" customFormat="1" ht="12">
      <c r="A206" s="400" t="s">
        <v>55</v>
      </c>
      <c r="B206" s="960" t="s">
        <v>759</v>
      </c>
      <c r="C206" s="3440"/>
      <c r="D206" s="3413"/>
      <c r="E206" s="455" t="s">
        <v>696</v>
      </c>
      <c r="F206" s="911" t="s">
        <v>32</v>
      </c>
      <c r="G206" s="438" t="s">
        <v>536</v>
      </c>
      <c r="H206" s="455" t="str">
        <f t="shared" si="71"/>
        <v>PK1-HI-ME</v>
      </c>
      <c r="I206" s="489" t="s">
        <v>520</v>
      </c>
      <c r="J206" s="490" t="s">
        <v>521</v>
      </c>
      <c r="K206" s="479">
        <v>180</v>
      </c>
      <c r="L206" s="480"/>
      <c r="M206" s="479" t="s">
        <v>80</v>
      </c>
      <c r="N206" s="479"/>
      <c r="O206" s="479">
        <v>30</v>
      </c>
      <c r="P206" s="479">
        <v>1</v>
      </c>
      <c r="Q206" s="479">
        <f t="shared" si="72"/>
        <v>30</v>
      </c>
      <c r="R206" s="481" t="s">
        <v>383</v>
      </c>
      <c r="S206" s="432" t="s">
        <v>529</v>
      </c>
      <c r="T206" s="436"/>
      <c r="U206" s="436"/>
      <c r="V206" s="436" t="s">
        <v>767</v>
      </c>
      <c r="W206" s="411" t="s">
        <v>768</v>
      </c>
    </row>
    <row r="207" spans="1:23" s="437" customFormat="1" ht="12">
      <c r="A207" s="400" t="s">
        <v>55</v>
      </c>
      <c r="B207" s="960" t="s">
        <v>759</v>
      </c>
      <c r="C207" s="3440"/>
      <c r="D207" s="3413"/>
      <c r="E207" s="455" t="s">
        <v>696</v>
      </c>
      <c r="F207" s="911" t="s">
        <v>32</v>
      </c>
      <c r="G207" s="438" t="s">
        <v>536</v>
      </c>
      <c r="H207" s="455" t="str">
        <f t="shared" si="71"/>
        <v>PK1-HI-ME</v>
      </c>
      <c r="I207" s="489" t="s">
        <v>520</v>
      </c>
      <c r="J207" s="490" t="s">
        <v>522</v>
      </c>
      <c r="K207" s="479">
        <v>180</v>
      </c>
      <c r="L207" s="480"/>
      <c r="M207" s="479" t="s">
        <v>80</v>
      </c>
      <c r="N207" s="479"/>
      <c r="O207" s="479">
        <v>30</v>
      </c>
      <c r="P207" s="479">
        <v>1</v>
      </c>
      <c r="Q207" s="479">
        <f t="shared" si="72"/>
        <v>30</v>
      </c>
      <c r="R207" s="481" t="s">
        <v>383</v>
      </c>
      <c r="S207" s="432" t="s">
        <v>529</v>
      </c>
      <c r="T207" s="436"/>
      <c r="U207" s="436"/>
      <c r="V207" s="436" t="s">
        <v>767</v>
      </c>
      <c r="W207" s="411" t="s">
        <v>768</v>
      </c>
    </row>
    <row r="208" spans="1:23" s="437" customFormat="1" ht="12">
      <c r="A208" s="400" t="s">
        <v>55</v>
      </c>
      <c r="B208" s="960" t="s">
        <v>1037</v>
      </c>
      <c r="C208" s="3440"/>
      <c r="D208" s="3413"/>
      <c r="E208" s="455" t="s">
        <v>696</v>
      </c>
      <c r="F208" s="911" t="s">
        <v>32</v>
      </c>
      <c r="G208" s="438" t="s">
        <v>536</v>
      </c>
      <c r="H208" s="455" t="str">
        <f t="shared" si="71"/>
        <v>PK1-HI-ME</v>
      </c>
      <c r="I208" s="490" t="s">
        <v>514</v>
      </c>
      <c r="J208" s="490" t="s">
        <v>515</v>
      </c>
      <c r="K208" s="479">
        <v>180</v>
      </c>
      <c r="L208" s="480"/>
      <c r="M208" s="479" t="s">
        <v>80</v>
      </c>
      <c r="N208" s="479"/>
      <c r="O208" s="479">
        <v>30</v>
      </c>
      <c r="P208" s="479">
        <v>1</v>
      </c>
      <c r="Q208" s="479">
        <f t="shared" si="72"/>
        <v>30</v>
      </c>
      <c r="R208" s="481" t="s">
        <v>383</v>
      </c>
      <c r="S208" s="432" t="s">
        <v>529</v>
      </c>
      <c r="T208" s="436"/>
      <c r="U208" s="436"/>
      <c r="V208" s="436" t="s">
        <v>767</v>
      </c>
      <c r="W208" s="411" t="s">
        <v>768</v>
      </c>
    </row>
    <row r="209" spans="1:23" s="437" customFormat="1" ht="12">
      <c r="A209" s="400" t="s">
        <v>55</v>
      </c>
      <c r="B209" s="960" t="s">
        <v>1037</v>
      </c>
      <c r="C209" s="3440"/>
      <c r="D209" s="3413"/>
      <c r="E209" s="455" t="s">
        <v>696</v>
      </c>
      <c r="F209" s="911" t="s">
        <v>32</v>
      </c>
      <c r="G209" s="438" t="s">
        <v>536</v>
      </c>
      <c r="H209" s="455" t="str">
        <f t="shared" si="71"/>
        <v>PK1-HI-ME</v>
      </c>
      <c r="I209" s="490" t="s">
        <v>517</v>
      </c>
      <c r="J209" s="490" t="s">
        <v>515</v>
      </c>
      <c r="K209" s="479">
        <v>180</v>
      </c>
      <c r="L209" s="480"/>
      <c r="M209" s="479" t="s">
        <v>80</v>
      </c>
      <c r="N209" s="479"/>
      <c r="O209" s="479">
        <v>30</v>
      </c>
      <c r="P209" s="479">
        <v>1</v>
      </c>
      <c r="Q209" s="479">
        <f t="shared" si="72"/>
        <v>30</v>
      </c>
      <c r="R209" s="481" t="s">
        <v>383</v>
      </c>
      <c r="S209" s="432" t="s">
        <v>529</v>
      </c>
      <c r="T209" s="436"/>
      <c r="U209" s="436"/>
      <c r="V209" s="436" t="s">
        <v>767</v>
      </c>
      <c r="W209" s="411" t="s">
        <v>768</v>
      </c>
    </row>
    <row r="210" spans="1:23" s="437" customFormat="1" ht="12">
      <c r="A210" s="400" t="s">
        <v>55</v>
      </c>
      <c r="B210" s="960" t="s">
        <v>1037</v>
      </c>
      <c r="C210" s="3440"/>
      <c r="D210" s="3413"/>
      <c r="E210" s="455" t="s">
        <v>696</v>
      </c>
      <c r="F210" s="911" t="s">
        <v>32</v>
      </c>
      <c r="G210" s="438" t="s">
        <v>536</v>
      </c>
      <c r="H210" s="455" t="str">
        <f t="shared" si="71"/>
        <v>PK1-HI-ME</v>
      </c>
      <c r="I210" s="490" t="s">
        <v>520</v>
      </c>
      <c r="J210" s="490" t="s">
        <v>521</v>
      </c>
      <c r="K210" s="479">
        <v>180</v>
      </c>
      <c r="L210" s="480"/>
      <c r="M210" s="479" t="s">
        <v>80</v>
      </c>
      <c r="N210" s="479"/>
      <c r="O210" s="479">
        <v>30</v>
      </c>
      <c r="P210" s="479">
        <v>1</v>
      </c>
      <c r="Q210" s="479">
        <f t="shared" si="72"/>
        <v>30</v>
      </c>
      <c r="R210" s="481" t="s">
        <v>383</v>
      </c>
      <c r="S210" s="432" t="s">
        <v>529</v>
      </c>
      <c r="T210" s="436"/>
      <c r="U210" s="436"/>
      <c r="V210" s="436" t="s">
        <v>767</v>
      </c>
      <c r="W210" s="411" t="s">
        <v>768</v>
      </c>
    </row>
    <row r="211" spans="1:23" s="437" customFormat="1" thickBot="1">
      <c r="A211" s="401" t="s">
        <v>55</v>
      </c>
      <c r="B211" s="962" t="s">
        <v>1037</v>
      </c>
      <c r="C211" s="3448"/>
      <c r="D211" s="3414"/>
      <c r="E211" s="459" t="s">
        <v>696</v>
      </c>
      <c r="F211" s="910" t="s">
        <v>32</v>
      </c>
      <c r="G211" s="442" t="s">
        <v>536</v>
      </c>
      <c r="H211" s="459" t="str">
        <f t="shared" si="71"/>
        <v>PK1-HI-ME</v>
      </c>
      <c r="I211" s="883" t="s">
        <v>520</v>
      </c>
      <c r="J211" s="883" t="s">
        <v>522</v>
      </c>
      <c r="K211" s="466">
        <v>180</v>
      </c>
      <c r="L211" s="467"/>
      <c r="M211" s="466" t="s">
        <v>80</v>
      </c>
      <c r="N211" s="466"/>
      <c r="O211" s="466">
        <v>30</v>
      </c>
      <c r="P211" s="466">
        <v>1</v>
      </c>
      <c r="Q211" s="466">
        <f t="shared" si="72"/>
        <v>30</v>
      </c>
      <c r="R211" s="468" t="s">
        <v>383</v>
      </c>
      <c r="S211" s="492" t="s">
        <v>529</v>
      </c>
      <c r="T211" s="436"/>
      <c r="U211" s="436"/>
      <c r="V211" s="436" t="s">
        <v>767</v>
      </c>
      <c r="W211" s="411" t="s">
        <v>768</v>
      </c>
    </row>
    <row r="212" spans="1:23" s="437" customFormat="1" ht="12">
      <c r="A212" s="397" t="s">
        <v>55</v>
      </c>
      <c r="B212" s="1066" t="s">
        <v>760</v>
      </c>
      <c r="C212" s="3488">
        <v>361006</v>
      </c>
      <c r="D212" s="3489">
        <v>3010</v>
      </c>
      <c r="E212" s="461" t="s">
        <v>718</v>
      </c>
      <c r="F212" s="911" t="s">
        <v>32</v>
      </c>
      <c r="G212" s="438" t="s">
        <v>536</v>
      </c>
      <c r="H212" s="455" t="str">
        <f>A212&amp;"-"&amp;E212&amp;F212&amp;"-"&amp;G212&amp;2</f>
        <v>PK1-YI-ME2</v>
      </c>
      <c r="I212" s="886" t="s">
        <v>477</v>
      </c>
      <c r="J212" s="886" t="s">
        <v>479</v>
      </c>
      <c r="K212" s="462" t="str">
        <f>_xlfn.IFS(E212="Y","365",E212="365","30")</f>
        <v>365</v>
      </c>
      <c r="L212" s="463"/>
      <c r="M212" s="462" t="s">
        <v>80</v>
      </c>
      <c r="N212" s="462"/>
      <c r="O212" s="462">
        <v>30</v>
      </c>
      <c r="P212" s="462">
        <v>1</v>
      </c>
      <c r="Q212" s="462">
        <f t="shared" ref="Q212:Q214" si="73">O212*P212</f>
        <v>30</v>
      </c>
      <c r="R212" s="464" t="s">
        <v>385</v>
      </c>
      <c r="S212" s="498" t="s">
        <v>530</v>
      </c>
      <c r="T212" s="436"/>
      <c r="U212" s="436"/>
      <c r="V212" s="436" t="s">
        <v>769</v>
      </c>
      <c r="W212" s="411" t="s">
        <v>770</v>
      </c>
    </row>
    <row r="213" spans="1:23" s="437" customFormat="1" ht="12">
      <c r="A213" s="397" t="s">
        <v>55</v>
      </c>
      <c r="B213" s="1066" t="s">
        <v>760</v>
      </c>
      <c r="C213" s="3440"/>
      <c r="D213" s="3413"/>
      <c r="E213" s="455" t="s">
        <v>718</v>
      </c>
      <c r="F213" s="911" t="s">
        <v>32</v>
      </c>
      <c r="G213" s="438" t="s">
        <v>536</v>
      </c>
      <c r="H213" s="455" t="str">
        <f>A213&amp;"-"&amp;E213&amp;F213&amp;"-"&amp;G213&amp;2</f>
        <v>PK1-YI-ME2</v>
      </c>
      <c r="I213" s="490" t="s">
        <v>514</v>
      </c>
      <c r="J213" s="490" t="s">
        <v>516</v>
      </c>
      <c r="K213" s="479">
        <v>365</v>
      </c>
      <c r="L213" s="480"/>
      <c r="M213" s="479" t="s">
        <v>80</v>
      </c>
      <c r="N213" s="479"/>
      <c r="O213" s="479">
        <v>30</v>
      </c>
      <c r="P213" s="479">
        <v>1</v>
      </c>
      <c r="Q213" s="479">
        <f t="shared" si="73"/>
        <v>30</v>
      </c>
      <c r="R213" s="481" t="s">
        <v>385</v>
      </c>
      <c r="S213" s="492" t="s">
        <v>530</v>
      </c>
      <c r="T213" s="436"/>
      <c r="U213" s="436"/>
      <c r="V213" s="436" t="s">
        <v>769</v>
      </c>
      <c r="W213" s="411" t="s">
        <v>770</v>
      </c>
    </row>
    <row r="214" spans="1:23" s="437" customFormat="1" ht="12">
      <c r="A214" s="397" t="s">
        <v>55</v>
      </c>
      <c r="B214" s="1066" t="s">
        <v>760</v>
      </c>
      <c r="C214" s="3440"/>
      <c r="D214" s="3413"/>
      <c r="E214" s="455" t="s">
        <v>718</v>
      </c>
      <c r="F214" s="911" t="s">
        <v>32</v>
      </c>
      <c r="G214" s="438" t="s">
        <v>536</v>
      </c>
      <c r="H214" s="455" t="str">
        <f t="shared" ref="H214:H218" si="74">A214&amp;"-"&amp;E214&amp;F214&amp;"-"&amp;G214&amp;2</f>
        <v>PK1-YI-ME2</v>
      </c>
      <c r="I214" s="490" t="s">
        <v>517</v>
      </c>
      <c r="J214" s="490" t="s">
        <v>516</v>
      </c>
      <c r="K214" s="479">
        <v>365</v>
      </c>
      <c r="L214" s="480"/>
      <c r="M214" s="479" t="s">
        <v>80</v>
      </c>
      <c r="N214" s="479"/>
      <c r="O214" s="479">
        <v>30</v>
      </c>
      <c r="P214" s="479">
        <v>1</v>
      </c>
      <c r="Q214" s="479">
        <f t="shared" si="73"/>
        <v>30</v>
      </c>
      <c r="R214" s="481" t="s">
        <v>385</v>
      </c>
      <c r="S214" s="492" t="s">
        <v>530</v>
      </c>
      <c r="T214" s="436"/>
      <c r="U214" s="436"/>
      <c r="V214" s="436" t="s">
        <v>769</v>
      </c>
      <c r="W214" s="411" t="s">
        <v>770</v>
      </c>
    </row>
    <row r="215" spans="1:23" s="437" customFormat="1" ht="12">
      <c r="A215" s="400" t="s">
        <v>55</v>
      </c>
      <c r="B215" s="960" t="s">
        <v>759</v>
      </c>
      <c r="C215" s="3440"/>
      <c r="D215" s="3413"/>
      <c r="E215" s="455" t="s">
        <v>718</v>
      </c>
      <c r="F215" s="911" t="s">
        <v>32</v>
      </c>
      <c r="G215" s="438" t="s">
        <v>536</v>
      </c>
      <c r="H215" s="455" t="str">
        <f t="shared" si="74"/>
        <v>PK1-YI-ME2</v>
      </c>
      <c r="I215" s="490" t="s">
        <v>514</v>
      </c>
      <c r="J215" s="490" t="s">
        <v>516</v>
      </c>
      <c r="K215" s="479">
        <v>365</v>
      </c>
      <c r="L215" s="480"/>
      <c r="M215" s="479" t="s">
        <v>80</v>
      </c>
      <c r="N215" s="479"/>
      <c r="O215" s="479">
        <v>30</v>
      </c>
      <c r="P215" s="479">
        <v>1</v>
      </c>
      <c r="Q215" s="479">
        <f t="shared" ref="Q215:Q218" si="75">O215*P215</f>
        <v>30</v>
      </c>
      <c r="R215" s="481" t="s">
        <v>385</v>
      </c>
      <c r="S215" s="492" t="s">
        <v>530</v>
      </c>
      <c r="T215" s="436"/>
      <c r="U215" s="436"/>
      <c r="V215" s="436" t="s">
        <v>769</v>
      </c>
      <c r="W215" s="411" t="s">
        <v>770</v>
      </c>
    </row>
    <row r="216" spans="1:23" s="437" customFormat="1" ht="12">
      <c r="A216" s="400" t="s">
        <v>55</v>
      </c>
      <c r="B216" s="960" t="s">
        <v>759</v>
      </c>
      <c r="C216" s="3440"/>
      <c r="D216" s="3413"/>
      <c r="E216" s="455" t="s">
        <v>718</v>
      </c>
      <c r="F216" s="911" t="s">
        <v>32</v>
      </c>
      <c r="G216" s="438" t="s">
        <v>536</v>
      </c>
      <c r="H216" s="455" t="str">
        <f t="shared" si="74"/>
        <v>PK1-YI-ME2</v>
      </c>
      <c r="I216" s="490" t="s">
        <v>517</v>
      </c>
      <c r="J216" s="490" t="s">
        <v>516</v>
      </c>
      <c r="K216" s="479">
        <v>365</v>
      </c>
      <c r="L216" s="480"/>
      <c r="M216" s="479" t="s">
        <v>80</v>
      </c>
      <c r="N216" s="479"/>
      <c r="O216" s="479">
        <v>30</v>
      </c>
      <c r="P216" s="479">
        <v>1</v>
      </c>
      <c r="Q216" s="479">
        <f t="shared" si="75"/>
        <v>30</v>
      </c>
      <c r="R216" s="481" t="s">
        <v>385</v>
      </c>
      <c r="S216" s="492" t="s">
        <v>530</v>
      </c>
      <c r="T216" s="436"/>
      <c r="U216" s="436"/>
      <c r="V216" s="436" t="s">
        <v>769</v>
      </c>
      <c r="W216" s="411" t="s">
        <v>770</v>
      </c>
    </row>
    <row r="217" spans="1:23" s="437" customFormat="1" ht="12">
      <c r="A217" s="400" t="s">
        <v>55</v>
      </c>
      <c r="B217" s="960" t="s">
        <v>1037</v>
      </c>
      <c r="C217" s="3440"/>
      <c r="D217" s="3413"/>
      <c r="E217" s="455" t="s">
        <v>718</v>
      </c>
      <c r="F217" s="911" t="s">
        <v>32</v>
      </c>
      <c r="G217" s="438" t="s">
        <v>536</v>
      </c>
      <c r="H217" s="455" t="str">
        <f t="shared" si="74"/>
        <v>PK1-YI-ME2</v>
      </c>
      <c r="I217" s="490" t="s">
        <v>514</v>
      </c>
      <c r="J217" s="490" t="s">
        <v>516</v>
      </c>
      <c r="K217" s="479">
        <v>365</v>
      </c>
      <c r="L217" s="480"/>
      <c r="M217" s="479" t="s">
        <v>80</v>
      </c>
      <c r="N217" s="479"/>
      <c r="O217" s="479">
        <v>30</v>
      </c>
      <c r="P217" s="479">
        <v>1</v>
      </c>
      <c r="Q217" s="479">
        <f t="shared" si="75"/>
        <v>30</v>
      </c>
      <c r="R217" s="481" t="s">
        <v>385</v>
      </c>
      <c r="S217" s="492" t="s">
        <v>530</v>
      </c>
      <c r="T217" s="436"/>
      <c r="U217" s="436"/>
      <c r="V217" s="436" t="s">
        <v>769</v>
      </c>
      <c r="W217" s="411" t="s">
        <v>770</v>
      </c>
    </row>
    <row r="218" spans="1:23" s="437" customFormat="1" thickBot="1">
      <c r="A218" s="401" t="s">
        <v>55</v>
      </c>
      <c r="B218" s="962" t="s">
        <v>1037</v>
      </c>
      <c r="C218" s="3448"/>
      <c r="D218" s="3414"/>
      <c r="E218" s="459" t="s">
        <v>718</v>
      </c>
      <c r="F218" s="442" t="s">
        <v>32</v>
      </c>
      <c r="G218" s="442" t="s">
        <v>536</v>
      </c>
      <c r="H218" s="459" t="str">
        <f t="shared" si="74"/>
        <v>PK1-YI-ME2</v>
      </c>
      <c r="I218" s="883" t="s">
        <v>517</v>
      </c>
      <c r="J218" s="883" t="s">
        <v>516</v>
      </c>
      <c r="K218" s="466">
        <v>365</v>
      </c>
      <c r="L218" s="467"/>
      <c r="M218" s="466" t="s">
        <v>80</v>
      </c>
      <c r="N218" s="466"/>
      <c r="O218" s="466">
        <v>30</v>
      </c>
      <c r="P218" s="466">
        <v>1</v>
      </c>
      <c r="Q218" s="466">
        <f t="shared" si="75"/>
        <v>30</v>
      </c>
      <c r="R218" s="468" t="s">
        <v>385</v>
      </c>
      <c r="S218" s="492" t="s">
        <v>530</v>
      </c>
      <c r="T218" s="436"/>
      <c r="U218" s="436"/>
      <c r="V218" s="436" t="s">
        <v>769</v>
      </c>
      <c r="W218" s="411" t="s">
        <v>770</v>
      </c>
    </row>
    <row r="219" spans="1:23" s="437" customFormat="1" ht="12">
      <c r="A219" s="404" t="s">
        <v>55</v>
      </c>
      <c r="B219" s="1536" t="s">
        <v>760</v>
      </c>
      <c r="C219" s="3488">
        <v>361007</v>
      </c>
      <c r="D219" s="3489">
        <v>3011</v>
      </c>
      <c r="E219" s="515" t="s">
        <v>718</v>
      </c>
      <c r="F219" s="433" t="s">
        <v>9</v>
      </c>
      <c r="G219" s="433" t="s">
        <v>536</v>
      </c>
      <c r="H219" s="515" t="str">
        <f>A219&amp;"-"&amp;E219&amp;F219&amp;"-"&amp;G219</f>
        <v>PK1-YC-ME</v>
      </c>
      <c r="I219" s="912" t="s">
        <v>508</v>
      </c>
      <c r="J219" s="912" t="s">
        <v>513</v>
      </c>
      <c r="K219" s="476">
        <v>365</v>
      </c>
      <c r="L219" s="477"/>
      <c r="M219" s="476" t="s">
        <v>80</v>
      </c>
      <c r="N219" s="476"/>
      <c r="O219" s="476">
        <v>60</v>
      </c>
      <c r="P219" s="476">
        <v>1</v>
      </c>
      <c r="Q219" s="476">
        <f t="shared" ref="Q219:Q222" si="76">O219*P219</f>
        <v>60</v>
      </c>
      <c r="R219" s="478" t="s">
        <v>384</v>
      </c>
      <c r="S219" s="492" t="s">
        <v>531</v>
      </c>
      <c r="T219" s="436"/>
      <c r="U219" s="436"/>
      <c r="V219" s="436" t="s">
        <v>771</v>
      </c>
      <c r="W219" s="411" t="s">
        <v>772</v>
      </c>
    </row>
    <row r="220" spans="1:23" s="437" customFormat="1" ht="12">
      <c r="A220" s="400" t="s">
        <v>55</v>
      </c>
      <c r="B220" s="960" t="s">
        <v>759</v>
      </c>
      <c r="C220" s="3440"/>
      <c r="D220" s="3413"/>
      <c r="E220" s="455" t="s">
        <v>718</v>
      </c>
      <c r="F220" s="911" t="s">
        <v>9</v>
      </c>
      <c r="G220" s="438" t="s">
        <v>536</v>
      </c>
      <c r="H220" s="455" t="str">
        <f t="shared" ref="H220:H221" si="77">A220&amp;"-"&amp;E220&amp;F220&amp;"-"&amp;G220</f>
        <v>PK1-YC-ME</v>
      </c>
      <c r="I220" s="490" t="s">
        <v>524</v>
      </c>
      <c r="J220" s="490" t="s">
        <v>513</v>
      </c>
      <c r="K220" s="479">
        <v>365</v>
      </c>
      <c r="L220" s="480"/>
      <c r="M220" s="479" t="s">
        <v>80</v>
      </c>
      <c r="N220" s="479"/>
      <c r="O220" s="479">
        <v>60</v>
      </c>
      <c r="P220" s="479">
        <v>1</v>
      </c>
      <c r="Q220" s="479">
        <f t="shared" si="76"/>
        <v>60</v>
      </c>
      <c r="R220" s="481" t="s">
        <v>384</v>
      </c>
      <c r="S220" s="492" t="s">
        <v>531</v>
      </c>
      <c r="T220" s="436"/>
      <c r="U220" s="436"/>
      <c r="V220" s="436" t="s">
        <v>771</v>
      </c>
      <c r="W220" s="411" t="s">
        <v>772</v>
      </c>
    </row>
    <row r="221" spans="1:23" s="437" customFormat="1" thickBot="1">
      <c r="A221" s="401" t="s">
        <v>55</v>
      </c>
      <c r="B221" s="962" t="s">
        <v>1037</v>
      </c>
      <c r="C221" s="3448"/>
      <c r="D221" s="3414"/>
      <c r="E221" s="459" t="s">
        <v>718</v>
      </c>
      <c r="F221" s="910" t="s">
        <v>9</v>
      </c>
      <c r="G221" s="442" t="s">
        <v>536</v>
      </c>
      <c r="H221" s="459" t="str">
        <f t="shared" si="77"/>
        <v>PK1-YC-ME</v>
      </c>
      <c r="I221" s="883" t="s">
        <v>524</v>
      </c>
      <c r="J221" s="883" t="s">
        <v>513</v>
      </c>
      <c r="K221" s="466">
        <v>365</v>
      </c>
      <c r="L221" s="467"/>
      <c r="M221" s="466" t="s">
        <v>80</v>
      </c>
      <c r="N221" s="466"/>
      <c r="O221" s="466">
        <v>60</v>
      </c>
      <c r="P221" s="466">
        <v>1</v>
      </c>
      <c r="Q221" s="466">
        <f t="shared" si="76"/>
        <v>60</v>
      </c>
      <c r="R221" s="468" t="s">
        <v>384</v>
      </c>
      <c r="S221" s="492" t="s">
        <v>531</v>
      </c>
      <c r="T221" s="436"/>
      <c r="U221" s="436"/>
      <c r="V221" s="436" t="s">
        <v>771</v>
      </c>
      <c r="W221" s="411" t="s">
        <v>772</v>
      </c>
    </row>
    <row r="222" spans="1:23" s="437" customFormat="1" ht="12">
      <c r="A222" s="404" t="s">
        <v>55</v>
      </c>
      <c r="B222" s="1536" t="s">
        <v>760</v>
      </c>
      <c r="C222" s="3488">
        <v>361008</v>
      </c>
      <c r="D222" s="3489">
        <v>3012</v>
      </c>
      <c r="E222" s="516" t="s">
        <v>718</v>
      </c>
      <c r="F222" s="433" t="s">
        <v>34</v>
      </c>
      <c r="G222" s="438" t="s">
        <v>536</v>
      </c>
      <c r="H222" s="455" t="str">
        <f t="shared" ref="H222" si="78">A222&amp;"-"&amp;E222&amp;F222&amp;"-"&amp;G222&amp;10</f>
        <v>PK1-YR-ME10</v>
      </c>
      <c r="I222" s="434" t="s">
        <v>482</v>
      </c>
      <c r="J222" s="922" t="s">
        <v>484</v>
      </c>
      <c r="K222" s="435">
        <v>365</v>
      </c>
      <c r="L222" s="434"/>
      <c r="M222" s="435" t="s">
        <v>80</v>
      </c>
      <c r="N222" s="435"/>
      <c r="O222" s="435">
        <v>60</v>
      </c>
      <c r="P222" s="435">
        <v>1</v>
      </c>
      <c r="Q222" s="435">
        <f t="shared" si="76"/>
        <v>60</v>
      </c>
      <c r="R222" s="464" t="s">
        <v>385</v>
      </c>
      <c r="S222" s="498" t="s">
        <v>530</v>
      </c>
      <c r="T222" s="436"/>
      <c r="U222" s="436"/>
      <c r="V222" s="436" t="s">
        <v>758</v>
      </c>
      <c r="W222" s="411" t="s">
        <v>757</v>
      </c>
    </row>
    <row r="223" spans="1:23" s="437" customFormat="1" ht="12">
      <c r="A223" s="400" t="s">
        <v>55</v>
      </c>
      <c r="B223" s="960" t="s">
        <v>759</v>
      </c>
      <c r="C223" s="3440"/>
      <c r="D223" s="3413"/>
      <c r="E223" s="454" t="s">
        <v>718</v>
      </c>
      <c r="F223" s="911" t="s">
        <v>34</v>
      </c>
      <c r="G223" s="438" t="s">
        <v>536</v>
      </c>
      <c r="H223" s="455" t="str">
        <f>A223&amp;"-"&amp;E223&amp;F223&amp;"-"&amp;G223&amp;10</f>
        <v>PK1-YR-ME10</v>
      </c>
      <c r="I223" s="489" t="s">
        <v>482</v>
      </c>
      <c r="J223" s="490" t="s">
        <v>484</v>
      </c>
      <c r="K223" s="479">
        <v>365</v>
      </c>
      <c r="L223" s="480"/>
      <c r="M223" s="479" t="s">
        <v>80</v>
      </c>
      <c r="N223" s="479"/>
      <c r="O223" s="479">
        <v>60</v>
      </c>
      <c r="P223" s="479">
        <v>1</v>
      </c>
      <c r="Q223" s="479">
        <f t="shared" ref="Q223:Q224" si="79">O223*P223</f>
        <v>60</v>
      </c>
      <c r="R223" s="481" t="s">
        <v>385</v>
      </c>
      <c r="S223" s="492" t="s">
        <v>530</v>
      </c>
      <c r="T223" s="436"/>
      <c r="U223" s="436"/>
      <c r="V223" s="436" t="s">
        <v>758</v>
      </c>
      <c r="W223" s="411" t="s">
        <v>757</v>
      </c>
    </row>
    <row r="224" spans="1:23" s="437" customFormat="1" thickBot="1">
      <c r="A224" s="401" t="s">
        <v>55</v>
      </c>
      <c r="B224" s="962" t="s">
        <v>1037</v>
      </c>
      <c r="C224" s="3448"/>
      <c r="D224" s="3414"/>
      <c r="E224" s="458" t="s">
        <v>718</v>
      </c>
      <c r="F224" s="910" t="s">
        <v>34</v>
      </c>
      <c r="G224" s="442" t="s">
        <v>536</v>
      </c>
      <c r="H224" s="459" t="str">
        <f t="shared" ref="H224:H225" si="80">A224&amp;"-"&amp;E224&amp;F224&amp;"-"&amp;G224&amp;10</f>
        <v>PK1-YR-ME10</v>
      </c>
      <c r="I224" s="883" t="s">
        <v>482</v>
      </c>
      <c r="J224" s="883" t="s">
        <v>484</v>
      </c>
      <c r="K224" s="466">
        <v>365</v>
      </c>
      <c r="L224" s="467"/>
      <c r="M224" s="466" t="s">
        <v>80</v>
      </c>
      <c r="N224" s="466"/>
      <c r="O224" s="466">
        <v>60</v>
      </c>
      <c r="P224" s="466">
        <v>1</v>
      </c>
      <c r="Q224" s="466">
        <f t="shared" si="79"/>
        <v>60</v>
      </c>
      <c r="R224" s="468" t="s">
        <v>385</v>
      </c>
      <c r="S224" s="492" t="s">
        <v>530</v>
      </c>
      <c r="T224" s="436"/>
      <c r="U224" s="436"/>
      <c r="V224" s="436" t="s">
        <v>758</v>
      </c>
      <c r="W224" s="411" t="s">
        <v>757</v>
      </c>
    </row>
    <row r="225" spans="1:19">
      <c r="A225" s="404" t="s">
        <v>55</v>
      </c>
      <c r="B225" s="1536" t="s">
        <v>759</v>
      </c>
      <c r="C225" s="3488">
        <v>362746</v>
      </c>
      <c r="D225" s="3489">
        <v>4285</v>
      </c>
      <c r="E225" s="516" t="s">
        <v>718</v>
      </c>
      <c r="F225" s="433" t="s">
        <v>34</v>
      </c>
      <c r="G225" s="433" t="s">
        <v>536</v>
      </c>
      <c r="H225" s="515" t="str">
        <f t="shared" si="80"/>
        <v>PK1-YR-ME10</v>
      </c>
      <c r="I225" s="517" t="s">
        <v>477</v>
      </c>
      <c r="J225" s="912" t="s">
        <v>479</v>
      </c>
      <c r="K225" s="476">
        <v>365</v>
      </c>
      <c r="L225" s="477"/>
      <c r="M225" s="476" t="s">
        <v>80</v>
      </c>
      <c r="N225" s="476"/>
      <c r="O225" s="476">
        <v>60</v>
      </c>
      <c r="P225" s="476">
        <v>1</v>
      </c>
      <c r="Q225" s="476">
        <f t="shared" ref="Q225:Q226" si="81">O225*P225</f>
        <v>60</v>
      </c>
      <c r="R225" s="478" t="s">
        <v>385</v>
      </c>
      <c r="S225" s="498" t="s">
        <v>530</v>
      </c>
    </row>
    <row r="226" spans="1:19" ht="13.5" thickBot="1">
      <c r="A226" s="401" t="s">
        <v>55</v>
      </c>
      <c r="B226" s="962" t="s">
        <v>1037</v>
      </c>
      <c r="C226" s="3448"/>
      <c r="D226" s="3414"/>
      <c r="E226" s="458" t="s">
        <v>718</v>
      </c>
      <c r="F226" s="910" t="s">
        <v>34</v>
      </c>
      <c r="G226" s="442" t="s">
        <v>536</v>
      </c>
      <c r="H226" s="459" t="str">
        <f t="shared" ref="H226" si="82">A226&amp;"-"&amp;E226&amp;F226&amp;"-"&amp;G226&amp;10</f>
        <v>PK1-YR-ME10</v>
      </c>
      <c r="I226" s="883" t="s">
        <v>477</v>
      </c>
      <c r="J226" s="883" t="s">
        <v>479</v>
      </c>
      <c r="K226" s="466">
        <v>365</v>
      </c>
      <c r="L226" s="467"/>
      <c r="M226" s="466" t="s">
        <v>80</v>
      </c>
      <c r="N226" s="466"/>
      <c r="O226" s="466">
        <v>60</v>
      </c>
      <c r="P226" s="466">
        <v>1</v>
      </c>
      <c r="Q226" s="466">
        <f t="shared" si="81"/>
        <v>60</v>
      </c>
      <c r="R226" s="468" t="s">
        <v>385</v>
      </c>
      <c r="S226" s="492" t="s">
        <v>530</v>
      </c>
    </row>
    <row r="233" spans="1:19">
      <c r="H233" s="278"/>
    </row>
  </sheetData>
  <autoFilter ref="A5:W226" xr:uid="{8E98A4E7-B5D3-4D51-9466-F68D8A6F2918}"/>
  <mergeCells count="81">
    <mergeCell ref="D22:D25"/>
    <mergeCell ref="C22:C25"/>
    <mergeCell ref="C225:C226"/>
    <mergeCell ref="D225:D226"/>
    <mergeCell ref="D222:D224"/>
    <mergeCell ref="C222:C224"/>
    <mergeCell ref="D212:D218"/>
    <mergeCell ref="C212:C218"/>
    <mergeCell ref="D219:D221"/>
    <mergeCell ref="C219:C221"/>
    <mergeCell ref="D177:D184"/>
    <mergeCell ref="C177:C184"/>
    <mergeCell ref="D198:D211"/>
    <mergeCell ref="C198:C211"/>
    <mergeCell ref="D188:D191"/>
    <mergeCell ref="C188:C191"/>
    <mergeCell ref="D192:D194"/>
    <mergeCell ref="C192:C194"/>
    <mergeCell ref="D195:D197"/>
    <mergeCell ref="C195:C197"/>
    <mergeCell ref="D146:D149"/>
    <mergeCell ref="C146:C149"/>
    <mergeCell ref="D185:D187"/>
    <mergeCell ref="C185:C187"/>
    <mergeCell ref="D142:D145"/>
    <mergeCell ref="C142:C145"/>
    <mergeCell ref="D167:D176"/>
    <mergeCell ref="D164:D166"/>
    <mergeCell ref="D158:D163"/>
    <mergeCell ref="C167:C176"/>
    <mergeCell ref="C164:C166"/>
    <mergeCell ref="C158:C163"/>
    <mergeCell ref="D154:D157"/>
    <mergeCell ref="C154:C157"/>
    <mergeCell ref="D150:D153"/>
    <mergeCell ref="C150:C153"/>
    <mergeCell ref="D82:D89"/>
    <mergeCell ref="C82:C89"/>
    <mergeCell ref="D126:D129"/>
    <mergeCell ref="C134:C137"/>
    <mergeCell ref="C130:C133"/>
    <mergeCell ref="C126:C129"/>
    <mergeCell ref="D98:D105"/>
    <mergeCell ref="C98:C105"/>
    <mergeCell ref="D90:D97"/>
    <mergeCell ref="C90:C97"/>
    <mergeCell ref="D114:D121"/>
    <mergeCell ref="C114:C121"/>
    <mergeCell ref="D106:D113"/>
    <mergeCell ref="C106:C113"/>
    <mergeCell ref="D138:D141"/>
    <mergeCell ref="C138:C141"/>
    <mergeCell ref="D134:D137"/>
    <mergeCell ref="D130:D133"/>
    <mergeCell ref="C122:C125"/>
    <mergeCell ref="D122:D125"/>
    <mergeCell ref="C42:C45"/>
    <mergeCell ref="D42:D45"/>
    <mergeCell ref="C38:C41"/>
    <mergeCell ref="D38:D41"/>
    <mergeCell ref="D74:D81"/>
    <mergeCell ref="C74:C81"/>
    <mergeCell ref="C66:C73"/>
    <mergeCell ref="D58:D65"/>
    <mergeCell ref="C58:C65"/>
    <mergeCell ref="C46:C49"/>
    <mergeCell ref="D46:D49"/>
    <mergeCell ref="D50:D57"/>
    <mergeCell ref="C50:C57"/>
    <mergeCell ref="D66:D73"/>
    <mergeCell ref="D14:D21"/>
    <mergeCell ref="C14:C21"/>
    <mergeCell ref="C2:K2"/>
    <mergeCell ref="C6:C13"/>
    <mergeCell ref="D6:D13"/>
    <mergeCell ref="C34:C37"/>
    <mergeCell ref="D34:D37"/>
    <mergeCell ref="C30:C33"/>
    <mergeCell ref="D30:D33"/>
    <mergeCell ref="C26:C29"/>
    <mergeCell ref="D26:D29"/>
  </mergeCells>
  <dataValidations xWindow="1647" yWindow="488" count="6">
    <dataValidation allowBlank="1" showInputMessage="1" showErrorMessage="1" promptTitle="Planned Inspection and Cond. mon" prompt="Planned Inspection and Condition Monitoring  work generated out of SAP." sqref="R98:R105 R82:R89 R130:R133 R135 R138:R141 R146:R149 R66:R73 R38:R41 R30:R33 R22:R25" xr:uid="{5B6D5A0F-BA3B-4991-B0CD-2C8BF374D99A}"/>
    <dataValidation allowBlank="1" showInputMessage="1" showErrorMessage="1" promptTitle="Planned Preventive Maintenance" prompt="Planned Preventative work generated out of SAP." sqref="R90:R97 R142:R145 R34:R37" xr:uid="{47C13C6E-595E-49C6-B9FC-0A0D1663E7BD}"/>
    <dataValidation allowBlank="1" showInputMessage="1" showErrorMessage="1" promptTitle="Planned Cleaning " prompt="Planned Cleaning of equipment to perform Maintenance Activity._x000a_" sqref="R74:R81 R134 R26:R29" xr:uid="{141B59B9-FA53-410B-9386-F953CA82BF20}"/>
    <dataValidation allowBlank="1" showInputMessage="1" showErrorMessage="1" promptTitle="Planned Lubrication" prompt="Planned Lubrication work._x000a_" sqref="R14:R21 R6:R13 R58:R65 R114:R125 R126:R129 R154:R157 R46:R57" xr:uid="{41A78060-B736-49A3-AE53-28370E5243AA}"/>
    <dataValidation type="list" allowBlank="1" showInputMessage="1" showErrorMessage="1" sqref="F130:F135 F6:F126 F138:F226" xr:uid="{18BEB2E1-4CD2-4BBF-8F96-AFF259C1637D}">
      <formula1>$U$6:$U$13</formula1>
    </dataValidation>
    <dataValidation type="list" allowBlank="1" showInputMessage="1" showErrorMessage="1" sqref="G130:G135 G6:G126 G138:G226" xr:uid="{D7BDDDB6-DDC7-491B-81C4-DBEBBE6F819E}">
      <formula1>$T$6:$T$8</formula1>
    </dataValidation>
  </dataValidations>
  <printOptions horizontalCentered="1"/>
  <pageMargins left="0.23622047244094491" right="0.23622047244094491" top="0.19685039370078741" bottom="0.39370078740157483" header="0.15748031496062992" footer="0.19685039370078741"/>
  <pageSetup paperSize="9" scale="88" fitToHeight="0" orientation="landscape" r:id="rId1"/>
  <headerFooter>
    <oddFooter>&amp;L&amp;8&amp;A : PM Master Plan&amp;R&amp;8Page &amp;P / &amp;N</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56C94-2E56-4CE2-9C95-A3F1A0026FB4}">
  <sheetPr>
    <tabColor rgb="FF00FF00"/>
    <pageSetUpPr fitToPage="1"/>
  </sheetPr>
  <dimension ref="A1:W30"/>
  <sheetViews>
    <sheetView zoomScaleNormal="100" workbookViewId="0">
      <pane xSplit="2" ySplit="5" topLeftCell="C6" activePane="bottomRight" state="frozen"/>
      <selection activeCell="B7" sqref="B7:B22"/>
      <selection pane="topRight" activeCell="B7" sqref="B7:B22"/>
      <selection pane="bottomLeft" activeCell="B7" sqref="B7:B22"/>
      <selection pane="bottomRight" activeCell="C26" sqref="C26:C30"/>
    </sheetView>
  </sheetViews>
  <sheetFormatPr defaultColWidth="9.140625" defaultRowHeight="12" outlineLevelCol="1"/>
  <cols>
    <col min="1" max="1" width="8.28515625" style="752" customWidth="1"/>
    <col min="2" max="2" width="29.85546875" style="753" customWidth="1"/>
    <col min="3" max="3" width="18.140625" style="754" customWidth="1"/>
    <col min="4" max="4" width="14.42578125" style="754" customWidth="1"/>
    <col min="5" max="5" width="10.28515625" style="979" customWidth="1"/>
    <col min="6" max="7" width="9.140625" style="979" customWidth="1"/>
    <col min="8" max="8" width="10.5703125" style="979" customWidth="1"/>
    <col min="9" max="9" width="21" style="608" customWidth="1"/>
    <col min="10" max="10" width="66.28515625" style="608" customWidth="1"/>
    <col min="11" max="11" width="10.42578125" style="666" customWidth="1"/>
    <col min="12" max="12" width="24.28515625" style="665" hidden="1" customWidth="1" outlineLevel="1"/>
    <col min="13" max="13" width="5.140625" style="666" hidden="1" customWidth="1" outlineLevel="1"/>
    <col min="14" max="14" width="10.42578125" style="666" customWidth="1" collapsed="1"/>
    <col min="15" max="15" width="10.42578125" style="666" customWidth="1"/>
    <col min="16" max="16" width="10.42578125" style="666" customWidth="1" collapsed="1"/>
    <col min="17" max="18" width="10.42578125" style="666" customWidth="1"/>
    <col min="19" max="19" width="9.140625" style="608"/>
    <col min="20" max="20" width="19.42578125" style="608" customWidth="1"/>
    <col min="21" max="16384" width="9.140625" style="608"/>
  </cols>
  <sheetData>
    <row r="1" spans="1:23" ht="12.75" thickBot="1"/>
    <row r="2" spans="1:23" ht="30" customHeight="1" thickBot="1">
      <c r="C2" s="3805" t="s">
        <v>1384</v>
      </c>
      <c r="D2" s="3806"/>
      <c r="E2" s="3806"/>
      <c r="F2" s="3806"/>
      <c r="G2" s="3806"/>
      <c r="H2" s="3806"/>
      <c r="I2" s="3806"/>
      <c r="J2" s="3806"/>
      <c r="K2" s="3807"/>
      <c r="M2" s="608"/>
      <c r="N2" s="608"/>
      <c r="O2" s="608"/>
      <c r="P2" s="608"/>
      <c r="Q2" s="608"/>
      <c r="R2" s="608"/>
    </row>
    <row r="3" spans="1:23" s="973" customFormat="1" ht="15.75" customHeight="1">
      <c r="A3" s="1560"/>
      <c r="B3" s="1561"/>
      <c r="C3" s="1148" t="s">
        <v>44</v>
      </c>
      <c r="D3" s="1148" t="s">
        <v>62</v>
      </c>
      <c r="E3" s="979"/>
      <c r="F3" s="979"/>
      <c r="G3" s="979"/>
      <c r="H3" s="979"/>
      <c r="K3" s="1251"/>
      <c r="L3" s="637"/>
      <c r="M3" s="1251"/>
      <c r="N3" s="1251"/>
      <c r="O3" s="1251"/>
      <c r="P3" s="1251"/>
      <c r="Q3" s="1251"/>
      <c r="R3" s="1251"/>
    </row>
    <row r="4" spans="1:23" s="973" customFormat="1" ht="15.75" customHeight="1" thickBot="1">
      <c r="A4" s="1560"/>
      <c r="B4" s="1561"/>
      <c r="C4" s="577"/>
      <c r="D4" s="577"/>
      <c r="E4" s="979"/>
      <c r="F4" s="979"/>
      <c r="G4" s="979"/>
      <c r="H4" s="979"/>
      <c r="K4" s="1562"/>
      <c r="L4" s="1563"/>
      <c r="M4" s="1562"/>
      <c r="N4" s="1562"/>
      <c r="O4" s="1562"/>
      <c r="P4" s="1562"/>
      <c r="Q4" s="1562"/>
      <c r="R4" s="1562"/>
    </row>
    <row r="5" spans="1:23" s="973" customFormat="1" ht="14.25" customHeight="1" thickBot="1">
      <c r="A5" s="1555" t="s">
        <v>0</v>
      </c>
      <c r="B5" s="1556" t="s">
        <v>1</v>
      </c>
      <c r="C5" s="1557" t="s">
        <v>44</v>
      </c>
      <c r="D5" s="1557" t="s">
        <v>62</v>
      </c>
      <c r="E5" s="1557" t="s">
        <v>537</v>
      </c>
      <c r="F5" s="1557" t="s">
        <v>527</v>
      </c>
      <c r="G5" s="1557" t="s">
        <v>535</v>
      </c>
      <c r="H5" s="1557" t="s">
        <v>45</v>
      </c>
      <c r="I5" s="1556" t="s">
        <v>2</v>
      </c>
      <c r="J5" s="1556" t="s">
        <v>3</v>
      </c>
      <c r="K5" s="1556" t="s">
        <v>4</v>
      </c>
      <c r="L5" s="1556" t="s">
        <v>5</v>
      </c>
      <c r="M5" s="1556"/>
      <c r="N5" s="1556" t="s">
        <v>51</v>
      </c>
      <c r="O5" s="1556" t="s">
        <v>52</v>
      </c>
      <c r="P5" s="1556" t="s">
        <v>54</v>
      </c>
      <c r="Q5" s="1556" t="s">
        <v>50</v>
      </c>
      <c r="R5" s="1556" t="s">
        <v>53</v>
      </c>
      <c r="S5" s="1558" t="s">
        <v>382</v>
      </c>
      <c r="T5" s="1149" t="s">
        <v>527</v>
      </c>
      <c r="U5" s="1251" t="s">
        <v>535</v>
      </c>
      <c r="V5" s="1251" t="s">
        <v>527</v>
      </c>
      <c r="W5" s="1559"/>
    </row>
    <row r="6" spans="1:23" s="973" customFormat="1" ht="12.75" customHeight="1">
      <c r="A6" s="1549" t="s">
        <v>282</v>
      </c>
      <c r="B6" s="1564" t="s">
        <v>1402</v>
      </c>
      <c r="C6" s="3793">
        <v>364415</v>
      </c>
      <c r="D6" s="3759">
        <v>5716</v>
      </c>
      <c r="E6" s="975" t="s">
        <v>713</v>
      </c>
      <c r="F6" s="974" t="s">
        <v>32</v>
      </c>
      <c r="G6" s="974" t="s">
        <v>536</v>
      </c>
      <c r="H6" s="974" t="str">
        <f>A6&amp;"-"&amp;E6&amp;F6&amp;"-"&amp;G6</f>
        <v>PK2-NI-ME</v>
      </c>
      <c r="I6" s="1568" t="s">
        <v>1390</v>
      </c>
      <c r="J6" s="634" t="s">
        <v>1374</v>
      </c>
      <c r="K6" s="950">
        <v>60</v>
      </c>
      <c r="L6" s="1337"/>
      <c r="M6" s="950"/>
      <c r="N6" s="3754"/>
      <c r="O6" s="3742" t="s">
        <v>80</v>
      </c>
      <c r="P6" s="3742">
        <v>60</v>
      </c>
      <c r="Q6" s="3742">
        <v>2</v>
      </c>
      <c r="R6" s="3802">
        <f>P6*Q6</f>
        <v>120</v>
      </c>
      <c r="S6" s="3787" t="s">
        <v>383</v>
      </c>
      <c r="T6" s="637" t="s">
        <v>529</v>
      </c>
      <c r="U6" s="1251" t="s">
        <v>536</v>
      </c>
      <c r="V6" s="1251" t="s">
        <v>32</v>
      </c>
      <c r="W6" s="973" t="s">
        <v>708</v>
      </c>
    </row>
    <row r="7" spans="1:23" s="973" customFormat="1" ht="12.75" customHeight="1">
      <c r="A7" s="1565" t="s">
        <v>282</v>
      </c>
      <c r="B7" s="1566" t="s">
        <v>1403</v>
      </c>
      <c r="C7" s="3673"/>
      <c r="D7" s="3760"/>
      <c r="E7" s="976" t="s">
        <v>713</v>
      </c>
      <c r="F7" s="977" t="s">
        <v>32</v>
      </c>
      <c r="G7" s="977" t="s">
        <v>536</v>
      </c>
      <c r="H7" s="977" t="str">
        <f t="shared" ref="H7:H30" si="0">A7&amp;"-"&amp;E7&amp;F7&amp;"-"&amp;G7</f>
        <v>PK2-NI-ME</v>
      </c>
      <c r="I7" s="1569" t="s">
        <v>1391</v>
      </c>
      <c r="J7" s="641" t="s">
        <v>1385</v>
      </c>
      <c r="K7" s="951">
        <v>60</v>
      </c>
      <c r="L7" s="965"/>
      <c r="M7" s="951"/>
      <c r="N7" s="3613"/>
      <c r="O7" s="3743"/>
      <c r="P7" s="3743"/>
      <c r="Q7" s="3743"/>
      <c r="R7" s="3803"/>
      <c r="S7" s="3788"/>
      <c r="T7" s="637"/>
      <c r="U7" s="1251" t="s">
        <v>697</v>
      </c>
      <c r="V7" s="1251" t="s">
        <v>42</v>
      </c>
      <c r="W7" s="973" t="s">
        <v>707</v>
      </c>
    </row>
    <row r="8" spans="1:23" s="973" customFormat="1" ht="12.75" customHeight="1">
      <c r="A8" s="1565" t="s">
        <v>282</v>
      </c>
      <c r="B8" s="1566" t="s">
        <v>1404</v>
      </c>
      <c r="C8" s="3673"/>
      <c r="D8" s="3760"/>
      <c r="E8" s="976" t="s">
        <v>713</v>
      </c>
      <c r="F8" s="977" t="s">
        <v>32</v>
      </c>
      <c r="G8" s="977" t="s">
        <v>536</v>
      </c>
      <c r="H8" s="977" t="str">
        <f t="shared" si="0"/>
        <v>PK2-NI-ME</v>
      </c>
      <c r="I8" s="1569"/>
      <c r="J8" s="609"/>
      <c r="K8" s="951">
        <v>60</v>
      </c>
      <c r="L8" s="965"/>
      <c r="M8" s="951"/>
      <c r="N8" s="3613"/>
      <c r="O8" s="3743"/>
      <c r="P8" s="3743"/>
      <c r="Q8" s="3743"/>
      <c r="R8" s="3803"/>
      <c r="S8" s="3788"/>
      <c r="T8" s="637"/>
      <c r="U8" s="1251" t="s">
        <v>706</v>
      </c>
      <c r="V8" s="1251" t="s">
        <v>9</v>
      </c>
      <c r="W8" s="973" t="s">
        <v>709</v>
      </c>
    </row>
    <row r="9" spans="1:23" s="973" customFormat="1" ht="12.75" customHeight="1">
      <c r="A9" s="1565" t="s">
        <v>282</v>
      </c>
      <c r="B9" s="1566" t="s">
        <v>1405</v>
      </c>
      <c r="C9" s="3673"/>
      <c r="D9" s="3760"/>
      <c r="E9" s="976" t="s">
        <v>713</v>
      </c>
      <c r="F9" s="977" t="s">
        <v>32</v>
      </c>
      <c r="G9" s="977" t="s">
        <v>536</v>
      </c>
      <c r="H9" s="977" t="str">
        <f t="shared" si="0"/>
        <v>PK2-NI-ME</v>
      </c>
      <c r="I9" s="1569"/>
      <c r="J9" s="609"/>
      <c r="K9" s="951">
        <v>60</v>
      </c>
      <c r="L9" s="965"/>
      <c r="M9" s="951"/>
      <c r="N9" s="3613"/>
      <c r="O9" s="3743"/>
      <c r="P9" s="3743"/>
      <c r="Q9" s="3743"/>
      <c r="R9" s="3803"/>
      <c r="S9" s="3788"/>
      <c r="T9" s="637"/>
      <c r="U9" s="1251"/>
      <c r="V9" s="1251" t="s">
        <v>7</v>
      </c>
      <c r="W9" s="973" t="s">
        <v>719</v>
      </c>
    </row>
    <row r="10" spans="1:23" s="973" customFormat="1" ht="12.75" customHeight="1">
      <c r="A10" s="1565" t="s">
        <v>282</v>
      </c>
      <c r="B10" s="1566" t="s">
        <v>1406</v>
      </c>
      <c r="C10" s="3673"/>
      <c r="D10" s="3760"/>
      <c r="E10" s="976" t="s">
        <v>713</v>
      </c>
      <c r="F10" s="977" t="s">
        <v>32</v>
      </c>
      <c r="G10" s="977" t="s">
        <v>536</v>
      </c>
      <c r="H10" s="977" t="str">
        <f t="shared" ref="H10" si="1">A10&amp;"-"&amp;E10&amp;F10&amp;"-"&amp;G10</f>
        <v>PK2-NI-ME</v>
      </c>
      <c r="I10" s="1629"/>
      <c r="J10" s="677"/>
      <c r="K10" s="951">
        <v>60</v>
      </c>
      <c r="L10" s="1627"/>
      <c r="M10" s="1628"/>
      <c r="N10" s="3613"/>
      <c r="O10" s="3743"/>
      <c r="P10" s="3743"/>
      <c r="Q10" s="3743"/>
      <c r="R10" s="3803"/>
      <c r="S10" s="3788"/>
      <c r="T10" s="637"/>
      <c r="U10" s="1251"/>
      <c r="V10" s="1251"/>
    </row>
    <row r="11" spans="1:23" s="973" customFormat="1" ht="12.75" customHeight="1" thickBot="1">
      <c r="A11" s="1550" t="s">
        <v>282</v>
      </c>
      <c r="B11" s="1567" t="s">
        <v>1407</v>
      </c>
      <c r="C11" s="3794"/>
      <c r="D11" s="3795"/>
      <c r="E11" s="991" t="s">
        <v>713</v>
      </c>
      <c r="F11" s="614" t="s">
        <v>32</v>
      </c>
      <c r="G11" s="614" t="s">
        <v>536</v>
      </c>
      <c r="H11" s="614" t="str">
        <f t="shared" si="0"/>
        <v>PK2-NI-ME</v>
      </c>
      <c r="I11" s="1570"/>
      <c r="J11" s="749"/>
      <c r="K11" s="952">
        <v>60</v>
      </c>
      <c r="L11" s="748"/>
      <c r="M11" s="952"/>
      <c r="N11" s="3808"/>
      <c r="O11" s="3548"/>
      <c r="P11" s="3548"/>
      <c r="Q11" s="3548"/>
      <c r="R11" s="3804"/>
      <c r="S11" s="3789"/>
      <c r="T11" s="637"/>
      <c r="U11" s="1251"/>
      <c r="V11" s="1251" t="s">
        <v>8</v>
      </c>
      <c r="W11" s="973" t="s">
        <v>721</v>
      </c>
    </row>
    <row r="12" spans="1:23" s="973" customFormat="1" ht="12.75" customHeight="1">
      <c r="A12" s="1549" t="s">
        <v>282</v>
      </c>
      <c r="B12" s="1571" t="s">
        <v>1409</v>
      </c>
      <c r="C12" s="3793">
        <v>364416</v>
      </c>
      <c r="D12" s="3759">
        <v>5717</v>
      </c>
      <c r="E12" s="974" t="s">
        <v>713</v>
      </c>
      <c r="F12" s="974" t="s">
        <v>32</v>
      </c>
      <c r="G12" s="974" t="s">
        <v>536</v>
      </c>
      <c r="H12" s="974" t="str">
        <f t="shared" si="0"/>
        <v>PK2-NI-ME</v>
      </c>
      <c r="I12" s="3796" t="s">
        <v>1421</v>
      </c>
      <c r="J12" s="1338" t="s">
        <v>1376</v>
      </c>
      <c r="K12" s="1336">
        <v>60</v>
      </c>
      <c r="L12" s="1495"/>
      <c r="M12" s="1496"/>
      <c r="N12" s="3799"/>
      <c r="O12" s="3742" t="s">
        <v>80</v>
      </c>
      <c r="P12" s="3742">
        <v>60</v>
      </c>
      <c r="Q12" s="3742">
        <v>2</v>
      </c>
      <c r="R12" s="3742">
        <f>P12*Q12</f>
        <v>120</v>
      </c>
      <c r="S12" s="3787" t="s">
        <v>383</v>
      </c>
      <c r="T12" s="637" t="s">
        <v>529</v>
      </c>
      <c r="U12" s="1251"/>
      <c r="V12" s="1251"/>
    </row>
    <row r="13" spans="1:23" s="973" customFormat="1" ht="12.75" customHeight="1">
      <c r="A13" s="1565" t="s">
        <v>282</v>
      </c>
      <c r="B13" s="1572" t="s">
        <v>1410</v>
      </c>
      <c r="C13" s="3673"/>
      <c r="D13" s="3760"/>
      <c r="E13" s="977" t="s">
        <v>713</v>
      </c>
      <c r="F13" s="977" t="s">
        <v>32</v>
      </c>
      <c r="G13" s="977" t="s">
        <v>536</v>
      </c>
      <c r="H13" s="977" t="str">
        <f t="shared" si="0"/>
        <v>PK2-NI-ME</v>
      </c>
      <c r="I13" s="3797"/>
      <c r="J13" s="1359" t="s">
        <v>1375</v>
      </c>
      <c r="K13" s="1574">
        <v>60</v>
      </c>
      <c r="L13" s="1575"/>
      <c r="M13" s="1576"/>
      <c r="N13" s="3800"/>
      <c r="O13" s="3743"/>
      <c r="P13" s="3743"/>
      <c r="Q13" s="3743"/>
      <c r="R13" s="3743"/>
      <c r="S13" s="3788"/>
      <c r="T13" s="637"/>
      <c r="U13" s="1251"/>
      <c r="V13" s="1251"/>
    </row>
    <row r="14" spans="1:23" s="973" customFormat="1" ht="12.75" customHeight="1">
      <c r="A14" s="1565" t="s">
        <v>282</v>
      </c>
      <c r="B14" s="1572" t="s">
        <v>1411</v>
      </c>
      <c r="C14" s="3673"/>
      <c r="D14" s="3760"/>
      <c r="E14" s="977" t="s">
        <v>713</v>
      </c>
      <c r="F14" s="977" t="s">
        <v>32</v>
      </c>
      <c r="G14" s="977" t="s">
        <v>536</v>
      </c>
      <c r="H14" s="977" t="str">
        <f t="shared" si="0"/>
        <v>PK2-NI-ME</v>
      </c>
      <c r="I14" s="3797"/>
      <c r="J14" s="1359" t="s">
        <v>1364</v>
      </c>
      <c r="K14" s="1574">
        <v>60</v>
      </c>
      <c r="L14" s="1575"/>
      <c r="M14" s="1576"/>
      <c r="N14" s="3800"/>
      <c r="O14" s="3743"/>
      <c r="P14" s="3743"/>
      <c r="Q14" s="3743"/>
      <c r="R14" s="3743"/>
      <c r="S14" s="3788"/>
      <c r="T14" s="637"/>
      <c r="U14" s="1251"/>
      <c r="V14" s="1251"/>
    </row>
    <row r="15" spans="1:23" s="973" customFormat="1" ht="12.75" customHeight="1">
      <c r="A15" s="1565" t="s">
        <v>282</v>
      </c>
      <c r="B15" s="1572" t="s">
        <v>1412</v>
      </c>
      <c r="C15" s="3673"/>
      <c r="D15" s="3760"/>
      <c r="E15" s="977" t="s">
        <v>713</v>
      </c>
      <c r="F15" s="977" t="s">
        <v>32</v>
      </c>
      <c r="G15" s="977" t="s">
        <v>536</v>
      </c>
      <c r="H15" s="977" t="str">
        <f t="shared" si="0"/>
        <v>PK2-NI-ME</v>
      </c>
      <c r="I15" s="3797"/>
      <c r="J15" s="1359" t="s">
        <v>1378</v>
      </c>
      <c r="K15" s="1574">
        <v>60</v>
      </c>
      <c r="L15" s="1575"/>
      <c r="M15" s="1576"/>
      <c r="N15" s="3800"/>
      <c r="O15" s="3743"/>
      <c r="P15" s="3743"/>
      <c r="Q15" s="3743"/>
      <c r="R15" s="3743"/>
      <c r="S15" s="3788"/>
      <c r="T15" s="637"/>
      <c r="U15" s="1251"/>
      <c r="V15" s="1251"/>
    </row>
    <row r="16" spans="1:23" s="973" customFormat="1" ht="12.75" customHeight="1">
      <c r="A16" s="1565" t="s">
        <v>282</v>
      </c>
      <c r="B16" s="1572" t="s">
        <v>1413</v>
      </c>
      <c r="C16" s="3673"/>
      <c r="D16" s="3760"/>
      <c r="E16" s="977" t="s">
        <v>713</v>
      </c>
      <c r="F16" s="977" t="s">
        <v>32</v>
      </c>
      <c r="G16" s="977" t="s">
        <v>536</v>
      </c>
      <c r="H16" s="977" t="str">
        <f t="shared" si="0"/>
        <v>PK2-NI-ME</v>
      </c>
      <c r="I16" s="3797"/>
      <c r="J16" s="1359" t="s">
        <v>1379</v>
      </c>
      <c r="K16" s="1574">
        <v>60</v>
      </c>
      <c r="L16" s="1575"/>
      <c r="M16" s="1576"/>
      <c r="N16" s="3800"/>
      <c r="O16" s="3743"/>
      <c r="P16" s="3743"/>
      <c r="Q16" s="3743"/>
      <c r="R16" s="3743"/>
      <c r="S16" s="3788"/>
      <c r="T16" s="637"/>
      <c r="U16" s="1251"/>
      <c r="V16" s="1251"/>
    </row>
    <row r="17" spans="1:22" s="973" customFormat="1" ht="12.75" customHeight="1">
      <c r="A17" s="1565" t="s">
        <v>282</v>
      </c>
      <c r="B17" s="1572" t="s">
        <v>1414</v>
      </c>
      <c r="C17" s="3673"/>
      <c r="D17" s="3760"/>
      <c r="E17" s="1633" t="s">
        <v>713</v>
      </c>
      <c r="F17" s="1633" t="s">
        <v>32</v>
      </c>
      <c r="G17" s="1633" t="s">
        <v>536</v>
      </c>
      <c r="H17" s="1633" t="str">
        <f t="shared" ref="H17:H22" si="2">A17&amp;"-"&amp;E17&amp;F17&amp;"-"&amp;G17</f>
        <v>PK2-NI-ME</v>
      </c>
      <c r="I17" s="3842"/>
      <c r="J17" s="1634"/>
      <c r="K17" s="1635">
        <v>60</v>
      </c>
      <c r="L17" s="1636"/>
      <c r="M17" s="1637"/>
      <c r="N17" s="3800"/>
      <c r="O17" s="3743"/>
      <c r="P17" s="3743"/>
      <c r="Q17" s="3743"/>
      <c r="R17" s="3743"/>
      <c r="S17" s="3788"/>
      <c r="T17" s="637"/>
      <c r="U17" s="1251"/>
      <c r="V17" s="1251"/>
    </row>
    <row r="18" spans="1:22" s="973" customFormat="1" ht="12.75" customHeight="1">
      <c r="A18" s="1565" t="s">
        <v>282</v>
      </c>
      <c r="B18" s="1572" t="s">
        <v>1415</v>
      </c>
      <c r="C18" s="3673"/>
      <c r="D18" s="3760"/>
      <c r="E18" s="1633" t="s">
        <v>713</v>
      </c>
      <c r="F18" s="1633" t="s">
        <v>32</v>
      </c>
      <c r="G18" s="1633" t="s">
        <v>536</v>
      </c>
      <c r="H18" s="1633" t="str">
        <f t="shared" si="2"/>
        <v>PK2-NI-ME</v>
      </c>
      <c r="I18" s="3842"/>
      <c r="J18" s="1634"/>
      <c r="K18" s="1635">
        <v>60</v>
      </c>
      <c r="L18" s="1636"/>
      <c r="M18" s="1637"/>
      <c r="N18" s="3800"/>
      <c r="O18" s="3743"/>
      <c r="P18" s="3743"/>
      <c r="Q18" s="3743"/>
      <c r="R18" s="3743"/>
      <c r="S18" s="3788"/>
      <c r="T18" s="637"/>
      <c r="U18" s="1251"/>
      <c r="V18" s="1251"/>
    </row>
    <row r="19" spans="1:22" s="973" customFormat="1" ht="12.75" customHeight="1">
      <c r="A19" s="1565" t="s">
        <v>282</v>
      </c>
      <c r="B19" s="1572" t="s">
        <v>1416</v>
      </c>
      <c r="C19" s="3673"/>
      <c r="D19" s="3760"/>
      <c r="E19" s="1633" t="s">
        <v>713</v>
      </c>
      <c r="F19" s="1633" t="s">
        <v>32</v>
      </c>
      <c r="G19" s="1633" t="s">
        <v>536</v>
      </c>
      <c r="H19" s="1633" t="str">
        <f t="shared" si="2"/>
        <v>PK2-NI-ME</v>
      </c>
      <c r="I19" s="3842"/>
      <c r="J19" s="1634"/>
      <c r="K19" s="1635">
        <v>60</v>
      </c>
      <c r="L19" s="1636"/>
      <c r="M19" s="1637"/>
      <c r="N19" s="3800"/>
      <c r="O19" s="3743"/>
      <c r="P19" s="3743"/>
      <c r="Q19" s="3743"/>
      <c r="R19" s="3743"/>
      <c r="S19" s="3788"/>
      <c r="T19" s="637"/>
      <c r="U19" s="1251"/>
      <c r="V19" s="1251"/>
    </row>
    <row r="20" spans="1:22" s="973" customFormat="1" ht="12.75" customHeight="1">
      <c r="A20" s="1565" t="s">
        <v>282</v>
      </c>
      <c r="B20" s="1572" t="s">
        <v>1417</v>
      </c>
      <c r="C20" s="3673"/>
      <c r="D20" s="3760"/>
      <c r="E20" s="1633" t="s">
        <v>713</v>
      </c>
      <c r="F20" s="1633" t="s">
        <v>32</v>
      </c>
      <c r="G20" s="1633" t="s">
        <v>536</v>
      </c>
      <c r="H20" s="1633" t="str">
        <f t="shared" si="2"/>
        <v>PK2-NI-ME</v>
      </c>
      <c r="I20" s="3842"/>
      <c r="J20" s="1634"/>
      <c r="K20" s="1635">
        <v>60</v>
      </c>
      <c r="L20" s="1636"/>
      <c r="M20" s="1637"/>
      <c r="N20" s="3800"/>
      <c r="O20" s="3743"/>
      <c r="P20" s="3743"/>
      <c r="Q20" s="3743"/>
      <c r="R20" s="3743"/>
      <c r="S20" s="3788"/>
      <c r="T20" s="637"/>
      <c r="U20" s="1251"/>
      <c r="V20" s="1251"/>
    </row>
    <row r="21" spans="1:22" s="973" customFormat="1" ht="12.75" customHeight="1">
      <c r="A21" s="1565" t="s">
        <v>282</v>
      </c>
      <c r="B21" s="1572" t="s">
        <v>1418</v>
      </c>
      <c r="C21" s="3673"/>
      <c r="D21" s="3760"/>
      <c r="E21" s="1633" t="s">
        <v>713</v>
      </c>
      <c r="F21" s="1633" t="s">
        <v>32</v>
      </c>
      <c r="G21" s="1633" t="s">
        <v>536</v>
      </c>
      <c r="H21" s="1633" t="str">
        <f t="shared" si="2"/>
        <v>PK2-NI-ME</v>
      </c>
      <c r="I21" s="3842"/>
      <c r="J21" s="1634"/>
      <c r="K21" s="1635">
        <v>60</v>
      </c>
      <c r="L21" s="1636"/>
      <c r="M21" s="1637"/>
      <c r="N21" s="3800"/>
      <c r="O21" s="3743"/>
      <c r="P21" s="3743"/>
      <c r="Q21" s="3743"/>
      <c r="R21" s="3743"/>
      <c r="S21" s="3788"/>
      <c r="T21" s="637"/>
      <c r="U21" s="1251"/>
      <c r="V21" s="1251"/>
    </row>
    <row r="22" spans="1:22" s="973" customFormat="1" ht="12.75" customHeight="1" thickBot="1">
      <c r="A22" s="1565" t="s">
        <v>282</v>
      </c>
      <c r="B22" s="1572" t="s">
        <v>1419</v>
      </c>
      <c r="C22" s="3673"/>
      <c r="D22" s="3760"/>
      <c r="E22" s="1633" t="s">
        <v>713</v>
      </c>
      <c r="F22" s="1633" t="s">
        <v>32</v>
      </c>
      <c r="G22" s="1633" t="s">
        <v>536</v>
      </c>
      <c r="H22" s="1633" t="str">
        <f t="shared" si="2"/>
        <v>PK2-NI-ME</v>
      </c>
      <c r="I22" s="3842"/>
      <c r="J22" s="1634"/>
      <c r="K22" s="1635">
        <v>60</v>
      </c>
      <c r="L22" s="1636"/>
      <c r="M22" s="1637"/>
      <c r="N22" s="3800"/>
      <c r="O22" s="3743"/>
      <c r="P22" s="3743"/>
      <c r="Q22" s="3743"/>
      <c r="R22" s="3743"/>
      <c r="S22" s="3788"/>
      <c r="T22" s="637"/>
      <c r="U22" s="1251"/>
      <c r="V22" s="1251"/>
    </row>
    <row r="23" spans="1:22" s="1936" customFormat="1" ht="12.75" customHeight="1">
      <c r="A23" s="1928" t="s">
        <v>282</v>
      </c>
      <c r="B23" s="3827" t="s">
        <v>1408</v>
      </c>
      <c r="C23" s="3830">
        <v>364417</v>
      </c>
      <c r="D23" s="3833">
        <v>5718</v>
      </c>
      <c r="E23" s="1929" t="s">
        <v>713</v>
      </c>
      <c r="F23" s="1929" t="s">
        <v>32</v>
      </c>
      <c r="G23" s="1929" t="s">
        <v>536</v>
      </c>
      <c r="H23" s="1929" t="str">
        <f t="shared" si="0"/>
        <v>PK2-NI-ME</v>
      </c>
      <c r="I23" s="3836" t="s">
        <v>1408</v>
      </c>
      <c r="J23" s="1930" t="s">
        <v>1377</v>
      </c>
      <c r="K23" s="1931">
        <v>60</v>
      </c>
      <c r="L23" s="1932"/>
      <c r="M23" s="1933"/>
      <c r="N23" s="3839"/>
      <c r="O23" s="3821" t="s">
        <v>80</v>
      </c>
      <c r="P23" s="3821">
        <v>60</v>
      </c>
      <c r="Q23" s="3821">
        <v>2</v>
      </c>
      <c r="R23" s="3821">
        <f>P23*Q23</f>
        <v>120</v>
      </c>
      <c r="S23" s="3824" t="s">
        <v>383</v>
      </c>
      <c r="T23" s="1934" t="s">
        <v>529</v>
      </c>
      <c r="U23" s="1935"/>
      <c r="V23" s="1935"/>
    </row>
    <row r="24" spans="1:22" s="1936" customFormat="1" ht="12.75" customHeight="1">
      <c r="A24" s="1937" t="s">
        <v>282</v>
      </c>
      <c r="B24" s="3828"/>
      <c r="C24" s="3831"/>
      <c r="D24" s="3834"/>
      <c r="E24" s="1938" t="s">
        <v>713</v>
      </c>
      <c r="F24" s="1938" t="s">
        <v>32</v>
      </c>
      <c r="G24" s="1938" t="s">
        <v>536</v>
      </c>
      <c r="H24" s="1938" t="str">
        <f t="shared" si="0"/>
        <v>PK2-NI-ME</v>
      </c>
      <c r="I24" s="3837"/>
      <c r="J24" s="1939" t="s">
        <v>1365</v>
      </c>
      <c r="K24" s="1940">
        <v>60</v>
      </c>
      <c r="L24" s="1941"/>
      <c r="M24" s="1942"/>
      <c r="N24" s="3840"/>
      <c r="O24" s="3822"/>
      <c r="P24" s="3822"/>
      <c r="Q24" s="3822"/>
      <c r="R24" s="3822"/>
      <c r="S24" s="3825"/>
      <c r="T24" s="1934"/>
      <c r="U24" s="1935"/>
      <c r="V24" s="1935"/>
    </row>
    <row r="25" spans="1:22" s="1936" customFormat="1" ht="12.75" customHeight="1" thickBot="1">
      <c r="A25" s="1943" t="s">
        <v>282</v>
      </c>
      <c r="B25" s="3829"/>
      <c r="C25" s="3832"/>
      <c r="D25" s="3835"/>
      <c r="E25" s="1944" t="s">
        <v>713</v>
      </c>
      <c r="F25" s="1944" t="s">
        <v>32</v>
      </c>
      <c r="G25" s="1944" t="s">
        <v>536</v>
      </c>
      <c r="H25" s="1944" t="str">
        <f t="shared" si="0"/>
        <v>PK2-NI-ME</v>
      </c>
      <c r="I25" s="3838"/>
      <c r="J25" s="1945" t="s">
        <v>1381</v>
      </c>
      <c r="K25" s="1946">
        <v>60</v>
      </c>
      <c r="L25" s="1947"/>
      <c r="M25" s="1948"/>
      <c r="N25" s="3841"/>
      <c r="O25" s="3823"/>
      <c r="P25" s="3823"/>
      <c r="Q25" s="3823"/>
      <c r="R25" s="3823"/>
      <c r="S25" s="3826"/>
      <c r="T25" s="1934"/>
      <c r="U25" s="1935"/>
      <c r="V25" s="1935"/>
    </row>
    <row r="26" spans="1:22" s="973" customFormat="1" ht="12.75" customHeight="1">
      <c r="A26" s="1549" t="s">
        <v>282</v>
      </c>
      <c r="B26" s="3790" t="s">
        <v>282</v>
      </c>
      <c r="C26" s="3793">
        <v>364418</v>
      </c>
      <c r="D26" s="3759">
        <v>5719</v>
      </c>
      <c r="E26" s="974" t="s">
        <v>713</v>
      </c>
      <c r="F26" s="974" t="s">
        <v>32</v>
      </c>
      <c r="G26" s="974" t="s">
        <v>536</v>
      </c>
      <c r="H26" s="974" t="str">
        <f t="shared" si="0"/>
        <v>PK2-NI-ME</v>
      </c>
      <c r="I26" s="3796" t="s">
        <v>282</v>
      </c>
      <c r="J26" s="1631" t="s">
        <v>1420</v>
      </c>
      <c r="K26" s="1336">
        <v>60</v>
      </c>
      <c r="L26" s="1495"/>
      <c r="M26" s="1496"/>
      <c r="N26" s="3799"/>
      <c r="O26" s="3742" t="s">
        <v>80</v>
      </c>
      <c r="P26" s="3742">
        <v>60</v>
      </c>
      <c r="Q26" s="3742">
        <v>2</v>
      </c>
      <c r="R26" s="3742">
        <f>P26*Q26</f>
        <v>120</v>
      </c>
      <c r="S26" s="3787" t="s">
        <v>383</v>
      </c>
      <c r="T26" s="637" t="s">
        <v>529</v>
      </c>
      <c r="U26" s="1251"/>
      <c r="V26" s="1251"/>
    </row>
    <row r="27" spans="1:22" s="973" customFormat="1" ht="12.75" customHeight="1">
      <c r="A27" s="1565" t="s">
        <v>282</v>
      </c>
      <c r="B27" s="3791"/>
      <c r="C27" s="3673"/>
      <c r="D27" s="3760"/>
      <c r="E27" s="977" t="s">
        <v>713</v>
      </c>
      <c r="F27" s="977" t="s">
        <v>32</v>
      </c>
      <c r="G27" s="977" t="s">
        <v>536</v>
      </c>
      <c r="H27" s="977" t="str">
        <f t="shared" si="0"/>
        <v>PK2-NI-ME</v>
      </c>
      <c r="I27" s="3797"/>
      <c r="J27" s="1143" t="s">
        <v>1382</v>
      </c>
      <c r="K27" s="1574">
        <v>60</v>
      </c>
      <c r="L27" s="1575"/>
      <c r="M27" s="1576"/>
      <c r="N27" s="3800"/>
      <c r="O27" s="3743"/>
      <c r="P27" s="3743"/>
      <c r="Q27" s="3743"/>
      <c r="R27" s="3743"/>
      <c r="S27" s="3788"/>
      <c r="T27" s="637"/>
      <c r="U27" s="1251"/>
      <c r="V27" s="1251"/>
    </row>
    <row r="28" spans="1:22" s="973" customFormat="1" ht="12.75" customHeight="1">
      <c r="A28" s="1565" t="s">
        <v>282</v>
      </c>
      <c r="B28" s="3791"/>
      <c r="C28" s="3673"/>
      <c r="D28" s="3760"/>
      <c r="E28" s="977" t="s">
        <v>713</v>
      </c>
      <c r="F28" s="977" t="s">
        <v>32</v>
      </c>
      <c r="G28" s="977" t="s">
        <v>536</v>
      </c>
      <c r="H28" s="977" t="str">
        <f t="shared" si="0"/>
        <v>PK2-NI-ME</v>
      </c>
      <c r="I28" s="3797"/>
      <c r="J28" s="1143" t="s">
        <v>1366</v>
      </c>
      <c r="K28" s="1574">
        <v>60</v>
      </c>
      <c r="L28" s="1575"/>
      <c r="M28" s="1576"/>
      <c r="N28" s="3800"/>
      <c r="O28" s="3743"/>
      <c r="P28" s="3743"/>
      <c r="Q28" s="3743"/>
      <c r="R28" s="3743"/>
      <c r="S28" s="3788"/>
      <c r="T28" s="637"/>
      <c r="U28" s="1251"/>
      <c r="V28" s="1251"/>
    </row>
    <row r="29" spans="1:22" s="973" customFormat="1" ht="12.75" customHeight="1">
      <c r="A29" s="1565" t="s">
        <v>282</v>
      </c>
      <c r="B29" s="3791"/>
      <c r="C29" s="3673"/>
      <c r="D29" s="3760"/>
      <c r="E29" s="977" t="s">
        <v>713</v>
      </c>
      <c r="F29" s="977" t="s">
        <v>32</v>
      </c>
      <c r="G29" s="977" t="s">
        <v>536</v>
      </c>
      <c r="H29" s="977" t="str">
        <f t="shared" si="0"/>
        <v>PK2-NI-ME</v>
      </c>
      <c r="I29" s="3797"/>
      <c r="J29" s="1143" t="s">
        <v>1367</v>
      </c>
      <c r="K29" s="1574">
        <v>60</v>
      </c>
      <c r="L29" s="1575"/>
      <c r="M29" s="1576"/>
      <c r="N29" s="3800"/>
      <c r="O29" s="3743"/>
      <c r="P29" s="3743"/>
      <c r="Q29" s="3743"/>
      <c r="R29" s="3743"/>
      <c r="S29" s="3788"/>
      <c r="T29" s="637"/>
      <c r="U29" s="1251"/>
      <c r="V29" s="1251"/>
    </row>
    <row r="30" spans="1:22" s="973" customFormat="1" ht="12.75" customHeight="1" thickBot="1">
      <c r="A30" s="1550" t="s">
        <v>282</v>
      </c>
      <c r="B30" s="3792"/>
      <c r="C30" s="3794"/>
      <c r="D30" s="3795"/>
      <c r="E30" s="614" t="s">
        <v>713</v>
      </c>
      <c r="F30" s="614" t="s">
        <v>32</v>
      </c>
      <c r="G30" s="614" t="s">
        <v>536</v>
      </c>
      <c r="H30" s="614" t="str">
        <f t="shared" si="0"/>
        <v>PK2-NI-ME</v>
      </c>
      <c r="I30" s="3798"/>
      <c r="J30" s="1632" t="s">
        <v>1368</v>
      </c>
      <c r="K30" s="1577">
        <v>60</v>
      </c>
      <c r="L30" s="1578"/>
      <c r="M30" s="1579"/>
      <c r="N30" s="3801"/>
      <c r="O30" s="3548"/>
      <c r="P30" s="3548"/>
      <c r="Q30" s="3548"/>
      <c r="R30" s="3548"/>
      <c r="S30" s="3789"/>
      <c r="T30" s="637"/>
      <c r="U30" s="1251"/>
      <c r="V30" s="1251"/>
    </row>
  </sheetData>
  <autoFilter ref="A5:S11" xr:uid="{F34ACF59-8687-4512-BF31-BD56A6BFBA7E}"/>
  <mergeCells count="38">
    <mergeCell ref="C2:K2"/>
    <mergeCell ref="C6:C11"/>
    <mergeCell ref="D6:D11"/>
    <mergeCell ref="N6:N11"/>
    <mergeCell ref="O6:O11"/>
    <mergeCell ref="S12:S22"/>
    <mergeCell ref="Q6:Q11"/>
    <mergeCell ref="R6:R11"/>
    <mergeCell ref="S6:S11"/>
    <mergeCell ref="C12:C22"/>
    <mergeCell ref="D12:D22"/>
    <mergeCell ref="I12:I22"/>
    <mergeCell ref="N12:N22"/>
    <mergeCell ref="O12:O22"/>
    <mergeCell ref="P12:P22"/>
    <mergeCell ref="Q12:Q22"/>
    <mergeCell ref="P6:P11"/>
    <mergeCell ref="N23:N25"/>
    <mergeCell ref="O23:O25"/>
    <mergeCell ref="P23:P25"/>
    <mergeCell ref="Q23:Q25"/>
    <mergeCell ref="R12:R22"/>
    <mergeCell ref="R26:R30"/>
    <mergeCell ref="S26:S30"/>
    <mergeCell ref="R23:R25"/>
    <mergeCell ref="S23:S25"/>
    <mergeCell ref="B26:B30"/>
    <mergeCell ref="C26:C30"/>
    <mergeCell ref="D26:D30"/>
    <mergeCell ref="I26:I30"/>
    <mergeCell ref="N26:N30"/>
    <mergeCell ref="O26:O30"/>
    <mergeCell ref="P26:P30"/>
    <mergeCell ref="Q26:Q30"/>
    <mergeCell ref="B23:B25"/>
    <mergeCell ref="C23:C25"/>
    <mergeCell ref="D23:D25"/>
    <mergeCell ref="I23:I25"/>
  </mergeCells>
  <phoneticPr fontId="71" type="noConversion"/>
  <conditionalFormatting sqref="J6 J8:J30">
    <cfRule type="expression" dxfId="593" priority="1" stopIfTrue="1">
      <formula>IF(FIND("Flume Transfer Blower",$K6)&gt;0,1,0)</formula>
    </cfRule>
  </conditionalFormatting>
  <dataValidations count="2">
    <dataValidation type="list" allowBlank="1" showInputMessage="1" showErrorMessage="1" sqref="F6:F30" xr:uid="{16ADA030-808D-4294-BB36-D6B459325CB1}">
      <formula1>$V$6:$V$11</formula1>
    </dataValidation>
    <dataValidation type="list" allowBlank="1" showInputMessage="1" showErrorMessage="1" sqref="G6:G30" xr:uid="{A99EB646-A836-4100-82BA-7C9858194F15}">
      <formula1>$U$6:$U$8</formula1>
    </dataValidation>
  </dataValidations>
  <printOptions horizontalCentered="1"/>
  <pageMargins left="0.23622047244094491" right="0.23622047244094491" top="0.19685039370078741" bottom="0.39370078740157483" header="0.15748031496062992" footer="0.19685039370078741"/>
  <pageSetup paperSize="9" scale="71" fitToHeight="0" orientation="landscape" r:id="rId1"/>
  <headerFooter>
    <oddFooter>&amp;L&amp;8&amp;A : PM Master Plan&amp;R&amp;8Page &amp;P / &amp;N</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9679C-B8EC-4823-A439-F1C0AC8E62F8}">
  <sheetPr>
    <tabColor rgb="FF002060"/>
    <pageSetUpPr fitToPage="1"/>
  </sheetPr>
  <dimension ref="A1:X784"/>
  <sheetViews>
    <sheetView showGridLines="0" zoomScaleNormal="100" workbookViewId="0">
      <pane xSplit="2" ySplit="5" topLeftCell="C759" activePane="bottomRight" state="frozen"/>
      <selection activeCell="E146" sqref="E146"/>
      <selection pane="topRight" activeCell="E146" sqref="E146"/>
      <selection pane="bottomLeft" activeCell="E146" sqref="E146"/>
      <selection pane="bottomRight" activeCell="D779" sqref="D779"/>
    </sheetView>
  </sheetViews>
  <sheetFormatPr defaultColWidth="9.140625" defaultRowHeight="12.75" outlineLevelCol="1"/>
  <cols>
    <col min="1" max="1" width="8.28515625" style="1" customWidth="1"/>
    <col min="2" max="2" width="35.7109375" style="2" customWidth="1"/>
    <col min="3" max="3" width="19.140625" style="43" customWidth="1"/>
    <col min="4" max="4" width="11.5703125" style="43" customWidth="1"/>
    <col min="5" max="5" width="10.28515625" style="384" customWidth="1"/>
    <col min="6" max="7" width="9.140625" style="384" customWidth="1"/>
    <col min="8" max="8" width="14.42578125" style="384" customWidth="1"/>
    <col min="9" max="9" width="23.5703125" style="227" customWidth="1"/>
    <col min="10" max="10" width="80.7109375" style="4" customWidth="1"/>
    <col min="11" max="11" width="10.42578125" style="3" customWidth="1"/>
    <col min="12" max="12" width="24.28515625" style="52" hidden="1" customWidth="1" outlineLevel="1"/>
    <col min="13" max="13" width="5.140625" style="3" hidden="1" customWidth="1" outlineLevel="1"/>
    <col min="14" max="14" width="10.42578125" style="3" customWidth="1" collapsed="1"/>
    <col min="15" max="15" width="10.42578125" style="3" customWidth="1"/>
    <col min="16" max="16" width="10.42578125" style="3" customWidth="1" collapsed="1"/>
    <col min="17" max="18" width="10.42578125" style="3" customWidth="1"/>
    <col min="19" max="19" width="9.140625" style="4"/>
    <col min="20" max="20" width="19.42578125" style="4" customWidth="1"/>
    <col min="21" max="16384" width="9.140625" style="4"/>
  </cols>
  <sheetData>
    <row r="1" spans="1:23" ht="13.5" thickBot="1"/>
    <row r="2" spans="1:23" ht="30" customHeight="1" thickBot="1">
      <c r="C2" s="3749" t="s">
        <v>282</v>
      </c>
      <c r="D2" s="3750"/>
      <c r="E2" s="3750"/>
      <c r="F2" s="3750"/>
      <c r="G2" s="3750"/>
      <c r="H2" s="3750"/>
      <c r="I2" s="3750"/>
      <c r="J2" s="3750"/>
      <c r="K2" s="3751"/>
      <c r="M2" s="4"/>
      <c r="N2" s="4"/>
      <c r="O2" s="4"/>
      <c r="P2" s="4"/>
      <c r="Q2" s="4"/>
      <c r="R2" s="4"/>
    </row>
    <row r="3" spans="1:23" s="225" customFormat="1" ht="15.75" customHeight="1">
      <c r="A3" s="624"/>
      <c r="B3" s="625"/>
      <c r="C3" s="628" t="s">
        <v>44</v>
      </c>
      <c r="D3" s="628" t="s">
        <v>62</v>
      </c>
      <c r="E3" s="384"/>
      <c r="F3" s="384"/>
      <c r="G3" s="384"/>
      <c r="H3" s="384"/>
      <c r="I3" s="227"/>
      <c r="K3" s="227"/>
      <c r="L3" s="277"/>
      <c r="M3" s="227"/>
      <c r="N3" s="227"/>
      <c r="O3" s="227"/>
      <c r="P3" s="227"/>
      <c r="Q3" s="227"/>
      <c r="R3" s="227"/>
    </row>
    <row r="4" spans="1:23" s="225" customFormat="1" ht="15.75" customHeight="1">
      <c r="A4" s="624"/>
      <c r="B4" s="625"/>
      <c r="C4" s="629">
        <f>SUBTOTAL(2,C61:C717)</f>
        <v>285</v>
      </c>
      <c r="D4" s="629">
        <f>SUBTOTAL(2,D61:D717)</f>
        <v>277</v>
      </c>
      <c r="E4" s="384"/>
      <c r="F4" s="384"/>
      <c r="G4" s="384"/>
      <c r="H4" s="384"/>
      <c r="I4" s="227"/>
      <c r="K4" s="626"/>
      <c r="L4" s="627"/>
      <c r="M4" s="626"/>
      <c r="N4" s="626"/>
      <c r="O4" s="626"/>
      <c r="P4" s="626"/>
      <c r="Q4" s="626"/>
      <c r="R4" s="626"/>
    </row>
    <row r="5" spans="1:23" s="412" customFormat="1" ht="14.25" customHeight="1" thickBot="1">
      <c r="A5" s="499" t="s">
        <v>0</v>
      </c>
      <c r="B5" s="1921" t="s">
        <v>1</v>
      </c>
      <c r="C5" s="1923" t="s">
        <v>44</v>
      </c>
      <c r="D5" s="500" t="s">
        <v>62</v>
      </c>
      <c r="E5" s="500" t="s">
        <v>537</v>
      </c>
      <c r="F5" s="500" t="s">
        <v>527</v>
      </c>
      <c r="G5" s="500" t="s">
        <v>535</v>
      </c>
      <c r="H5" s="500" t="s">
        <v>45</v>
      </c>
      <c r="I5" s="499" t="s">
        <v>2</v>
      </c>
      <c r="J5" s="499" t="s">
        <v>3</v>
      </c>
      <c r="K5" s="499" t="s">
        <v>4</v>
      </c>
      <c r="L5" s="499" t="s">
        <v>5</v>
      </c>
      <c r="M5" s="499"/>
      <c r="N5" s="499" t="s">
        <v>51</v>
      </c>
      <c r="O5" s="499" t="s">
        <v>52</v>
      </c>
      <c r="P5" s="499" t="s">
        <v>54</v>
      </c>
      <c r="Q5" s="499" t="s">
        <v>50</v>
      </c>
      <c r="R5" s="499" t="s">
        <v>53</v>
      </c>
      <c r="S5" s="499" t="s">
        <v>382</v>
      </c>
      <c r="T5" s="508" t="s">
        <v>527</v>
      </c>
      <c r="U5" s="411" t="s">
        <v>535</v>
      </c>
      <c r="V5" s="411" t="s">
        <v>527</v>
      </c>
      <c r="W5" s="542"/>
    </row>
    <row r="6" spans="1:23" s="412" customFormat="1" ht="12">
      <c r="A6" s="565" t="s">
        <v>282</v>
      </c>
      <c r="B6" s="3950" t="s">
        <v>277</v>
      </c>
      <c r="C6" s="3527">
        <v>356857</v>
      </c>
      <c r="D6" s="3529">
        <v>1512</v>
      </c>
      <c r="E6" s="1741" t="s">
        <v>846</v>
      </c>
      <c r="F6" s="1742" t="s">
        <v>32</v>
      </c>
      <c r="G6" s="1741" t="s">
        <v>536</v>
      </c>
      <c r="H6" s="1741" t="str">
        <f t="shared" ref="H6:H20" si="0">A6&amp;"-"&amp;E6&amp;F6&amp;"-"&amp;G6</f>
        <v>PK2-QI-ME</v>
      </c>
      <c r="I6" s="1670" t="s">
        <v>83</v>
      </c>
      <c r="J6" s="1743" t="s">
        <v>84</v>
      </c>
      <c r="K6" s="1670">
        <v>90</v>
      </c>
      <c r="L6" s="1744"/>
      <c r="M6" s="1745"/>
      <c r="N6" s="1670"/>
      <c r="O6" s="1746" t="s">
        <v>80</v>
      </c>
      <c r="P6" s="1670">
        <v>30</v>
      </c>
      <c r="Q6" s="1670">
        <v>2</v>
      </c>
      <c r="R6" s="1747">
        <f t="shared" ref="R6:R60" si="1">P6*Q6</f>
        <v>60</v>
      </c>
      <c r="S6" s="3972" t="s">
        <v>383</v>
      </c>
      <c r="T6" s="412" t="s">
        <v>529</v>
      </c>
    </row>
    <row r="7" spans="1:23" s="412" customFormat="1" ht="12.75" customHeight="1">
      <c r="A7" s="556" t="s">
        <v>282</v>
      </c>
      <c r="B7" s="3944"/>
      <c r="C7" s="3528"/>
      <c r="D7" s="3530"/>
      <c r="E7" s="969" t="s">
        <v>846</v>
      </c>
      <c r="F7" s="1748" t="s">
        <v>32</v>
      </c>
      <c r="G7" s="969" t="s">
        <v>536</v>
      </c>
      <c r="H7" s="969" t="str">
        <f t="shared" si="0"/>
        <v>PK2-QI-ME</v>
      </c>
      <c r="I7" s="970" t="s">
        <v>85</v>
      </c>
      <c r="J7" s="1749" t="s">
        <v>86</v>
      </c>
      <c r="K7" s="970">
        <v>90</v>
      </c>
      <c r="L7" s="1750"/>
      <c r="M7" s="1751"/>
      <c r="N7" s="970"/>
      <c r="O7" s="1752" t="s">
        <v>80</v>
      </c>
      <c r="P7" s="970">
        <v>30</v>
      </c>
      <c r="Q7" s="970">
        <v>2</v>
      </c>
      <c r="R7" s="1753">
        <f t="shared" si="1"/>
        <v>60</v>
      </c>
      <c r="S7" s="3973"/>
      <c r="T7" s="412" t="s">
        <v>529</v>
      </c>
    </row>
    <row r="8" spans="1:23" s="412" customFormat="1" ht="12.75" customHeight="1">
      <c r="A8" s="556" t="s">
        <v>282</v>
      </c>
      <c r="B8" s="3944"/>
      <c r="C8" s="3528"/>
      <c r="D8" s="3530"/>
      <c r="E8" s="969" t="s">
        <v>846</v>
      </c>
      <c r="F8" s="1748" t="s">
        <v>32</v>
      </c>
      <c r="G8" s="969" t="s">
        <v>536</v>
      </c>
      <c r="H8" s="969" t="str">
        <f t="shared" si="0"/>
        <v>PK2-QI-ME</v>
      </c>
      <c r="I8" s="970" t="s">
        <v>87</v>
      </c>
      <c r="J8" s="1749" t="s">
        <v>88</v>
      </c>
      <c r="K8" s="970">
        <v>90</v>
      </c>
      <c r="L8" s="1750"/>
      <c r="M8" s="1751"/>
      <c r="N8" s="970"/>
      <c r="O8" s="1752" t="s">
        <v>80</v>
      </c>
      <c r="P8" s="970">
        <v>30</v>
      </c>
      <c r="Q8" s="970">
        <v>2</v>
      </c>
      <c r="R8" s="1753">
        <f t="shared" si="1"/>
        <v>60</v>
      </c>
      <c r="S8" s="3973"/>
      <c r="T8" s="412" t="s">
        <v>529</v>
      </c>
    </row>
    <row r="9" spans="1:23" s="412" customFormat="1" ht="12.75" customHeight="1">
      <c r="A9" s="556" t="s">
        <v>282</v>
      </c>
      <c r="B9" s="3944"/>
      <c r="C9" s="3528"/>
      <c r="D9" s="3530"/>
      <c r="E9" s="969" t="s">
        <v>846</v>
      </c>
      <c r="F9" s="1748" t="s">
        <v>32</v>
      </c>
      <c r="G9" s="969" t="s">
        <v>536</v>
      </c>
      <c r="H9" s="969" t="str">
        <f t="shared" si="0"/>
        <v>PK2-QI-ME</v>
      </c>
      <c r="I9" s="970" t="s">
        <v>90</v>
      </c>
      <c r="J9" s="1749" t="s">
        <v>91</v>
      </c>
      <c r="K9" s="970">
        <v>90</v>
      </c>
      <c r="L9" s="1750"/>
      <c r="M9" s="1751"/>
      <c r="N9" s="970"/>
      <c r="O9" s="1752" t="s">
        <v>80</v>
      </c>
      <c r="P9" s="970">
        <v>30</v>
      </c>
      <c r="Q9" s="970">
        <v>2</v>
      </c>
      <c r="R9" s="1753">
        <f t="shared" si="1"/>
        <v>60</v>
      </c>
      <c r="S9" s="3973"/>
      <c r="T9" s="412" t="s">
        <v>529</v>
      </c>
    </row>
    <row r="10" spans="1:23" s="412" customFormat="1" ht="12.75" customHeight="1">
      <c r="A10" s="556" t="s">
        <v>282</v>
      </c>
      <c r="B10" s="3944"/>
      <c r="C10" s="3528"/>
      <c r="D10" s="3530"/>
      <c r="E10" s="969" t="s">
        <v>846</v>
      </c>
      <c r="F10" s="1748" t="s">
        <v>32</v>
      </c>
      <c r="G10" s="969" t="s">
        <v>536</v>
      </c>
      <c r="H10" s="969" t="str">
        <f t="shared" si="0"/>
        <v>PK2-QI-ME</v>
      </c>
      <c r="I10" s="970" t="s">
        <v>6</v>
      </c>
      <c r="J10" s="1749" t="s">
        <v>92</v>
      </c>
      <c r="K10" s="970">
        <v>90</v>
      </c>
      <c r="L10" s="1750"/>
      <c r="M10" s="1751"/>
      <c r="N10" s="970"/>
      <c r="O10" s="1752" t="s">
        <v>80</v>
      </c>
      <c r="P10" s="970">
        <v>30</v>
      </c>
      <c r="Q10" s="970">
        <v>2</v>
      </c>
      <c r="R10" s="1753">
        <f t="shared" si="1"/>
        <v>60</v>
      </c>
      <c r="S10" s="3973"/>
      <c r="T10" s="412" t="s">
        <v>529</v>
      </c>
    </row>
    <row r="11" spans="1:23" s="412" customFormat="1" ht="12.75" customHeight="1">
      <c r="A11" s="556" t="s">
        <v>282</v>
      </c>
      <c r="B11" s="3944"/>
      <c r="C11" s="3528"/>
      <c r="D11" s="3530"/>
      <c r="E11" s="969" t="s">
        <v>846</v>
      </c>
      <c r="F11" s="1748" t="s">
        <v>32</v>
      </c>
      <c r="G11" s="969" t="s">
        <v>536</v>
      </c>
      <c r="H11" s="969" t="str">
        <f t="shared" si="0"/>
        <v>PK2-QI-ME</v>
      </c>
      <c r="I11" s="970" t="s">
        <v>93</v>
      </c>
      <c r="J11" s="1749" t="s">
        <v>94</v>
      </c>
      <c r="K11" s="970">
        <v>90</v>
      </c>
      <c r="L11" s="1750"/>
      <c r="M11" s="1751"/>
      <c r="N11" s="970"/>
      <c r="O11" s="1752" t="s">
        <v>80</v>
      </c>
      <c r="P11" s="970">
        <v>30</v>
      </c>
      <c r="Q11" s="970">
        <v>2</v>
      </c>
      <c r="R11" s="1753">
        <f t="shared" si="1"/>
        <v>60</v>
      </c>
      <c r="S11" s="3973"/>
      <c r="T11" s="412" t="s">
        <v>529</v>
      </c>
    </row>
    <row r="12" spans="1:23" s="412" customFormat="1" ht="12.75" customHeight="1">
      <c r="A12" s="556" t="s">
        <v>282</v>
      </c>
      <c r="B12" s="3944"/>
      <c r="C12" s="3528"/>
      <c r="D12" s="3530"/>
      <c r="E12" s="969" t="s">
        <v>846</v>
      </c>
      <c r="F12" s="1748" t="s">
        <v>32</v>
      </c>
      <c r="G12" s="969" t="s">
        <v>536</v>
      </c>
      <c r="H12" s="969" t="str">
        <f t="shared" si="0"/>
        <v>PK2-QI-ME</v>
      </c>
      <c r="I12" s="970" t="s">
        <v>95</v>
      </c>
      <c r="J12" s="1749" t="s">
        <v>96</v>
      </c>
      <c r="K12" s="970">
        <v>90</v>
      </c>
      <c r="L12" s="1750"/>
      <c r="M12" s="1751"/>
      <c r="N12" s="970"/>
      <c r="O12" s="1752" t="s">
        <v>80</v>
      </c>
      <c r="P12" s="970">
        <v>30</v>
      </c>
      <c r="Q12" s="970">
        <v>2</v>
      </c>
      <c r="R12" s="1753">
        <f t="shared" si="1"/>
        <v>60</v>
      </c>
      <c r="S12" s="3973"/>
      <c r="T12" s="412" t="s">
        <v>529</v>
      </c>
    </row>
    <row r="13" spans="1:23" s="412" customFormat="1" ht="12.75" customHeight="1" thickBot="1">
      <c r="A13" s="556" t="s">
        <v>282</v>
      </c>
      <c r="B13" s="3944"/>
      <c r="C13" s="3528"/>
      <c r="D13" s="3530"/>
      <c r="E13" s="1754" t="s">
        <v>846</v>
      </c>
      <c r="F13" s="1748" t="s">
        <v>32</v>
      </c>
      <c r="G13" s="969" t="s">
        <v>536</v>
      </c>
      <c r="H13" s="969" t="str">
        <f t="shared" si="0"/>
        <v>PK2-QI-ME</v>
      </c>
      <c r="I13" s="970" t="s">
        <v>98</v>
      </c>
      <c r="J13" s="1749" t="s">
        <v>99</v>
      </c>
      <c r="K13" s="970">
        <v>90</v>
      </c>
      <c r="L13" s="1750"/>
      <c r="M13" s="1751"/>
      <c r="N13" s="970"/>
      <c r="O13" s="1752" t="s">
        <v>80</v>
      </c>
      <c r="P13" s="970">
        <v>30</v>
      </c>
      <c r="Q13" s="970">
        <v>2</v>
      </c>
      <c r="R13" s="1753">
        <f t="shared" si="1"/>
        <v>60</v>
      </c>
      <c r="S13" s="3974"/>
      <c r="T13" s="412" t="s">
        <v>529</v>
      </c>
    </row>
    <row r="14" spans="1:23" s="412" customFormat="1" ht="13.5" customHeight="1" thickBot="1">
      <c r="A14" s="567" t="s">
        <v>282</v>
      </c>
      <c r="B14" s="3945"/>
      <c r="C14" s="1756">
        <v>361282</v>
      </c>
      <c r="D14" s="1755">
        <v>3135</v>
      </c>
      <c r="E14" s="1756" t="s">
        <v>846</v>
      </c>
      <c r="F14" s="1755" t="s">
        <v>9</v>
      </c>
      <c r="G14" s="1756" t="s">
        <v>697</v>
      </c>
      <c r="H14" s="1756" t="str">
        <f t="shared" si="0"/>
        <v>PK2-QC-EE</v>
      </c>
      <c r="I14" s="1757" t="s">
        <v>67</v>
      </c>
      <c r="J14" s="1758" t="s">
        <v>97</v>
      </c>
      <c r="K14" s="1757">
        <v>90</v>
      </c>
      <c r="L14" s="1759"/>
      <c r="M14" s="1760"/>
      <c r="N14" s="1757" t="s">
        <v>80</v>
      </c>
      <c r="O14" s="1761"/>
      <c r="P14" s="1757">
        <v>60</v>
      </c>
      <c r="Q14" s="1757">
        <v>2</v>
      </c>
      <c r="R14" s="1762">
        <f t="shared" si="1"/>
        <v>120</v>
      </c>
      <c r="S14" s="1763" t="s">
        <v>384</v>
      </c>
      <c r="T14" s="412" t="s">
        <v>531</v>
      </c>
    </row>
    <row r="15" spans="1:23" s="412" customFormat="1" ht="12">
      <c r="A15" s="565" t="s">
        <v>282</v>
      </c>
      <c r="B15" s="3950" t="s">
        <v>278</v>
      </c>
      <c r="C15" s="3527">
        <v>356858</v>
      </c>
      <c r="D15" s="3529">
        <v>1512</v>
      </c>
      <c r="E15" s="1741" t="s">
        <v>846</v>
      </c>
      <c r="F15" s="1742" t="s">
        <v>32</v>
      </c>
      <c r="G15" s="1741" t="s">
        <v>536</v>
      </c>
      <c r="H15" s="1764" t="str">
        <f t="shared" si="0"/>
        <v>PK2-QI-ME</v>
      </c>
      <c r="I15" s="1670" t="s">
        <v>85</v>
      </c>
      <c r="J15" s="1743" t="s">
        <v>940</v>
      </c>
      <c r="K15" s="1670">
        <v>90</v>
      </c>
      <c r="L15" s="1765"/>
      <c r="M15" s="1766"/>
      <c r="N15" s="1767" t="s">
        <v>80</v>
      </c>
      <c r="O15" s="1768"/>
      <c r="P15" s="1670">
        <v>30</v>
      </c>
      <c r="Q15" s="1767">
        <v>2</v>
      </c>
      <c r="R15" s="1769">
        <f t="shared" si="1"/>
        <v>60</v>
      </c>
      <c r="S15" s="3958" t="s">
        <v>383</v>
      </c>
      <c r="T15" s="412" t="s">
        <v>529</v>
      </c>
    </row>
    <row r="16" spans="1:23" s="412" customFormat="1" ht="12.75" customHeight="1">
      <c r="A16" s="556" t="s">
        <v>282</v>
      </c>
      <c r="B16" s="3944"/>
      <c r="C16" s="3528"/>
      <c r="D16" s="3530"/>
      <c r="E16" s="969" t="s">
        <v>846</v>
      </c>
      <c r="F16" s="1748" t="s">
        <v>32</v>
      </c>
      <c r="G16" s="969" t="s">
        <v>536</v>
      </c>
      <c r="H16" s="1754" t="str">
        <f t="shared" si="0"/>
        <v>PK2-QI-ME</v>
      </c>
      <c r="I16" s="970" t="s">
        <v>87</v>
      </c>
      <c r="J16" s="1749" t="s">
        <v>941</v>
      </c>
      <c r="K16" s="970">
        <v>90</v>
      </c>
      <c r="L16" s="1770"/>
      <c r="M16" s="1771"/>
      <c r="N16" s="1691" t="s">
        <v>80</v>
      </c>
      <c r="O16" s="1772"/>
      <c r="P16" s="970">
        <v>30</v>
      </c>
      <c r="Q16" s="1691">
        <v>2</v>
      </c>
      <c r="R16" s="1773">
        <f t="shared" si="1"/>
        <v>60</v>
      </c>
      <c r="S16" s="3959"/>
      <c r="T16" s="412" t="s">
        <v>529</v>
      </c>
    </row>
    <row r="17" spans="1:20" s="412" customFormat="1" ht="12.75" customHeight="1">
      <c r="A17" s="556" t="s">
        <v>282</v>
      </c>
      <c r="B17" s="3944"/>
      <c r="C17" s="3968"/>
      <c r="D17" s="3971"/>
      <c r="E17" s="1774" t="s">
        <v>846</v>
      </c>
      <c r="F17" s="1775" t="s">
        <v>32</v>
      </c>
      <c r="G17" s="1774" t="s">
        <v>536</v>
      </c>
      <c r="H17" s="1774" t="str">
        <f t="shared" si="0"/>
        <v>PK2-QI-ME</v>
      </c>
      <c r="I17" s="1671" t="s">
        <v>87</v>
      </c>
      <c r="J17" s="1776" t="s">
        <v>942</v>
      </c>
      <c r="K17" s="1671">
        <v>90</v>
      </c>
      <c r="L17" s="1777"/>
      <c r="M17" s="1778"/>
      <c r="N17" s="1671" t="s">
        <v>80</v>
      </c>
      <c r="O17" s="1779"/>
      <c r="P17" s="1671">
        <v>30</v>
      </c>
      <c r="Q17" s="1671">
        <v>2</v>
      </c>
      <c r="R17" s="1780">
        <f t="shared" si="1"/>
        <v>60</v>
      </c>
      <c r="S17" s="3959"/>
      <c r="T17" s="412" t="s">
        <v>529</v>
      </c>
    </row>
    <row r="18" spans="1:20" s="412" customFormat="1" ht="12.75" customHeight="1">
      <c r="A18" s="556" t="s">
        <v>282</v>
      </c>
      <c r="B18" s="3944"/>
      <c r="C18" s="1924"/>
      <c r="D18" s="1781"/>
      <c r="E18" s="1782" t="s">
        <v>696</v>
      </c>
      <c r="F18" s="1782" t="s">
        <v>32</v>
      </c>
      <c r="G18" s="1783" t="s">
        <v>536</v>
      </c>
      <c r="H18" s="1782" t="str">
        <f t="shared" si="0"/>
        <v>PK2-HI-ME</v>
      </c>
      <c r="I18" s="1672" t="s">
        <v>95</v>
      </c>
      <c r="J18" s="1784" t="s">
        <v>944</v>
      </c>
      <c r="K18" s="1785">
        <v>180</v>
      </c>
      <c r="L18" s="1786"/>
      <c r="M18" s="1787"/>
      <c r="N18" s="1785" t="s">
        <v>80</v>
      </c>
      <c r="O18" s="1788"/>
      <c r="P18" s="1785">
        <v>20</v>
      </c>
      <c r="Q18" s="1785">
        <v>1</v>
      </c>
      <c r="R18" s="1789">
        <f t="shared" si="1"/>
        <v>20</v>
      </c>
      <c r="S18" s="1790" t="s">
        <v>383</v>
      </c>
      <c r="T18" s="437" t="s">
        <v>529</v>
      </c>
    </row>
    <row r="19" spans="1:20" s="412" customFormat="1" ht="12.75" customHeight="1">
      <c r="A19" s="556" t="s">
        <v>282</v>
      </c>
      <c r="B19" s="3944"/>
      <c r="C19" s="1791">
        <v>361283</v>
      </c>
      <c r="D19" s="1792">
        <v>3135</v>
      </c>
      <c r="E19" s="1792" t="s">
        <v>846</v>
      </c>
      <c r="F19" s="1792" t="s">
        <v>9</v>
      </c>
      <c r="G19" s="1792" t="s">
        <v>697</v>
      </c>
      <c r="H19" s="1690" t="str">
        <f t="shared" si="0"/>
        <v>PK2-QC-EE</v>
      </c>
      <c r="I19" s="1793" t="s">
        <v>67</v>
      </c>
      <c r="J19" s="1794" t="s">
        <v>97</v>
      </c>
      <c r="K19" s="1793">
        <v>90</v>
      </c>
      <c r="L19" s="1795"/>
      <c r="M19" s="1793"/>
      <c r="N19" s="1793" t="s">
        <v>80</v>
      </c>
      <c r="O19" s="1793"/>
      <c r="P19" s="1793">
        <v>60</v>
      </c>
      <c r="Q19" s="1793">
        <v>2</v>
      </c>
      <c r="R19" s="1796">
        <f>P19*Q19</f>
        <v>120</v>
      </c>
      <c r="S19" s="1790" t="s">
        <v>384</v>
      </c>
      <c r="T19" s="412" t="s">
        <v>531</v>
      </c>
    </row>
    <row r="20" spans="1:20" s="412" customFormat="1" ht="12.75" customHeight="1">
      <c r="A20" s="556" t="s">
        <v>282</v>
      </c>
      <c r="B20" s="3944"/>
      <c r="C20" s="1797"/>
      <c r="D20" s="1798"/>
      <c r="E20" s="1799" t="s">
        <v>718</v>
      </c>
      <c r="F20" s="1799" t="s">
        <v>34</v>
      </c>
      <c r="G20" s="1800" t="s">
        <v>536</v>
      </c>
      <c r="H20" s="1799" t="str">
        <f t="shared" si="0"/>
        <v>PK2-YR-ME</v>
      </c>
      <c r="I20" s="1673" t="s">
        <v>945</v>
      </c>
      <c r="J20" s="1801" t="s">
        <v>946</v>
      </c>
      <c r="K20" s="1802">
        <v>365</v>
      </c>
      <c r="L20" s="1803"/>
      <c r="M20" s="1804"/>
      <c r="N20" s="1802" t="s">
        <v>80</v>
      </c>
      <c r="O20" s="1805"/>
      <c r="P20" s="1802">
        <v>60</v>
      </c>
      <c r="Q20" s="1802">
        <v>2</v>
      </c>
      <c r="R20" s="1804">
        <f t="shared" ref="R20:R21" si="2">P20*Q20</f>
        <v>120</v>
      </c>
      <c r="S20" s="1790" t="s">
        <v>385</v>
      </c>
      <c r="T20" s="437" t="s">
        <v>947</v>
      </c>
    </row>
    <row r="21" spans="1:20" s="412" customFormat="1" ht="12.75" customHeight="1">
      <c r="A21" s="556" t="s">
        <v>282</v>
      </c>
      <c r="B21" s="3944"/>
      <c r="C21" s="1797"/>
      <c r="D21" s="1798"/>
      <c r="E21" s="1806" t="s">
        <v>718</v>
      </c>
      <c r="F21" s="1807" t="s">
        <v>34</v>
      </c>
      <c r="G21" s="1806" t="s">
        <v>536</v>
      </c>
      <c r="H21" s="1807" t="str">
        <f>A21&amp;"-"&amp;E21&amp;F21&amp;"-"&amp;G21&amp;2</f>
        <v>PK2-YR-ME2</v>
      </c>
      <c r="I21" s="1808" t="s">
        <v>949</v>
      </c>
      <c r="J21" s="1809" t="s">
        <v>948</v>
      </c>
      <c r="K21" s="3960">
        <v>365</v>
      </c>
      <c r="L21" s="1810"/>
      <c r="M21" s="1811"/>
      <c r="N21" s="3960" t="s">
        <v>80</v>
      </c>
      <c r="O21" s="3962"/>
      <c r="P21" s="3960">
        <v>120</v>
      </c>
      <c r="Q21" s="3960">
        <v>2</v>
      </c>
      <c r="R21" s="3975">
        <f t="shared" si="2"/>
        <v>240</v>
      </c>
      <c r="S21" s="3959" t="s">
        <v>385</v>
      </c>
      <c r="T21" s="437" t="s">
        <v>947</v>
      </c>
    </row>
    <row r="22" spans="1:20" s="412" customFormat="1" ht="12.75" customHeight="1">
      <c r="A22" s="556" t="s">
        <v>282</v>
      </c>
      <c r="B22" s="3944"/>
      <c r="C22" s="1797"/>
      <c r="D22" s="1798"/>
      <c r="E22" s="1812" t="s">
        <v>718</v>
      </c>
      <c r="F22" s="1813" t="s">
        <v>34</v>
      </c>
      <c r="G22" s="1812" t="s">
        <v>536</v>
      </c>
      <c r="H22" s="1813" t="s">
        <v>953</v>
      </c>
      <c r="I22" s="970" t="s">
        <v>949</v>
      </c>
      <c r="J22" s="1814" t="s">
        <v>950</v>
      </c>
      <c r="K22" s="3515"/>
      <c r="L22" s="1815"/>
      <c r="M22" s="1816"/>
      <c r="N22" s="3515"/>
      <c r="O22" s="3963"/>
      <c r="P22" s="3515"/>
      <c r="Q22" s="3515"/>
      <c r="R22" s="3976"/>
      <c r="S22" s="3959"/>
      <c r="T22" s="437" t="s">
        <v>947</v>
      </c>
    </row>
    <row r="23" spans="1:20" s="412" customFormat="1" ht="12.75" customHeight="1">
      <c r="A23" s="556" t="s">
        <v>282</v>
      </c>
      <c r="B23" s="3944"/>
      <c r="C23" s="1797"/>
      <c r="D23" s="1798"/>
      <c r="E23" s="1812" t="s">
        <v>718</v>
      </c>
      <c r="F23" s="1813" t="s">
        <v>34</v>
      </c>
      <c r="G23" s="1812" t="s">
        <v>536</v>
      </c>
      <c r="H23" s="1813" t="s">
        <v>953</v>
      </c>
      <c r="I23" s="970" t="s">
        <v>949</v>
      </c>
      <c r="J23" s="1814" t="s">
        <v>951</v>
      </c>
      <c r="K23" s="3515"/>
      <c r="L23" s="1815"/>
      <c r="M23" s="1816"/>
      <c r="N23" s="3515"/>
      <c r="O23" s="3963"/>
      <c r="P23" s="3515"/>
      <c r="Q23" s="3515"/>
      <c r="R23" s="3976"/>
      <c r="S23" s="3959"/>
      <c r="T23" s="437" t="s">
        <v>947</v>
      </c>
    </row>
    <row r="24" spans="1:20" s="412" customFormat="1" ht="12.75" customHeight="1" thickBot="1">
      <c r="A24" s="567" t="s">
        <v>282</v>
      </c>
      <c r="B24" s="3945"/>
      <c r="C24" s="1817"/>
      <c r="D24" s="1818"/>
      <c r="E24" s="1819" t="s">
        <v>718</v>
      </c>
      <c r="F24" s="1820" t="s">
        <v>34</v>
      </c>
      <c r="G24" s="1819" t="s">
        <v>536</v>
      </c>
      <c r="H24" s="1819" t="s">
        <v>953</v>
      </c>
      <c r="I24" s="1821" t="s">
        <v>949</v>
      </c>
      <c r="J24" s="1822" t="s">
        <v>952</v>
      </c>
      <c r="K24" s="3961"/>
      <c r="L24" s="1823"/>
      <c r="M24" s="1824"/>
      <c r="N24" s="3961"/>
      <c r="O24" s="3964"/>
      <c r="P24" s="3961"/>
      <c r="Q24" s="3961"/>
      <c r="R24" s="3977"/>
      <c r="S24" s="3978"/>
      <c r="T24" s="437" t="s">
        <v>947</v>
      </c>
    </row>
    <row r="25" spans="1:20" s="412" customFormat="1" ht="12">
      <c r="A25" s="565" t="s">
        <v>282</v>
      </c>
      <c r="B25" s="3950" t="s">
        <v>286</v>
      </c>
      <c r="C25" s="3527">
        <v>356859</v>
      </c>
      <c r="D25" s="3529">
        <v>1512</v>
      </c>
      <c r="E25" s="1741" t="s">
        <v>846</v>
      </c>
      <c r="F25" s="1742" t="s">
        <v>32</v>
      </c>
      <c r="G25" s="1741" t="s">
        <v>536</v>
      </c>
      <c r="H25" s="1764" t="str">
        <f t="shared" ref="H25:H91" si="3">A25&amp;"-"&amp;E25&amp;F25&amp;"-"&amp;G25</f>
        <v>PK2-QI-ME</v>
      </c>
      <c r="I25" s="1767" t="s">
        <v>85</v>
      </c>
      <c r="J25" s="1825" t="s">
        <v>940</v>
      </c>
      <c r="K25" s="1767">
        <v>90</v>
      </c>
      <c r="L25" s="1766"/>
      <c r="M25" s="1766"/>
      <c r="N25" s="1767" t="s">
        <v>80</v>
      </c>
      <c r="O25" s="1768"/>
      <c r="P25" s="1767">
        <v>20</v>
      </c>
      <c r="Q25" s="1767">
        <v>1</v>
      </c>
      <c r="R25" s="1769">
        <v>20</v>
      </c>
      <c r="S25" s="1826" t="s">
        <v>383</v>
      </c>
      <c r="T25" s="412" t="s">
        <v>529</v>
      </c>
    </row>
    <row r="26" spans="1:20" s="412" customFormat="1" ht="12.75" customHeight="1">
      <c r="A26" s="556" t="s">
        <v>282</v>
      </c>
      <c r="B26" s="3944"/>
      <c r="C26" s="3528"/>
      <c r="D26" s="3530"/>
      <c r="E26" s="969" t="s">
        <v>846</v>
      </c>
      <c r="F26" s="1748" t="s">
        <v>32</v>
      </c>
      <c r="G26" s="969" t="s">
        <v>536</v>
      </c>
      <c r="H26" s="1754" t="str">
        <f t="shared" si="3"/>
        <v>PK2-QI-ME</v>
      </c>
      <c r="I26" s="1691" t="s">
        <v>87</v>
      </c>
      <c r="J26" s="1827" t="s">
        <v>941</v>
      </c>
      <c r="K26" s="1828"/>
      <c r="L26" s="1770"/>
      <c r="M26" s="1771"/>
      <c r="N26" s="1828"/>
      <c r="O26" s="1772"/>
      <c r="P26" s="1691"/>
      <c r="Q26" s="1691"/>
      <c r="R26" s="1773"/>
      <c r="S26" s="1829"/>
      <c r="T26" s="412" t="s">
        <v>529</v>
      </c>
    </row>
    <row r="27" spans="1:20" s="412" customFormat="1" ht="12.75" customHeight="1">
      <c r="A27" s="556" t="s">
        <v>282</v>
      </c>
      <c r="B27" s="3944"/>
      <c r="C27" s="3528"/>
      <c r="D27" s="3530"/>
      <c r="E27" s="969" t="s">
        <v>846</v>
      </c>
      <c r="F27" s="1748" t="s">
        <v>32</v>
      </c>
      <c r="G27" s="969" t="s">
        <v>536</v>
      </c>
      <c r="H27" s="1754" t="str">
        <f t="shared" si="3"/>
        <v>PK2-QI-ME</v>
      </c>
      <c r="I27" s="1691" t="s">
        <v>87</v>
      </c>
      <c r="J27" s="1827" t="s">
        <v>942</v>
      </c>
      <c r="K27" s="1830"/>
      <c r="L27" s="1770"/>
      <c r="M27" s="1771"/>
      <c r="N27" s="1830"/>
      <c r="O27" s="1772"/>
      <c r="P27" s="1691"/>
      <c r="Q27" s="1691"/>
      <c r="R27" s="1773"/>
      <c r="S27" s="1829"/>
      <c r="T27" s="412" t="s">
        <v>529</v>
      </c>
    </row>
    <row r="28" spans="1:20" s="412" customFormat="1" ht="12.75" customHeight="1" thickBot="1">
      <c r="A28" s="556" t="s">
        <v>282</v>
      </c>
      <c r="B28" s="3944"/>
      <c r="C28" s="1832">
        <v>361284</v>
      </c>
      <c r="D28" s="1831">
        <v>3135</v>
      </c>
      <c r="E28" s="1832" t="s">
        <v>846</v>
      </c>
      <c r="F28" s="1831" t="s">
        <v>9</v>
      </c>
      <c r="G28" s="1832" t="s">
        <v>697</v>
      </c>
      <c r="H28" s="1832" t="str">
        <f t="shared" si="3"/>
        <v>PK2-QC-EE</v>
      </c>
      <c r="I28" s="1833" t="s">
        <v>67</v>
      </c>
      <c r="J28" s="1834" t="s">
        <v>97</v>
      </c>
      <c r="K28" s="1833">
        <v>90</v>
      </c>
      <c r="L28" s="1835"/>
      <c r="M28" s="1836"/>
      <c r="N28" s="1833" t="s">
        <v>80</v>
      </c>
      <c r="O28" s="1837"/>
      <c r="P28" s="1833">
        <v>60</v>
      </c>
      <c r="Q28" s="1833">
        <v>2</v>
      </c>
      <c r="R28" s="1838">
        <f>P28*Q28</f>
        <v>120</v>
      </c>
      <c r="S28" s="1740" t="s">
        <v>384</v>
      </c>
      <c r="T28" s="412" t="s">
        <v>531</v>
      </c>
    </row>
    <row r="29" spans="1:20" s="412" customFormat="1" ht="12.75" customHeight="1">
      <c r="A29" s="556" t="s">
        <v>282</v>
      </c>
      <c r="B29" s="3944"/>
      <c r="C29" s="1797"/>
      <c r="D29" s="1798"/>
      <c r="E29" s="969" t="s">
        <v>846</v>
      </c>
      <c r="F29" s="1748" t="s">
        <v>32</v>
      </c>
      <c r="G29" s="969" t="s">
        <v>536</v>
      </c>
      <c r="H29" s="1754" t="str">
        <f t="shared" si="3"/>
        <v>PK2-QI-ME</v>
      </c>
      <c r="I29" s="1691" t="s">
        <v>90</v>
      </c>
      <c r="J29" s="1827" t="s">
        <v>91</v>
      </c>
      <c r="K29" s="970">
        <v>90</v>
      </c>
      <c r="L29" s="1770"/>
      <c r="M29" s="1771"/>
      <c r="N29" s="1691" t="s">
        <v>80</v>
      </c>
      <c r="O29" s="1772"/>
      <c r="P29" s="1691">
        <v>30</v>
      </c>
      <c r="Q29" s="1691">
        <v>2</v>
      </c>
      <c r="R29" s="1773">
        <f t="shared" si="1"/>
        <v>60</v>
      </c>
      <c r="S29" s="1829"/>
      <c r="T29" s="412" t="s">
        <v>529</v>
      </c>
    </row>
    <row r="30" spans="1:20" s="412" customFormat="1" ht="12.75" customHeight="1">
      <c r="A30" s="556" t="s">
        <v>282</v>
      </c>
      <c r="B30" s="3944"/>
      <c r="C30" s="1797"/>
      <c r="D30" s="1798"/>
      <c r="E30" s="969" t="s">
        <v>846</v>
      </c>
      <c r="F30" s="1748" t="s">
        <v>32</v>
      </c>
      <c r="G30" s="969" t="s">
        <v>536</v>
      </c>
      <c r="H30" s="1754" t="str">
        <f t="shared" si="3"/>
        <v>PK2-QI-ME</v>
      </c>
      <c r="I30" s="1691" t="s">
        <v>6</v>
      </c>
      <c r="J30" s="1827" t="s">
        <v>92</v>
      </c>
      <c r="K30" s="970">
        <v>90</v>
      </c>
      <c r="L30" s="1770"/>
      <c r="M30" s="1771"/>
      <c r="N30" s="1691" t="s">
        <v>80</v>
      </c>
      <c r="O30" s="1772"/>
      <c r="P30" s="1691">
        <v>30</v>
      </c>
      <c r="Q30" s="1691">
        <v>2</v>
      </c>
      <c r="R30" s="1773">
        <f t="shared" si="1"/>
        <v>60</v>
      </c>
      <c r="S30" s="1829"/>
      <c r="T30" s="412" t="s">
        <v>529</v>
      </c>
    </row>
    <row r="31" spans="1:20" s="412" customFormat="1" ht="12.75" customHeight="1">
      <c r="A31" s="556" t="s">
        <v>282</v>
      </c>
      <c r="B31" s="3944"/>
      <c r="C31" s="1797"/>
      <c r="D31" s="1798"/>
      <c r="E31" s="969" t="s">
        <v>846</v>
      </c>
      <c r="F31" s="1748" t="s">
        <v>32</v>
      </c>
      <c r="G31" s="969" t="s">
        <v>536</v>
      </c>
      <c r="H31" s="1754" t="str">
        <f t="shared" si="3"/>
        <v>PK2-QI-ME</v>
      </c>
      <c r="I31" s="1691" t="s">
        <v>93</v>
      </c>
      <c r="J31" s="1827" t="s">
        <v>94</v>
      </c>
      <c r="K31" s="970">
        <v>90</v>
      </c>
      <c r="L31" s="1770"/>
      <c r="M31" s="1771"/>
      <c r="N31" s="1691" t="s">
        <v>80</v>
      </c>
      <c r="O31" s="1772"/>
      <c r="P31" s="1691">
        <v>30</v>
      </c>
      <c r="Q31" s="1691">
        <v>2</v>
      </c>
      <c r="R31" s="1773">
        <f t="shared" si="1"/>
        <v>60</v>
      </c>
      <c r="S31" s="1829"/>
      <c r="T31" s="412" t="s">
        <v>529</v>
      </c>
    </row>
    <row r="32" spans="1:20" s="412" customFormat="1" ht="12.75" customHeight="1">
      <c r="A32" s="556" t="s">
        <v>282</v>
      </c>
      <c r="B32" s="3944"/>
      <c r="C32" s="1797"/>
      <c r="D32" s="1798"/>
      <c r="E32" s="969" t="s">
        <v>846</v>
      </c>
      <c r="F32" s="1748" t="s">
        <v>32</v>
      </c>
      <c r="G32" s="969" t="s">
        <v>536</v>
      </c>
      <c r="H32" s="1754" t="str">
        <f t="shared" si="3"/>
        <v>PK2-QI-ME</v>
      </c>
      <c r="I32" s="1691" t="s">
        <v>95</v>
      </c>
      <c r="J32" s="1827" t="s">
        <v>96</v>
      </c>
      <c r="K32" s="970">
        <v>90</v>
      </c>
      <c r="L32" s="1770"/>
      <c r="M32" s="1771"/>
      <c r="N32" s="1691" t="s">
        <v>80</v>
      </c>
      <c r="O32" s="1772"/>
      <c r="P32" s="1691">
        <v>30</v>
      </c>
      <c r="Q32" s="1691">
        <v>2</v>
      </c>
      <c r="R32" s="1773">
        <f t="shared" si="1"/>
        <v>60</v>
      </c>
      <c r="S32" s="1829"/>
      <c r="T32" s="412" t="s">
        <v>529</v>
      </c>
    </row>
    <row r="33" spans="1:20" s="412" customFormat="1" ht="13.5" customHeight="1" thickBot="1">
      <c r="A33" s="567" t="s">
        <v>282</v>
      </c>
      <c r="B33" s="3945"/>
      <c r="C33" s="1817"/>
      <c r="D33" s="1818"/>
      <c r="E33" s="1839" t="s">
        <v>846</v>
      </c>
      <c r="F33" s="1840" t="s">
        <v>32</v>
      </c>
      <c r="G33" s="1839" t="s">
        <v>536</v>
      </c>
      <c r="H33" s="1839" t="str">
        <f t="shared" si="3"/>
        <v>PK2-QI-ME</v>
      </c>
      <c r="I33" s="1821" t="s">
        <v>98</v>
      </c>
      <c r="J33" s="1841" t="s">
        <v>99</v>
      </c>
      <c r="K33" s="1821">
        <v>90</v>
      </c>
      <c r="L33" s="1842"/>
      <c r="M33" s="1843"/>
      <c r="N33" s="1821" t="s">
        <v>80</v>
      </c>
      <c r="O33" s="1844"/>
      <c r="P33" s="1821">
        <v>30</v>
      </c>
      <c r="Q33" s="1821">
        <v>2</v>
      </c>
      <c r="R33" s="1845">
        <f t="shared" si="1"/>
        <v>60</v>
      </c>
      <c r="S33" s="1846"/>
      <c r="T33" s="412" t="s">
        <v>529</v>
      </c>
    </row>
    <row r="34" spans="1:20" s="412" customFormat="1" ht="12">
      <c r="A34" s="557" t="s">
        <v>282</v>
      </c>
      <c r="B34" s="3944" t="s">
        <v>279</v>
      </c>
      <c r="C34" s="3528">
        <v>356860</v>
      </c>
      <c r="D34" s="3530">
        <v>1512</v>
      </c>
      <c r="E34" s="1847" t="s">
        <v>846</v>
      </c>
      <c r="F34" s="1693" t="s">
        <v>32</v>
      </c>
      <c r="G34" s="1847" t="s">
        <v>536</v>
      </c>
      <c r="H34" s="1848" t="str">
        <f t="shared" si="3"/>
        <v>PK2-QI-ME</v>
      </c>
      <c r="I34" s="1692" t="s">
        <v>83</v>
      </c>
      <c r="J34" s="1849" t="s">
        <v>84</v>
      </c>
      <c r="K34" s="1694">
        <v>90</v>
      </c>
      <c r="L34" s="1850"/>
      <c r="M34" s="1851"/>
      <c r="N34" s="1692" t="s">
        <v>80</v>
      </c>
      <c r="O34" s="1852"/>
      <c r="P34" s="1692">
        <v>30</v>
      </c>
      <c r="Q34" s="1692">
        <v>2</v>
      </c>
      <c r="R34" s="1853">
        <f t="shared" si="1"/>
        <v>60</v>
      </c>
      <c r="S34" s="3512" t="s">
        <v>383</v>
      </c>
      <c r="T34" s="412" t="s">
        <v>529</v>
      </c>
    </row>
    <row r="35" spans="1:20" s="412" customFormat="1" ht="12.75" customHeight="1">
      <c r="A35" s="557" t="s">
        <v>282</v>
      </c>
      <c r="B35" s="3944"/>
      <c r="C35" s="3528"/>
      <c r="D35" s="3530"/>
      <c r="E35" s="969" t="s">
        <v>846</v>
      </c>
      <c r="F35" s="1748" t="s">
        <v>32</v>
      </c>
      <c r="G35" s="969" t="s">
        <v>536</v>
      </c>
      <c r="H35" s="1754" t="str">
        <f t="shared" si="3"/>
        <v>PK2-QI-ME</v>
      </c>
      <c r="I35" s="1691" t="s">
        <v>85</v>
      </c>
      <c r="J35" s="1827" t="s">
        <v>86</v>
      </c>
      <c r="K35" s="970">
        <v>90</v>
      </c>
      <c r="L35" s="1770"/>
      <c r="M35" s="1771"/>
      <c r="N35" s="1691" t="s">
        <v>80</v>
      </c>
      <c r="O35" s="1772"/>
      <c r="P35" s="1691">
        <v>30</v>
      </c>
      <c r="Q35" s="1691">
        <v>2</v>
      </c>
      <c r="R35" s="1773">
        <f t="shared" si="1"/>
        <v>60</v>
      </c>
      <c r="S35" s="3512"/>
      <c r="T35" s="412" t="s">
        <v>529</v>
      </c>
    </row>
    <row r="36" spans="1:20" s="412" customFormat="1" ht="12.75" customHeight="1">
      <c r="A36" s="557" t="s">
        <v>282</v>
      </c>
      <c r="B36" s="3944"/>
      <c r="C36" s="3528"/>
      <c r="D36" s="3530"/>
      <c r="E36" s="969" t="s">
        <v>846</v>
      </c>
      <c r="F36" s="1748" t="s">
        <v>32</v>
      </c>
      <c r="G36" s="969" t="s">
        <v>536</v>
      </c>
      <c r="H36" s="1754" t="str">
        <f t="shared" si="3"/>
        <v>PK2-QI-ME</v>
      </c>
      <c r="I36" s="1691" t="s">
        <v>87</v>
      </c>
      <c r="J36" s="1827" t="s">
        <v>88</v>
      </c>
      <c r="K36" s="970">
        <v>90</v>
      </c>
      <c r="L36" s="1770"/>
      <c r="M36" s="1771"/>
      <c r="N36" s="1691" t="s">
        <v>80</v>
      </c>
      <c r="O36" s="1772"/>
      <c r="P36" s="1691">
        <v>30</v>
      </c>
      <c r="Q36" s="1691">
        <v>2</v>
      </c>
      <c r="R36" s="1773">
        <f t="shared" si="1"/>
        <v>60</v>
      </c>
      <c r="S36" s="3512"/>
      <c r="T36" s="412" t="s">
        <v>529</v>
      </c>
    </row>
    <row r="37" spans="1:20" s="412" customFormat="1" ht="12.75" customHeight="1">
      <c r="A37" s="557" t="s">
        <v>282</v>
      </c>
      <c r="B37" s="3944"/>
      <c r="C37" s="3528"/>
      <c r="D37" s="3530"/>
      <c r="E37" s="969" t="s">
        <v>846</v>
      </c>
      <c r="F37" s="1748" t="s">
        <v>32</v>
      </c>
      <c r="G37" s="969" t="s">
        <v>536</v>
      </c>
      <c r="H37" s="1754" t="str">
        <f t="shared" si="3"/>
        <v>PK2-QI-ME</v>
      </c>
      <c r="I37" s="1691" t="s">
        <v>90</v>
      </c>
      <c r="J37" s="1827" t="s">
        <v>91</v>
      </c>
      <c r="K37" s="970">
        <v>90</v>
      </c>
      <c r="L37" s="1770"/>
      <c r="M37" s="1771"/>
      <c r="N37" s="1691" t="s">
        <v>80</v>
      </c>
      <c r="O37" s="1772"/>
      <c r="P37" s="1691">
        <v>30</v>
      </c>
      <c r="Q37" s="1691">
        <v>2</v>
      </c>
      <c r="R37" s="1773">
        <f t="shared" si="1"/>
        <v>60</v>
      </c>
      <c r="S37" s="3512"/>
      <c r="T37" s="412" t="s">
        <v>529</v>
      </c>
    </row>
    <row r="38" spans="1:20" s="412" customFormat="1" ht="12.75" customHeight="1">
      <c r="A38" s="557" t="s">
        <v>282</v>
      </c>
      <c r="B38" s="3944"/>
      <c r="C38" s="3528"/>
      <c r="D38" s="3530"/>
      <c r="E38" s="969" t="s">
        <v>846</v>
      </c>
      <c r="F38" s="1748" t="s">
        <v>32</v>
      </c>
      <c r="G38" s="969" t="s">
        <v>536</v>
      </c>
      <c r="H38" s="1754" t="str">
        <f t="shared" si="3"/>
        <v>PK2-QI-ME</v>
      </c>
      <c r="I38" s="1691" t="s">
        <v>6</v>
      </c>
      <c r="J38" s="1827" t="s">
        <v>92</v>
      </c>
      <c r="K38" s="970">
        <v>90</v>
      </c>
      <c r="L38" s="1770"/>
      <c r="M38" s="1771"/>
      <c r="N38" s="1691" t="s">
        <v>80</v>
      </c>
      <c r="O38" s="1772"/>
      <c r="P38" s="1691">
        <v>30</v>
      </c>
      <c r="Q38" s="1691">
        <v>2</v>
      </c>
      <c r="R38" s="1773">
        <f t="shared" si="1"/>
        <v>60</v>
      </c>
      <c r="S38" s="3512"/>
      <c r="T38" s="412" t="s">
        <v>529</v>
      </c>
    </row>
    <row r="39" spans="1:20" s="412" customFormat="1" ht="12.75" customHeight="1">
      <c r="A39" s="557" t="s">
        <v>282</v>
      </c>
      <c r="B39" s="3944"/>
      <c r="C39" s="3528"/>
      <c r="D39" s="3530"/>
      <c r="E39" s="969" t="s">
        <v>846</v>
      </c>
      <c r="F39" s="1748" t="s">
        <v>32</v>
      </c>
      <c r="G39" s="969" t="s">
        <v>536</v>
      </c>
      <c r="H39" s="1754" t="str">
        <f t="shared" si="3"/>
        <v>PK2-QI-ME</v>
      </c>
      <c r="I39" s="1691" t="s">
        <v>93</v>
      </c>
      <c r="J39" s="1827" t="s">
        <v>94</v>
      </c>
      <c r="K39" s="970">
        <v>90</v>
      </c>
      <c r="L39" s="1770"/>
      <c r="M39" s="1771"/>
      <c r="N39" s="1691" t="s">
        <v>80</v>
      </c>
      <c r="O39" s="1772"/>
      <c r="P39" s="1691">
        <v>30</v>
      </c>
      <c r="Q39" s="1691">
        <v>2</v>
      </c>
      <c r="R39" s="1773">
        <f t="shared" si="1"/>
        <v>60</v>
      </c>
      <c r="S39" s="3512"/>
      <c r="T39" s="412" t="s">
        <v>529</v>
      </c>
    </row>
    <row r="40" spans="1:20" s="412" customFormat="1" ht="12.75" customHeight="1">
      <c r="A40" s="557" t="s">
        <v>282</v>
      </c>
      <c r="B40" s="3944"/>
      <c r="C40" s="3528"/>
      <c r="D40" s="3530"/>
      <c r="E40" s="969" t="s">
        <v>846</v>
      </c>
      <c r="F40" s="1748" t="s">
        <v>32</v>
      </c>
      <c r="G40" s="969" t="s">
        <v>536</v>
      </c>
      <c r="H40" s="1754" t="str">
        <f t="shared" si="3"/>
        <v>PK2-QI-ME</v>
      </c>
      <c r="I40" s="1691" t="s">
        <v>95</v>
      </c>
      <c r="J40" s="1827" t="s">
        <v>96</v>
      </c>
      <c r="K40" s="970">
        <v>90</v>
      </c>
      <c r="L40" s="1770"/>
      <c r="M40" s="1771"/>
      <c r="N40" s="1691" t="s">
        <v>80</v>
      </c>
      <c r="O40" s="1772"/>
      <c r="P40" s="1691">
        <v>30</v>
      </c>
      <c r="Q40" s="1691">
        <v>2</v>
      </c>
      <c r="R40" s="1773">
        <f t="shared" si="1"/>
        <v>60</v>
      </c>
      <c r="S40" s="3512"/>
      <c r="T40" s="412" t="s">
        <v>529</v>
      </c>
    </row>
    <row r="41" spans="1:20" s="412" customFormat="1" ht="13.5" customHeight="1" thickBot="1">
      <c r="A41" s="557" t="s">
        <v>282</v>
      </c>
      <c r="B41" s="3944"/>
      <c r="C41" s="3965"/>
      <c r="D41" s="3775"/>
      <c r="E41" s="1754" t="s">
        <v>846</v>
      </c>
      <c r="F41" s="1748" t="s">
        <v>32</v>
      </c>
      <c r="G41" s="969" t="s">
        <v>536</v>
      </c>
      <c r="H41" s="1754" t="str">
        <f t="shared" si="3"/>
        <v>PK2-QI-ME</v>
      </c>
      <c r="I41" s="1691" t="s">
        <v>98</v>
      </c>
      <c r="J41" s="1827" t="s">
        <v>99</v>
      </c>
      <c r="K41" s="970">
        <v>90</v>
      </c>
      <c r="L41" s="1770"/>
      <c r="M41" s="1771"/>
      <c r="N41" s="1691" t="s">
        <v>80</v>
      </c>
      <c r="O41" s="1772"/>
      <c r="P41" s="1691">
        <v>30</v>
      </c>
      <c r="Q41" s="1691">
        <v>2</v>
      </c>
      <c r="R41" s="1773">
        <f t="shared" si="1"/>
        <v>60</v>
      </c>
      <c r="S41" s="3513"/>
      <c r="T41" s="412" t="s">
        <v>529</v>
      </c>
    </row>
    <row r="42" spans="1:20" s="412" customFormat="1" thickBot="1">
      <c r="A42" s="558" t="s">
        <v>282</v>
      </c>
      <c r="B42" s="3944"/>
      <c r="C42" s="1832">
        <v>361285</v>
      </c>
      <c r="D42" s="1831">
        <v>3135</v>
      </c>
      <c r="E42" s="1832" t="s">
        <v>846</v>
      </c>
      <c r="F42" s="1831" t="s">
        <v>9</v>
      </c>
      <c r="G42" s="1832" t="s">
        <v>697</v>
      </c>
      <c r="H42" s="1832" t="str">
        <f t="shared" si="3"/>
        <v>PK2-QC-EE</v>
      </c>
      <c r="I42" s="1833" t="s">
        <v>67</v>
      </c>
      <c r="J42" s="1834" t="s">
        <v>97</v>
      </c>
      <c r="K42" s="1833">
        <v>90</v>
      </c>
      <c r="L42" s="1835"/>
      <c r="M42" s="1836"/>
      <c r="N42" s="1833" t="s">
        <v>80</v>
      </c>
      <c r="O42" s="1837"/>
      <c r="P42" s="1833">
        <v>60</v>
      </c>
      <c r="Q42" s="1833">
        <v>2</v>
      </c>
      <c r="R42" s="1838">
        <f t="shared" si="1"/>
        <v>120</v>
      </c>
      <c r="S42" s="1740" t="s">
        <v>384</v>
      </c>
      <c r="T42" s="412" t="s">
        <v>531</v>
      </c>
    </row>
    <row r="43" spans="1:20" s="412" customFormat="1" ht="12">
      <c r="A43" s="557" t="s">
        <v>282</v>
      </c>
      <c r="B43" s="3947" t="s">
        <v>280</v>
      </c>
      <c r="C43" s="3966">
        <v>356921</v>
      </c>
      <c r="D43" s="3967">
        <v>1512</v>
      </c>
      <c r="E43" s="1847" t="s">
        <v>846</v>
      </c>
      <c r="F43" s="1693" t="s">
        <v>32</v>
      </c>
      <c r="G43" s="1847" t="s">
        <v>536</v>
      </c>
      <c r="H43" s="1847" t="str">
        <f t="shared" si="3"/>
        <v>PK2-QI-ME</v>
      </c>
      <c r="I43" s="1854" t="s">
        <v>83</v>
      </c>
      <c r="J43" s="1855" t="s">
        <v>84</v>
      </c>
      <c r="K43" s="1694">
        <v>90</v>
      </c>
      <c r="L43" s="1856"/>
      <c r="M43" s="1857"/>
      <c r="N43" s="1854" t="s">
        <v>80</v>
      </c>
      <c r="O43" s="1858"/>
      <c r="P43" s="1854">
        <v>30</v>
      </c>
      <c r="Q43" s="1854">
        <v>2</v>
      </c>
      <c r="R43" s="1859">
        <f t="shared" si="1"/>
        <v>60</v>
      </c>
      <c r="S43" s="3510" t="s">
        <v>383</v>
      </c>
      <c r="T43" s="412" t="s">
        <v>529</v>
      </c>
    </row>
    <row r="44" spans="1:20" s="412" customFormat="1" ht="12.75" customHeight="1">
      <c r="A44" s="557" t="s">
        <v>282</v>
      </c>
      <c r="B44" s="3944"/>
      <c r="C44" s="3528"/>
      <c r="D44" s="3530"/>
      <c r="E44" s="969" t="s">
        <v>846</v>
      </c>
      <c r="F44" s="1748" t="s">
        <v>32</v>
      </c>
      <c r="G44" s="969" t="s">
        <v>536</v>
      </c>
      <c r="H44" s="969" t="str">
        <f t="shared" si="3"/>
        <v>PK2-QI-ME</v>
      </c>
      <c r="I44" s="1691" t="s">
        <v>85</v>
      </c>
      <c r="J44" s="1827" t="s">
        <v>86</v>
      </c>
      <c r="K44" s="970">
        <v>90</v>
      </c>
      <c r="L44" s="1770"/>
      <c r="M44" s="1771"/>
      <c r="N44" s="1691" t="s">
        <v>80</v>
      </c>
      <c r="O44" s="1772"/>
      <c r="P44" s="1691">
        <v>30</v>
      </c>
      <c r="Q44" s="1691">
        <v>2</v>
      </c>
      <c r="R44" s="1773">
        <f t="shared" si="1"/>
        <v>60</v>
      </c>
      <c r="S44" s="3512"/>
      <c r="T44" s="412" t="s">
        <v>529</v>
      </c>
    </row>
    <row r="45" spans="1:20" s="412" customFormat="1" ht="12.75" customHeight="1">
      <c r="A45" s="557" t="s">
        <v>282</v>
      </c>
      <c r="B45" s="3944"/>
      <c r="C45" s="3528"/>
      <c r="D45" s="3530"/>
      <c r="E45" s="969" t="s">
        <v>846</v>
      </c>
      <c r="F45" s="1748" t="s">
        <v>32</v>
      </c>
      <c r="G45" s="969" t="s">
        <v>536</v>
      </c>
      <c r="H45" s="969" t="str">
        <f t="shared" si="3"/>
        <v>PK2-QI-ME</v>
      </c>
      <c r="I45" s="1691" t="s">
        <v>87</v>
      </c>
      <c r="J45" s="1827" t="s">
        <v>88</v>
      </c>
      <c r="K45" s="970">
        <v>90</v>
      </c>
      <c r="L45" s="1770"/>
      <c r="M45" s="1771"/>
      <c r="N45" s="1691" t="s">
        <v>80</v>
      </c>
      <c r="O45" s="1772"/>
      <c r="P45" s="1691">
        <v>30</v>
      </c>
      <c r="Q45" s="1691">
        <v>2</v>
      </c>
      <c r="R45" s="1773">
        <f t="shared" si="1"/>
        <v>60</v>
      </c>
      <c r="S45" s="3512"/>
      <c r="T45" s="412" t="s">
        <v>529</v>
      </c>
    </row>
    <row r="46" spans="1:20" s="412" customFormat="1" ht="12.75" customHeight="1">
      <c r="A46" s="557" t="s">
        <v>282</v>
      </c>
      <c r="B46" s="3944"/>
      <c r="C46" s="3528"/>
      <c r="D46" s="3530"/>
      <c r="E46" s="969" t="s">
        <v>846</v>
      </c>
      <c r="F46" s="1748" t="s">
        <v>32</v>
      </c>
      <c r="G46" s="969" t="s">
        <v>536</v>
      </c>
      <c r="H46" s="969" t="str">
        <f t="shared" si="3"/>
        <v>PK2-QI-ME</v>
      </c>
      <c r="I46" s="1691" t="s">
        <v>90</v>
      </c>
      <c r="J46" s="1827" t="s">
        <v>91</v>
      </c>
      <c r="K46" s="970">
        <v>90</v>
      </c>
      <c r="L46" s="1770"/>
      <c r="M46" s="1771"/>
      <c r="N46" s="1691" t="s">
        <v>80</v>
      </c>
      <c r="O46" s="1772"/>
      <c r="P46" s="1691">
        <v>30</v>
      </c>
      <c r="Q46" s="1691">
        <v>2</v>
      </c>
      <c r="R46" s="1773">
        <f t="shared" si="1"/>
        <v>60</v>
      </c>
      <c r="S46" s="3512"/>
      <c r="T46" s="412" t="s">
        <v>529</v>
      </c>
    </row>
    <row r="47" spans="1:20" s="412" customFormat="1" ht="12.75" customHeight="1">
      <c r="A47" s="557" t="s">
        <v>282</v>
      </c>
      <c r="B47" s="3944"/>
      <c r="C47" s="3528"/>
      <c r="D47" s="3530"/>
      <c r="E47" s="969" t="s">
        <v>846</v>
      </c>
      <c r="F47" s="1748" t="s">
        <v>32</v>
      </c>
      <c r="G47" s="969" t="s">
        <v>536</v>
      </c>
      <c r="H47" s="969" t="str">
        <f t="shared" si="3"/>
        <v>PK2-QI-ME</v>
      </c>
      <c r="I47" s="1691" t="s">
        <v>6</v>
      </c>
      <c r="J47" s="1827" t="s">
        <v>92</v>
      </c>
      <c r="K47" s="970">
        <v>90</v>
      </c>
      <c r="L47" s="1770"/>
      <c r="M47" s="1771"/>
      <c r="N47" s="1691" t="s">
        <v>80</v>
      </c>
      <c r="O47" s="1772"/>
      <c r="P47" s="1691">
        <v>30</v>
      </c>
      <c r="Q47" s="1691">
        <v>2</v>
      </c>
      <c r="R47" s="1773">
        <f t="shared" si="1"/>
        <v>60</v>
      </c>
      <c r="S47" s="3512"/>
      <c r="T47" s="412" t="s">
        <v>529</v>
      </c>
    </row>
    <row r="48" spans="1:20" s="412" customFormat="1" ht="12.75" customHeight="1">
      <c r="A48" s="557" t="s">
        <v>282</v>
      </c>
      <c r="B48" s="3944"/>
      <c r="C48" s="3528"/>
      <c r="D48" s="3530"/>
      <c r="E48" s="969" t="s">
        <v>846</v>
      </c>
      <c r="F48" s="1748" t="s">
        <v>32</v>
      </c>
      <c r="G48" s="969" t="s">
        <v>536</v>
      </c>
      <c r="H48" s="969" t="str">
        <f t="shared" si="3"/>
        <v>PK2-QI-ME</v>
      </c>
      <c r="I48" s="1691" t="s">
        <v>93</v>
      </c>
      <c r="J48" s="1827" t="s">
        <v>94</v>
      </c>
      <c r="K48" s="970">
        <v>90</v>
      </c>
      <c r="L48" s="1770"/>
      <c r="M48" s="1771"/>
      <c r="N48" s="1691" t="s">
        <v>80</v>
      </c>
      <c r="O48" s="1772"/>
      <c r="P48" s="1691">
        <v>30</v>
      </c>
      <c r="Q48" s="1691">
        <v>2</v>
      </c>
      <c r="R48" s="1773">
        <f t="shared" si="1"/>
        <v>60</v>
      </c>
      <c r="S48" s="3512"/>
      <c r="T48" s="412" t="s">
        <v>529</v>
      </c>
    </row>
    <row r="49" spans="1:20" s="412" customFormat="1" ht="12.75" customHeight="1">
      <c r="A49" s="557" t="s">
        <v>282</v>
      </c>
      <c r="B49" s="3944"/>
      <c r="C49" s="3528"/>
      <c r="D49" s="3530"/>
      <c r="E49" s="969" t="s">
        <v>846</v>
      </c>
      <c r="F49" s="1748" t="s">
        <v>32</v>
      </c>
      <c r="G49" s="969" t="s">
        <v>536</v>
      </c>
      <c r="H49" s="969" t="str">
        <f t="shared" si="3"/>
        <v>PK2-QI-ME</v>
      </c>
      <c r="I49" s="1691" t="s">
        <v>95</v>
      </c>
      <c r="J49" s="1827" t="s">
        <v>96</v>
      </c>
      <c r="K49" s="970">
        <v>90</v>
      </c>
      <c r="L49" s="1770"/>
      <c r="M49" s="1771"/>
      <c r="N49" s="1691" t="s">
        <v>80</v>
      </c>
      <c r="O49" s="1772"/>
      <c r="P49" s="1691">
        <v>30</v>
      </c>
      <c r="Q49" s="1691">
        <v>2</v>
      </c>
      <c r="R49" s="1773">
        <f t="shared" si="1"/>
        <v>60</v>
      </c>
      <c r="S49" s="3512"/>
      <c r="T49" s="412" t="s">
        <v>529</v>
      </c>
    </row>
    <row r="50" spans="1:20" s="412" customFormat="1" ht="13.5" customHeight="1" thickBot="1">
      <c r="A50" s="557" t="s">
        <v>282</v>
      </c>
      <c r="B50" s="3944"/>
      <c r="C50" s="3965"/>
      <c r="D50" s="3775"/>
      <c r="E50" s="1754" t="s">
        <v>846</v>
      </c>
      <c r="F50" s="1748" t="s">
        <v>32</v>
      </c>
      <c r="G50" s="969" t="s">
        <v>536</v>
      </c>
      <c r="H50" s="969" t="str">
        <f t="shared" si="3"/>
        <v>PK2-QI-ME</v>
      </c>
      <c r="I50" s="1691" t="s">
        <v>98</v>
      </c>
      <c r="J50" s="1827" t="s">
        <v>99</v>
      </c>
      <c r="K50" s="970">
        <v>90</v>
      </c>
      <c r="L50" s="1770"/>
      <c r="M50" s="1771"/>
      <c r="N50" s="1691" t="s">
        <v>80</v>
      </c>
      <c r="O50" s="1772"/>
      <c r="P50" s="1691">
        <v>30</v>
      </c>
      <c r="Q50" s="1691">
        <v>2</v>
      </c>
      <c r="R50" s="1773">
        <f t="shared" si="1"/>
        <v>60</v>
      </c>
      <c r="S50" s="3513"/>
      <c r="T50" s="412" t="s">
        <v>529</v>
      </c>
    </row>
    <row r="51" spans="1:20" s="412" customFormat="1" thickBot="1">
      <c r="A51" s="558" t="s">
        <v>282</v>
      </c>
      <c r="B51" s="3944"/>
      <c r="C51" s="1832">
        <v>361285</v>
      </c>
      <c r="D51" s="1831">
        <v>3135</v>
      </c>
      <c r="E51" s="1832" t="s">
        <v>846</v>
      </c>
      <c r="F51" s="1831" t="s">
        <v>9</v>
      </c>
      <c r="G51" s="1832" t="s">
        <v>697</v>
      </c>
      <c r="H51" s="1832" t="str">
        <f t="shared" si="3"/>
        <v>PK2-QC-EE</v>
      </c>
      <c r="I51" s="1833" t="s">
        <v>67</v>
      </c>
      <c r="J51" s="1834" t="s">
        <v>97</v>
      </c>
      <c r="K51" s="1833">
        <v>90</v>
      </c>
      <c r="L51" s="1835"/>
      <c r="M51" s="1836"/>
      <c r="N51" s="1833" t="s">
        <v>80</v>
      </c>
      <c r="O51" s="1837"/>
      <c r="P51" s="1833">
        <v>60</v>
      </c>
      <c r="Q51" s="1833">
        <v>2</v>
      </c>
      <c r="R51" s="1838">
        <f t="shared" si="1"/>
        <v>120</v>
      </c>
      <c r="S51" s="1740" t="s">
        <v>384</v>
      </c>
      <c r="T51" s="412" t="s">
        <v>531</v>
      </c>
    </row>
    <row r="52" spans="1:20" s="412" customFormat="1" ht="12">
      <c r="A52" s="557" t="s">
        <v>282</v>
      </c>
      <c r="B52" s="3947" t="s">
        <v>281</v>
      </c>
      <c r="C52" s="3966">
        <v>356922</v>
      </c>
      <c r="D52" s="3967">
        <v>1512</v>
      </c>
      <c r="E52" s="1847" t="s">
        <v>846</v>
      </c>
      <c r="F52" s="1693" t="s">
        <v>32</v>
      </c>
      <c r="G52" s="1847" t="s">
        <v>536</v>
      </c>
      <c r="H52" s="1847" t="str">
        <f t="shared" si="3"/>
        <v>PK2-QI-ME</v>
      </c>
      <c r="I52" s="1854" t="s">
        <v>83</v>
      </c>
      <c r="J52" s="1855" t="s">
        <v>84</v>
      </c>
      <c r="K52" s="1694">
        <v>90</v>
      </c>
      <c r="L52" s="1856"/>
      <c r="M52" s="1857"/>
      <c r="N52" s="1854" t="s">
        <v>80</v>
      </c>
      <c r="O52" s="1858"/>
      <c r="P52" s="1854">
        <v>30</v>
      </c>
      <c r="Q52" s="1854">
        <v>2</v>
      </c>
      <c r="R52" s="1859">
        <f t="shared" si="1"/>
        <v>60</v>
      </c>
      <c r="S52" s="3510" t="s">
        <v>383</v>
      </c>
      <c r="T52" s="412" t="s">
        <v>529</v>
      </c>
    </row>
    <row r="53" spans="1:20" s="412" customFormat="1" ht="12.75" customHeight="1">
      <c r="A53" s="557" t="s">
        <v>282</v>
      </c>
      <c r="B53" s="3944"/>
      <c r="C53" s="3528"/>
      <c r="D53" s="3530"/>
      <c r="E53" s="969" t="s">
        <v>846</v>
      </c>
      <c r="F53" s="1748" t="s">
        <v>32</v>
      </c>
      <c r="G53" s="969" t="s">
        <v>536</v>
      </c>
      <c r="H53" s="969" t="str">
        <f t="shared" si="3"/>
        <v>PK2-QI-ME</v>
      </c>
      <c r="I53" s="1691" t="s">
        <v>85</v>
      </c>
      <c r="J53" s="1827" t="s">
        <v>86</v>
      </c>
      <c r="K53" s="970">
        <v>90</v>
      </c>
      <c r="L53" s="1770"/>
      <c r="M53" s="1771"/>
      <c r="N53" s="1691" t="s">
        <v>80</v>
      </c>
      <c r="O53" s="1772"/>
      <c r="P53" s="1691">
        <v>30</v>
      </c>
      <c r="Q53" s="1691">
        <v>2</v>
      </c>
      <c r="R53" s="1773">
        <f t="shared" si="1"/>
        <v>60</v>
      </c>
      <c r="S53" s="3512"/>
      <c r="T53" s="412" t="s">
        <v>529</v>
      </c>
    </row>
    <row r="54" spans="1:20" s="412" customFormat="1" ht="12.75" customHeight="1">
      <c r="A54" s="557" t="s">
        <v>282</v>
      </c>
      <c r="B54" s="3944"/>
      <c r="C54" s="3528"/>
      <c r="D54" s="3530"/>
      <c r="E54" s="969" t="s">
        <v>846</v>
      </c>
      <c r="F54" s="1748" t="s">
        <v>32</v>
      </c>
      <c r="G54" s="969" t="s">
        <v>536</v>
      </c>
      <c r="H54" s="969" t="str">
        <f t="shared" si="3"/>
        <v>PK2-QI-ME</v>
      </c>
      <c r="I54" s="1691" t="s">
        <v>87</v>
      </c>
      <c r="J54" s="1827" t="s">
        <v>88</v>
      </c>
      <c r="K54" s="970">
        <v>90</v>
      </c>
      <c r="L54" s="1770"/>
      <c r="M54" s="1771"/>
      <c r="N54" s="1691" t="s">
        <v>80</v>
      </c>
      <c r="O54" s="1772"/>
      <c r="P54" s="1691">
        <v>30</v>
      </c>
      <c r="Q54" s="1691">
        <v>2</v>
      </c>
      <c r="R54" s="1773">
        <f t="shared" si="1"/>
        <v>60</v>
      </c>
      <c r="S54" s="3512"/>
      <c r="T54" s="412" t="s">
        <v>529</v>
      </c>
    </row>
    <row r="55" spans="1:20" s="412" customFormat="1" ht="12.75" customHeight="1">
      <c r="A55" s="557" t="s">
        <v>282</v>
      </c>
      <c r="B55" s="3944"/>
      <c r="C55" s="3528"/>
      <c r="D55" s="3530"/>
      <c r="E55" s="969" t="s">
        <v>846</v>
      </c>
      <c r="F55" s="1748" t="s">
        <v>32</v>
      </c>
      <c r="G55" s="969" t="s">
        <v>536</v>
      </c>
      <c r="H55" s="969" t="str">
        <f t="shared" si="3"/>
        <v>PK2-QI-ME</v>
      </c>
      <c r="I55" s="1691" t="s">
        <v>90</v>
      </c>
      <c r="J55" s="1827" t="s">
        <v>91</v>
      </c>
      <c r="K55" s="970">
        <v>90</v>
      </c>
      <c r="L55" s="1770"/>
      <c r="M55" s="1771"/>
      <c r="N55" s="1691" t="s">
        <v>80</v>
      </c>
      <c r="O55" s="1772"/>
      <c r="P55" s="1691">
        <v>30</v>
      </c>
      <c r="Q55" s="1691">
        <v>2</v>
      </c>
      <c r="R55" s="1773">
        <f t="shared" si="1"/>
        <v>60</v>
      </c>
      <c r="S55" s="3512"/>
      <c r="T55" s="412" t="s">
        <v>529</v>
      </c>
    </row>
    <row r="56" spans="1:20" s="412" customFormat="1" ht="12.75" customHeight="1">
      <c r="A56" s="557" t="s">
        <v>282</v>
      </c>
      <c r="B56" s="3944"/>
      <c r="C56" s="3528"/>
      <c r="D56" s="3530"/>
      <c r="E56" s="969" t="s">
        <v>846</v>
      </c>
      <c r="F56" s="1748" t="s">
        <v>32</v>
      </c>
      <c r="G56" s="969" t="s">
        <v>536</v>
      </c>
      <c r="H56" s="969" t="str">
        <f t="shared" si="3"/>
        <v>PK2-QI-ME</v>
      </c>
      <c r="I56" s="1691" t="s">
        <v>6</v>
      </c>
      <c r="J56" s="1827" t="s">
        <v>92</v>
      </c>
      <c r="K56" s="970">
        <v>90</v>
      </c>
      <c r="L56" s="1770"/>
      <c r="M56" s="1771"/>
      <c r="N56" s="1691" t="s">
        <v>80</v>
      </c>
      <c r="O56" s="1772"/>
      <c r="P56" s="1691">
        <v>30</v>
      </c>
      <c r="Q56" s="1691">
        <v>2</v>
      </c>
      <c r="R56" s="1773">
        <f t="shared" si="1"/>
        <v>60</v>
      </c>
      <c r="S56" s="3512"/>
      <c r="T56" s="412" t="s">
        <v>529</v>
      </c>
    </row>
    <row r="57" spans="1:20" s="412" customFormat="1" ht="12.75" customHeight="1">
      <c r="A57" s="557" t="s">
        <v>282</v>
      </c>
      <c r="B57" s="3944"/>
      <c r="C57" s="3528"/>
      <c r="D57" s="3530"/>
      <c r="E57" s="969" t="s">
        <v>846</v>
      </c>
      <c r="F57" s="1748" t="s">
        <v>32</v>
      </c>
      <c r="G57" s="969" t="s">
        <v>536</v>
      </c>
      <c r="H57" s="969" t="str">
        <f t="shared" si="3"/>
        <v>PK2-QI-ME</v>
      </c>
      <c r="I57" s="1691" t="s">
        <v>93</v>
      </c>
      <c r="J57" s="1827" t="s">
        <v>94</v>
      </c>
      <c r="K57" s="970">
        <v>90</v>
      </c>
      <c r="L57" s="1770"/>
      <c r="M57" s="1771"/>
      <c r="N57" s="1691" t="s">
        <v>80</v>
      </c>
      <c r="O57" s="1772"/>
      <c r="P57" s="1691">
        <v>30</v>
      </c>
      <c r="Q57" s="1691">
        <v>2</v>
      </c>
      <c r="R57" s="1773">
        <f t="shared" si="1"/>
        <v>60</v>
      </c>
      <c r="S57" s="3512"/>
      <c r="T57" s="412" t="s">
        <v>529</v>
      </c>
    </row>
    <row r="58" spans="1:20" s="412" customFormat="1" ht="12.75" customHeight="1">
      <c r="A58" s="557" t="s">
        <v>282</v>
      </c>
      <c r="B58" s="3944"/>
      <c r="C58" s="3528"/>
      <c r="D58" s="3530"/>
      <c r="E58" s="969" t="s">
        <v>846</v>
      </c>
      <c r="F58" s="1748" t="s">
        <v>32</v>
      </c>
      <c r="G58" s="969" t="s">
        <v>536</v>
      </c>
      <c r="H58" s="969" t="str">
        <f t="shared" si="3"/>
        <v>PK2-QI-ME</v>
      </c>
      <c r="I58" s="1691" t="s">
        <v>95</v>
      </c>
      <c r="J58" s="1827" t="s">
        <v>96</v>
      </c>
      <c r="K58" s="970">
        <v>90</v>
      </c>
      <c r="L58" s="1770"/>
      <c r="M58" s="1771"/>
      <c r="N58" s="1691" t="s">
        <v>80</v>
      </c>
      <c r="O58" s="1772"/>
      <c r="P58" s="1691">
        <v>30</v>
      </c>
      <c r="Q58" s="1691">
        <v>2</v>
      </c>
      <c r="R58" s="1773">
        <f t="shared" si="1"/>
        <v>60</v>
      </c>
      <c r="S58" s="3512"/>
      <c r="T58" s="412" t="s">
        <v>529</v>
      </c>
    </row>
    <row r="59" spans="1:20" s="412" customFormat="1" ht="12.75" customHeight="1" thickBot="1">
      <c r="A59" s="557" t="s">
        <v>282</v>
      </c>
      <c r="B59" s="3944"/>
      <c r="C59" s="3965"/>
      <c r="D59" s="3775"/>
      <c r="E59" s="1754" t="s">
        <v>846</v>
      </c>
      <c r="F59" s="1748" t="s">
        <v>32</v>
      </c>
      <c r="G59" s="969" t="s">
        <v>536</v>
      </c>
      <c r="H59" s="969" t="str">
        <f t="shared" si="3"/>
        <v>PK2-QI-ME</v>
      </c>
      <c r="I59" s="1691" t="s">
        <v>98</v>
      </c>
      <c r="J59" s="1827" t="s">
        <v>99</v>
      </c>
      <c r="K59" s="970">
        <v>90</v>
      </c>
      <c r="L59" s="1770"/>
      <c r="M59" s="1771"/>
      <c r="N59" s="1691" t="s">
        <v>80</v>
      </c>
      <c r="O59" s="1772"/>
      <c r="P59" s="1691">
        <v>30</v>
      </c>
      <c r="Q59" s="1691">
        <v>2</v>
      </c>
      <c r="R59" s="1773">
        <f t="shared" si="1"/>
        <v>60</v>
      </c>
      <c r="S59" s="3513"/>
      <c r="T59" s="412" t="s">
        <v>529</v>
      </c>
    </row>
    <row r="60" spans="1:20" s="412" customFormat="1" ht="13.5" customHeight="1" thickBot="1">
      <c r="A60" s="557" t="s">
        <v>282</v>
      </c>
      <c r="B60" s="3944"/>
      <c r="C60" s="1925">
        <v>361287</v>
      </c>
      <c r="D60" s="1860">
        <v>3135</v>
      </c>
      <c r="E60" s="1832" t="s">
        <v>846</v>
      </c>
      <c r="F60" s="1831" t="s">
        <v>9</v>
      </c>
      <c r="G60" s="1832" t="s">
        <v>697</v>
      </c>
      <c r="H60" s="1832" t="str">
        <f t="shared" si="3"/>
        <v>PK2-QC-EE</v>
      </c>
      <c r="I60" s="1833" t="s">
        <v>67</v>
      </c>
      <c r="J60" s="1834" t="s">
        <v>97</v>
      </c>
      <c r="K60" s="1833">
        <v>90</v>
      </c>
      <c r="L60" s="1835"/>
      <c r="M60" s="1836"/>
      <c r="N60" s="1833" t="s">
        <v>80</v>
      </c>
      <c r="O60" s="1837"/>
      <c r="P60" s="1833">
        <v>60</v>
      </c>
      <c r="Q60" s="1833">
        <v>2</v>
      </c>
      <c r="R60" s="1838">
        <f t="shared" si="1"/>
        <v>120</v>
      </c>
      <c r="S60" s="1740" t="s">
        <v>384</v>
      </c>
      <c r="T60" s="412" t="s">
        <v>531</v>
      </c>
    </row>
    <row r="61" spans="1:20" s="412" customFormat="1" ht="12">
      <c r="A61" s="565" t="s">
        <v>282</v>
      </c>
      <c r="B61" s="3987" t="s">
        <v>386</v>
      </c>
      <c r="C61" s="3527">
        <v>356637</v>
      </c>
      <c r="D61" s="3529">
        <v>1507</v>
      </c>
      <c r="E61" s="1741" t="s">
        <v>846</v>
      </c>
      <c r="F61" s="1741" t="s">
        <v>32</v>
      </c>
      <c r="G61" s="1741" t="s">
        <v>536</v>
      </c>
      <c r="H61" s="1741" t="str">
        <f t="shared" si="3"/>
        <v>PK2-QI-ME</v>
      </c>
      <c r="I61" s="3531" t="s">
        <v>106</v>
      </c>
      <c r="J61" s="1861" t="s">
        <v>107</v>
      </c>
      <c r="K61" s="1862">
        <v>90</v>
      </c>
      <c r="L61" s="1863"/>
      <c r="M61" s="1864"/>
      <c r="N61" s="1862" t="s">
        <v>80</v>
      </c>
      <c r="O61" s="1865"/>
      <c r="P61" s="1862">
        <v>60</v>
      </c>
      <c r="Q61" s="1862">
        <v>1</v>
      </c>
      <c r="R61" s="1866">
        <f>P61*Q61</f>
        <v>60</v>
      </c>
      <c r="S61" s="3510" t="s">
        <v>383</v>
      </c>
      <c r="T61" s="412" t="s">
        <v>529</v>
      </c>
    </row>
    <row r="62" spans="1:20" s="412" customFormat="1" ht="12.75" customHeight="1">
      <c r="A62" s="556" t="s">
        <v>282</v>
      </c>
      <c r="B62" s="3988"/>
      <c r="C62" s="3528"/>
      <c r="D62" s="3530"/>
      <c r="E62" s="1847" t="s">
        <v>846</v>
      </c>
      <c r="F62" s="1847" t="s">
        <v>32</v>
      </c>
      <c r="G62" s="1847" t="s">
        <v>536</v>
      </c>
      <c r="H62" s="1847" t="str">
        <f t="shared" si="3"/>
        <v>PK2-QI-ME</v>
      </c>
      <c r="I62" s="3515"/>
      <c r="J62" s="1867" t="s">
        <v>108</v>
      </c>
      <c r="K62" s="1868">
        <v>90</v>
      </c>
      <c r="L62" s="1810"/>
      <c r="M62" s="1811"/>
      <c r="N62" s="1868" t="s">
        <v>80</v>
      </c>
      <c r="O62" s="1869"/>
      <c r="P62" s="1868">
        <v>60</v>
      </c>
      <c r="Q62" s="1868">
        <v>1</v>
      </c>
      <c r="R62" s="1870">
        <f t="shared" ref="R62:R69" si="4">P62*Q62</f>
        <v>60</v>
      </c>
      <c r="S62" s="3512"/>
      <c r="T62" s="412" t="s">
        <v>529</v>
      </c>
    </row>
    <row r="63" spans="1:20" s="412" customFormat="1" ht="12.75" customHeight="1">
      <c r="A63" s="556" t="s">
        <v>282</v>
      </c>
      <c r="B63" s="3988"/>
      <c r="C63" s="3528"/>
      <c r="D63" s="3530"/>
      <c r="E63" s="1847" t="s">
        <v>846</v>
      </c>
      <c r="F63" s="1847" t="s">
        <v>32</v>
      </c>
      <c r="G63" s="1847" t="s">
        <v>536</v>
      </c>
      <c r="H63" s="1847" t="str">
        <f t="shared" si="3"/>
        <v>PK2-QI-ME</v>
      </c>
      <c r="I63" s="3532"/>
      <c r="J63" s="1867" t="s">
        <v>852</v>
      </c>
      <c r="K63" s="1868">
        <v>90</v>
      </c>
      <c r="L63" s="1810"/>
      <c r="M63" s="1811"/>
      <c r="N63" s="1868" t="s">
        <v>80</v>
      </c>
      <c r="O63" s="1869"/>
      <c r="P63" s="1868">
        <v>60</v>
      </c>
      <c r="Q63" s="1868">
        <v>1</v>
      </c>
      <c r="R63" s="1870">
        <f t="shared" si="4"/>
        <v>60</v>
      </c>
      <c r="S63" s="3512"/>
      <c r="T63" s="412" t="s">
        <v>529</v>
      </c>
    </row>
    <row r="64" spans="1:20" s="412" customFormat="1" ht="12.75" customHeight="1">
      <c r="A64" s="556" t="s">
        <v>282</v>
      </c>
      <c r="B64" s="3988"/>
      <c r="C64" s="3528"/>
      <c r="D64" s="3530"/>
      <c r="E64" s="1847" t="s">
        <v>846</v>
      </c>
      <c r="F64" s="1847" t="s">
        <v>32</v>
      </c>
      <c r="G64" s="1847" t="s">
        <v>536</v>
      </c>
      <c r="H64" s="1847" t="str">
        <f t="shared" si="3"/>
        <v>PK2-QI-ME</v>
      </c>
      <c r="I64" s="970" t="s">
        <v>110</v>
      </c>
      <c r="J64" s="1867" t="s">
        <v>126</v>
      </c>
      <c r="K64" s="1868">
        <v>90</v>
      </c>
      <c r="L64" s="1810"/>
      <c r="M64" s="1811"/>
      <c r="N64" s="1868" t="s">
        <v>80</v>
      </c>
      <c r="O64" s="1869"/>
      <c r="P64" s="1868">
        <v>60</v>
      </c>
      <c r="Q64" s="1868">
        <v>1</v>
      </c>
      <c r="R64" s="1870">
        <f t="shared" si="4"/>
        <v>60</v>
      </c>
      <c r="S64" s="3512"/>
      <c r="T64" s="412" t="s">
        <v>529</v>
      </c>
    </row>
    <row r="65" spans="1:20" s="412" customFormat="1" ht="12.75" customHeight="1">
      <c r="A65" s="556" t="s">
        <v>282</v>
      </c>
      <c r="B65" s="3988"/>
      <c r="C65" s="3528"/>
      <c r="D65" s="3530"/>
      <c r="E65" s="1847" t="s">
        <v>846</v>
      </c>
      <c r="F65" s="1847" t="s">
        <v>32</v>
      </c>
      <c r="G65" s="1847" t="s">
        <v>536</v>
      </c>
      <c r="H65" s="1847" t="str">
        <f t="shared" si="3"/>
        <v>PK2-QI-ME</v>
      </c>
      <c r="I65" s="970" t="s">
        <v>112</v>
      </c>
      <c r="J65" s="1867" t="s">
        <v>113</v>
      </c>
      <c r="K65" s="1868">
        <v>90</v>
      </c>
      <c r="L65" s="1810"/>
      <c r="M65" s="1811"/>
      <c r="N65" s="1868" t="s">
        <v>80</v>
      </c>
      <c r="O65" s="1869"/>
      <c r="P65" s="1868">
        <v>60</v>
      </c>
      <c r="Q65" s="1868">
        <v>1</v>
      </c>
      <c r="R65" s="1870">
        <f t="shared" si="4"/>
        <v>60</v>
      </c>
      <c r="S65" s="3512"/>
      <c r="T65" s="412" t="s">
        <v>529</v>
      </c>
    </row>
    <row r="66" spans="1:20" s="412" customFormat="1" ht="12.75" customHeight="1">
      <c r="A66" s="556" t="s">
        <v>282</v>
      </c>
      <c r="B66" s="3988"/>
      <c r="C66" s="3528"/>
      <c r="D66" s="3530"/>
      <c r="E66" s="1847" t="s">
        <v>846</v>
      </c>
      <c r="F66" s="1847" t="s">
        <v>32</v>
      </c>
      <c r="G66" s="1847" t="s">
        <v>536</v>
      </c>
      <c r="H66" s="1847" t="str">
        <f t="shared" si="3"/>
        <v>PK2-QI-ME</v>
      </c>
      <c r="I66" s="970" t="s">
        <v>114</v>
      </c>
      <c r="J66" s="1867" t="s">
        <v>115</v>
      </c>
      <c r="K66" s="1868">
        <v>90</v>
      </c>
      <c r="L66" s="1810"/>
      <c r="M66" s="1811"/>
      <c r="N66" s="1868" t="s">
        <v>80</v>
      </c>
      <c r="O66" s="1869"/>
      <c r="P66" s="1868">
        <v>60</v>
      </c>
      <c r="Q66" s="1868">
        <v>1</v>
      </c>
      <c r="R66" s="1870">
        <f t="shared" si="4"/>
        <v>60</v>
      </c>
      <c r="S66" s="3512"/>
      <c r="T66" s="412" t="s">
        <v>529</v>
      </c>
    </row>
    <row r="67" spans="1:20" s="412" customFormat="1" ht="12.75" customHeight="1">
      <c r="A67" s="556" t="s">
        <v>282</v>
      </c>
      <c r="B67" s="3988"/>
      <c r="C67" s="3528"/>
      <c r="D67" s="3530"/>
      <c r="E67" s="1847" t="s">
        <v>846</v>
      </c>
      <c r="F67" s="1847" t="s">
        <v>32</v>
      </c>
      <c r="G67" s="1847" t="s">
        <v>536</v>
      </c>
      <c r="H67" s="1847" t="str">
        <f t="shared" si="3"/>
        <v>PK2-QI-ME</v>
      </c>
      <c r="I67" s="3514" t="s">
        <v>116</v>
      </c>
      <c r="J67" s="1867" t="s">
        <v>853</v>
      </c>
      <c r="K67" s="1868">
        <v>90</v>
      </c>
      <c r="L67" s="1810"/>
      <c r="M67" s="1811"/>
      <c r="N67" s="1868" t="s">
        <v>80</v>
      </c>
      <c r="O67" s="1869"/>
      <c r="P67" s="1868">
        <v>60</v>
      </c>
      <c r="Q67" s="1868">
        <v>1</v>
      </c>
      <c r="R67" s="1870">
        <f t="shared" si="4"/>
        <v>60</v>
      </c>
      <c r="S67" s="3512"/>
      <c r="T67" s="412" t="s">
        <v>529</v>
      </c>
    </row>
    <row r="68" spans="1:20" s="412" customFormat="1" ht="12.75" customHeight="1">
      <c r="A68" s="556" t="s">
        <v>282</v>
      </c>
      <c r="B68" s="3988"/>
      <c r="C68" s="3528"/>
      <c r="D68" s="3530"/>
      <c r="E68" s="1847" t="s">
        <v>846</v>
      </c>
      <c r="F68" s="1847" t="s">
        <v>32</v>
      </c>
      <c r="G68" s="1847" t="s">
        <v>536</v>
      </c>
      <c r="H68" s="1847" t="str">
        <f t="shared" si="3"/>
        <v>PK2-QI-ME</v>
      </c>
      <c r="I68" s="3515"/>
      <c r="J68" s="1867" t="s">
        <v>118</v>
      </c>
      <c r="K68" s="1868">
        <v>90</v>
      </c>
      <c r="L68" s="1810"/>
      <c r="M68" s="1811"/>
      <c r="N68" s="1868" t="s">
        <v>80</v>
      </c>
      <c r="O68" s="1869"/>
      <c r="P68" s="1868">
        <v>60</v>
      </c>
      <c r="Q68" s="1868">
        <v>1</v>
      </c>
      <c r="R68" s="1870">
        <f t="shared" si="4"/>
        <v>60</v>
      </c>
      <c r="S68" s="3512"/>
      <c r="T68" s="412" t="s">
        <v>529</v>
      </c>
    </row>
    <row r="69" spans="1:20" s="412" customFormat="1" ht="12.75" customHeight="1">
      <c r="A69" s="556" t="s">
        <v>282</v>
      </c>
      <c r="B69" s="3988"/>
      <c r="C69" s="3968"/>
      <c r="D69" s="3971"/>
      <c r="E69" s="1848" t="s">
        <v>846</v>
      </c>
      <c r="F69" s="1848" t="s">
        <v>32</v>
      </c>
      <c r="G69" s="1848" t="s">
        <v>536</v>
      </c>
      <c r="H69" s="1848" t="str">
        <f t="shared" si="3"/>
        <v>PK2-QI-ME</v>
      </c>
      <c r="I69" s="3515"/>
      <c r="J69" s="1871" t="s">
        <v>119</v>
      </c>
      <c r="K69" s="1872">
        <v>90</v>
      </c>
      <c r="L69" s="1873"/>
      <c r="M69" s="1874"/>
      <c r="N69" s="1872" t="s">
        <v>80</v>
      </c>
      <c r="O69" s="1875"/>
      <c r="P69" s="1872">
        <v>60</v>
      </c>
      <c r="Q69" s="1872">
        <v>1</v>
      </c>
      <c r="R69" s="1876">
        <f t="shared" si="4"/>
        <v>60</v>
      </c>
      <c r="S69" s="3512"/>
      <c r="T69" s="412" t="s">
        <v>529</v>
      </c>
    </row>
    <row r="70" spans="1:20" s="412" customFormat="1" ht="13.5" customHeight="1" thickBot="1">
      <c r="A70" s="556" t="s">
        <v>282</v>
      </c>
      <c r="B70" s="3988"/>
      <c r="C70" s="1878">
        <v>361185</v>
      </c>
      <c r="D70" s="1877">
        <v>3231</v>
      </c>
      <c r="E70" s="1878" t="s">
        <v>695</v>
      </c>
      <c r="F70" s="1878" t="s">
        <v>32</v>
      </c>
      <c r="G70" s="1878" t="s">
        <v>697</v>
      </c>
      <c r="H70" s="1878" t="str">
        <f t="shared" si="3"/>
        <v>PK2-MI-EE</v>
      </c>
      <c r="I70" s="1879" t="s">
        <v>854</v>
      </c>
      <c r="J70" s="1880" t="s">
        <v>121</v>
      </c>
      <c r="K70" s="1879">
        <v>30</v>
      </c>
      <c r="L70" s="1881"/>
      <c r="M70" s="1882"/>
      <c r="N70" s="1879" t="s">
        <v>80</v>
      </c>
      <c r="O70" s="1883"/>
      <c r="P70" s="1879">
        <v>60</v>
      </c>
      <c r="Q70" s="1879">
        <v>1</v>
      </c>
      <c r="R70" s="1884">
        <f t="shared" ref="R70:R71" si="5">P70*Q70</f>
        <v>60</v>
      </c>
      <c r="S70" s="3513"/>
      <c r="T70" s="412" t="s">
        <v>529</v>
      </c>
    </row>
    <row r="71" spans="1:20" s="437" customFormat="1" ht="13.5" customHeight="1" thickBot="1">
      <c r="A71" s="545" t="s">
        <v>282</v>
      </c>
      <c r="B71" s="3988"/>
      <c r="C71" s="1926">
        <v>356635</v>
      </c>
      <c r="D71" s="1885">
        <v>1510</v>
      </c>
      <c r="E71" s="1885" t="s">
        <v>34</v>
      </c>
      <c r="F71" s="1885" t="s">
        <v>42</v>
      </c>
      <c r="G71" s="1885" t="s">
        <v>536</v>
      </c>
      <c r="H71" s="1885" t="str">
        <f t="shared" si="3"/>
        <v>PK2-RL-ME</v>
      </c>
      <c r="I71" s="1886" t="s">
        <v>123</v>
      </c>
      <c r="J71" s="1887" t="s">
        <v>124</v>
      </c>
      <c r="K71" s="1888">
        <v>120</v>
      </c>
      <c r="L71" s="1889"/>
      <c r="M71" s="1890"/>
      <c r="N71" s="1888"/>
      <c r="O71" s="1888" t="s">
        <v>80</v>
      </c>
      <c r="P71" s="1888">
        <v>20</v>
      </c>
      <c r="Q71" s="1888">
        <v>1</v>
      </c>
      <c r="R71" s="1891">
        <f t="shared" si="5"/>
        <v>20</v>
      </c>
      <c r="S71" s="1892" t="s">
        <v>503</v>
      </c>
      <c r="T71" s="437" t="s">
        <v>528</v>
      </c>
    </row>
    <row r="72" spans="1:20" s="412" customFormat="1" ht="12.75" customHeight="1">
      <c r="A72" s="556" t="s">
        <v>282</v>
      </c>
      <c r="B72" s="3988"/>
      <c r="C72" s="3516">
        <v>356634</v>
      </c>
      <c r="D72" s="3519">
        <v>1513</v>
      </c>
      <c r="E72" s="1893" t="s">
        <v>696</v>
      </c>
      <c r="F72" s="1893" t="s">
        <v>9</v>
      </c>
      <c r="G72" s="1893" t="s">
        <v>697</v>
      </c>
      <c r="H72" s="1893" t="str">
        <f t="shared" si="3"/>
        <v>PK2-HC-EE</v>
      </c>
      <c r="I72" s="3522" t="s">
        <v>130</v>
      </c>
      <c r="J72" s="1894" t="s">
        <v>68</v>
      </c>
      <c r="K72" s="1895">
        <v>180</v>
      </c>
      <c r="L72" s="1894"/>
      <c r="M72" s="1895"/>
      <c r="N72" s="1895" t="s">
        <v>80</v>
      </c>
      <c r="O72" s="1895"/>
      <c r="P72" s="1895">
        <v>480</v>
      </c>
      <c r="Q72" s="1895">
        <v>3</v>
      </c>
      <c r="R72" s="1896">
        <f>P72*Q72</f>
        <v>1440</v>
      </c>
      <c r="S72" s="3525" t="s">
        <v>384</v>
      </c>
      <c r="T72" s="437" t="s">
        <v>531</v>
      </c>
    </row>
    <row r="73" spans="1:20" s="412" customFormat="1" ht="12.75" customHeight="1">
      <c r="A73" s="556" t="s">
        <v>282</v>
      </c>
      <c r="B73" s="3988"/>
      <c r="C73" s="3517"/>
      <c r="D73" s="3520"/>
      <c r="E73" s="1893" t="s">
        <v>696</v>
      </c>
      <c r="F73" s="1893" t="s">
        <v>9</v>
      </c>
      <c r="G73" s="1893" t="s">
        <v>697</v>
      </c>
      <c r="H73" s="1893" t="str">
        <f t="shared" si="3"/>
        <v>PK2-HC-EE</v>
      </c>
      <c r="I73" s="3523"/>
      <c r="J73" s="1897" t="s">
        <v>131</v>
      </c>
      <c r="K73" s="1898">
        <v>180</v>
      </c>
      <c r="L73" s="1899"/>
      <c r="M73" s="1900"/>
      <c r="N73" s="1898" t="s">
        <v>80</v>
      </c>
      <c r="O73" s="1898"/>
      <c r="P73" s="1898">
        <v>480</v>
      </c>
      <c r="Q73" s="1898">
        <v>3</v>
      </c>
      <c r="R73" s="1901">
        <f t="shared" ref="R73:R86" si="6">P73*Q73</f>
        <v>1440</v>
      </c>
      <c r="S73" s="3526"/>
      <c r="T73" s="437" t="s">
        <v>531</v>
      </c>
    </row>
    <row r="74" spans="1:20" s="412" customFormat="1" ht="13.5" customHeight="1" thickBot="1">
      <c r="A74" s="556" t="s">
        <v>282</v>
      </c>
      <c r="B74" s="3988"/>
      <c r="C74" s="3518"/>
      <c r="D74" s="3521"/>
      <c r="E74" s="1893" t="s">
        <v>696</v>
      </c>
      <c r="F74" s="1893" t="s">
        <v>9</v>
      </c>
      <c r="G74" s="1893" t="s">
        <v>697</v>
      </c>
      <c r="H74" s="1893" t="str">
        <f t="shared" si="3"/>
        <v>PK2-HC-EE</v>
      </c>
      <c r="I74" s="3524"/>
      <c r="J74" s="1897" t="s">
        <v>69</v>
      </c>
      <c r="K74" s="1898">
        <v>180</v>
      </c>
      <c r="L74" s="1899"/>
      <c r="M74" s="1900"/>
      <c r="N74" s="1898" t="s">
        <v>80</v>
      </c>
      <c r="O74" s="1898"/>
      <c r="P74" s="1898">
        <v>480</v>
      </c>
      <c r="Q74" s="1898">
        <v>3</v>
      </c>
      <c r="R74" s="1901">
        <f t="shared" si="6"/>
        <v>1440</v>
      </c>
      <c r="S74" s="1902" t="s">
        <v>383</v>
      </c>
      <c r="T74" s="437" t="s">
        <v>529</v>
      </c>
    </row>
    <row r="75" spans="1:20" s="412" customFormat="1" ht="12.75" customHeight="1">
      <c r="A75" s="556" t="s">
        <v>282</v>
      </c>
      <c r="B75" s="3988"/>
      <c r="C75" s="3712">
        <v>356651</v>
      </c>
      <c r="D75" s="3536">
        <v>1514</v>
      </c>
      <c r="E75" s="3952" t="s">
        <v>718</v>
      </c>
      <c r="F75" s="3952" t="s">
        <v>34</v>
      </c>
      <c r="G75" s="3952" t="s">
        <v>536</v>
      </c>
      <c r="H75" s="3952" t="s">
        <v>1637</v>
      </c>
      <c r="I75" s="3979" t="s">
        <v>132</v>
      </c>
      <c r="J75" s="2691" t="s">
        <v>1678</v>
      </c>
      <c r="K75" s="3952">
        <v>365</v>
      </c>
      <c r="L75" s="1903"/>
      <c r="M75" s="1904"/>
      <c r="N75" s="970" t="s">
        <v>80</v>
      </c>
      <c r="O75" s="970"/>
      <c r="P75" s="970">
        <v>480</v>
      </c>
      <c r="Q75" s="970">
        <v>3</v>
      </c>
      <c r="R75" s="1905">
        <f t="shared" si="6"/>
        <v>1440</v>
      </c>
      <c r="S75" s="3510" t="s">
        <v>385</v>
      </c>
      <c r="T75" s="437" t="s">
        <v>530</v>
      </c>
    </row>
    <row r="76" spans="1:20" s="412" customFormat="1" ht="12.75" customHeight="1">
      <c r="A76" s="556" t="s">
        <v>282</v>
      </c>
      <c r="B76" s="3988"/>
      <c r="C76" s="3713"/>
      <c r="D76" s="3537"/>
      <c r="E76" s="3953"/>
      <c r="F76" s="3953"/>
      <c r="G76" s="3953"/>
      <c r="H76" s="3953"/>
      <c r="I76" s="3980"/>
      <c r="J76" s="2691" t="s">
        <v>134</v>
      </c>
      <c r="K76" s="3953"/>
      <c r="L76" s="1903"/>
      <c r="M76" s="1904"/>
      <c r="N76" s="970" t="s">
        <v>80</v>
      </c>
      <c r="O76" s="970"/>
      <c r="P76" s="970">
        <v>480</v>
      </c>
      <c r="Q76" s="970">
        <v>3</v>
      </c>
      <c r="R76" s="1905">
        <f t="shared" si="6"/>
        <v>1440</v>
      </c>
      <c r="S76" s="3512"/>
      <c r="T76" s="437" t="s">
        <v>530</v>
      </c>
    </row>
    <row r="77" spans="1:20" s="412" customFormat="1" ht="12.75" customHeight="1">
      <c r="A77" s="556" t="s">
        <v>282</v>
      </c>
      <c r="B77" s="3988"/>
      <c r="C77" s="3714"/>
      <c r="D77" s="3538"/>
      <c r="E77" s="3954"/>
      <c r="F77" s="3954"/>
      <c r="G77" s="3954"/>
      <c r="H77" s="3954"/>
      <c r="I77" s="3981"/>
      <c r="J77" s="2691" t="s">
        <v>135</v>
      </c>
      <c r="K77" s="3954"/>
      <c r="L77" s="1903"/>
      <c r="M77" s="1904"/>
      <c r="N77" s="970" t="s">
        <v>80</v>
      </c>
      <c r="O77" s="970"/>
      <c r="P77" s="970">
        <v>480</v>
      </c>
      <c r="Q77" s="970">
        <v>3</v>
      </c>
      <c r="R77" s="1905">
        <f t="shared" si="6"/>
        <v>1440</v>
      </c>
      <c r="S77" s="3512"/>
      <c r="T77" s="437" t="s">
        <v>530</v>
      </c>
    </row>
    <row r="78" spans="1:20" s="412" customFormat="1" ht="12.75" customHeight="1">
      <c r="A78" s="556" t="s">
        <v>282</v>
      </c>
      <c r="B78" s="3988"/>
      <c r="C78" s="3715">
        <v>356653</v>
      </c>
      <c r="D78" s="3456">
        <v>1516</v>
      </c>
      <c r="E78" s="3990" t="s">
        <v>718</v>
      </c>
      <c r="F78" s="3990" t="s">
        <v>34</v>
      </c>
      <c r="G78" s="3990" t="s">
        <v>536</v>
      </c>
      <c r="H78" s="3990" t="s">
        <v>1637</v>
      </c>
      <c r="I78" s="3956" t="s">
        <v>139</v>
      </c>
      <c r="J78" s="2692" t="s">
        <v>1679</v>
      </c>
      <c r="K78" s="3990">
        <v>365</v>
      </c>
      <c r="L78" s="1903"/>
      <c r="M78" s="1904"/>
      <c r="N78" s="970" t="s">
        <v>80</v>
      </c>
      <c r="O78" s="970"/>
      <c r="P78" s="970">
        <v>480</v>
      </c>
      <c r="Q78" s="970">
        <v>3</v>
      </c>
      <c r="R78" s="1905">
        <f>P78*Q78</f>
        <v>1440</v>
      </c>
      <c r="S78" s="3546"/>
      <c r="T78" s="437" t="s">
        <v>530</v>
      </c>
    </row>
    <row r="79" spans="1:20" s="412" customFormat="1" ht="13.5" customHeight="1" thickBot="1">
      <c r="A79" s="556" t="s">
        <v>282</v>
      </c>
      <c r="B79" s="3988"/>
      <c r="C79" s="3716"/>
      <c r="D79" s="3457"/>
      <c r="E79" s="3991"/>
      <c r="F79" s="3991"/>
      <c r="G79" s="3991"/>
      <c r="H79" s="3991"/>
      <c r="I79" s="3957"/>
      <c r="J79" s="2692" t="s">
        <v>143</v>
      </c>
      <c r="K79" s="3991"/>
      <c r="L79" s="1903"/>
      <c r="M79" s="1904"/>
      <c r="N79" s="970" t="s">
        <v>80</v>
      </c>
      <c r="O79" s="970"/>
      <c r="P79" s="970">
        <v>480</v>
      </c>
      <c r="Q79" s="970">
        <v>3</v>
      </c>
      <c r="R79" s="1905">
        <f>P79*Q79</f>
        <v>1440</v>
      </c>
      <c r="S79" s="3511"/>
      <c r="T79" s="437" t="s">
        <v>530</v>
      </c>
    </row>
    <row r="80" spans="1:20" s="412" customFormat="1" ht="12.75" customHeight="1">
      <c r="A80" s="556" t="s">
        <v>282</v>
      </c>
      <c r="B80" s="3988"/>
      <c r="C80" s="3984">
        <v>356652</v>
      </c>
      <c r="D80" s="3982">
        <v>1517</v>
      </c>
      <c r="E80" s="3982" t="s">
        <v>718</v>
      </c>
      <c r="F80" s="3982" t="s">
        <v>34</v>
      </c>
      <c r="G80" s="3982" t="s">
        <v>536</v>
      </c>
      <c r="H80" s="3982" t="str">
        <f t="shared" si="3"/>
        <v>PK2-YR-ME</v>
      </c>
      <c r="I80" s="3910" t="s">
        <v>144</v>
      </c>
      <c r="J80" s="2693" t="s">
        <v>1680</v>
      </c>
      <c r="K80" s="3910">
        <v>365</v>
      </c>
      <c r="L80" s="1903"/>
      <c r="M80" s="1904"/>
      <c r="N80" s="970" t="s">
        <v>80</v>
      </c>
      <c r="O80" s="970"/>
      <c r="P80" s="970">
        <v>480</v>
      </c>
      <c r="Q80" s="970">
        <v>3</v>
      </c>
      <c r="R80" s="1905">
        <f t="shared" si="6"/>
        <v>1440</v>
      </c>
      <c r="S80" s="3510" t="s">
        <v>385</v>
      </c>
      <c r="T80" s="437" t="s">
        <v>530</v>
      </c>
    </row>
    <row r="81" spans="1:20" s="412" customFormat="1" ht="13.5" customHeight="1" thickBot="1">
      <c r="A81" s="556" t="s">
        <v>282</v>
      </c>
      <c r="B81" s="3988"/>
      <c r="C81" s="3985"/>
      <c r="D81" s="3983"/>
      <c r="E81" s="3983"/>
      <c r="F81" s="3983"/>
      <c r="G81" s="3983"/>
      <c r="H81" s="3983"/>
      <c r="I81" s="3892"/>
      <c r="J81" s="2693" t="s">
        <v>146</v>
      </c>
      <c r="K81" s="3892"/>
      <c r="L81" s="1903"/>
      <c r="M81" s="1904"/>
      <c r="N81" s="970" t="s">
        <v>80</v>
      </c>
      <c r="O81" s="970"/>
      <c r="P81" s="970">
        <v>480</v>
      </c>
      <c r="Q81" s="970">
        <v>3</v>
      </c>
      <c r="R81" s="1905">
        <f t="shared" si="6"/>
        <v>1440</v>
      </c>
      <c r="S81" s="3511"/>
      <c r="T81" s="437" t="s">
        <v>530</v>
      </c>
    </row>
    <row r="82" spans="1:20" s="412" customFormat="1" ht="13.5" customHeight="1" thickBot="1">
      <c r="A82" s="556" t="s">
        <v>282</v>
      </c>
      <c r="B82" s="3988"/>
      <c r="C82" s="3986"/>
      <c r="D82" s="3983"/>
      <c r="E82" s="3983"/>
      <c r="F82" s="3983"/>
      <c r="G82" s="3983"/>
      <c r="H82" s="3983"/>
      <c r="I82" s="3892"/>
      <c r="J82" s="3046" t="s">
        <v>1809</v>
      </c>
      <c r="K82" s="3893"/>
      <c r="L82" s="1903"/>
      <c r="M82" s="1904"/>
      <c r="N82" s="970"/>
      <c r="O82" s="970"/>
      <c r="P82" s="970"/>
      <c r="Q82" s="970"/>
      <c r="R82" s="1905"/>
      <c r="S82" s="2655"/>
      <c r="T82" s="437"/>
    </row>
    <row r="83" spans="1:20" s="412" customFormat="1" ht="13.5" customHeight="1" thickBot="1">
      <c r="A83" s="556" t="s">
        <v>282</v>
      </c>
      <c r="B83" s="3988"/>
      <c r="C83" s="2773">
        <v>366760</v>
      </c>
      <c r="D83" s="2765">
        <v>7158</v>
      </c>
      <c r="E83" s="2765" t="s">
        <v>718</v>
      </c>
      <c r="F83" s="2765" t="s">
        <v>34</v>
      </c>
      <c r="G83" s="2765" t="s">
        <v>536</v>
      </c>
      <c r="H83" s="2765" t="str">
        <f t="shared" si="3"/>
        <v>PK2-YR-ME</v>
      </c>
      <c r="I83" s="2774" t="s">
        <v>1785</v>
      </c>
      <c r="J83" s="2766" t="s">
        <v>1787</v>
      </c>
      <c r="K83" s="2767">
        <v>365</v>
      </c>
      <c r="L83" s="1903"/>
      <c r="M83" s="1904"/>
      <c r="N83" s="970" t="s">
        <v>80</v>
      </c>
      <c r="O83" s="970"/>
      <c r="P83" s="970">
        <v>30</v>
      </c>
      <c r="Q83" s="970">
        <v>1</v>
      </c>
      <c r="R83" s="1905">
        <f t="shared" si="6"/>
        <v>30</v>
      </c>
      <c r="S83" s="1740" t="s">
        <v>385</v>
      </c>
      <c r="T83" s="437"/>
    </row>
    <row r="84" spans="1:20" s="412" customFormat="1" ht="13.5" customHeight="1" thickBot="1">
      <c r="A84" s="556" t="s">
        <v>282</v>
      </c>
      <c r="B84" s="3988"/>
      <c r="C84" s="2687">
        <v>366292</v>
      </c>
      <c r="D84" s="2681">
        <v>6783</v>
      </c>
      <c r="E84" s="2682" t="s">
        <v>718</v>
      </c>
      <c r="F84" s="2682" t="s">
        <v>34</v>
      </c>
      <c r="G84" s="2682" t="s">
        <v>536</v>
      </c>
      <c r="H84" s="2682" t="str">
        <f t="shared" si="3"/>
        <v>PK2-YR-ME</v>
      </c>
      <c r="I84" s="2683" t="s">
        <v>1661</v>
      </c>
      <c r="J84" s="2684" t="s">
        <v>1662</v>
      </c>
      <c r="K84" s="2685">
        <v>540</v>
      </c>
      <c r="L84" s="1903"/>
      <c r="M84" s="1904"/>
      <c r="N84" s="970" t="s">
        <v>80</v>
      </c>
      <c r="O84" s="970"/>
      <c r="P84" s="970">
        <v>60</v>
      </c>
      <c r="Q84" s="970">
        <v>1</v>
      </c>
      <c r="R84" s="1905">
        <v>60</v>
      </c>
      <c r="S84" s="2655" t="s">
        <v>385</v>
      </c>
      <c r="T84" s="437"/>
    </row>
    <row r="85" spans="1:20" s="412" customFormat="1" ht="13.5" customHeight="1" thickBot="1">
      <c r="A85" s="556" t="s">
        <v>282</v>
      </c>
      <c r="B85" s="3988"/>
      <c r="C85" s="3969">
        <v>356636</v>
      </c>
      <c r="D85" s="3550">
        <v>1518</v>
      </c>
      <c r="E85" s="427" t="s">
        <v>696</v>
      </c>
      <c r="F85" s="427" t="s">
        <v>9</v>
      </c>
      <c r="G85" s="427" t="s">
        <v>536</v>
      </c>
      <c r="H85" s="427" t="str">
        <f t="shared" si="3"/>
        <v>PK2-HC-ME</v>
      </c>
      <c r="I85" s="3547" t="s">
        <v>147</v>
      </c>
      <c r="J85" s="2191" t="s">
        <v>1550</v>
      </c>
      <c r="K85" s="414">
        <v>180</v>
      </c>
      <c r="L85" s="1903"/>
      <c r="M85" s="1904"/>
      <c r="N85" s="970" t="s">
        <v>80</v>
      </c>
      <c r="O85" s="970"/>
      <c r="P85" s="970">
        <v>180</v>
      </c>
      <c r="Q85" s="970">
        <v>2</v>
      </c>
      <c r="R85" s="1905">
        <f t="shared" si="6"/>
        <v>360</v>
      </c>
      <c r="S85" s="1906" t="s">
        <v>384</v>
      </c>
      <c r="T85" s="437" t="s">
        <v>531</v>
      </c>
    </row>
    <row r="86" spans="1:20" s="412" customFormat="1" ht="13.5" customHeight="1" thickBot="1">
      <c r="A86" s="567" t="s">
        <v>282</v>
      </c>
      <c r="B86" s="3989"/>
      <c r="C86" s="3970"/>
      <c r="D86" s="3414"/>
      <c r="E86" s="1087" t="s">
        <v>696</v>
      </c>
      <c r="F86" s="1087" t="s">
        <v>9</v>
      </c>
      <c r="G86" s="1087" t="s">
        <v>536</v>
      </c>
      <c r="H86" s="1087" t="str">
        <f t="shared" si="3"/>
        <v>PK2-HC-ME</v>
      </c>
      <c r="I86" s="3548"/>
      <c r="J86" s="2679" t="s">
        <v>1551</v>
      </c>
      <c r="K86" s="422">
        <v>180</v>
      </c>
      <c r="L86" s="1907"/>
      <c r="M86" s="1908"/>
      <c r="N86" s="1821" t="s">
        <v>80</v>
      </c>
      <c r="O86" s="1821"/>
      <c r="P86" s="1821">
        <v>180</v>
      </c>
      <c r="Q86" s="1821">
        <v>2</v>
      </c>
      <c r="R86" s="1909">
        <f t="shared" si="6"/>
        <v>360</v>
      </c>
      <c r="S86" s="1906" t="s">
        <v>383</v>
      </c>
      <c r="T86" s="437" t="s">
        <v>529</v>
      </c>
    </row>
    <row r="87" spans="1:20" s="412" customFormat="1" ht="12">
      <c r="A87" s="565" t="s">
        <v>282</v>
      </c>
      <c r="B87" s="3987" t="s">
        <v>387</v>
      </c>
      <c r="C87" s="3527">
        <v>356638</v>
      </c>
      <c r="D87" s="3529">
        <v>1507</v>
      </c>
      <c r="E87" s="1741" t="s">
        <v>846</v>
      </c>
      <c r="F87" s="1741" t="s">
        <v>32</v>
      </c>
      <c r="G87" s="1741" t="s">
        <v>536</v>
      </c>
      <c r="H87" s="1741" t="str">
        <f t="shared" si="3"/>
        <v>PK2-QI-ME</v>
      </c>
      <c r="I87" s="3531" t="s">
        <v>106</v>
      </c>
      <c r="J87" s="1861" t="s">
        <v>107</v>
      </c>
      <c r="K87" s="1862">
        <v>90</v>
      </c>
      <c r="L87" s="1863"/>
      <c r="M87" s="1864"/>
      <c r="N87" s="1862" t="s">
        <v>80</v>
      </c>
      <c r="O87" s="1865"/>
      <c r="P87" s="1862">
        <v>60</v>
      </c>
      <c r="Q87" s="1862">
        <v>1</v>
      </c>
      <c r="R87" s="1866">
        <f>P87*Q87</f>
        <v>60</v>
      </c>
      <c r="S87" s="3510" t="s">
        <v>383</v>
      </c>
      <c r="T87" s="412" t="s">
        <v>529</v>
      </c>
    </row>
    <row r="88" spans="1:20" s="412" customFormat="1" ht="12.75" customHeight="1">
      <c r="A88" s="556" t="s">
        <v>282</v>
      </c>
      <c r="B88" s="3988"/>
      <c r="C88" s="3528"/>
      <c r="D88" s="3530"/>
      <c r="E88" s="1847" t="s">
        <v>846</v>
      </c>
      <c r="F88" s="1847" t="s">
        <v>32</v>
      </c>
      <c r="G88" s="1847" t="s">
        <v>536</v>
      </c>
      <c r="H88" s="1847" t="str">
        <f t="shared" si="3"/>
        <v>PK2-QI-ME</v>
      </c>
      <c r="I88" s="3515"/>
      <c r="J88" s="1867" t="s">
        <v>108</v>
      </c>
      <c r="K88" s="1868">
        <v>90</v>
      </c>
      <c r="L88" s="1810"/>
      <c r="M88" s="1811"/>
      <c r="N88" s="1868" t="s">
        <v>80</v>
      </c>
      <c r="O88" s="1869"/>
      <c r="P88" s="1868">
        <v>60</v>
      </c>
      <c r="Q88" s="1868">
        <v>1</v>
      </c>
      <c r="R88" s="1870">
        <f t="shared" ref="R88:R97" si="7">P88*Q88</f>
        <v>60</v>
      </c>
      <c r="S88" s="3512"/>
      <c r="T88" s="412" t="s">
        <v>529</v>
      </c>
    </row>
    <row r="89" spans="1:20" s="412" customFormat="1" ht="12.75" customHeight="1">
      <c r="A89" s="556" t="s">
        <v>282</v>
      </c>
      <c r="B89" s="3988"/>
      <c r="C89" s="3528"/>
      <c r="D89" s="3530"/>
      <c r="E89" s="1847" t="s">
        <v>846</v>
      </c>
      <c r="F89" s="1847" t="s">
        <v>32</v>
      </c>
      <c r="G89" s="1847" t="s">
        <v>536</v>
      </c>
      <c r="H89" s="1847" t="str">
        <f t="shared" si="3"/>
        <v>PK2-QI-ME</v>
      </c>
      <c r="I89" s="3532"/>
      <c r="J89" s="1867" t="s">
        <v>852</v>
      </c>
      <c r="K89" s="1868">
        <v>90</v>
      </c>
      <c r="L89" s="1810"/>
      <c r="M89" s="1811"/>
      <c r="N89" s="1868" t="s">
        <v>80</v>
      </c>
      <c r="O89" s="1869"/>
      <c r="P89" s="1868">
        <v>60</v>
      </c>
      <c r="Q89" s="1868">
        <v>1</v>
      </c>
      <c r="R89" s="1870">
        <f t="shared" si="7"/>
        <v>60</v>
      </c>
      <c r="S89" s="3512"/>
      <c r="T89" s="412" t="s">
        <v>529</v>
      </c>
    </row>
    <row r="90" spans="1:20" s="412" customFormat="1" ht="12.75" customHeight="1">
      <c r="A90" s="556" t="s">
        <v>282</v>
      </c>
      <c r="B90" s="3988"/>
      <c r="C90" s="3528"/>
      <c r="D90" s="3530"/>
      <c r="E90" s="1847" t="s">
        <v>846</v>
      </c>
      <c r="F90" s="1847" t="s">
        <v>32</v>
      </c>
      <c r="G90" s="1847" t="s">
        <v>536</v>
      </c>
      <c r="H90" s="1847" t="str">
        <f t="shared" si="3"/>
        <v>PK2-QI-ME</v>
      </c>
      <c r="I90" s="970" t="s">
        <v>110</v>
      </c>
      <c r="J90" s="1867" t="s">
        <v>126</v>
      </c>
      <c r="K90" s="1868">
        <v>90</v>
      </c>
      <c r="L90" s="1810"/>
      <c r="M90" s="1811"/>
      <c r="N90" s="1868" t="s">
        <v>80</v>
      </c>
      <c r="O90" s="1869"/>
      <c r="P90" s="1868">
        <v>60</v>
      </c>
      <c r="Q90" s="1868">
        <v>1</v>
      </c>
      <c r="R90" s="1870">
        <f t="shared" si="7"/>
        <v>60</v>
      </c>
      <c r="S90" s="3512"/>
      <c r="T90" s="412" t="s">
        <v>529</v>
      </c>
    </row>
    <row r="91" spans="1:20" s="412" customFormat="1" ht="12.75" customHeight="1">
      <c r="A91" s="556" t="s">
        <v>282</v>
      </c>
      <c r="B91" s="3988"/>
      <c r="C91" s="3528"/>
      <c r="D91" s="3530"/>
      <c r="E91" s="1847" t="s">
        <v>846</v>
      </c>
      <c r="F91" s="1847" t="s">
        <v>32</v>
      </c>
      <c r="G91" s="1847" t="s">
        <v>536</v>
      </c>
      <c r="H91" s="1847" t="str">
        <f t="shared" si="3"/>
        <v>PK2-QI-ME</v>
      </c>
      <c r="I91" s="970" t="s">
        <v>112</v>
      </c>
      <c r="J91" s="1867" t="s">
        <v>113</v>
      </c>
      <c r="K91" s="1868">
        <v>90</v>
      </c>
      <c r="L91" s="1810"/>
      <c r="M91" s="1811"/>
      <c r="N91" s="1868" t="s">
        <v>80</v>
      </c>
      <c r="O91" s="1869"/>
      <c r="P91" s="1868">
        <v>60</v>
      </c>
      <c r="Q91" s="1868">
        <v>1</v>
      </c>
      <c r="R91" s="1870">
        <f t="shared" si="7"/>
        <v>60</v>
      </c>
      <c r="S91" s="3512"/>
      <c r="T91" s="412" t="s">
        <v>529</v>
      </c>
    </row>
    <row r="92" spans="1:20" s="412" customFormat="1" ht="12.75" customHeight="1">
      <c r="A92" s="556" t="s">
        <v>282</v>
      </c>
      <c r="B92" s="3988"/>
      <c r="C92" s="3528"/>
      <c r="D92" s="3530"/>
      <c r="E92" s="1847" t="s">
        <v>846</v>
      </c>
      <c r="F92" s="1847" t="s">
        <v>32</v>
      </c>
      <c r="G92" s="1847" t="s">
        <v>536</v>
      </c>
      <c r="H92" s="1847" t="str">
        <f t="shared" ref="H92:H164" si="8">A92&amp;"-"&amp;E92&amp;F92&amp;"-"&amp;G92</f>
        <v>PK2-QI-ME</v>
      </c>
      <c r="I92" s="970" t="s">
        <v>114</v>
      </c>
      <c r="J92" s="1867" t="s">
        <v>115</v>
      </c>
      <c r="K92" s="1868">
        <v>90</v>
      </c>
      <c r="L92" s="1810"/>
      <c r="M92" s="1811"/>
      <c r="N92" s="1868" t="s">
        <v>80</v>
      </c>
      <c r="O92" s="1869"/>
      <c r="P92" s="1868">
        <v>60</v>
      </c>
      <c r="Q92" s="1868">
        <v>1</v>
      </c>
      <c r="R92" s="1870">
        <f t="shared" si="7"/>
        <v>60</v>
      </c>
      <c r="S92" s="3512"/>
      <c r="T92" s="412" t="s">
        <v>529</v>
      </c>
    </row>
    <row r="93" spans="1:20" s="412" customFormat="1" ht="12.75" customHeight="1">
      <c r="A93" s="556" t="s">
        <v>282</v>
      </c>
      <c r="B93" s="3988"/>
      <c r="C93" s="3528"/>
      <c r="D93" s="3530"/>
      <c r="E93" s="1847" t="s">
        <v>846</v>
      </c>
      <c r="F93" s="1847" t="s">
        <v>32</v>
      </c>
      <c r="G93" s="1847" t="s">
        <v>536</v>
      </c>
      <c r="H93" s="1847" t="str">
        <f t="shared" si="8"/>
        <v>PK2-QI-ME</v>
      </c>
      <c r="I93" s="3514" t="s">
        <v>116</v>
      </c>
      <c r="J93" s="1867" t="s">
        <v>853</v>
      </c>
      <c r="K93" s="1868">
        <v>90</v>
      </c>
      <c r="L93" s="1810"/>
      <c r="M93" s="1811"/>
      <c r="N93" s="1868" t="s">
        <v>80</v>
      </c>
      <c r="O93" s="1869"/>
      <c r="P93" s="1868">
        <v>60</v>
      </c>
      <c r="Q93" s="1868">
        <v>1</v>
      </c>
      <c r="R93" s="1870">
        <f t="shared" si="7"/>
        <v>60</v>
      </c>
      <c r="S93" s="3512"/>
      <c r="T93" s="412" t="s">
        <v>529</v>
      </c>
    </row>
    <row r="94" spans="1:20" s="412" customFormat="1" ht="12.75" customHeight="1">
      <c r="A94" s="556" t="s">
        <v>282</v>
      </c>
      <c r="B94" s="3988"/>
      <c r="C94" s="3528"/>
      <c r="D94" s="3530"/>
      <c r="E94" s="1847" t="s">
        <v>846</v>
      </c>
      <c r="F94" s="1847" t="s">
        <v>32</v>
      </c>
      <c r="G94" s="1847" t="s">
        <v>536</v>
      </c>
      <c r="H94" s="1847" t="str">
        <f t="shared" si="8"/>
        <v>PK2-QI-ME</v>
      </c>
      <c r="I94" s="3515"/>
      <c r="J94" s="1867" t="s">
        <v>118</v>
      </c>
      <c r="K94" s="1868">
        <v>90</v>
      </c>
      <c r="L94" s="1810"/>
      <c r="M94" s="1811"/>
      <c r="N94" s="1868" t="s">
        <v>80</v>
      </c>
      <c r="O94" s="1869"/>
      <c r="P94" s="1868">
        <v>60</v>
      </c>
      <c r="Q94" s="1868">
        <v>1</v>
      </c>
      <c r="R94" s="1870">
        <f t="shared" si="7"/>
        <v>60</v>
      </c>
      <c r="S94" s="3512"/>
      <c r="T94" s="412" t="s">
        <v>529</v>
      </c>
    </row>
    <row r="95" spans="1:20" s="412" customFormat="1" ht="12.75" customHeight="1">
      <c r="A95" s="556" t="s">
        <v>282</v>
      </c>
      <c r="B95" s="3988"/>
      <c r="C95" s="3528"/>
      <c r="D95" s="3530"/>
      <c r="E95" s="1848" t="s">
        <v>846</v>
      </c>
      <c r="F95" s="1848" t="s">
        <v>32</v>
      </c>
      <c r="G95" s="1848" t="s">
        <v>536</v>
      </c>
      <c r="H95" s="1848" t="str">
        <f t="shared" si="8"/>
        <v>PK2-QI-ME</v>
      </c>
      <c r="I95" s="3515"/>
      <c r="J95" s="1871" t="s">
        <v>119</v>
      </c>
      <c r="K95" s="1872">
        <v>90</v>
      </c>
      <c r="L95" s="1873"/>
      <c r="M95" s="1874"/>
      <c r="N95" s="1872" t="s">
        <v>80</v>
      </c>
      <c r="O95" s="1875"/>
      <c r="P95" s="1872">
        <v>60</v>
      </c>
      <c r="Q95" s="1872">
        <v>1</v>
      </c>
      <c r="R95" s="1876">
        <f t="shared" si="7"/>
        <v>60</v>
      </c>
      <c r="S95" s="3512"/>
      <c r="T95" s="412" t="s">
        <v>529</v>
      </c>
    </row>
    <row r="96" spans="1:20" s="412" customFormat="1" ht="13.5" customHeight="1" thickBot="1">
      <c r="A96" s="556" t="s">
        <v>282</v>
      </c>
      <c r="B96" s="3988"/>
      <c r="C96" s="1878">
        <v>361186</v>
      </c>
      <c r="D96" s="1877">
        <v>3231</v>
      </c>
      <c r="E96" s="1878" t="s">
        <v>695</v>
      </c>
      <c r="F96" s="1878" t="s">
        <v>32</v>
      </c>
      <c r="G96" s="1878" t="s">
        <v>697</v>
      </c>
      <c r="H96" s="1878" t="str">
        <f t="shared" si="8"/>
        <v>PK2-MI-EE</v>
      </c>
      <c r="I96" s="1879" t="s">
        <v>854</v>
      </c>
      <c r="J96" s="1880" t="s">
        <v>121</v>
      </c>
      <c r="K96" s="1879">
        <v>30</v>
      </c>
      <c r="L96" s="1881"/>
      <c r="M96" s="1882"/>
      <c r="N96" s="1879" t="s">
        <v>80</v>
      </c>
      <c r="O96" s="1883"/>
      <c r="P96" s="1879">
        <v>60</v>
      </c>
      <c r="Q96" s="1879">
        <v>1</v>
      </c>
      <c r="R96" s="1884">
        <f t="shared" si="7"/>
        <v>60</v>
      </c>
      <c r="S96" s="3513"/>
      <c r="T96" s="412" t="s">
        <v>529</v>
      </c>
    </row>
    <row r="97" spans="1:20" s="412" customFormat="1" ht="13.5" customHeight="1" thickBot="1">
      <c r="A97" s="556" t="s">
        <v>282</v>
      </c>
      <c r="B97" s="3988"/>
      <c r="C97" s="1927">
        <v>356644</v>
      </c>
      <c r="D97" s="1910">
        <v>1510</v>
      </c>
      <c r="E97" s="1910" t="s">
        <v>34</v>
      </c>
      <c r="F97" s="1910" t="s">
        <v>42</v>
      </c>
      <c r="G97" s="1910" t="s">
        <v>536</v>
      </c>
      <c r="H97" s="1910" t="str">
        <f t="shared" si="8"/>
        <v>PK2-RL-ME</v>
      </c>
      <c r="I97" s="1886" t="s">
        <v>123</v>
      </c>
      <c r="J97" s="1887" t="s">
        <v>124</v>
      </c>
      <c r="K97" s="1888">
        <v>120</v>
      </c>
      <c r="L97" s="1889"/>
      <c r="M97" s="1890"/>
      <c r="N97" s="1888"/>
      <c r="O97" s="1888" t="s">
        <v>80</v>
      </c>
      <c r="P97" s="1888">
        <v>20</v>
      </c>
      <c r="Q97" s="1888">
        <v>1</v>
      </c>
      <c r="R97" s="1891">
        <f t="shared" si="7"/>
        <v>20</v>
      </c>
      <c r="S97" s="1892" t="s">
        <v>503</v>
      </c>
      <c r="T97" s="437" t="s">
        <v>528</v>
      </c>
    </row>
    <row r="98" spans="1:20" s="412" customFormat="1" ht="12.75" customHeight="1">
      <c r="A98" s="556" t="s">
        <v>282</v>
      </c>
      <c r="B98" s="3988"/>
      <c r="C98" s="3516">
        <v>356643</v>
      </c>
      <c r="D98" s="3519">
        <v>1513</v>
      </c>
      <c r="E98" s="1893" t="s">
        <v>696</v>
      </c>
      <c r="F98" s="1893" t="s">
        <v>9</v>
      </c>
      <c r="G98" s="1893" t="s">
        <v>697</v>
      </c>
      <c r="H98" s="1893" t="str">
        <f t="shared" si="8"/>
        <v>PK2-HC-EE</v>
      </c>
      <c r="I98" s="3522" t="s">
        <v>130</v>
      </c>
      <c r="J98" s="1894" t="s">
        <v>68</v>
      </c>
      <c r="K98" s="1895">
        <v>180</v>
      </c>
      <c r="L98" s="1894"/>
      <c r="M98" s="1895"/>
      <c r="N98" s="1895" t="s">
        <v>80</v>
      </c>
      <c r="O98" s="1895"/>
      <c r="P98" s="1895">
        <v>480</v>
      </c>
      <c r="Q98" s="1895">
        <v>3</v>
      </c>
      <c r="R98" s="1896">
        <f>P98*Q98</f>
        <v>1440</v>
      </c>
      <c r="S98" s="3525" t="s">
        <v>384</v>
      </c>
      <c r="T98" s="437" t="s">
        <v>531</v>
      </c>
    </row>
    <row r="99" spans="1:20" s="412" customFormat="1" ht="13.5" customHeight="1">
      <c r="A99" s="556" t="s">
        <v>282</v>
      </c>
      <c r="B99" s="3988"/>
      <c r="C99" s="3517"/>
      <c r="D99" s="3520"/>
      <c r="E99" s="1893" t="s">
        <v>696</v>
      </c>
      <c r="F99" s="1893" t="s">
        <v>9</v>
      </c>
      <c r="G99" s="1893" t="s">
        <v>697</v>
      </c>
      <c r="H99" s="1893" t="str">
        <f t="shared" si="8"/>
        <v>PK2-HC-EE</v>
      </c>
      <c r="I99" s="3523"/>
      <c r="J99" s="1897" t="s">
        <v>131</v>
      </c>
      <c r="K99" s="1898">
        <v>180</v>
      </c>
      <c r="L99" s="1899"/>
      <c r="M99" s="1900"/>
      <c r="N99" s="1898" t="s">
        <v>80</v>
      </c>
      <c r="O99" s="1898"/>
      <c r="P99" s="1898">
        <v>480</v>
      </c>
      <c r="Q99" s="1898">
        <v>3</v>
      </c>
      <c r="R99" s="1901">
        <f t="shared" ref="R99:R103" si="9">P99*Q99</f>
        <v>1440</v>
      </c>
      <c r="S99" s="3526"/>
      <c r="T99" s="437" t="s">
        <v>531</v>
      </c>
    </row>
    <row r="100" spans="1:20" s="412" customFormat="1" ht="12.75" customHeight="1" thickBot="1">
      <c r="A100" s="556" t="s">
        <v>282</v>
      </c>
      <c r="B100" s="3988"/>
      <c r="C100" s="3518"/>
      <c r="D100" s="3521"/>
      <c r="E100" s="1893" t="s">
        <v>696</v>
      </c>
      <c r="F100" s="1893" t="s">
        <v>9</v>
      </c>
      <c r="G100" s="1893" t="s">
        <v>697</v>
      </c>
      <c r="H100" s="1893" t="str">
        <f t="shared" si="8"/>
        <v>PK2-HC-EE</v>
      </c>
      <c r="I100" s="3524"/>
      <c r="J100" s="1897" t="s">
        <v>69</v>
      </c>
      <c r="K100" s="1898">
        <v>180</v>
      </c>
      <c r="L100" s="1899"/>
      <c r="M100" s="1900"/>
      <c r="N100" s="1898" t="s">
        <v>80</v>
      </c>
      <c r="O100" s="1898"/>
      <c r="P100" s="1898">
        <v>480</v>
      </c>
      <c r="Q100" s="1898">
        <v>3</v>
      </c>
      <c r="R100" s="1901">
        <f t="shared" si="9"/>
        <v>1440</v>
      </c>
      <c r="S100" s="1902" t="s">
        <v>383</v>
      </c>
      <c r="T100" s="437" t="s">
        <v>529</v>
      </c>
    </row>
    <row r="101" spans="1:20" s="412" customFormat="1" ht="12.75" customHeight="1">
      <c r="A101" s="556" t="s">
        <v>282</v>
      </c>
      <c r="B101" s="3988"/>
      <c r="C101" s="3533">
        <v>356640</v>
      </c>
      <c r="D101" s="3536">
        <v>1514</v>
      </c>
      <c r="E101" s="3952" t="s">
        <v>718</v>
      </c>
      <c r="F101" s="3952" t="s">
        <v>34</v>
      </c>
      <c r="G101" s="3952" t="s">
        <v>536</v>
      </c>
      <c r="H101" s="3952" t="s">
        <v>1637</v>
      </c>
      <c r="I101" s="3979" t="s">
        <v>132</v>
      </c>
      <c r="J101" s="2691" t="s">
        <v>1678</v>
      </c>
      <c r="K101" s="3952">
        <v>365</v>
      </c>
      <c r="L101" s="1903"/>
      <c r="M101" s="1904"/>
      <c r="N101" s="970" t="s">
        <v>80</v>
      </c>
      <c r="O101" s="970"/>
      <c r="P101" s="970">
        <v>480</v>
      </c>
      <c r="Q101" s="970">
        <v>3</v>
      </c>
      <c r="R101" s="1905">
        <f t="shared" si="9"/>
        <v>1440</v>
      </c>
      <c r="S101" s="3510" t="s">
        <v>385</v>
      </c>
      <c r="T101" s="437" t="s">
        <v>530</v>
      </c>
    </row>
    <row r="102" spans="1:20" s="412" customFormat="1" ht="12.75" customHeight="1">
      <c r="A102" s="556" t="s">
        <v>282</v>
      </c>
      <c r="B102" s="3988"/>
      <c r="C102" s="3534"/>
      <c r="D102" s="3537"/>
      <c r="E102" s="3953"/>
      <c r="F102" s="3953"/>
      <c r="G102" s="3953"/>
      <c r="H102" s="3953"/>
      <c r="I102" s="3980"/>
      <c r="J102" s="2691" t="s">
        <v>134</v>
      </c>
      <c r="K102" s="3953"/>
      <c r="L102" s="1903"/>
      <c r="M102" s="1904"/>
      <c r="N102" s="970" t="s">
        <v>80</v>
      </c>
      <c r="O102" s="970"/>
      <c r="P102" s="970">
        <v>480</v>
      </c>
      <c r="Q102" s="970">
        <v>3</v>
      </c>
      <c r="R102" s="1905">
        <f t="shared" si="9"/>
        <v>1440</v>
      </c>
      <c r="S102" s="3512"/>
      <c r="T102" s="437" t="s">
        <v>530</v>
      </c>
    </row>
    <row r="103" spans="1:20" s="412" customFormat="1" ht="12.75" customHeight="1">
      <c r="A103" s="556" t="s">
        <v>282</v>
      </c>
      <c r="B103" s="3988"/>
      <c r="C103" s="3535"/>
      <c r="D103" s="3538"/>
      <c r="E103" s="3954"/>
      <c r="F103" s="3954"/>
      <c r="G103" s="3954"/>
      <c r="H103" s="3954"/>
      <c r="I103" s="3981"/>
      <c r="J103" s="2691" t="s">
        <v>135</v>
      </c>
      <c r="K103" s="3954"/>
      <c r="L103" s="1903"/>
      <c r="M103" s="1904"/>
      <c r="N103" s="970" t="s">
        <v>80</v>
      </c>
      <c r="O103" s="970"/>
      <c r="P103" s="970">
        <v>480</v>
      </c>
      <c r="Q103" s="970">
        <v>3</v>
      </c>
      <c r="R103" s="1905">
        <f t="shared" si="9"/>
        <v>1440</v>
      </c>
      <c r="S103" s="3512"/>
      <c r="T103" s="437" t="s">
        <v>530</v>
      </c>
    </row>
    <row r="104" spans="1:20" s="412" customFormat="1" ht="12.75" customHeight="1">
      <c r="A104" s="556" t="s">
        <v>282</v>
      </c>
      <c r="B104" s="3988"/>
      <c r="C104" s="3542">
        <v>356642</v>
      </c>
      <c r="D104" s="3456">
        <v>1516</v>
      </c>
      <c r="E104" s="3990" t="s">
        <v>718</v>
      </c>
      <c r="F104" s="3990" t="s">
        <v>34</v>
      </c>
      <c r="G104" s="3990" t="s">
        <v>536</v>
      </c>
      <c r="H104" s="3990" t="s">
        <v>1637</v>
      </c>
      <c r="I104" s="3956" t="s">
        <v>139</v>
      </c>
      <c r="J104" s="2692" t="s">
        <v>1679</v>
      </c>
      <c r="K104" s="3990">
        <v>365</v>
      </c>
      <c r="L104" s="1903"/>
      <c r="M104" s="1904"/>
      <c r="N104" s="970" t="s">
        <v>80</v>
      </c>
      <c r="O104" s="970"/>
      <c r="P104" s="970">
        <v>480</v>
      </c>
      <c r="Q104" s="970">
        <v>3</v>
      </c>
      <c r="R104" s="1905">
        <f>P104*Q104</f>
        <v>1440</v>
      </c>
      <c r="S104" s="3546"/>
      <c r="T104" s="437" t="s">
        <v>530</v>
      </c>
    </row>
    <row r="105" spans="1:20" s="412" customFormat="1" ht="12.75" customHeight="1" thickBot="1">
      <c r="A105" s="556" t="s">
        <v>282</v>
      </c>
      <c r="B105" s="3988"/>
      <c r="C105" s="3543"/>
      <c r="D105" s="3457"/>
      <c r="E105" s="3991"/>
      <c r="F105" s="3991"/>
      <c r="G105" s="3991"/>
      <c r="H105" s="3991"/>
      <c r="I105" s="3957"/>
      <c r="J105" s="2692" t="s">
        <v>143</v>
      </c>
      <c r="K105" s="3991"/>
      <c r="L105" s="1903"/>
      <c r="M105" s="1904"/>
      <c r="N105" s="970" t="s">
        <v>80</v>
      </c>
      <c r="O105" s="970"/>
      <c r="P105" s="970">
        <v>480</v>
      </c>
      <c r="Q105" s="970">
        <v>3</v>
      </c>
      <c r="R105" s="1905">
        <f>P105*Q105</f>
        <v>1440</v>
      </c>
      <c r="S105" s="3511"/>
      <c r="T105" s="437" t="s">
        <v>530</v>
      </c>
    </row>
    <row r="106" spans="1:20" s="412" customFormat="1" ht="12.75" customHeight="1">
      <c r="A106" s="556" t="s">
        <v>282</v>
      </c>
      <c r="B106" s="3988"/>
      <c r="C106" s="3992">
        <v>356661</v>
      </c>
      <c r="D106" s="3982">
        <v>1517</v>
      </c>
      <c r="E106" s="3982" t="s">
        <v>718</v>
      </c>
      <c r="F106" s="3982" t="s">
        <v>34</v>
      </c>
      <c r="G106" s="3982" t="s">
        <v>536</v>
      </c>
      <c r="H106" s="3982" t="str">
        <f t="shared" ref="H106" si="10">A106&amp;"-"&amp;E106&amp;F106&amp;"-"&amp;G106</f>
        <v>PK2-YR-ME</v>
      </c>
      <c r="I106" s="3910" t="s">
        <v>144</v>
      </c>
      <c r="J106" s="3048" t="s">
        <v>1680</v>
      </c>
      <c r="K106" s="3910">
        <v>365</v>
      </c>
      <c r="L106" s="1903"/>
      <c r="M106" s="1904"/>
      <c r="N106" s="970" t="s">
        <v>80</v>
      </c>
      <c r="O106" s="970"/>
      <c r="P106" s="970">
        <v>480</v>
      </c>
      <c r="Q106" s="970">
        <v>3</v>
      </c>
      <c r="R106" s="1905">
        <f t="shared" ref="R106:R112" si="11">P106*Q106</f>
        <v>1440</v>
      </c>
      <c r="S106" s="3510" t="s">
        <v>385</v>
      </c>
      <c r="T106" s="437" t="s">
        <v>530</v>
      </c>
    </row>
    <row r="107" spans="1:20" s="412" customFormat="1" ht="13.5" customHeight="1" thickBot="1">
      <c r="A107" s="556" t="s">
        <v>282</v>
      </c>
      <c r="B107" s="3988"/>
      <c r="C107" s="3993"/>
      <c r="D107" s="3983"/>
      <c r="E107" s="3983"/>
      <c r="F107" s="3983"/>
      <c r="G107" s="3983"/>
      <c r="H107" s="3983"/>
      <c r="I107" s="3892"/>
      <c r="J107" s="2693" t="s">
        <v>146</v>
      </c>
      <c r="K107" s="3892"/>
      <c r="L107" s="1903"/>
      <c r="M107" s="1904"/>
      <c r="N107" s="970" t="s">
        <v>80</v>
      </c>
      <c r="O107" s="970"/>
      <c r="P107" s="970">
        <v>480</v>
      </c>
      <c r="Q107" s="970">
        <v>3</v>
      </c>
      <c r="R107" s="1905">
        <f t="shared" si="11"/>
        <v>1440</v>
      </c>
      <c r="S107" s="3511"/>
      <c r="T107" s="437" t="s">
        <v>530</v>
      </c>
    </row>
    <row r="108" spans="1:20" s="412" customFormat="1" ht="13.5" customHeight="1" thickBot="1">
      <c r="A108" s="556" t="s">
        <v>282</v>
      </c>
      <c r="B108" s="3988"/>
      <c r="C108" s="3994"/>
      <c r="D108" s="3998"/>
      <c r="E108" s="3998"/>
      <c r="F108" s="3998"/>
      <c r="G108" s="3998"/>
      <c r="H108" s="3998"/>
      <c r="I108" s="3893"/>
      <c r="J108" s="3046" t="s">
        <v>1809</v>
      </c>
      <c r="K108" s="3893"/>
      <c r="L108" s="1903"/>
      <c r="M108" s="1904"/>
      <c r="N108" s="970"/>
      <c r="O108" s="970"/>
      <c r="P108" s="970"/>
      <c r="Q108" s="970"/>
      <c r="R108" s="1905"/>
      <c r="S108" s="2655"/>
      <c r="T108" s="437"/>
    </row>
    <row r="109" spans="1:20" s="412" customFormat="1" ht="13.5" customHeight="1" thickBot="1">
      <c r="A109" s="556" t="s">
        <v>282</v>
      </c>
      <c r="B109" s="3988"/>
      <c r="C109" s="3047">
        <v>366761</v>
      </c>
      <c r="D109" s="2765">
        <v>7158</v>
      </c>
      <c r="E109" s="2765" t="s">
        <v>718</v>
      </c>
      <c r="F109" s="2765" t="s">
        <v>34</v>
      </c>
      <c r="G109" s="2765" t="s">
        <v>536</v>
      </c>
      <c r="H109" s="2765" t="str">
        <f t="shared" si="8"/>
        <v>PK2-YR-ME</v>
      </c>
      <c r="I109" s="2774" t="s">
        <v>1785</v>
      </c>
      <c r="J109" s="2766" t="s">
        <v>1787</v>
      </c>
      <c r="K109" s="2774">
        <v>365</v>
      </c>
      <c r="L109" s="1903"/>
      <c r="M109" s="1904"/>
      <c r="N109" s="970" t="s">
        <v>80</v>
      </c>
      <c r="O109" s="970"/>
      <c r="P109" s="970">
        <v>30</v>
      </c>
      <c r="Q109" s="970">
        <v>1</v>
      </c>
      <c r="R109" s="1905">
        <f t="shared" si="11"/>
        <v>30</v>
      </c>
      <c r="S109" s="1740" t="s">
        <v>385</v>
      </c>
      <c r="T109" s="437"/>
    </row>
    <row r="110" spans="1:20" s="412" customFormat="1" ht="13.5" customHeight="1" thickBot="1">
      <c r="A110" s="556" t="s">
        <v>282</v>
      </c>
      <c r="B110" s="3988"/>
      <c r="C110" s="2687">
        <v>366293</v>
      </c>
      <c r="D110" s="2681">
        <v>6783</v>
      </c>
      <c r="E110" s="2682" t="s">
        <v>718</v>
      </c>
      <c r="F110" s="2682" t="s">
        <v>34</v>
      </c>
      <c r="G110" s="2682" t="s">
        <v>536</v>
      </c>
      <c r="H110" s="2682" t="str">
        <f t="shared" si="8"/>
        <v>PK2-YR-ME</v>
      </c>
      <c r="I110" s="2683" t="s">
        <v>1661</v>
      </c>
      <c r="J110" s="2684" t="s">
        <v>1663</v>
      </c>
      <c r="K110" s="2685">
        <v>540</v>
      </c>
      <c r="L110" s="1903"/>
      <c r="M110" s="1904"/>
      <c r="N110" s="970" t="s">
        <v>80</v>
      </c>
      <c r="O110" s="970"/>
      <c r="P110" s="970">
        <v>60</v>
      </c>
      <c r="Q110" s="970">
        <v>1</v>
      </c>
      <c r="R110" s="1905">
        <v>60</v>
      </c>
      <c r="S110" s="2655" t="s">
        <v>385</v>
      </c>
      <c r="T110" s="437"/>
    </row>
    <row r="111" spans="1:20" s="412" customFormat="1" ht="13.5" customHeight="1" thickBot="1">
      <c r="A111" s="2653" t="s">
        <v>282</v>
      </c>
      <c r="B111" s="3988"/>
      <c r="C111" s="3969">
        <v>356645</v>
      </c>
      <c r="D111" s="3550">
        <v>1518</v>
      </c>
      <c r="E111" s="427" t="s">
        <v>696</v>
      </c>
      <c r="F111" s="427" t="s">
        <v>9</v>
      </c>
      <c r="G111" s="427" t="s">
        <v>536</v>
      </c>
      <c r="H111" s="427" t="str">
        <f t="shared" si="8"/>
        <v>PK2-HC-ME</v>
      </c>
      <c r="I111" s="3547" t="s">
        <v>147</v>
      </c>
      <c r="J111" s="2191" t="s">
        <v>1550</v>
      </c>
      <c r="K111" s="414">
        <v>180</v>
      </c>
      <c r="L111" s="440"/>
      <c r="M111" s="441"/>
      <c r="N111" s="414" t="s">
        <v>80</v>
      </c>
      <c r="O111" s="414"/>
      <c r="P111" s="414">
        <v>180</v>
      </c>
      <c r="Q111" s="414">
        <v>2</v>
      </c>
      <c r="R111" s="495">
        <f t="shared" si="11"/>
        <v>360</v>
      </c>
      <c r="S111" s="540" t="s">
        <v>384</v>
      </c>
      <c r="T111" s="437" t="s">
        <v>531</v>
      </c>
    </row>
    <row r="112" spans="1:20" s="412" customFormat="1" ht="13.5" customHeight="1" thickBot="1">
      <c r="A112" s="2654" t="s">
        <v>282</v>
      </c>
      <c r="B112" s="3989"/>
      <c r="C112" s="3970"/>
      <c r="D112" s="3414"/>
      <c r="E112" s="1087" t="s">
        <v>696</v>
      </c>
      <c r="F112" s="1087" t="s">
        <v>9</v>
      </c>
      <c r="G112" s="1087" t="s">
        <v>536</v>
      </c>
      <c r="H112" s="1087" t="str">
        <f t="shared" si="8"/>
        <v>PK2-HC-ME</v>
      </c>
      <c r="I112" s="3548"/>
      <c r="J112" s="2679" t="s">
        <v>1551</v>
      </c>
      <c r="K112" s="422">
        <v>180</v>
      </c>
      <c r="L112" s="443"/>
      <c r="M112" s="444"/>
      <c r="N112" s="422" t="s">
        <v>80</v>
      </c>
      <c r="O112" s="422"/>
      <c r="P112" s="422">
        <v>180</v>
      </c>
      <c r="Q112" s="422">
        <v>2</v>
      </c>
      <c r="R112" s="497">
        <f t="shared" si="11"/>
        <v>360</v>
      </c>
      <c r="S112" s="540" t="s">
        <v>383</v>
      </c>
      <c r="T112" s="437" t="s">
        <v>529</v>
      </c>
    </row>
    <row r="113" spans="1:20" s="412" customFormat="1" ht="12">
      <c r="A113" s="565" t="s">
        <v>282</v>
      </c>
      <c r="B113" s="3987" t="s">
        <v>388</v>
      </c>
      <c r="C113" s="3527">
        <v>356654</v>
      </c>
      <c r="D113" s="3529">
        <v>1507</v>
      </c>
      <c r="E113" s="1741" t="s">
        <v>846</v>
      </c>
      <c r="F113" s="1741" t="s">
        <v>32</v>
      </c>
      <c r="G113" s="1741" t="s">
        <v>536</v>
      </c>
      <c r="H113" s="1741" t="str">
        <f t="shared" si="8"/>
        <v>PK2-QI-ME</v>
      </c>
      <c r="I113" s="3531" t="s">
        <v>106</v>
      </c>
      <c r="J113" s="1861" t="s">
        <v>107</v>
      </c>
      <c r="K113" s="1862">
        <v>90</v>
      </c>
      <c r="L113" s="1863"/>
      <c r="M113" s="1864"/>
      <c r="N113" s="1862" t="s">
        <v>80</v>
      </c>
      <c r="O113" s="1865"/>
      <c r="P113" s="1862">
        <v>60</v>
      </c>
      <c r="Q113" s="1862">
        <v>1</v>
      </c>
      <c r="R113" s="1866">
        <f>P113*Q113</f>
        <v>60</v>
      </c>
      <c r="S113" s="3510" t="s">
        <v>383</v>
      </c>
      <c r="T113" s="412" t="s">
        <v>529</v>
      </c>
    </row>
    <row r="114" spans="1:20" s="412" customFormat="1" ht="12.75" customHeight="1">
      <c r="A114" s="556" t="s">
        <v>282</v>
      </c>
      <c r="B114" s="3988"/>
      <c r="C114" s="3528"/>
      <c r="D114" s="3530"/>
      <c r="E114" s="1847" t="s">
        <v>846</v>
      </c>
      <c r="F114" s="1847" t="s">
        <v>32</v>
      </c>
      <c r="G114" s="1847" t="s">
        <v>536</v>
      </c>
      <c r="H114" s="1847" t="str">
        <f t="shared" si="8"/>
        <v>PK2-QI-ME</v>
      </c>
      <c r="I114" s="3515"/>
      <c r="J114" s="1867" t="s">
        <v>108</v>
      </c>
      <c r="K114" s="1868">
        <v>90</v>
      </c>
      <c r="L114" s="1810"/>
      <c r="M114" s="1811"/>
      <c r="N114" s="1868" t="s">
        <v>80</v>
      </c>
      <c r="O114" s="1869"/>
      <c r="P114" s="1868">
        <v>60</v>
      </c>
      <c r="Q114" s="1868">
        <v>1</v>
      </c>
      <c r="R114" s="1870">
        <f t="shared" ref="R114:R122" si="12">P114*Q114</f>
        <v>60</v>
      </c>
      <c r="S114" s="3512"/>
      <c r="T114" s="412" t="s">
        <v>529</v>
      </c>
    </row>
    <row r="115" spans="1:20" s="412" customFormat="1" ht="12.75" customHeight="1">
      <c r="A115" s="556" t="s">
        <v>282</v>
      </c>
      <c r="B115" s="3988"/>
      <c r="C115" s="3528"/>
      <c r="D115" s="3530"/>
      <c r="E115" s="1847" t="s">
        <v>846</v>
      </c>
      <c r="F115" s="1847" t="s">
        <v>32</v>
      </c>
      <c r="G115" s="1847" t="s">
        <v>536</v>
      </c>
      <c r="H115" s="1847" t="str">
        <f t="shared" si="8"/>
        <v>PK2-QI-ME</v>
      </c>
      <c r="I115" s="3532"/>
      <c r="J115" s="1867" t="s">
        <v>852</v>
      </c>
      <c r="K115" s="1868">
        <v>90</v>
      </c>
      <c r="L115" s="1810"/>
      <c r="M115" s="1811"/>
      <c r="N115" s="1868" t="s">
        <v>80</v>
      </c>
      <c r="O115" s="1869"/>
      <c r="P115" s="1868">
        <v>60</v>
      </c>
      <c r="Q115" s="1868">
        <v>1</v>
      </c>
      <c r="R115" s="1870">
        <f t="shared" si="12"/>
        <v>60</v>
      </c>
      <c r="S115" s="3512"/>
      <c r="T115" s="412" t="s">
        <v>529</v>
      </c>
    </row>
    <row r="116" spans="1:20" s="412" customFormat="1" ht="12.75" customHeight="1">
      <c r="A116" s="556" t="s">
        <v>282</v>
      </c>
      <c r="B116" s="3988"/>
      <c r="C116" s="3528"/>
      <c r="D116" s="3530"/>
      <c r="E116" s="1847" t="s">
        <v>846</v>
      </c>
      <c r="F116" s="1847" t="s">
        <v>32</v>
      </c>
      <c r="G116" s="1847" t="s">
        <v>536</v>
      </c>
      <c r="H116" s="1847" t="str">
        <f t="shared" si="8"/>
        <v>PK2-QI-ME</v>
      </c>
      <c r="I116" s="970" t="s">
        <v>110</v>
      </c>
      <c r="J116" s="1867" t="s">
        <v>126</v>
      </c>
      <c r="K116" s="1868">
        <v>90</v>
      </c>
      <c r="L116" s="1810"/>
      <c r="M116" s="1811"/>
      <c r="N116" s="1868" t="s">
        <v>80</v>
      </c>
      <c r="O116" s="1869"/>
      <c r="P116" s="1868">
        <v>60</v>
      </c>
      <c r="Q116" s="1868">
        <v>1</v>
      </c>
      <c r="R116" s="1870">
        <f t="shared" si="12"/>
        <v>60</v>
      </c>
      <c r="S116" s="3512"/>
      <c r="T116" s="412" t="s">
        <v>529</v>
      </c>
    </row>
    <row r="117" spans="1:20" s="412" customFormat="1" ht="12.75" customHeight="1">
      <c r="A117" s="556" t="s">
        <v>282</v>
      </c>
      <c r="B117" s="3988"/>
      <c r="C117" s="3528"/>
      <c r="D117" s="3530"/>
      <c r="E117" s="1847" t="s">
        <v>846</v>
      </c>
      <c r="F117" s="1847" t="s">
        <v>32</v>
      </c>
      <c r="G117" s="1847" t="s">
        <v>536</v>
      </c>
      <c r="H117" s="1847" t="str">
        <f t="shared" si="8"/>
        <v>PK2-QI-ME</v>
      </c>
      <c r="I117" s="970" t="s">
        <v>112</v>
      </c>
      <c r="J117" s="1867" t="s">
        <v>113</v>
      </c>
      <c r="K117" s="1868">
        <v>90</v>
      </c>
      <c r="L117" s="1810"/>
      <c r="M117" s="1811"/>
      <c r="N117" s="1868" t="s">
        <v>80</v>
      </c>
      <c r="O117" s="1869"/>
      <c r="P117" s="1868">
        <v>60</v>
      </c>
      <c r="Q117" s="1868">
        <v>1</v>
      </c>
      <c r="R117" s="1870">
        <f t="shared" si="12"/>
        <v>60</v>
      </c>
      <c r="S117" s="3512"/>
      <c r="T117" s="412" t="s">
        <v>529</v>
      </c>
    </row>
    <row r="118" spans="1:20" s="412" customFormat="1" ht="12.75" customHeight="1">
      <c r="A118" s="556" t="s">
        <v>282</v>
      </c>
      <c r="B118" s="3988"/>
      <c r="C118" s="3528"/>
      <c r="D118" s="3530"/>
      <c r="E118" s="1847" t="s">
        <v>846</v>
      </c>
      <c r="F118" s="1847" t="s">
        <v>32</v>
      </c>
      <c r="G118" s="1847" t="s">
        <v>536</v>
      </c>
      <c r="H118" s="1847" t="str">
        <f t="shared" si="8"/>
        <v>PK2-QI-ME</v>
      </c>
      <c r="I118" s="970" t="s">
        <v>114</v>
      </c>
      <c r="J118" s="1867" t="s">
        <v>115</v>
      </c>
      <c r="K118" s="1868">
        <v>90</v>
      </c>
      <c r="L118" s="1810"/>
      <c r="M118" s="1811"/>
      <c r="N118" s="1868" t="s">
        <v>80</v>
      </c>
      <c r="O118" s="1869"/>
      <c r="P118" s="1868">
        <v>60</v>
      </c>
      <c r="Q118" s="1868">
        <v>1</v>
      </c>
      <c r="R118" s="1870">
        <f t="shared" si="12"/>
        <v>60</v>
      </c>
      <c r="S118" s="3512"/>
      <c r="T118" s="412" t="s">
        <v>529</v>
      </c>
    </row>
    <row r="119" spans="1:20" s="412" customFormat="1" ht="12.75" customHeight="1">
      <c r="A119" s="556" t="s">
        <v>282</v>
      </c>
      <c r="B119" s="3988"/>
      <c r="C119" s="3528"/>
      <c r="D119" s="3530"/>
      <c r="E119" s="1847" t="s">
        <v>846</v>
      </c>
      <c r="F119" s="1847" t="s">
        <v>32</v>
      </c>
      <c r="G119" s="1847" t="s">
        <v>536</v>
      </c>
      <c r="H119" s="1847" t="str">
        <f t="shared" si="8"/>
        <v>PK2-QI-ME</v>
      </c>
      <c r="I119" s="3514" t="s">
        <v>116</v>
      </c>
      <c r="J119" s="1867" t="s">
        <v>853</v>
      </c>
      <c r="K119" s="1868">
        <v>90</v>
      </c>
      <c r="L119" s="1810"/>
      <c r="M119" s="1811"/>
      <c r="N119" s="1868" t="s">
        <v>80</v>
      </c>
      <c r="O119" s="1869"/>
      <c r="P119" s="1868">
        <v>60</v>
      </c>
      <c r="Q119" s="1868">
        <v>1</v>
      </c>
      <c r="R119" s="1870">
        <f t="shared" si="12"/>
        <v>60</v>
      </c>
      <c r="S119" s="3512"/>
      <c r="T119" s="412" t="s">
        <v>529</v>
      </c>
    </row>
    <row r="120" spans="1:20" s="412" customFormat="1" ht="12.75" customHeight="1">
      <c r="A120" s="556" t="s">
        <v>282</v>
      </c>
      <c r="B120" s="3988"/>
      <c r="C120" s="3528"/>
      <c r="D120" s="3530"/>
      <c r="E120" s="1847" t="s">
        <v>846</v>
      </c>
      <c r="F120" s="1847" t="s">
        <v>32</v>
      </c>
      <c r="G120" s="1847" t="s">
        <v>536</v>
      </c>
      <c r="H120" s="1847" t="str">
        <f t="shared" si="8"/>
        <v>PK2-QI-ME</v>
      </c>
      <c r="I120" s="3515"/>
      <c r="J120" s="1867" t="s">
        <v>118</v>
      </c>
      <c r="K120" s="1868">
        <v>90</v>
      </c>
      <c r="L120" s="1810"/>
      <c r="M120" s="1811"/>
      <c r="N120" s="1868" t="s">
        <v>80</v>
      </c>
      <c r="O120" s="1869"/>
      <c r="P120" s="1868">
        <v>60</v>
      </c>
      <c r="Q120" s="1868">
        <v>1</v>
      </c>
      <c r="R120" s="1870">
        <f t="shared" si="12"/>
        <v>60</v>
      </c>
      <c r="S120" s="3512"/>
      <c r="T120" s="412" t="s">
        <v>529</v>
      </c>
    </row>
    <row r="121" spans="1:20" s="412" customFormat="1" ht="12.75" customHeight="1">
      <c r="A121" s="556" t="s">
        <v>282</v>
      </c>
      <c r="B121" s="3988"/>
      <c r="C121" s="3528"/>
      <c r="D121" s="3530"/>
      <c r="E121" s="1848" t="s">
        <v>846</v>
      </c>
      <c r="F121" s="1848" t="s">
        <v>32</v>
      </c>
      <c r="G121" s="1848" t="s">
        <v>536</v>
      </c>
      <c r="H121" s="1848" t="str">
        <f t="shared" si="8"/>
        <v>PK2-QI-ME</v>
      </c>
      <c r="I121" s="3515"/>
      <c r="J121" s="1871" t="s">
        <v>119</v>
      </c>
      <c r="K121" s="1872">
        <v>90</v>
      </c>
      <c r="L121" s="1873"/>
      <c r="M121" s="1874"/>
      <c r="N121" s="1872" t="s">
        <v>80</v>
      </c>
      <c r="O121" s="1875"/>
      <c r="P121" s="1872">
        <v>60</v>
      </c>
      <c r="Q121" s="1872">
        <v>1</v>
      </c>
      <c r="R121" s="1876">
        <f t="shared" si="12"/>
        <v>60</v>
      </c>
      <c r="S121" s="3512"/>
      <c r="T121" s="412" t="s">
        <v>529</v>
      </c>
    </row>
    <row r="122" spans="1:20" s="412" customFormat="1" ht="13.5" customHeight="1" thickBot="1">
      <c r="A122" s="556" t="s">
        <v>282</v>
      </c>
      <c r="B122" s="3988"/>
      <c r="C122" s="1878">
        <v>361187</v>
      </c>
      <c r="D122" s="1877">
        <v>3231</v>
      </c>
      <c r="E122" s="1878" t="s">
        <v>695</v>
      </c>
      <c r="F122" s="1878" t="s">
        <v>32</v>
      </c>
      <c r="G122" s="1878" t="s">
        <v>697</v>
      </c>
      <c r="H122" s="1878" t="str">
        <f t="shared" si="8"/>
        <v>PK2-MI-EE</v>
      </c>
      <c r="I122" s="1879" t="s">
        <v>854</v>
      </c>
      <c r="J122" s="1880" t="s">
        <v>121</v>
      </c>
      <c r="K122" s="1879">
        <v>30</v>
      </c>
      <c r="L122" s="1881"/>
      <c r="M122" s="1882"/>
      <c r="N122" s="1879" t="s">
        <v>80</v>
      </c>
      <c r="O122" s="1883"/>
      <c r="P122" s="1879">
        <v>60</v>
      </c>
      <c r="Q122" s="1879">
        <v>1</v>
      </c>
      <c r="R122" s="1884">
        <f t="shared" si="12"/>
        <v>60</v>
      </c>
      <c r="S122" s="3513"/>
      <c r="T122" s="412" t="s">
        <v>529</v>
      </c>
    </row>
    <row r="123" spans="1:20" s="412" customFormat="1" ht="13.5" customHeight="1" thickBot="1">
      <c r="A123" s="556" t="s">
        <v>282</v>
      </c>
      <c r="B123" s="3988"/>
      <c r="C123" s="1927">
        <v>356555</v>
      </c>
      <c r="D123" s="1910">
        <v>1510</v>
      </c>
      <c r="E123" s="1910" t="s">
        <v>34</v>
      </c>
      <c r="F123" s="1910" t="s">
        <v>42</v>
      </c>
      <c r="G123" s="1910" t="s">
        <v>536</v>
      </c>
      <c r="H123" s="1910" t="str">
        <f t="shared" si="8"/>
        <v>PK2-RL-ME</v>
      </c>
      <c r="I123" s="1886" t="s">
        <v>123</v>
      </c>
      <c r="J123" s="1911" t="s">
        <v>124</v>
      </c>
      <c r="K123" s="1886">
        <v>120</v>
      </c>
      <c r="L123" s="1912"/>
      <c r="M123" s="1913"/>
      <c r="N123" s="1886" t="s">
        <v>80</v>
      </c>
      <c r="O123" s="1886"/>
      <c r="P123" s="1886">
        <v>60</v>
      </c>
      <c r="Q123" s="1886">
        <v>2</v>
      </c>
      <c r="R123" s="1914">
        <f t="shared" ref="R123" si="13">P123*Q123</f>
        <v>120</v>
      </c>
      <c r="S123" s="1906" t="s">
        <v>503</v>
      </c>
      <c r="T123" s="437" t="s">
        <v>528</v>
      </c>
    </row>
    <row r="124" spans="1:20" s="412" customFormat="1" ht="12.75" customHeight="1">
      <c r="A124" s="556" t="s">
        <v>282</v>
      </c>
      <c r="B124" s="3988"/>
      <c r="C124" s="3516">
        <v>356659</v>
      </c>
      <c r="D124" s="3519">
        <v>1513</v>
      </c>
      <c r="E124" s="1893" t="s">
        <v>696</v>
      </c>
      <c r="F124" s="1893" t="s">
        <v>9</v>
      </c>
      <c r="G124" s="1893" t="s">
        <v>697</v>
      </c>
      <c r="H124" s="1893" t="str">
        <f t="shared" si="8"/>
        <v>PK2-HC-EE</v>
      </c>
      <c r="I124" s="3522" t="s">
        <v>130</v>
      </c>
      <c r="J124" s="1894" t="s">
        <v>68</v>
      </c>
      <c r="K124" s="1895">
        <v>180</v>
      </c>
      <c r="L124" s="1894"/>
      <c r="M124" s="1895"/>
      <c r="N124" s="1895" t="s">
        <v>80</v>
      </c>
      <c r="O124" s="1895"/>
      <c r="P124" s="1895">
        <v>480</v>
      </c>
      <c r="Q124" s="1895">
        <v>3</v>
      </c>
      <c r="R124" s="1896">
        <f>P124*Q124</f>
        <v>1440</v>
      </c>
      <c r="S124" s="3525" t="s">
        <v>384</v>
      </c>
      <c r="T124" s="437" t="s">
        <v>531</v>
      </c>
    </row>
    <row r="125" spans="1:20" s="412" customFormat="1" ht="13.5" customHeight="1">
      <c r="A125" s="556" t="s">
        <v>282</v>
      </c>
      <c r="B125" s="3988"/>
      <c r="C125" s="3517"/>
      <c r="D125" s="3520"/>
      <c r="E125" s="1893" t="s">
        <v>696</v>
      </c>
      <c r="F125" s="1893" t="s">
        <v>9</v>
      </c>
      <c r="G125" s="1893" t="s">
        <v>697</v>
      </c>
      <c r="H125" s="1893" t="str">
        <f t="shared" si="8"/>
        <v>PK2-HC-EE</v>
      </c>
      <c r="I125" s="3523"/>
      <c r="J125" s="1897" t="s">
        <v>131</v>
      </c>
      <c r="K125" s="1898">
        <v>180</v>
      </c>
      <c r="L125" s="1899"/>
      <c r="M125" s="1900"/>
      <c r="N125" s="1898" t="s">
        <v>80</v>
      </c>
      <c r="O125" s="1898"/>
      <c r="P125" s="1898">
        <v>480</v>
      </c>
      <c r="Q125" s="1898">
        <v>3</v>
      </c>
      <c r="R125" s="1901">
        <f t="shared" ref="R125:R129" si="14">P125*Q125</f>
        <v>1440</v>
      </c>
      <c r="S125" s="3526"/>
      <c r="T125" s="437" t="s">
        <v>531</v>
      </c>
    </row>
    <row r="126" spans="1:20" s="412" customFormat="1" ht="12.75" customHeight="1" thickBot="1">
      <c r="A126" s="556" t="s">
        <v>282</v>
      </c>
      <c r="B126" s="3988"/>
      <c r="C126" s="3518"/>
      <c r="D126" s="3521"/>
      <c r="E126" s="1893" t="s">
        <v>696</v>
      </c>
      <c r="F126" s="1893" t="s">
        <v>9</v>
      </c>
      <c r="G126" s="1893" t="s">
        <v>697</v>
      </c>
      <c r="H126" s="1893" t="str">
        <f t="shared" si="8"/>
        <v>PK2-HC-EE</v>
      </c>
      <c r="I126" s="3524"/>
      <c r="J126" s="1897" t="s">
        <v>69</v>
      </c>
      <c r="K126" s="1898">
        <v>180</v>
      </c>
      <c r="L126" s="1899"/>
      <c r="M126" s="1900"/>
      <c r="N126" s="1898" t="s">
        <v>80</v>
      </c>
      <c r="O126" s="1898"/>
      <c r="P126" s="1898">
        <v>480</v>
      </c>
      <c r="Q126" s="1898">
        <v>3</v>
      </c>
      <c r="R126" s="1901">
        <f t="shared" si="14"/>
        <v>1440</v>
      </c>
      <c r="S126" s="1902" t="s">
        <v>383</v>
      </c>
      <c r="T126" s="437" t="s">
        <v>529</v>
      </c>
    </row>
    <row r="127" spans="1:20" s="412" customFormat="1" ht="12.75" customHeight="1">
      <c r="A127" s="556" t="s">
        <v>282</v>
      </c>
      <c r="B127" s="3988"/>
      <c r="C127" s="3995">
        <v>356656</v>
      </c>
      <c r="D127" s="3952">
        <v>1514</v>
      </c>
      <c r="E127" s="3952" t="s">
        <v>718</v>
      </c>
      <c r="F127" s="3952" t="s">
        <v>34</v>
      </c>
      <c r="G127" s="3952" t="s">
        <v>536</v>
      </c>
      <c r="H127" s="3952" t="s">
        <v>1637</v>
      </c>
      <c r="I127" s="3979" t="s">
        <v>132</v>
      </c>
      <c r="J127" s="2691" t="s">
        <v>1678</v>
      </c>
      <c r="K127" s="3952">
        <v>365</v>
      </c>
      <c r="L127" s="1903"/>
      <c r="M127" s="1904"/>
      <c r="N127" s="970" t="s">
        <v>80</v>
      </c>
      <c r="O127" s="970"/>
      <c r="P127" s="970">
        <v>480</v>
      </c>
      <c r="Q127" s="970">
        <v>3</v>
      </c>
      <c r="R127" s="1905">
        <f t="shared" si="14"/>
        <v>1440</v>
      </c>
      <c r="S127" s="3510" t="s">
        <v>385</v>
      </c>
      <c r="T127" s="437" t="s">
        <v>530</v>
      </c>
    </row>
    <row r="128" spans="1:20" s="412" customFormat="1" ht="12.75" customHeight="1">
      <c r="A128" s="556" t="s">
        <v>282</v>
      </c>
      <c r="B128" s="3988"/>
      <c r="C128" s="3996"/>
      <c r="D128" s="3953"/>
      <c r="E128" s="3953"/>
      <c r="F128" s="3953"/>
      <c r="G128" s="3953"/>
      <c r="H128" s="3953"/>
      <c r="I128" s="3980"/>
      <c r="J128" s="2691" t="s">
        <v>134</v>
      </c>
      <c r="K128" s="3953"/>
      <c r="L128" s="1903"/>
      <c r="M128" s="1904"/>
      <c r="N128" s="970" t="s">
        <v>80</v>
      </c>
      <c r="O128" s="970"/>
      <c r="P128" s="970">
        <v>480</v>
      </c>
      <c r="Q128" s="970">
        <v>3</v>
      </c>
      <c r="R128" s="1905">
        <f t="shared" si="14"/>
        <v>1440</v>
      </c>
      <c r="S128" s="3512"/>
      <c r="T128" s="437" t="s">
        <v>530</v>
      </c>
    </row>
    <row r="129" spans="1:20" s="412" customFormat="1" ht="12.75" customHeight="1">
      <c r="A129" s="556" t="s">
        <v>282</v>
      </c>
      <c r="B129" s="3988"/>
      <c r="C129" s="3997"/>
      <c r="D129" s="3954"/>
      <c r="E129" s="3954"/>
      <c r="F129" s="3954"/>
      <c r="G129" s="3954"/>
      <c r="H129" s="3954"/>
      <c r="I129" s="3981"/>
      <c r="J129" s="2691" t="s">
        <v>135</v>
      </c>
      <c r="K129" s="3954"/>
      <c r="L129" s="1903"/>
      <c r="M129" s="1904"/>
      <c r="N129" s="970" t="s">
        <v>80</v>
      </c>
      <c r="O129" s="970"/>
      <c r="P129" s="970">
        <v>480</v>
      </c>
      <c r="Q129" s="970">
        <v>3</v>
      </c>
      <c r="R129" s="1905">
        <f t="shared" si="14"/>
        <v>1440</v>
      </c>
      <c r="S129" s="3512"/>
      <c r="T129" s="437" t="s">
        <v>530</v>
      </c>
    </row>
    <row r="130" spans="1:20" s="412" customFormat="1" ht="12.75" customHeight="1">
      <c r="A130" s="556" t="s">
        <v>282</v>
      </c>
      <c r="B130" s="3988"/>
      <c r="C130" s="3999">
        <v>356658</v>
      </c>
      <c r="D130" s="3990">
        <v>1516</v>
      </c>
      <c r="E130" s="3990" t="s">
        <v>718</v>
      </c>
      <c r="F130" s="3990" t="s">
        <v>34</v>
      </c>
      <c r="G130" s="3990" t="s">
        <v>536</v>
      </c>
      <c r="H130" s="3990" t="s">
        <v>1637</v>
      </c>
      <c r="I130" s="3956" t="s">
        <v>139</v>
      </c>
      <c r="J130" s="2692" t="s">
        <v>1679</v>
      </c>
      <c r="K130" s="3990">
        <v>365</v>
      </c>
      <c r="L130" s="1903"/>
      <c r="M130" s="1904"/>
      <c r="N130" s="970" t="s">
        <v>80</v>
      </c>
      <c r="O130" s="970"/>
      <c r="P130" s="970">
        <v>480</v>
      </c>
      <c r="Q130" s="970">
        <v>3</v>
      </c>
      <c r="R130" s="1905">
        <f>P130*Q130</f>
        <v>1440</v>
      </c>
      <c r="S130" s="3546"/>
      <c r="T130" s="437" t="s">
        <v>530</v>
      </c>
    </row>
    <row r="131" spans="1:20" s="412" customFormat="1" ht="12.75" customHeight="1" thickBot="1">
      <c r="A131" s="556" t="s">
        <v>282</v>
      </c>
      <c r="B131" s="3988"/>
      <c r="C131" s="4000"/>
      <c r="D131" s="3991"/>
      <c r="E131" s="3991"/>
      <c r="F131" s="3991"/>
      <c r="G131" s="3991"/>
      <c r="H131" s="3991"/>
      <c r="I131" s="3957"/>
      <c r="J131" s="2692" t="s">
        <v>143</v>
      </c>
      <c r="K131" s="3991"/>
      <c r="L131" s="1903"/>
      <c r="M131" s="1904"/>
      <c r="N131" s="970" t="s">
        <v>80</v>
      </c>
      <c r="O131" s="970"/>
      <c r="P131" s="970">
        <v>480</v>
      </c>
      <c r="Q131" s="970">
        <v>3</v>
      </c>
      <c r="R131" s="1905">
        <f>P131*Q131</f>
        <v>1440</v>
      </c>
      <c r="S131" s="3511"/>
      <c r="T131" s="437" t="s">
        <v>530</v>
      </c>
    </row>
    <row r="132" spans="1:20" s="412" customFormat="1" ht="12.75" customHeight="1">
      <c r="A132" s="556" t="s">
        <v>282</v>
      </c>
      <c r="B132" s="3988"/>
      <c r="C132" s="4001">
        <v>356657</v>
      </c>
      <c r="D132" s="4004">
        <v>1517</v>
      </c>
      <c r="E132" s="4004" t="s">
        <v>718</v>
      </c>
      <c r="F132" s="4004" t="s">
        <v>34</v>
      </c>
      <c r="G132" s="4004" t="s">
        <v>536</v>
      </c>
      <c r="H132" s="3982" t="str">
        <f t="shared" si="8"/>
        <v>PK2-YR-ME</v>
      </c>
      <c r="I132" s="3910" t="s">
        <v>144</v>
      </c>
      <c r="J132" s="3048" t="s">
        <v>1680</v>
      </c>
      <c r="K132" s="3910">
        <v>365</v>
      </c>
      <c r="L132" s="1903"/>
      <c r="M132" s="1904"/>
      <c r="N132" s="970" t="s">
        <v>80</v>
      </c>
      <c r="O132" s="970"/>
      <c r="P132" s="970">
        <v>480</v>
      </c>
      <c r="Q132" s="970">
        <v>3</v>
      </c>
      <c r="R132" s="1905">
        <f t="shared" ref="R132:R138" si="15">P132*Q132</f>
        <v>1440</v>
      </c>
      <c r="S132" s="3510" t="s">
        <v>385</v>
      </c>
      <c r="T132" s="437" t="s">
        <v>530</v>
      </c>
    </row>
    <row r="133" spans="1:20" s="412" customFormat="1" ht="13.5" customHeight="1" thickBot="1">
      <c r="A133" s="556" t="s">
        <v>282</v>
      </c>
      <c r="B133" s="3988"/>
      <c r="C133" s="4002"/>
      <c r="D133" s="4005"/>
      <c r="E133" s="4005"/>
      <c r="F133" s="4005"/>
      <c r="G133" s="4005"/>
      <c r="H133" s="3983"/>
      <c r="I133" s="3892"/>
      <c r="J133" s="2693" t="s">
        <v>146</v>
      </c>
      <c r="K133" s="3892"/>
      <c r="L133" s="1903"/>
      <c r="M133" s="1904"/>
      <c r="N133" s="970" t="s">
        <v>80</v>
      </c>
      <c r="O133" s="970"/>
      <c r="P133" s="970">
        <v>480</v>
      </c>
      <c r="Q133" s="970">
        <v>3</v>
      </c>
      <c r="R133" s="1905">
        <f t="shared" si="15"/>
        <v>1440</v>
      </c>
      <c r="S133" s="3511"/>
      <c r="T133" s="437" t="s">
        <v>530</v>
      </c>
    </row>
    <row r="134" spans="1:20" s="412" customFormat="1" ht="13.5" customHeight="1" thickBot="1">
      <c r="A134" s="556" t="s">
        <v>282</v>
      </c>
      <c r="B134" s="3988"/>
      <c r="C134" s="4003"/>
      <c r="D134" s="4005"/>
      <c r="E134" s="4006"/>
      <c r="F134" s="4006"/>
      <c r="G134" s="4006"/>
      <c r="H134" s="3998"/>
      <c r="I134" s="3893"/>
      <c r="J134" s="3046" t="s">
        <v>1809</v>
      </c>
      <c r="K134" s="3893"/>
      <c r="L134" s="1903"/>
      <c r="M134" s="1904"/>
      <c r="N134" s="970"/>
      <c r="O134" s="970"/>
      <c r="P134" s="970"/>
      <c r="Q134" s="970"/>
      <c r="R134" s="1905"/>
      <c r="S134" s="2655"/>
      <c r="T134" s="437"/>
    </row>
    <row r="135" spans="1:20" s="412" customFormat="1" ht="13.5" customHeight="1" thickBot="1">
      <c r="A135" s="556" t="s">
        <v>282</v>
      </c>
      <c r="B135" s="3988"/>
      <c r="C135" s="2773">
        <v>366762</v>
      </c>
      <c r="D135" s="2765">
        <v>7158</v>
      </c>
      <c r="E135" s="2765" t="s">
        <v>718</v>
      </c>
      <c r="F135" s="2765" t="s">
        <v>34</v>
      </c>
      <c r="G135" s="2765" t="s">
        <v>536</v>
      </c>
      <c r="H135" s="2765" t="str">
        <f t="shared" ref="H135" si="16">A135&amp;"-"&amp;E135&amp;F135&amp;"-"&amp;G135</f>
        <v>PK2-YR-ME</v>
      </c>
      <c r="I135" s="2774" t="s">
        <v>1785</v>
      </c>
      <c r="J135" s="2766" t="s">
        <v>1787</v>
      </c>
      <c r="K135" s="2767">
        <v>365</v>
      </c>
      <c r="L135" s="1903"/>
      <c r="M135" s="1904"/>
      <c r="N135" s="970" t="s">
        <v>80</v>
      </c>
      <c r="O135" s="970"/>
      <c r="P135" s="970">
        <v>30</v>
      </c>
      <c r="Q135" s="970">
        <v>1</v>
      </c>
      <c r="R135" s="1905">
        <f t="shared" si="15"/>
        <v>30</v>
      </c>
      <c r="S135" s="1740" t="s">
        <v>385</v>
      </c>
      <c r="T135" s="437"/>
    </row>
    <row r="136" spans="1:20" s="412" customFormat="1" ht="13.5" customHeight="1" thickBot="1">
      <c r="A136" s="556" t="s">
        <v>282</v>
      </c>
      <c r="B136" s="3988"/>
      <c r="C136" s="2687">
        <v>366294</v>
      </c>
      <c r="D136" s="2681">
        <v>6783</v>
      </c>
      <c r="E136" s="2682" t="s">
        <v>718</v>
      </c>
      <c r="F136" s="2682" t="s">
        <v>34</v>
      </c>
      <c r="G136" s="2682" t="s">
        <v>536</v>
      </c>
      <c r="H136" s="2682" t="str">
        <f t="shared" ref="H136" si="17">A136&amp;"-"&amp;E136&amp;F136&amp;"-"&amp;G136</f>
        <v>PK2-YR-ME</v>
      </c>
      <c r="I136" s="2683" t="s">
        <v>1661</v>
      </c>
      <c r="J136" s="2684" t="s">
        <v>1664</v>
      </c>
      <c r="K136" s="2685">
        <v>540</v>
      </c>
      <c r="L136" s="440"/>
      <c r="M136" s="441"/>
      <c r="N136" s="970" t="s">
        <v>80</v>
      </c>
      <c r="O136" s="970"/>
      <c r="P136" s="970">
        <v>60</v>
      </c>
      <c r="Q136" s="970">
        <v>1</v>
      </c>
      <c r="R136" s="1905">
        <v>60</v>
      </c>
      <c r="S136" s="2655" t="s">
        <v>385</v>
      </c>
      <c r="T136" s="437"/>
    </row>
    <row r="137" spans="1:20" s="412" customFormat="1" ht="13.5" customHeight="1" thickBot="1">
      <c r="A137" s="2653" t="s">
        <v>282</v>
      </c>
      <c r="B137" s="3988"/>
      <c r="C137" s="3969">
        <v>356556</v>
      </c>
      <c r="D137" s="3550">
        <v>1518</v>
      </c>
      <c r="E137" s="427" t="s">
        <v>696</v>
      </c>
      <c r="F137" s="427" t="s">
        <v>9</v>
      </c>
      <c r="G137" s="427" t="s">
        <v>536</v>
      </c>
      <c r="H137" s="427" t="str">
        <f t="shared" si="8"/>
        <v>PK2-HC-ME</v>
      </c>
      <c r="I137" s="3547" t="s">
        <v>147</v>
      </c>
      <c r="J137" s="2191" t="s">
        <v>1550</v>
      </c>
      <c r="K137" s="414">
        <v>180</v>
      </c>
      <c r="L137" s="440"/>
      <c r="M137" s="441"/>
      <c r="N137" s="414" t="s">
        <v>80</v>
      </c>
      <c r="O137" s="414"/>
      <c r="P137" s="414">
        <v>180</v>
      </c>
      <c r="Q137" s="414">
        <v>2</v>
      </c>
      <c r="R137" s="495">
        <f t="shared" si="15"/>
        <v>360</v>
      </c>
      <c r="S137" s="540" t="s">
        <v>384</v>
      </c>
      <c r="T137" s="437" t="s">
        <v>531</v>
      </c>
    </row>
    <row r="138" spans="1:20" s="412" customFormat="1" ht="13.5" customHeight="1" thickBot="1">
      <c r="A138" s="2654" t="s">
        <v>282</v>
      </c>
      <c r="B138" s="3989"/>
      <c r="C138" s="3970"/>
      <c r="D138" s="3414"/>
      <c r="E138" s="1087" t="s">
        <v>696</v>
      </c>
      <c r="F138" s="1087" t="s">
        <v>9</v>
      </c>
      <c r="G138" s="1087" t="s">
        <v>536</v>
      </c>
      <c r="H138" s="1087" t="str">
        <f t="shared" si="8"/>
        <v>PK2-HC-ME</v>
      </c>
      <c r="I138" s="3548"/>
      <c r="J138" s="2679" t="s">
        <v>1551</v>
      </c>
      <c r="K138" s="422">
        <v>180</v>
      </c>
      <c r="L138" s="443"/>
      <c r="M138" s="444"/>
      <c r="N138" s="422" t="s">
        <v>80</v>
      </c>
      <c r="O138" s="422"/>
      <c r="P138" s="422">
        <v>180</v>
      </c>
      <c r="Q138" s="422">
        <v>2</v>
      </c>
      <c r="R138" s="497">
        <f t="shared" si="15"/>
        <v>360</v>
      </c>
      <c r="S138" s="540" t="s">
        <v>383</v>
      </c>
      <c r="T138" s="437" t="s">
        <v>529</v>
      </c>
    </row>
    <row r="139" spans="1:20" s="412" customFormat="1" ht="12">
      <c r="A139" s="565" t="s">
        <v>282</v>
      </c>
      <c r="B139" s="3987" t="s">
        <v>389</v>
      </c>
      <c r="C139" s="3527">
        <v>356669</v>
      </c>
      <c r="D139" s="3529">
        <v>1507</v>
      </c>
      <c r="E139" s="1741" t="s">
        <v>846</v>
      </c>
      <c r="F139" s="1741" t="s">
        <v>32</v>
      </c>
      <c r="G139" s="1741" t="s">
        <v>536</v>
      </c>
      <c r="H139" s="1741" t="str">
        <f t="shared" si="8"/>
        <v>PK2-QI-ME</v>
      </c>
      <c r="I139" s="3531" t="s">
        <v>106</v>
      </c>
      <c r="J139" s="1861" t="s">
        <v>107</v>
      </c>
      <c r="K139" s="1862">
        <v>90</v>
      </c>
      <c r="L139" s="1863"/>
      <c r="M139" s="1864"/>
      <c r="N139" s="1862" t="s">
        <v>80</v>
      </c>
      <c r="O139" s="1865"/>
      <c r="P139" s="1862">
        <v>60</v>
      </c>
      <c r="Q139" s="1862">
        <v>1</v>
      </c>
      <c r="R139" s="1866">
        <f>P139*Q139</f>
        <v>60</v>
      </c>
      <c r="S139" s="3510" t="s">
        <v>383</v>
      </c>
      <c r="T139" s="412" t="s">
        <v>529</v>
      </c>
    </row>
    <row r="140" spans="1:20" s="412" customFormat="1" ht="12.75" customHeight="1">
      <c r="A140" s="556" t="s">
        <v>282</v>
      </c>
      <c r="B140" s="3988"/>
      <c r="C140" s="3528"/>
      <c r="D140" s="3530"/>
      <c r="E140" s="1847" t="s">
        <v>846</v>
      </c>
      <c r="F140" s="1847" t="s">
        <v>32</v>
      </c>
      <c r="G140" s="1847" t="s">
        <v>536</v>
      </c>
      <c r="H140" s="1847" t="str">
        <f t="shared" si="8"/>
        <v>PK2-QI-ME</v>
      </c>
      <c r="I140" s="3515"/>
      <c r="J140" s="1867" t="s">
        <v>108</v>
      </c>
      <c r="K140" s="1868">
        <v>90</v>
      </c>
      <c r="L140" s="1810"/>
      <c r="M140" s="1811"/>
      <c r="N140" s="1868" t="s">
        <v>80</v>
      </c>
      <c r="O140" s="1869"/>
      <c r="P140" s="1868">
        <v>60</v>
      </c>
      <c r="Q140" s="1868">
        <v>1</v>
      </c>
      <c r="R140" s="1870">
        <f t="shared" ref="R140:R149" si="18">P140*Q140</f>
        <v>60</v>
      </c>
      <c r="S140" s="3512"/>
      <c r="T140" s="412" t="s">
        <v>529</v>
      </c>
    </row>
    <row r="141" spans="1:20" s="412" customFormat="1" ht="12.75" customHeight="1">
      <c r="A141" s="556" t="s">
        <v>282</v>
      </c>
      <c r="B141" s="3988"/>
      <c r="C141" s="3528"/>
      <c r="D141" s="3530"/>
      <c r="E141" s="1847" t="s">
        <v>846</v>
      </c>
      <c r="F141" s="1847" t="s">
        <v>32</v>
      </c>
      <c r="G141" s="1847" t="s">
        <v>536</v>
      </c>
      <c r="H141" s="1847" t="str">
        <f t="shared" si="8"/>
        <v>PK2-QI-ME</v>
      </c>
      <c r="I141" s="3532"/>
      <c r="J141" s="1867" t="s">
        <v>852</v>
      </c>
      <c r="K141" s="1868">
        <v>90</v>
      </c>
      <c r="L141" s="1810"/>
      <c r="M141" s="1811"/>
      <c r="N141" s="1868" t="s">
        <v>80</v>
      </c>
      <c r="O141" s="1869"/>
      <c r="P141" s="1868">
        <v>60</v>
      </c>
      <c r="Q141" s="1868">
        <v>1</v>
      </c>
      <c r="R141" s="1870">
        <f t="shared" si="18"/>
        <v>60</v>
      </c>
      <c r="S141" s="3512"/>
      <c r="T141" s="412" t="s">
        <v>529</v>
      </c>
    </row>
    <row r="142" spans="1:20" s="412" customFormat="1" ht="12.75" customHeight="1">
      <c r="A142" s="556" t="s">
        <v>282</v>
      </c>
      <c r="B142" s="3988"/>
      <c r="C142" s="3528"/>
      <c r="D142" s="3530"/>
      <c r="E142" s="1847" t="s">
        <v>846</v>
      </c>
      <c r="F142" s="1847" t="s">
        <v>32</v>
      </c>
      <c r="G142" s="1847" t="s">
        <v>536</v>
      </c>
      <c r="H142" s="1847" t="str">
        <f t="shared" si="8"/>
        <v>PK2-QI-ME</v>
      </c>
      <c r="I142" s="970" t="s">
        <v>110</v>
      </c>
      <c r="J142" s="1867" t="s">
        <v>126</v>
      </c>
      <c r="K142" s="1868">
        <v>90</v>
      </c>
      <c r="L142" s="1810"/>
      <c r="M142" s="1811"/>
      <c r="N142" s="1868" t="s">
        <v>80</v>
      </c>
      <c r="O142" s="1869"/>
      <c r="P142" s="1868">
        <v>60</v>
      </c>
      <c r="Q142" s="1868">
        <v>1</v>
      </c>
      <c r="R142" s="1870">
        <f t="shared" si="18"/>
        <v>60</v>
      </c>
      <c r="S142" s="3512"/>
      <c r="T142" s="412" t="s">
        <v>529</v>
      </c>
    </row>
    <row r="143" spans="1:20" s="412" customFormat="1" ht="12.75" customHeight="1">
      <c r="A143" s="556" t="s">
        <v>282</v>
      </c>
      <c r="B143" s="3988"/>
      <c r="C143" s="3528"/>
      <c r="D143" s="3530"/>
      <c r="E143" s="1847" t="s">
        <v>846</v>
      </c>
      <c r="F143" s="1847" t="s">
        <v>32</v>
      </c>
      <c r="G143" s="1847" t="s">
        <v>536</v>
      </c>
      <c r="H143" s="1847" t="str">
        <f t="shared" si="8"/>
        <v>PK2-QI-ME</v>
      </c>
      <c r="I143" s="970" t="s">
        <v>112</v>
      </c>
      <c r="J143" s="1867" t="s">
        <v>113</v>
      </c>
      <c r="K143" s="1868">
        <v>90</v>
      </c>
      <c r="L143" s="1810"/>
      <c r="M143" s="1811"/>
      <c r="N143" s="1868" t="s">
        <v>80</v>
      </c>
      <c r="O143" s="1869"/>
      <c r="P143" s="1868">
        <v>60</v>
      </c>
      <c r="Q143" s="1868">
        <v>1</v>
      </c>
      <c r="R143" s="1870">
        <f t="shared" si="18"/>
        <v>60</v>
      </c>
      <c r="S143" s="3512"/>
      <c r="T143" s="412" t="s">
        <v>529</v>
      </c>
    </row>
    <row r="144" spans="1:20" s="412" customFormat="1" ht="12.75" customHeight="1">
      <c r="A144" s="556" t="s">
        <v>282</v>
      </c>
      <c r="B144" s="3988"/>
      <c r="C144" s="3528"/>
      <c r="D144" s="3530"/>
      <c r="E144" s="1847" t="s">
        <v>846</v>
      </c>
      <c r="F144" s="1847" t="s">
        <v>32</v>
      </c>
      <c r="G144" s="1847" t="s">
        <v>536</v>
      </c>
      <c r="H144" s="1847" t="str">
        <f t="shared" si="8"/>
        <v>PK2-QI-ME</v>
      </c>
      <c r="I144" s="970" t="s">
        <v>114</v>
      </c>
      <c r="J144" s="1867" t="s">
        <v>115</v>
      </c>
      <c r="K144" s="1868">
        <v>90</v>
      </c>
      <c r="L144" s="1810"/>
      <c r="M144" s="1811"/>
      <c r="N144" s="1868" t="s">
        <v>80</v>
      </c>
      <c r="O144" s="1869"/>
      <c r="P144" s="1868">
        <v>60</v>
      </c>
      <c r="Q144" s="1868">
        <v>1</v>
      </c>
      <c r="R144" s="1870">
        <f t="shared" si="18"/>
        <v>60</v>
      </c>
      <c r="S144" s="3512"/>
      <c r="T144" s="412" t="s">
        <v>529</v>
      </c>
    </row>
    <row r="145" spans="1:20" s="412" customFormat="1" ht="12.75" customHeight="1">
      <c r="A145" s="556" t="s">
        <v>282</v>
      </c>
      <c r="B145" s="3988"/>
      <c r="C145" s="3528"/>
      <c r="D145" s="3530"/>
      <c r="E145" s="1847" t="s">
        <v>846</v>
      </c>
      <c r="F145" s="1847" t="s">
        <v>32</v>
      </c>
      <c r="G145" s="1847" t="s">
        <v>536</v>
      </c>
      <c r="H145" s="1847" t="str">
        <f t="shared" si="8"/>
        <v>PK2-QI-ME</v>
      </c>
      <c r="I145" s="3514" t="s">
        <v>116</v>
      </c>
      <c r="J145" s="1867" t="s">
        <v>853</v>
      </c>
      <c r="K145" s="1868">
        <v>90</v>
      </c>
      <c r="L145" s="1810"/>
      <c r="M145" s="1811"/>
      <c r="N145" s="1868" t="s">
        <v>80</v>
      </c>
      <c r="O145" s="1869"/>
      <c r="P145" s="1868">
        <v>60</v>
      </c>
      <c r="Q145" s="1868">
        <v>1</v>
      </c>
      <c r="R145" s="1870">
        <f t="shared" si="18"/>
        <v>60</v>
      </c>
      <c r="S145" s="3512"/>
      <c r="T145" s="412" t="s">
        <v>529</v>
      </c>
    </row>
    <row r="146" spans="1:20" s="412" customFormat="1" ht="12.75" customHeight="1">
      <c r="A146" s="556" t="s">
        <v>282</v>
      </c>
      <c r="B146" s="3988"/>
      <c r="C146" s="3528"/>
      <c r="D146" s="3530"/>
      <c r="E146" s="1847" t="s">
        <v>846</v>
      </c>
      <c r="F146" s="1847" t="s">
        <v>32</v>
      </c>
      <c r="G146" s="1847" t="s">
        <v>536</v>
      </c>
      <c r="H146" s="1847" t="str">
        <f t="shared" si="8"/>
        <v>PK2-QI-ME</v>
      </c>
      <c r="I146" s="3515"/>
      <c r="J146" s="1867" t="s">
        <v>118</v>
      </c>
      <c r="K146" s="1868">
        <v>90</v>
      </c>
      <c r="L146" s="1810"/>
      <c r="M146" s="1811"/>
      <c r="N146" s="1868" t="s">
        <v>80</v>
      </c>
      <c r="O146" s="1869"/>
      <c r="P146" s="1868">
        <v>60</v>
      </c>
      <c r="Q146" s="1868">
        <v>1</v>
      </c>
      <c r="R146" s="1870">
        <f t="shared" si="18"/>
        <v>60</v>
      </c>
      <c r="S146" s="3512"/>
      <c r="T146" s="412" t="s">
        <v>529</v>
      </c>
    </row>
    <row r="147" spans="1:20" s="412" customFormat="1" ht="12.75" customHeight="1">
      <c r="A147" s="556" t="s">
        <v>282</v>
      </c>
      <c r="B147" s="3988"/>
      <c r="C147" s="3528"/>
      <c r="D147" s="3530"/>
      <c r="E147" s="1848" t="s">
        <v>846</v>
      </c>
      <c r="F147" s="1848" t="s">
        <v>32</v>
      </c>
      <c r="G147" s="1848" t="s">
        <v>536</v>
      </c>
      <c r="H147" s="1848" t="str">
        <f t="shared" si="8"/>
        <v>PK2-QI-ME</v>
      </c>
      <c r="I147" s="3515"/>
      <c r="J147" s="1871" t="s">
        <v>119</v>
      </c>
      <c r="K147" s="1872">
        <v>90</v>
      </c>
      <c r="L147" s="1873"/>
      <c r="M147" s="1874"/>
      <c r="N147" s="1872" t="s">
        <v>80</v>
      </c>
      <c r="O147" s="1875"/>
      <c r="P147" s="1872">
        <v>60</v>
      </c>
      <c r="Q147" s="1872">
        <v>1</v>
      </c>
      <c r="R147" s="1876">
        <f t="shared" si="18"/>
        <v>60</v>
      </c>
      <c r="S147" s="3512"/>
      <c r="T147" s="412" t="s">
        <v>529</v>
      </c>
    </row>
    <row r="148" spans="1:20" s="412" customFormat="1" ht="13.5" customHeight="1" thickBot="1">
      <c r="A148" s="556" t="s">
        <v>282</v>
      </c>
      <c r="B148" s="3988"/>
      <c r="C148" s="1878">
        <v>361188</v>
      </c>
      <c r="D148" s="1877">
        <v>3231</v>
      </c>
      <c r="E148" s="1878" t="s">
        <v>695</v>
      </c>
      <c r="F148" s="1878" t="s">
        <v>32</v>
      </c>
      <c r="G148" s="1878" t="s">
        <v>697</v>
      </c>
      <c r="H148" s="1878" t="str">
        <f t="shared" si="8"/>
        <v>PK2-MI-EE</v>
      </c>
      <c r="I148" s="1879" t="s">
        <v>854</v>
      </c>
      <c r="J148" s="1880" t="s">
        <v>121</v>
      </c>
      <c r="K148" s="1879">
        <v>30</v>
      </c>
      <c r="L148" s="1881"/>
      <c r="M148" s="1882"/>
      <c r="N148" s="1879" t="s">
        <v>80</v>
      </c>
      <c r="O148" s="1883"/>
      <c r="P148" s="1879">
        <v>60</v>
      </c>
      <c r="Q148" s="1879">
        <v>1</v>
      </c>
      <c r="R148" s="1884">
        <f t="shared" si="18"/>
        <v>60</v>
      </c>
      <c r="S148" s="3513"/>
      <c r="T148" s="412" t="s">
        <v>529</v>
      </c>
    </row>
    <row r="149" spans="1:20" s="412" customFormat="1" ht="13.5" customHeight="1" thickBot="1">
      <c r="A149" s="556" t="s">
        <v>282</v>
      </c>
      <c r="B149" s="3988"/>
      <c r="C149" s="1927">
        <v>356696</v>
      </c>
      <c r="D149" s="1910">
        <v>1510</v>
      </c>
      <c r="E149" s="1910" t="s">
        <v>34</v>
      </c>
      <c r="F149" s="1910" t="s">
        <v>42</v>
      </c>
      <c r="G149" s="1910" t="s">
        <v>536</v>
      </c>
      <c r="H149" s="1910" t="str">
        <f t="shared" si="8"/>
        <v>PK2-RL-ME</v>
      </c>
      <c r="I149" s="1886" t="s">
        <v>123</v>
      </c>
      <c r="J149" s="1911" t="s">
        <v>124</v>
      </c>
      <c r="K149" s="1886">
        <v>120</v>
      </c>
      <c r="L149" s="1912"/>
      <c r="M149" s="1913"/>
      <c r="N149" s="1886" t="s">
        <v>80</v>
      </c>
      <c r="O149" s="1886"/>
      <c r="P149" s="1886">
        <v>60</v>
      </c>
      <c r="Q149" s="1886">
        <v>2</v>
      </c>
      <c r="R149" s="1914">
        <f t="shared" si="18"/>
        <v>120</v>
      </c>
      <c r="S149" s="1906" t="s">
        <v>503</v>
      </c>
      <c r="T149" s="437" t="s">
        <v>528</v>
      </c>
    </row>
    <row r="150" spans="1:20" s="412" customFormat="1" ht="12.75" customHeight="1">
      <c r="A150" s="556" t="s">
        <v>282</v>
      </c>
      <c r="B150" s="3988"/>
      <c r="C150" s="3516">
        <v>356695</v>
      </c>
      <c r="D150" s="3519">
        <v>1513</v>
      </c>
      <c r="E150" s="1893" t="s">
        <v>696</v>
      </c>
      <c r="F150" s="1893" t="s">
        <v>9</v>
      </c>
      <c r="G150" s="1893" t="s">
        <v>697</v>
      </c>
      <c r="H150" s="1893" t="str">
        <f t="shared" si="8"/>
        <v>PK2-HC-EE</v>
      </c>
      <c r="I150" s="3522" t="s">
        <v>130</v>
      </c>
      <c r="J150" s="1894" t="s">
        <v>68</v>
      </c>
      <c r="K150" s="1895">
        <v>180</v>
      </c>
      <c r="L150" s="1894"/>
      <c r="M150" s="1895"/>
      <c r="N150" s="1895" t="s">
        <v>80</v>
      </c>
      <c r="O150" s="1895"/>
      <c r="P150" s="1895">
        <v>480</v>
      </c>
      <c r="Q150" s="1895">
        <v>3</v>
      </c>
      <c r="R150" s="1896">
        <f>P150*Q150</f>
        <v>1440</v>
      </c>
      <c r="S150" s="3525" t="s">
        <v>384</v>
      </c>
      <c r="T150" s="437" t="s">
        <v>531</v>
      </c>
    </row>
    <row r="151" spans="1:20" s="412" customFormat="1" ht="13.5" customHeight="1">
      <c r="A151" s="556" t="s">
        <v>282</v>
      </c>
      <c r="B151" s="3988"/>
      <c r="C151" s="3517"/>
      <c r="D151" s="3520"/>
      <c r="E151" s="1893" t="s">
        <v>696</v>
      </c>
      <c r="F151" s="1893" t="s">
        <v>9</v>
      </c>
      <c r="G151" s="1893" t="s">
        <v>697</v>
      </c>
      <c r="H151" s="1893" t="str">
        <f t="shared" si="8"/>
        <v>PK2-HC-EE</v>
      </c>
      <c r="I151" s="3523"/>
      <c r="J151" s="1897" t="s">
        <v>131</v>
      </c>
      <c r="K151" s="1898">
        <v>180</v>
      </c>
      <c r="L151" s="1899"/>
      <c r="M151" s="1900"/>
      <c r="N151" s="1898" t="s">
        <v>80</v>
      </c>
      <c r="O151" s="1898"/>
      <c r="P151" s="1898">
        <v>480</v>
      </c>
      <c r="Q151" s="1898">
        <v>3</v>
      </c>
      <c r="R151" s="1901">
        <f t="shared" ref="R151:R155" si="19">P151*Q151</f>
        <v>1440</v>
      </c>
      <c r="S151" s="3526"/>
      <c r="T151" s="437" t="s">
        <v>531</v>
      </c>
    </row>
    <row r="152" spans="1:20" s="412" customFormat="1" ht="12.75" customHeight="1" thickBot="1">
      <c r="A152" s="556" t="s">
        <v>282</v>
      </c>
      <c r="B152" s="3988"/>
      <c r="C152" s="3518"/>
      <c r="D152" s="3521"/>
      <c r="E152" s="1893" t="s">
        <v>696</v>
      </c>
      <c r="F152" s="1893" t="s">
        <v>9</v>
      </c>
      <c r="G152" s="1893" t="s">
        <v>697</v>
      </c>
      <c r="H152" s="1893" t="str">
        <f t="shared" si="8"/>
        <v>PK2-HC-EE</v>
      </c>
      <c r="I152" s="3524"/>
      <c r="J152" s="1897" t="s">
        <v>69</v>
      </c>
      <c r="K152" s="1898">
        <v>180</v>
      </c>
      <c r="L152" s="1899"/>
      <c r="M152" s="1900"/>
      <c r="N152" s="1898" t="s">
        <v>80</v>
      </c>
      <c r="O152" s="1898"/>
      <c r="P152" s="1898">
        <v>480</v>
      </c>
      <c r="Q152" s="1898">
        <v>3</v>
      </c>
      <c r="R152" s="1901">
        <f t="shared" si="19"/>
        <v>1440</v>
      </c>
      <c r="S152" s="1902" t="s">
        <v>383</v>
      </c>
      <c r="T152" s="437" t="s">
        <v>529</v>
      </c>
    </row>
    <row r="153" spans="1:20" s="412" customFormat="1" ht="12.75" customHeight="1">
      <c r="A153" s="556" t="s">
        <v>282</v>
      </c>
      <c r="B153" s="3988"/>
      <c r="C153" s="3995">
        <v>356605</v>
      </c>
      <c r="D153" s="3952">
        <v>1514</v>
      </c>
      <c r="E153" s="3952" t="s">
        <v>718</v>
      </c>
      <c r="F153" s="3952" t="s">
        <v>34</v>
      </c>
      <c r="G153" s="3952" t="s">
        <v>536</v>
      </c>
      <c r="H153" s="3952" t="s">
        <v>1637</v>
      </c>
      <c r="I153" s="3979" t="s">
        <v>132</v>
      </c>
      <c r="J153" s="2691" t="s">
        <v>1678</v>
      </c>
      <c r="K153" s="3952">
        <v>365</v>
      </c>
      <c r="L153" s="1903"/>
      <c r="M153" s="1904"/>
      <c r="N153" s="970" t="s">
        <v>80</v>
      </c>
      <c r="O153" s="970"/>
      <c r="P153" s="970">
        <v>480</v>
      </c>
      <c r="Q153" s="970">
        <v>3</v>
      </c>
      <c r="R153" s="1905">
        <f t="shared" si="19"/>
        <v>1440</v>
      </c>
      <c r="S153" s="3510" t="s">
        <v>385</v>
      </c>
      <c r="T153" s="437" t="s">
        <v>530</v>
      </c>
    </row>
    <row r="154" spans="1:20" s="412" customFormat="1" ht="12.75" customHeight="1">
      <c r="A154" s="556" t="s">
        <v>282</v>
      </c>
      <c r="B154" s="3988"/>
      <c r="C154" s="3996"/>
      <c r="D154" s="3953"/>
      <c r="E154" s="3953"/>
      <c r="F154" s="3953"/>
      <c r="G154" s="3953"/>
      <c r="H154" s="3953"/>
      <c r="I154" s="3980"/>
      <c r="J154" s="2691" t="s">
        <v>134</v>
      </c>
      <c r="K154" s="3953"/>
      <c r="L154" s="1903"/>
      <c r="M154" s="1904"/>
      <c r="N154" s="970" t="s">
        <v>80</v>
      </c>
      <c r="O154" s="970"/>
      <c r="P154" s="970">
        <v>480</v>
      </c>
      <c r="Q154" s="970">
        <v>3</v>
      </c>
      <c r="R154" s="1905">
        <f t="shared" si="19"/>
        <v>1440</v>
      </c>
      <c r="S154" s="3512"/>
      <c r="T154" s="437" t="s">
        <v>530</v>
      </c>
    </row>
    <row r="155" spans="1:20" s="412" customFormat="1" ht="12.75" customHeight="1">
      <c r="A155" s="556" t="s">
        <v>282</v>
      </c>
      <c r="B155" s="3988"/>
      <c r="C155" s="3997"/>
      <c r="D155" s="3954"/>
      <c r="E155" s="3954"/>
      <c r="F155" s="3954"/>
      <c r="G155" s="3954"/>
      <c r="H155" s="3954"/>
      <c r="I155" s="3981"/>
      <c r="J155" s="2691" t="s">
        <v>135</v>
      </c>
      <c r="K155" s="3954"/>
      <c r="L155" s="1903"/>
      <c r="M155" s="1904"/>
      <c r="N155" s="970" t="s">
        <v>80</v>
      </c>
      <c r="O155" s="970"/>
      <c r="P155" s="970">
        <v>480</v>
      </c>
      <c r="Q155" s="970">
        <v>3</v>
      </c>
      <c r="R155" s="1905">
        <f t="shared" si="19"/>
        <v>1440</v>
      </c>
      <c r="S155" s="3512"/>
      <c r="T155" s="437" t="s">
        <v>530</v>
      </c>
    </row>
    <row r="156" spans="1:20" s="412" customFormat="1" ht="12.75" customHeight="1">
      <c r="A156" s="556" t="s">
        <v>282</v>
      </c>
      <c r="B156" s="3988"/>
      <c r="C156" s="3999">
        <v>356694</v>
      </c>
      <c r="D156" s="3990">
        <v>1516</v>
      </c>
      <c r="E156" s="3990" t="s">
        <v>718</v>
      </c>
      <c r="F156" s="3990" t="s">
        <v>34</v>
      </c>
      <c r="G156" s="3990" t="s">
        <v>536</v>
      </c>
      <c r="H156" s="3990" t="s">
        <v>1637</v>
      </c>
      <c r="I156" s="3956" t="s">
        <v>139</v>
      </c>
      <c r="J156" s="2692" t="s">
        <v>1679</v>
      </c>
      <c r="K156" s="3990">
        <v>365</v>
      </c>
      <c r="L156" s="1903"/>
      <c r="M156" s="1904"/>
      <c r="N156" s="970" t="s">
        <v>80</v>
      </c>
      <c r="O156" s="970"/>
      <c r="P156" s="970">
        <v>480</v>
      </c>
      <c r="Q156" s="970">
        <v>3</v>
      </c>
      <c r="R156" s="1905">
        <f>P156*Q156</f>
        <v>1440</v>
      </c>
      <c r="S156" s="3546"/>
      <c r="T156" s="437" t="s">
        <v>530</v>
      </c>
    </row>
    <row r="157" spans="1:20" s="412" customFormat="1" ht="12.75" customHeight="1" thickBot="1">
      <c r="A157" s="556" t="s">
        <v>282</v>
      </c>
      <c r="B157" s="3988"/>
      <c r="C157" s="4000"/>
      <c r="D157" s="3991"/>
      <c r="E157" s="3991"/>
      <c r="F157" s="3991"/>
      <c r="G157" s="3991"/>
      <c r="H157" s="3991"/>
      <c r="I157" s="3957"/>
      <c r="J157" s="2692" t="s">
        <v>143</v>
      </c>
      <c r="K157" s="3991"/>
      <c r="L157" s="1903"/>
      <c r="M157" s="1904"/>
      <c r="N157" s="970" t="s">
        <v>80</v>
      </c>
      <c r="O157" s="970"/>
      <c r="P157" s="970">
        <v>480</v>
      </c>
      <c r="Q157" s="970">
        <v>3</v>
      </c>
      <c r="R157" s="1905">
        <f>P157*Q157</f>
        <v>1440</v>
      </c>
      <c r="S157" s="3511"/>
      <c r="T157" s="437" t="s">
        <v>530</v>
      </c>
    </row>
    <row r="158" spans="1:20" s="412" customFormat="1" ht="12.75" customHeight="1">
      <c r="A158" s="556" t="s">
        <v>282</v>
      </c>
      <c r="B158" s="3988"/>
      <c r="C158" s="4001">
        <v>356606</v>
      </c>
      <c r="D158" s="4004">
        <v>1517</v>
      </c>
      <c r="E158" s="4004" t="s">
        <v>718</v>
      </c>
      <c r="F158" s="4004" t="s">
        <v>34</v>
      </c>
      <c r="G158" s="4004" t="s">
        <v>536</v>
      </c>
      <c r="H158" s="4004" t="str">
        <f t="shared" ref="H158" si="20">A158&amp;"-"&amp;E158&amp;F158&amp;"-"&amp;G158</f>
        <v>PK2-YR-ME</v>
      </c>
      <c r="I158" s="3910" t="s">
        <v>144</v>
      </c>
      <c r="J158" s="3048" t="s">
        <v>1680</v>
      </c>
      <c r="K158" s="3910">
        <v>365</v>
      </c>
      <c r="L158" s="1903"/>
      <c r="M158" s="1904"/>
      <c r="N158" s="970" t="s">
        <v>80</v>
      </c>
      <c r="O158" s="970"/>
      <c r="P158" s="970">
        <v>480</v>
      </c>
      <c r="Q158" s="970">
        <v>3</v>
      </c>
      <c r="R158" s="1905">
        <f t="shared" ref="R158:R164" si="21">P158*Q158</f>
        <v>1440</v>
      </c>
      <c r="S158" s="3510" t="s">
        <v>385</v>
      </c>
      <c r="T158" s="437" t="s">
        <v>530</v>
      </c>
    </row>
    <row r="159" spans="1:20" s="412" customFormat="1" ht="13.5" customHeight="1" thickBot="1">
      <c r="A159" s="556" t="s">
        <v>282</v>
      </c>
      <c r="B159" s="3988"/>
      <c r="C159" s="4002"/>
      <c r="D159" s="4005"/>
      <c r="E159" s="4005"/>
      <c r="F159" s="4005"/>
      <c r="G159" s="4005"/>
      <c r="H159" s="4005"/>
      <c r="I159" s="3892"/>
      <c r="J159" s="2693" t="s">
        <v>146</v>
      </c>
      <c r="K159" s="3892"/>
      <c r="L159" s="1903"/>
      <c r="M159" s="1904"/>
      <c r="N159" s="970" t="s">
        <v>80</v>
      </c>
      <c r="O159" s="970"/>
      <c r="P159" s="970">
        <v>480</v>
      </c>
      <c r="Q159" s="970">
        <v>3</v>
      </c>
      <c r="R159" s="1905">
        <f t="shared" si="21"/>
        <v>1440</v>
      </c>
      <c r="S159" s="3511"/>
      <c r="T159" s="437" t="s">
        <v>530</v>
      </c>
    </row>
    <row r="160" spans="1:20" s="412" customFormat="1" ht="13.5" customHeight="1" thickBot="1">
      <c r="A160" s="556" t="s">
        <v>282</v>
      </c>
      <c r="B160" s="3988"/>
      <c r="C160" s="4003"/>
      <c r="D160" s="4006"/>
      <c r="E160" s="4006"/>
      <c r="F160" s="4006"/>
      <c r="G160" s="4006"/>
      <c r="H160" s="4006"/>
      <c r="I160" s="3893"/>
      <c r="J160" s="3046" t="s">
        <v>1809</v>
      </c>
      <c r="K160" s="3893"/>
      <c r="L160" s="1903"/>
      <c r="M160" s="1904"/>
      <c r="N160" s="970"/>
      <c r="O160" s="970"/>
      <c r="P160" s="970"/>
      <c r="Q160" s="970"/>
      <c r="R160" s="1905"/>
      <c r="S160" s="2655"/>
      <c r="T160" s="437"/>
    </row>
    <row r="161" spans="1:20" s="412" customFormat="1" ht="13.5" customHeight="1" thickBot="1">
      <c r="A161" s="556" t="s">
        <v>282</v>
      </c>
      <c r="B161" s="3988"/>
      <c r="C161" s="3047">
        <v>366763</v>
      </c>
      <c r="D161" s="2765">
        <v>7158</v>
      </c>
      <c r="E161" s="2765" t="s">
        <v>718</v>
      </c>
      <c r="F161" s="2765" t="s">
        <v>34</v>
      </c>
      <c r="G161" s="2765" t="s">
        <v>536</v>
      </c>
      <c r="H161" s="2765" t="str">
        <f t="shared" si="8"/>
        <v>PK2-YR-ME</v>
      </c>
      <c r="I161" s="2774" t="s">
        <v>1785</v>
      </c>
      <c r="J161" s="2766" t="s">
        <v>1787</v>
      </c>
      <c r="K161" s="2767">
        <v>365</v>
      </c>
      <c r="L161" s="1903"/>
      <c r="M161" s="1904"/>
      <c r="N161" s="970" t="s">
        <v>80</v>
      </c>
      <c r="O161" s="970"/>
      <c r="P161" s="970">
        <v>30</v>
      </c>
      <c r="Q161" s="970">
        <v>1</v>
      </c>
      <c r="R161" s="1905">
        <f t="shared" si="21"/>
        <v>30</v>
      </c>
      <c r="S161" s="1740" t="s">
        <v>385</v>
      </c>
      <c r="T161" s="437"/>
    </row>
    <row r="162" spans="1:20" s="412" customFormat="1" ht="13.5" customHeight="1" thickBot="1">
      <c r="A162" s="556" t="s">
        <v>282</v>
      </c>
      <c r="B162" s="3988"/>
      <c r="C162" s="2687">
        <v>366295</v>
      </c>
      <c r="D162" s="2681">
        <v>6783</v>
      </c>
      <c r="E162" s="2682" t="s">
        <v>718</v>
      </c>
      <c r="F162" s="2682" t="s">
        <v>34</v>
      </c>
      <c r="G162" s="2682" t="s">
        <v>536</v>
      </c>
      <c r="H162" s="2682" t="str">
        <f t="shared" si="8"/>
        <v>PK2-YR-ME</v>
      </c>
      <c r="I162" s="2683" t="s">
        <v>1661</v>
      </c>
      <c r="J162" s="2684" t="s">
        <v>1665</v>
      </c>
      <c r="K162" s="2685">
        <v>540</v>
      </c>
      <c r="L162" s="440"/>
      <c r="M162" s="441"/>
      <c r="N162" s="970" t="s">
        <v>80</v>
      </c>
      <c r="O162" s="970"/>
      <c r="P162" s="970">
        <v>60</v>
      </c>
      <c r="Q162" s="970">
        <v>1</v>
      </c>
      <c r="R162" s="1905">
        <v>60</v>
      </c>
      <c r="S162" s="2655" t="s">
        <v>385</v>
      </c>
      <c r="T162" s="437"/>
    </row>
    <row r="163" spans="1:20" s="412" customFormat="1" ht="13.5" customHeight="1" thickBot="1">
      <c r="A163" s="2653" t="s">
        <v>282</v>
      </c>
      <c r="B163" s="3988"/>
      <c r="C163" s="3969">
        <v>356697</v>
      </c>
      <c r="D163" s="3550">
        <v>1518</v>
      </c>
      <c r="E163" s="427" t="s">
        <v>696</v>
      </c>
      <c r="F163" s="427" t="s">
        <v>9</v>
      </c>
      <c r="G163" s="427" t="s">
        <v>536</v>
      </c>
      <c r="H163" s="427" t="str">
        <f t="shared" si="8"/>
        <v>PK2-HC-ME</v>
      </c>
      <c r="I163" s="3547" t="s">
        <v>147</v>
      </c>
      <c r="J163" s="2191" t="s">
        <v>1550</v>
      </c>
      <c r="K163" s="414">
        <v>180</v>
      </c>
      <c r="L163" s="440"/>
      <c r="M163" s="441"/>
      <c r="N163" s="414" t="s">
        <v>80</v>
      </c>
      <c r="O163" s="414"/>
      <c r="P163" s="414">
        <v>180</v>
      </c>
      <c r="Q163" s="414">
        <v>2</v>
      </c>
      <c r="R163" s="495">
        <f t="shared" si="21"/>
        <v>360</v>
      </c>
      <c r="S163" s="540" t="s">
        <v>384</v>
      </c>
      <c r="T163" s="437" t="s">
        <v>531</v>
      </c>
    </row>
    <row r="164" spans="1:20" s="412" customFormat="1" ht="13.5" customHeight="1" thickBot="1">
      <c r="A164" s="2654" t="s">
        <v>282</v>
      </c>
      <c r="B164" s="3989"/>
      <c r="C164" s="3970"/>
      <c r="D164" s="3414"/>
      <c r="E164" s="1087" t="s">
        <v>696</v>
      </c>
      <c r="F164" s="1087" t="s">
        <v>9</v>
      </c>
      <c r="G164" s="1087" t="s">
        <v>536</v>
      </c>
      <c r="H164" s="1087" t="str">
        <f t="shared" si="8"/>
        <v>PK2-HC-ME</v>
      </c>
      <c r="I164" s="3548"/>
      <c r="J164" s="2679" t="s">
        <v>1551</v>
      </c>
      <c r="K164" s="422">
        <v>180</v>
      </c>
      <c r="L164" s="443"/>
      <c r="M164" s="444"/>
      <c r="N164" s="422" t="s">
        <v>80</v>
      </c>
      <c r="O164" s="422"/>
      <c r="P164" s="422">
        <v>180</v>
      </c>
      <c r="Q164" s="422">
        <v>2</v>
      </c>
      <c r="R164" s="497">
        <f t="shared" si="21"/>
        <v>360</v>
      </c>
      <c r="S164" s="540" t="s">
        <v>383</v>
      </c>
      <c r="T164" s="437" t="s">
        <v>529</v>
      </c>
    </row>
    <row r="165" spans="1:20" s="412" customFormat="1" ht="12">
      <c r="A165" s="565" t="s">
        <v>282</v>
      </c>
      <c r="B165" s="3987" t="s">
        <v>390</v>
      </c>
      <c r="C165" s="3527">
        <v>356742</v>
      </c>
      <c r="D165" s="3529">
        <v>1507</v>
      </c>
      <c r="E165" s="1741" t="s">
        <v>846</v>
      </c>
      <c r="F165" s="1741" t="s">
        <v>32</v>
      </c>
      <c r="G165" s="1741" t="s">
        <v>536</v>
      </c>
      <c r="H165" s="1741" t="str">
        <f t="shared" ref="H165:H230" si="22">A165&amp;"-"&amp;E165&amp;F165&amp;"-"&amp;G165</f>
        <v>PK2-QI-ME</v>
      </c>
      <c r="I165" s="3531" t="s">
        <v>106</v>
      </c>
      <c r="J165" s="1861" t="s">
        <v>107</v>
      </c>
      <c r="K165" s="1862">
        <v>90</v>
      </c>
      <c r="L165" s="1863"/>
      <c r="M165" s="1864"/>
      <c r="N165" s="1862" t="s">
        <v>80</v>
      </c>
      <c r="O165" s="1865"/>
      <c r="P165" s="1862">
        <v>60</v>
      </c>
      <c r="Q165" s="1862">
        <v>1</v>
      </c>
      <c r="R165" s="1866">
        <f>P165*Q165</f>
        <v>60</v>
      </c>
      <c r="S165" s="3510" t="s">
        <v>383</v>
      </c>
      <c r="T165" s="412" t="s">
        <v>529</v>
      </c>
    </row>
    <row r="166" spans="1:20" s="412" customFormat="1" ht="12.75" customHeight="1">
      <c r="A166" s="556" t="s">
        <v>282</v>
      </c>
      <c r="B166" s="3988"/>
      <c r="C166" s="3528"/>
      <c r="D166" s="3530"/>
      <c r="E166" s="1847" t="s">
        <v>846</v>
      </c>
      <c r="F166" s="1847" t="s">
        <v>32</v>
      </c>
      <c r="G166" s="1847" t="s">
        <v>536</v>
      </c>
      <c r="H166" s="1847" t="str">
        <f t="shared" si="22"/>
        <v>PK2-QI-ME</v>
      </c>
      <c r="I166" s="3515"/>
      <c r="J166" s="1867" t="s">
        <v>108</v>
      </c>
      <c r="K166" s="1868">
        <v>90</v>
      </c>
      <c r="L166" s="1810"/>
      <c r="M166" s="1811"/>
      <c r="N166" s="1868" t="s">
        <v>80</v>
      </c>
      <c r="O166" s="1869"/>
      <c r="P166" s="1868">
        <v>60</v>
      </c>
      <c r="Q166" s="1868">
        <v>1</v>
      </c>
      <c r="R166" s="1870">
        <f t="shared" ref="R166:R175" si="23">P166*Q166</f>
        <v>60</v>
      </c>
      <c r="S166" s="3512"/>
      <c r="T166" s="412" t="s">
        <v>529</v>
      </c>
    </row>
    <row r="167" spans="1:20" s="412" customFormat="1" ht="12.75" customHeight="1">
      <c r="A167" s="556" t="s">
        <v>282</v>
      </c>
      <c r="B167" s="3988"/>
      <c r="C167" s="3528"/>
      <c r="D167" s="3530"/>
      <c r="E167" s="1847" t="s">
        <v>846</v>
      </c>
      <c r="F167" s="1847" t="s">
        <v>32</v>
      </c>
      <c r="G167" s="1847" t="s">
        <v>536</v>
      </c>
      <c r="H167" s="1847" t="str">
        <f t="shared" si="22"/>
        <v>PK2-QI-ME</v>
      </c>
      <c r="I167" s="3532"/>
      <c r="J167" s="1867" t="s">
        <v>852</v>
      </c>
      <c r="K167" s="1868">
        <v>90</v>
      </c>
      <c r="L167" s="1810"/>
      <c r="M167" s="1811"/>
      <c r="N167" s="1868" t="s">
        <v>80</v>
      </c>
      <c r="O167" s="1869"/>
      <c r="P167" s="1868">
        <v>60</v>
      </c>
      <c r="Q167" s="1868">
        <v>1</v>
      </c>
      <c r="R167" s="1870">
        <f t="shared" si="23"/>
        <v>60</v>
      </c>
      <c r="S167" s="3512"/>
      <c r="T167" s="412" t="s">
        <v>529</v>
      </c>
    </row>
    <row r="168" spans="1:20" s="412" customFormat="1" ht="12.75" customHeight="1">
      <c r="A168" s="556" t="s">
        <v>282</v>
      </c>
      <c r="B168" s="3988"/>
      <c r="C168" s="3528"/>
      <c r="D168" s="3530"/>
      <c r="E168" s="1847" t="s">
        <v>846</v>
      </c>
      <c r="F168" s="1847" t="s">
        <v>32</v>
      </c>
      <c r="G168" s="1847" t="s">
        <v>536</v>
      </c>
      <c r="H168" s="1847" t="str">
        <f t="shared" si="22"/>
        <v>PK2-QI-ME</v>
      </c>
      <c r="I168" s="970" t="s">
        <v>110</v>
      </c>
      <c r="J168" s="1867" t="s">
        <v>126</v>
      </c>
      <c r="K168" s="1868">
        <v>90</v>
      </c>
      <c r="L168" s="1810"/>
      <c r="M168" s="1811"/>
      <c r="N168" s="1868" t="s">
        <v>80</v>
      </c>
      <c r="O168" s="1869"/>
      <c r="P168" s="1868">
        <v>60</v>
      </c>
      <c r="Q168" s="1868">
        <v>1</v>
      </c>
      <c r="R168" s="1870">
        <f t="shared" si="23"/>
        <v>60</v>
      </c>
      <c r="S168" s="3512"/>
      <c r="T168" s="412" t="s">
        <v>529</v>
      </c>
    </row>
    <row r="169" spans="1:20" s="412" customFormat="1" ht="12.75" customHeight="1">
      <c r="A169" s="556" t="s">
        <v>282</v>
      </c>
      <c r="B169" s="3988"/>
      <c r="C169" s="3528"/>
      <c r="D169" s="3530"/>
      <c r="E169" s="1847" t="s">
        <v>846</v>
      </c>
      <c r="F169" s="1847" t="s">
        <v>32</v>
      </c>
      <c r="G169" s="1847" t="s">
        <v>536</v>
      </c>
      <c r="H169" s="1847" t="str">
        <f t="shared" si="22"/>
        <v>PK2-QI-ME</v>
      </c>
      <c r="I169" s="970" t="s">
        <v>112</v>
      </c>
      <c r="J169" s="1867" t="s">
        <v>113</v>
      </c>
      <c r="K169" s="1868">
        <v>90</v>
      </c>
      <c r="L169" s="1810"/>
      <c r="M169" s="1811"/>
      <c r="N169" s="1868" t="s">
        <v>80</v>
      </c>
      <c r="O169" s="1869"/>
      <c r="P169" s="1868">
        <v>60</v>
      </c>
      <c r="Q169" s="1868">
        <v>1</v>
      </c>
      <c r="R169" s="1870">
        <f t="shared" si="23"/>
        <v>60</v>
      </c>
      <c r="S169" s="3512"/>
      <c r="T169" s="412" t="s">
        <v>529</v>
      </c>
    </row>
    <row r="170" spans="1:20" s="412" customFormat="1" ht="12.75" customHeight="1">
      <c r="A170" s="556" t="s">
        <v>282</v>
      </c>
      <c r="B170" s="3988"/>
      <c r="C170" s="3528"/>
      <c r="D170" s="3530"/>
      <c r="E170" s="1847" t="s">
        <v>846</v>
      </c>
      <c r="F170" s="1847" t="s">
        <v>32</v>
      </c>
      <c r="G170" s="1847" t="s">
        <v>536</v>
      </c>
      <c r="H170" s="1847" t="str">
        <f t="shared" si="22"/>
        <v>PK2-QI-ME</v>
      </c>
      <c r="I170" s="970" t="s">
        <v>114</v>
      </c>
      <c r="J170" s="1867" t="s">
        <v>115</v>
      </c>
      <c r="K170" s="1868">
        <v>90</v>
      </c>
      <c r="L170" s="1810"/>
      <c r="M170" s="1811"/>
      <c r="N170" s="1868" t="s">
        <v>80</v>
      </c>
      <c r="O170" s="1869"/>
      <c r="P170" s="1868">
        <v>60</v>
      </c>
      <c r="Q170" s="1868">
        <v>1</v>
      </c>
      <c r="R170" s="1870">
        <f t="shared" si="23"/>
        <v>60</v>
      </c>
      <c r="S170" s="3512"/>
      <c r="T170" s="412" t="s">
        <v>529</v>
      </c>
    </row>
    <row r="171" spans="1:20" s="412" customFormat="1" ht="12.75" customHeight="1">
      <c r="A171" s="556" t="s">
        <v>282</v>
      </c>
      <c r="B171" s="3988"/>
      <c r="C171" s="3528"/>
      <c r="D171" s="3530"/>
      <c r="E171" s="1847" t="s">
        <v>846</v>
      </c>
      <c r="F171" s="1847" t="s">
        <v>32</v>
      </c>
      <c r="G171" s="1847" t="s">
        <v>536</v>
      </c>
      <c r="H171" s="1847" t="str">
        <f t="shared" si="22"/>
        <v>PK2-QI-ME</v>
      </c>
      <c r="I171" s="3514" t="s">
        <v>116</v>
      </c>
      <c r="J171" s="1867" t="s">
        <v>853</v>
      </c>
      <c r="K171" s="1868">
        <v>90</v>
      </c>
      <c r="L171" s="1810"/>
      <c r="M171" s="1811"/>
      <c r="N171" s="1868" t="s">
        <v>80</v>
      </c>
      <c r="O171" s="1869"/>
      <c r="P171" s="1868">
        <v>60</v>
      </c>
      <c r="Q171" s="1868">
        <v>1</v>
      </c>
      <c r="R171" s="1870">
        <f t="shared" si="23"/>
        <v>60</v>
      </c>
      <c r="S171" s="3512"/>
      <c r="T171" s="412" t="s">
        <v>529</v>
      </c>
    </row>
    <row r="172" spans="1:20" s="412" customFormat="1" ht="12.75" customHeight="1">
      <c r="A172" s="556" t="s">
        <v>282</v>
      </c>
      <c r="B172" s="3988"/>
      <c r="C172" s="3528"/>
      <c r="D172" s="3530"/>
      <c r="E172" s="1847" t="s">
        <v>846</v>
      </c>
      <c r="F172" s="1847" t="s">
        <v>32</v>
      </c>
      <c r="G172" s="1847" t="s">
        <v>536</v>
      </c>
      <c r="H172" s="1847" t="str">
        <f t="shared" si="22"/>
        <v>PK2-QI-ME</v>
      </c>
      <c r="I172" s="3515"/>
      <c r="J172" s="1867" t="s">
        <v>118</v>
      </c>
      <c r="K172" s="1868">
        <v>90</v>
      </c>
      <c r="L172" s="1810"/>
      <c r="M172" s="1811"/>
      <c r="N172" s="1868" t="s">
        <v>80</v>
      </c>
      <c r="O172" s="1869"/>
      <c r="P172" s="1868">
        <v>60</v>
      </c>
      <c r="Q172" s="1868">
        <v>1</v>
      </c>
      <c r="R172" s="1870">
        <f t="shared" si="23"/>
        <v>60</v>
      </c>
      <c r="S172" s="3512"/>
      <c r="T172" s="412" t="s">
        <v>529</v>
      </c>
    </row>
    <row r="173" spans="1:20" s="412" customFormat="1" ht="12.75" customHeight="1">
      <c r="A173" s="556" t="s">
        <v>282</v>
      </c>
      <c r="B173" s="3988"/>
      <c r="C173" s="3528"/>
      <c r="D173" s="3530"/>
      <c r="E173" s="1848" t="s">
        <v>846</v>
      </c>
      <c r="F173" s="1848" t="s">
        <v>32</v>
      </c>
      <c r="G173" s="1848" t="s">
        <v>536</v>
      </c>
      <c r="H173" s="1848" t="str">
        <f t="shared" si="22"/>
        <v>PK2-QI-ME</v>
      </c>
      <c r="I173" s="3515"/>
      <c r="J173" s="1871" t="s">
        <v>119</v>
      </c>
      <c r="K173" s="1872">
        <v>90</v>
      </c>
      <c r="L173" s="1873"/>
      <c r="M173" s="1874"/>
      <c r="N173" s="1872" t="s">
        <v>80</v>
      </c>
      <c r="O173" s="1875"/>
      <c r="P173" s="1872">
        <v>60</v>
      </c>
      <c r="Q173" s="1872">
        <v>1</v>
      </c>
      <c r="R173" s="1876">
        <f t="shared" si="23"/>
        <v>60</v>
      </c>
      <c r="S173" s="3512"/>
      <c r="T173" s="412" t="s">
        <v>529</v>
      </c>
    </row>
    <row r="174" spans="1:20" s="412" customFormat="1" ht="13.5" customHeight="1" thickBot="1">
      <c r="A174" s="556" t="s">
        <v>282</v>
      </c>
      <c r="B174" s="3988"/>
      <c r="C174" s="1878">
        <v>361189</v>
      </c>
      <c r="D174" s="1877">
        <v>3231</v>
      </c>
      <c r="E174" s="1878" t="s">
        <v>695</v>
      </c>
      <c r="F174" s="1878" t="s">
        <v>32</v>
      </c>
      <c r="G174" s="1878" t="s">
        <v>697</v>
      </c>
      <c r="H174" s="1878" t="str">
        <f t="shared" si="22"/>
        <v>PK2-MI-EE</v>
      </c>
      <c r="I174" s="1879" t="s">
        <v>854</v>
      </c>
      <c r="J174" s="1880" t="s">
        <v>121</v>
      </c>
      <c r="K174" s="1879">
        <v>30</v>
      </c>
      <c r="L174" s="1881"/>
      <c r="M174" s="1882"/>
      <c r="N174" s="1879" t="s">
        <v>80</v>
      </c>
      <c r="O174" s="1883"/>
      <c r="P174" s="1879">
        <v>60</v>
      </c>
      <c r="Q174" s="1879">
        <v>1</v>
      </c>
      <c r="R174" s="1884">
        <f t="shared" si="23"/>
        <v>60</v>
      </c>
      <c r="S174" s="3513"/>
      <c r="T174" s="412" t="s">
        <v>529</v>
      </c>
    </row>
    <row r="175" spans="1:20" s="412" customFormat="1" ht="13.5" customHeight="1" thickBot="1">
      <c r="A175" s="556" t="s">
        <v>282</v>
      </c>
      <c r="B175" s="3988"/>
      <c r="C175" s="1927">
        <v>356748</v>
      </c>
      <c r="D175" s="1910">
        <v>1510</v>
      </c>
      <c r="E175" s="1910" t="s">
        <v>34</v>
      </c>
      <c r="F175" s="1910" t="s">
        <v>42</v>
      </c>
      <c r="G175" s="1910" t="s">
        <v>536</v>
      </c>
      <c r="H175" s="1910" t="str">
        <f t="shared" si="22"/>
        <v>PK2-RL-ME</v>
      </c>
      <c r="I175" s="1886" t="s">
        <v>123</v>
      </c>
      <c r="J175" s="1911" t="s">
        <v>124</v>
      </c>
      <c r="K175" s="1886">
        <v>120</v>
      </c>
      <c r="L175" s="1912"/>
      <c r="M175" s="1913"/>
      <c r="N175" s="1886" t="s">
        <v>80</v>
      </c>
      <c r="O175" s="1886"/>
      <c r="P175" s="1886">
        <v>60</v>
      </c>
      <c r="Q175" s="1886">
        <v>2</v>
      </c>
      <c r="R175" s="1914">
        <f t="shared" si="23"/>
        <v>120</v>
      </c>
      <c r="S175" s="1906" t="s">
        <v>503</v>
      </c>
      <c r="T175" s="437" t="s">
        <v>528</v>
      </c>
    </row>
    <row r="176" spans="1:20" s="412" customFormat="1" ht="12.75" customHeight="1">
      <c r="A176" s="556" t="s">
        <v>282</v>
      </c>
      <c r="B176" s="3988"/>
      <c r="C176" s="3516">
        <v>356747</v>
      </c>
      <c r="D176" s="3519">
        <v>1513</v>
      </c>
      <c r="E176" s="1893" t="s">
        <v>696</v>
      </c>
      <c r="F176" s="1893" t="s">
        <v>9</v>
      </c>
      <c r="G176" s="1893" t="s">
        <v>697</v>
      </c>
      <c r="H176" s="1893" t="str">
        <f t="shared" si="22"/>
        <v>PK2-HC-EE</v>
      </c>
      <c r="I176" s="3522" t="s">
        <v>130</v>
      </c>
      <c r="J176" s="1894" t="s">
        <v>68</v>
      </c>
      <c r="K176" s="1895">
        <v>180</v>
      </c>
      <c r="L176" s="1894"/>
      <c r="M176" s="1895"/>
      <c r="N176" s="1895" t="s">
        <v>80</v>
      </c>
      <c r="O176" s="1895"/>
      <c r="P176" s="1895">
        <v>480</v>
      </c>
      <c r="Q176" s="1895">
        <v>3</v>
      </c>
      <c r="R176" s="1896">
        <f>P176*Q176</f>
        <v>1440</v>
      </c>
      <c r="S176" s="3525" t="s">
        <v>384</v>
      </c>
      <c r="T176" s="437" t="s">
        <v>531</v>
      </c>
    </row>
    <row r="177" spans="1:20" s="412" customFormat="1" ht="13.5" customHeight="1">
      <c r="A177" s="556" t="s">
        <v>282</v>
      </c>
      <c r="B177" s="3988"/>
      <c r="C177" s="3517"/>
      <c r="D177" s="3520"/>
      <c r="E177" s="1893" t="s">
        <v>696</v>
      </c>
      <c r="F177" s="1893" t="s">
        <v>9</v>
      </c>
      <c r="G177" s="1893" t="s">
        <v>697</v>
      </c>
      <c r="H177" s="1893" t="str">
        <f t="shared" si="22"/>
        <v>PK2-HC-EE</v>
      </c>
      <c r="I177" s="3523"/>
      <c r="J177" s="1897" t="s">
        <v>131</v>
      </c>
      <c r="K177" s="1898">
        <v>180</v>
      </c>
      <c r="L177" s="1899"/>
      <c r="M177" s="1900"/>
      <c r="N177" s="1898" t="s">
        <v>80</v>
      </c>
      <c r="O177" s="1898"/>
      <c r="P177" s="1898">
        <v>480</v>
      </c>
      <c r="Q177" s="1898">
        <v>3</v>
      </c>
      <c r="R177" s="1901">
        <f t="shared" ref="R177:R181" si="24">P177*Q177</f>
        <v>1440</v>
      </c>
      <c r="S177" s="3526"/>
      <c r="T177" s="437" t="s">
        <v>531</v>
      </c>
    </row>
    <row r="178" spans="1:20" s="412" customFormat="1" ht="12.75" customHeight="1" thickBot="1">
      <c r="A178" s="556" t="s">
        <v>282</v>
      </c>
      <c r="B178" s="3988"/>
      <c r="C178" s="3518"/>
      <c r="D178" s="3521"/>
      <c r="E178" s="1893" t="s">
        <v>696</v>
      </c>
      <c r="F178" s="1893" t="s">
        <v>9</v>
      </c>
      <c r="G178" s="1893" t="s">
        <v>697</v>
      </c>
      <c r="H178" s="1893" t="str">
        <f t="shared" si="22"/>
        <v>PK2-HC-EE</v>
      </c>
      <c r="I178" s="3524"/>
      <c r="J178" s="1897" t="s">
        <v>69</v>
      </c>
      <c r="K178" s="1898">
        <v>180</v>
      </c>
      <c r="L178" s="1899"/>
      <c r="M178" s="1900"/>
      <c r="N178" s="1898" t="s">
        <v>80</v>
      </c>
      <c r="O178" s="1898"/>
      <c r="P178" s="1898">
        <v>480</v>
      </c>
      <c r="Q178" s="1898">
        <v>3</v>
      </c>
      <c r="R178" s="1901">
        <f t="shared" si="24"/>
        <v>1440</v>
      </c>
      <c r="S178" s="1902" t="s">
        <v>383</v>
      </c>
      <c r="T178" s="437" t="s">
        <v>529</v>
      </c>
    </row>
    <row r="179" spans="1:20" s="412" customFormat="1" ht="12.75" customHeight="1">
      <c r="A179" s="556" t="s">
        <v>282</v>
      </c>
      <c r="B179" s="3988"/>
      <c r="C179" s="3995">
        <v>356744</v>
      </c>
      <c r="D179" s="3952">
        <v>1514</v>
      </c>
      <c r="E179" s="3952" t="s">
        <v>718</v>
      </c>
      <c r="F179" s="3952" t="s">
        <v>34</v>
      </c>
      <c r="G179" s="3952" t="s">
        <v>536</v>
      </c>
      <c r="H179" s="3952" t="s">
        <v>1637</v>
      </c>
      <c r="I179" s="3979" t="s">
        <v>132</v>
      </c>
      <c r="J179" s="2691" t="s">
        <v>1678</v>
      </c>
      <c r="K179" s="3952">
        <v>365</v>
      </c>
      <c r="L179" s="1903"/>
      <c r="M179" s="1904"/>
      <c r="N179" s="970" t="s">
        <v>80</v>
      </c>
      <c r="O179" s="970"/>
      <c r="P179" s="970">
        <v>480</v>
      </c>
      <c r="Q179" s="970">
        <v>3</v>
      </c>
      <c r="R179" s="1905">
        <f t="shared" si="24"/>
        <v>1440</v>
      </c>
      <c r="S179" s="3510" t="s">
        <v>385</v>
      </c>
      <c r="T179" s="437" t="s">
        <v>530</v>
      </c>
    </row>
    <row r="180" spans="1:20" s="412" customFormat="1" ht="12.75" customHeight="1">
      <c r="A180" s="556" t="s">
        <v>282</v>
      </c>
      <c r="B180" s="3988"/>
      <c r="C180" s="3996"/>
      <c r="D180" s="3953"/>
      <c r="E180" s="3953"/>
      <c r="F180" s="3953"/>
      <c r="G180" s="3953"/>
      <c r="H180" s="3953"/>
      <c r="I180" s="3980"/>
      <c r="J180" s="2691" t="s">
        <v>134</v>
      </c>
      <c r="K180" s="3953"/>
      <c r="L180" s="1903"/>
      <c r="M180" s="1904"/>
      <c r="N180" s="970" t="s">
        <v>80</v>
      </c>
      <c r="O180" s="970"/>
      <c r="P180" s="970">
        <v>480</v>
      </c>
      <c r="Q180" s="970">
        <v>3</v>
      </c>
      <c r="R180" s="1905">
        <f t="shared" si="24"/>
        <v>1440</v>
      </c>
      <c r="S180" s="3512"/>
      <c r="T180" s="437" t="s">
        <v>530</v>
      </c>
    </row>
    <row r="181" spans="1:20" s="412" customFormat="1" ht="12.75" customHeight="1">
      <c r="A181" s="556" t="s">
        <v>282</v>
      </c>
      <c r="B181" s="3988"/>
      <c r="C181" s="3997"/>
      <c r="D181" s="3954"/>
      <c r="E181" s="3954"/>
      <c r="F181" s="3954"/>
      <c r="G181" s="3954"/>
      <c r="H181" s="3954"/>
      <c r="I181" s="3981"/>
      <c r="J181" s="2691" t="s">
        <v>135</v>
      </c>
      <c r="K181" s="3954"/>
      <c r="L181" s="1903"/>
      <c r="M181" s="1904"/>
      <c r="N181" s="970" t="s">
        <v>80</v>
      </c>
      <c r="O181" s="970"/>
      <c r="P181" s="970">
        <v>480</v>
      </c>
      <c r="Q181" s="970">
        <v>3</v>
      </c>
      <c r="R181" s="1905">
        <f t="shared" si="24"/>
        <v>1440</v>
      </c>
      <c r="S181" s="3512"/>
      <c r="T181" s="437" t="s">
        <v>530</v>
      </c>
    </row>
    <row r="182" spans="1:20" s="412" customFormat="1" ht="12.75" customHeight="1">
      <c r="A182" s="556" t="s">
        <v>282</v>
      </c>
      <c r="B182" s="3988"/>
      <c r="C182" s="3999">
        <v>356746</v>
      </c>
      <c r="D182" s="3990">
        <v>1516</v>
      </c>
      <c r="E182" s="3990" t="s">
        <v>718</v>
      </c>
      <c r="F182" s="3990" t="s">
        <v>34</v>
      </c>
      <c r="G182" s="3990" t="s">
        <v>536</v>
      </c>
      <c r="H182" s="3990" t="s">
        <v>1637</v>
      </c>
      <c r="I182" s="3956" t="s">
        <v>139</v>
      </c>
      <c r="J182" s="2692" t="s">
        <v>1679</v>
      </c>
      <c r="K182" s="3990">
        <v>365</v>
      </c>
      <c r="L182" s="1903"/>
      <c r="M182" s="1904"/>
      <c r="N182" s="970" t="s">
        <v>80</v>
      </c>
      <c r="O182" s="970"/>
      <c r="P182" s="970">
        <v>480</v>
      </c>
      <c r="Q182" s="970">
        <v>3</v>
      </c>
      <c r="R182" s="1905">
        <f>P182*Q182</f>
        <v>1440</v>
      </c>
      <c r="S182" s="3546"/>
      <c r="T182" s="437" t="s">
        <v>530</v>
      </c>
    </row>
    <row r="183" spans="1:20" s="412" customFormat="1" ht="12.75" customHeight="1" thickBot="1">
      <c r="A183" s="556" t="s">
        <v>282</v>
      </c>
      <c r="B183" s="3988"/>
      <c r="C183" s="4000"/>
      <c r="D183" s="3991"/>
      <c r="E183" s="3991"/>
      <c r="F183" s="3991"/>
      <c r="G183" s="3991"/>
      <c r="H183" s="3991"/>
      <c r="I183" s="3957"/>
      <c r="J183" s="2692" t="s">
        <v>143</v>
      </c>
      <c r="K183" s="3991"/>
      <c r="L183" s="1903"/>
      <c r="M183" s="1904"/>
      <c r="N183" s="970" t="s">
        <v>80</v>
      </c>
      <c r="O183" s="970"/>
      <c r="P183" s="970">
        <v>480</v>
      </c>
      <c r="Q183" s="970">
        <v>3</v>
      </c>
      <c r="R183" s="1905">
        <f>P183*Q183</f>
        <v>1440</v>
      </c>
      <c r="S183" s="3511"/>
      <c r="T183" s="437" t="s">
        <v>530</v>
      </c>
    </row>
    <row r="184" spans="1:20" s="412" customFormat="1" ht="12.75" customHeight="1">
      <c r="A184" s="556" t="s">
        <v>282</v>
      </c>
      <c r="B184" s="3988"/>
      <c r="C184" s="4001">
        <v>356745</v>
      </c>
      <c r="D184" s="4004">
        <v>1517</v>
      </c>
      <c r="E184" s="4004" t="s">
        <v>718</v>
      </c>
      <c r="F184" s="4004" t="s">
        <v>34</v>
      </c>
      <c r="G184" s="4004" t="s">
        <v>536</v>
      </c>
      <c r="H184" s="4004" t="str">
        <f t="shared" ref="H184" si="25">A184&amp;"-"&amp;E184&amp;F184&amp;"-"&amp;G184</f>
        <v>PK2-YR-ME</v>
      </c>
      <c r="I184" s="3910" t="s">
        <v>144</v>
      </c>
      <c r="J184" s="3048" t="s">
        <v>1680</v>
      </c>
      <c r="K184" s="3910">
        <v>365</v>
      </c>
      <c r="L184" s="1903"/>
      <c r="M184" s="1904"/>
      <c r="N184" s="970" t="s">
        <v>80</v>
      </c>
      <c r="O184" s="970"/>
      <c r="P184" s="970">
        <v>480</v>
      </c>
      <c r="Q184" s="970">
        <v>3</v>
      </c>
      <c r="R184" s="1905">
        <f t="shared" ref="R184:R190" si="26">P184*Q184</f>
        <v>1440</v>
      </c>
      <c r="S184" s="3510" t="s">
        <v>385</v>
      </c>
      <c r="T184" s="437" t="s">
        <v>530</v>
      </c>
    </row>
    <row r="185" spans="1:20" s="412" customFormat="1" ht="13.5" customHeight="1" thickBot="1">
      <c r="A185" s="556" t="s">
        <v>282</v>
      </c>
      <c r="B185" s="3988"/>
      <c r="C185" s="4002"/>
      <c r="D185" s="4005"/>
      <c r="E185" s="4005"/>
      <c r="F185" s="4005"/>
      <c r="G185" s="4005"/>
      <c r="H185" s="4005"/>
      <c r="I185" s="3892"/>
      <c r="J185" s="2693" t="s">
        <v>146</v>
      </c>
      <c r="K185" s="3892"/>
      <c r="L185" s="1903"/>
      <c r="M185" s="1904"/>
      <c r="N185" s="970" t="s">
        <v>80</v>
      </c>
      <c r="O185" s="970"/>
      <c r="P185" s="970">
        <v>480</v>
      </c>
      <c r="Q185" s="970">
        <v>3</v>
      </c>
      <c r="R185" s="1905">
        <f t="shared" si="26"/>
        <v>1440</v>
      </c>
      <c r="S185" s="3511"/>
      <c r="T185" s="437" t="s">
        <v>530</v>
      </c>
    </row>
    <row r="186" spans="1:20" s="412" customFormat="1" ht="13.5" customHeight="1" thickBot="1">
      <c r="A186" s="556" t="s">
        <v>282</v>
      </c>
      <c r="B186" s="3988"/>
      <c r="C186" s="4003"/>
      <c r="D186" s="4006"/>
      <c r="E186" s="4006"/>
      <c r="F186" s="4006"/>
      <c r="G186" s="4006"/>
      <c r="H186" s="4006"/>
      <c r="I186" s="3893"/>
      <c r="J186" s="3046" t="s">
        <v>1809</v>
      </c>
      <c r="K186" s="3893"/>
      <c r="L186" s="1903"/>
      <c r="M186" s="1904"/>
      <c r="N186" s="970"/>
      <c r="O186" s="970"/>
      <c r="P186" s="970"/>
      <c r="Q186" s="970"/>
      <c r="R186" s="1905"/>
      <c r="S186" s="2655"/>
      <c r="T186" s="437"/>
    </row>
    <row r="187" spans="1:20" s="412" customFormat="1" ht="13.5" customHeight="1" thickBot="1">
      <c r="A187" s="556" t="s">
        <v>282</v>
      </c>
      <c r="B187" s="3988"/>
      <c r="C187" s="2773">
        <v>366764</v>
      </c>
      <c r="D187" s="2765">
        <v>7158</v>
      </c>
      <c r="E187" s="2765" t="s">
        <v>718</v>
      </c>
      <c r="F187" s="2765" t="s">
        <v>34</v>
      </c>
      <c r="G187" s="2765" t="s">
        <v>536</v>
      </c>
      <c r="H187" s="2765" t="str">
        <f t="shared" si="22"/>
        <v>PK2-YR-ME</v>
      </c>
      <c r="I187" s="2774" t="s">
        <v>1785</v>
      </c>
      <c r="J187" s="2766" t="s">
        <v>1787</v>
      </c>
      <c r="K187" s="2767">
        <v>365</v>
      </c>
      <c r="L187" s="1903"/>
      <c r="M187" s="1904"/>
      <c r="N187" s="970" t="s">
        <v>80</v>
      </c>
      <c r="O187" s="970"/>
      <c r="P187" s="970">
        <v>30</v>
      </c>
      <c r="Q187" s="970">
        <v>1</v>
      </c>
      <c r="R187" s="1905">
        <f t="shared" si="26"/>
        <v>30</v>
      </c>
      <c r="S187" s="1740" t="s">
        <v>385</v>
      </c>
      <c r="T187" s="437"/>
    </row>
    <row r="188" spans="1:20" s="412" customFormat="1" ht="13.5" customHeight="1" thickBot="1">
      <c r="A188" s="556" t="s">
        <v>282</v>
      </c>
      <c r="B188" s="3988"/>
      <c r="C188" s="2687">
        <v>366296</v>
      </c>
      <c r="D188" s="2681">
        <v>6783</v>
      </c>
      <c r="E188" s="2682" t="s">
        <v>718</v>
      </c>
      <c r="F188" s="2682" t="s">
        <v>34</v>
      </c>
      <c r="G188" s="2682" t="s">
        <v>536</v>
      </c>
      <c r="H188" s="2682" t="str">
        <f t="shared" si="22"/>
        <v>PK2-YR-ME</v>
      </c>
      <c r="I188" s="2683" t="s">
        <v>1661</v>
      </c>
      <c r="J188" s="2684" t="s">
        <v>1666</v>
      </c>
      <c r="K188" s="2685">
        <v>540</v>
      </c>
      <c r="L188" s="1903"/>
      <c r="M188" s="1904"/>
      <c r="N188" s="970" t="s">
        <v>80</v>
      </c>
      <c r="O188" s="970"/>
      <c r="P188" s="970">
        <v>60</v>
      </c>
      <c r="Q188" s="970">
        <v>1</v>
      </c>
      <c r="R188" s="1905">
        <v>60</v>
      </c>
      <c r="S188" s="2655" t="s">
        <v>385</v>
      </c>
      <c r="T188" s="437"/>
    </row>
    <row r="189" spans="1:20" s="412" customFormat="1" ht="13.5" customHeight="1" thickBot="1">
      <c r="A189" s="2653" t="s">
        <v>282</v>
      </c>
      <c r="B189" s="3988"/>
      <c r="C189" s="3969">
        <v>356749</v>
      </c>
      <c r="D189" s="3550">
        <v>1518</v>
      </c>
      <c r="E189" s="427" t="s">
        <v>696</v>
      </c>
      <c r="F189" s="427" t="s">
        <v>9</v>
      </c>
      <c r="G189" s="427" t="s">
        <v>536</v>
      </c>
      <c r="H189" s="427" t="str">
        <f t="shared" si="22"/>
        <v>PK2-HC-ME</v>
      </c>
      <c r="I189" s="3547" t="s">
        <v>147</v>
      </c>
      <c r="J189" s="2191" t="s">
        <v>1550</v>
      </c>
      <c r="K189" s="414">
        <v>180</v>
      </c>
      <c r="L189" s="440"/>
      <c r="M189" s="441"/>
      <c r="N189" s="414" t="s">
        <v>80</v>
      </c>
      <c r="O189" s="414"/>
      <c r="P189" s="414">
        <v>180</v>
      </c>
      <c r="Q189" s="414">
        <v>2</v>
      </c>
      <c r="R189" s="495">
        <f t="shared" si="26"/>
        <v>360</v>
      </c>
      <c r="S189" s="540" t="s">
        <v>384</v>
      </c>
      <c r="T189" s="437" t="s">
        <v>531</v>
      </c>
    </row>
    <row r="190" spans="1:20" s="412" customFormat="1" ht="13.5" customHeight="1" thickBot="1">
      <c r="A190" s="2654" t="s">
        <v>282</v>
      </c>
      <c r="B190" s="3989"/>
      <c r="C190" s="3970"/>
      <c r="D190" s="3414"/>
      <c r="E190" s="1087" t="s">
        <v>696</v>
      </c>
      <c r="F190" s="1087" t="s">
        <v>9</v>
      </c>
      <c r="G190" s="1087" t="s">
        <v>536</v>
      </c>
      <c r="H190" s="1087" t="str">
        <f t="shared" si="22"/>
        <v>PK2-HC-ME</v>
      </c>
      <c r="I190" s="3548"/>
      <c r="J190" s="2679" t="s">
        <v>1551</v>
      </c>
      <c r="K190" s="422">
        <v>180</v>
      </c>
      <c r="L190" s="443"/>
      <c r="M190" s="444"/>
      <c r="N190" s="422" t="s">
        <v>80</v>
      </c>
      <c r="O190" s="422"/>
      <c r="P190" s="422">
        <v>180</v>
      </c>
      <c r="Q190" s="422">
        <v>2</v>
      </c>
      <c r="R190" s="497">
        <f t="shared" si="26"/>
        <v>360</v>
      </c>
      <c r="S190" s="540" t="s">
        <v>383</v>
      </c>
      <c r="T190" s="437" t="s">
        <v>529</v>
      </c>
    </row>
    <row r="191" spans="1:20" s="412" customFormat="1" ht="12">
      <c r="A191" s="565" t="s">
        <v>282</v>
      </c>
      <c r="B191" s="3987" t="s">
        <v>391</v>
      </c>
      <c r="C191" s="3527">
        <v>356750</v>
      </c>
      <c r="D191" s="3529">
        <v>1507</v>
      </c>
      <c r="E191" s="1741" t="s">
        <v>846</v>
      </c>
      <c r="F191" s="1741" t="s">
        <v>32</v>
      </c>
      <c r="G191" s="1741" t="s">
        <v>536</v>
      </c>
      <c r="H191" s="1741" t="str">
        <f t="shared" si="22"/>
        <v>PK2-QI-ME</v>
      </c>
      <c r="I191" s="3531" t="s">
        <v>106</v>
      </c>
      <c r="J191" s="1861" t="s">
        <v>107</v>
      </c>
      <c r="K191" s="1862">
        <v>90</v>
      </c>
      <c r="L191" s="1863"/>
      <c r="M191" s="1864"/>
      <c r="N191" s="1862" t="s">
        <v>80</v>
      </c>
      <c r="O191" s="1865"/>
      <c r="P191" s="1862">
        <v>60</v>
      </c>
      <c r="Q191" s="1862">
        <v>1</v>
      </c>
      <c r="R191" s="1866">
        <f>P191*Q191</f>
        <v>60</v>
      </c>
      <c r="S191" s="3510" t="s">
        <v>383</v>
      </c>
      <c r="T191" s="412" t="s">
        <v>529</v>
      </c>
    </row>
    <row r="192" spans="1:20" s="412" customFormat="1" ht="12.75" customHeight="1">
      <c r="A192" s="556" t="s">
        <v>282</v>
      </c>
      <c r="B192" s="3988"/>
      <c r="C192" s="3528"/>
      <c r="D192" s="3530"/>
      <c r="E192" s="1847" t="s">
        <v>846</v>
      </c>
      <c r="F192" s="1847" t="s">
        <v>32</v>
      </c>
      <c r="G192" s="1847" t="s">
        <v>536</v>
      </c>
      <c r="H192" s="1847" t="str">
        <f t="shared" si="22"/>
        <v>PK2-QI-ME</v>
      </c>
      <c r="I192" s="3515"/>
      <c r="J192" s="1867" t="s">
        <v>108</v>
      </c>
      <c r="K192" s="1868">
        <v>90</v>
      </c>
      <c r="L192" s="1810"/>
      <c r="M192" s="1811"/>
      <c r="N192" s="1868" t="s">
        <v>80</v>
      </c>
      <c r="O192" s="1869"/>
      <c r="P192" s="1868">
        <v>60</v>
      </c>
      <c r="Q192" s="1868">
        <v>1</v>
      </c>
      <c r="R192" s="1870">
        <f t="shared" ref="R192:R201" si="27">P192*Q192</f>
        <v>60</v>
      </c>
      <c r="S192" s="3512"/>
      <c r="T192" s="412" t="s">
        <v>529</v>
      </c>
    </row>
    <row r="193" spans="1:20" s="412" customFormat="1" ht="12.75" customHeight="1">
      <c r="A193" s="556" t="s">
        <v>282</v>
      </c>
      <c r="B193" s="3988"/>
      <c r="C193" s="3528"/>
      <c r="D193" s="3530"/>
      <c r="E193" s="1847" t="s">
        <v>846</v>
      </c>
      <c r="F193" s="1847" t="s">
        <v>32</v>
      </c>
      <c r="G193" s="1847" t="s">
        <v>536</v>
      </c>
      <c r="H193" s="1847" t="str">
        <f t="shared" si="22"/>
        <v>PK2-QI-ME</v>
      </c>
      <c r="I193" s="3532"/>
      <c r="J193" s="1867" t="s">
        <v>852</v>
      </c>
      <c r="K193" s="1868">
        <v>90</v>
      </c>
      <c r="L193" s="1810"/>
      <c r="M193" s="1811"/>
      <c r="N193" s="1868" t="s">
        <v>80</v>
      </c>
      <c r="O193" s="1869"/>
      <c r="P193" s="1868">
        <v>60</v>
      </c>
      <c r="Q193" s="1868">
        <v>1</v>
      </c>
      <c r="R193" s="1870">
        <f t="shared" si="27"/>
        <v>60</v>
      </c>
      <c r="S193" s="3512"/>
      <c r="T193" s="412" t="s">
        <v>529</v>
      </c>
    </row>
    <row r="194" spans="1:20" s="412" customFormat="1" ht="12.75" customHeight="1">
      <c r="A194" s="556" t="s">
        <v>282</v>
      </c>
      <c r="B194" s="3988"/>
      <c r="C194" s="3528"/>
      <c r="D194" s="3530"/>
      <c r="E194" s="1847" t="s">
        <v>846</v>
      </c>
      <c r="F194" s="1847" t="s">
        <v>32</v>
      </c>
      <c r="G194" s="1847" t="s">
        <v>536</v>
      </c>
      <c r="H194" s="1847" t="str">
        <f t="shared" si="22"/>
        <v>PK2-QI-ME</v>
      </c>
      <c r="I194" s="970" t="s">
        <v>110</v>
      </c>
      <c r="J194" s="1867" t="s">
        <v>126</v>
      </c>
      <c r="K194" s="1868">
        <v>90</v>
      </c>
      <c r="L194" s="1810"/>
      <c r="M194" s="1811"/>
      <c r="N194" s="1868" t="s">
        <v>80</v>
      </c>
      <c r="O194" s="1869"/>
      <c r="P194" s="1868">
        <v>60</v>
      </c>
      <c r="Q194" s="1868">
        <v>1</v>
      </c>
      <c r="R194" s="1870">
        <f t="shared" si="27"/>
        <v>60</v>
      </c>
      <c r="S194" s="3512"/>
      <c r="T194" s="412" t="s">
        <v>529</v>
      </c>
    </row>
    <row r="195" spans="1:20" s="412" customFormat="1" ht="12.75" customHeight="1">
      <c r="A195" s="556" t="s">
        <v>282</v>
      </c>
      <c r="B195" s="3988"/>
      <c r="C195" s="3528"/>
      <c r="D195" s="3530"/>
      <c r="E195" s="1847" t="s">
        <v>846</v>
      </c>
      <c r="F195" s="1847" t="s">
        <v>32</v>
      </c>
      <c r="G195" s="1847" t="s">
        <v>536</v>
      </c>
      <c r="H195" s="1847" t="str">
        <f t="shared" si="22"/>
        <v>PK2-QI-ME</v>
      </c>
      <c r="I195" s="970" t="s">
        <v>112</v>
      </c>
      <c r="J195" s="1867" t="s">
        <v>113</v>
      </c>
      <c r="K195" s="1868">
        <v>90</v>
      </c>
      <c r="L195" s="1810"/>
      <c r="M195" s="1811"/>
      <c r="N195" s="1868" t="s">
        <v>80</v>
      </c>
      <c r="O195" s="1869"/>
      <c r="P195" s="1868">
        <v>60</v>
      </c>
      <c r="Q195" s="1868">
        <v>1</v>
      </c>
      <c r="R195" s="1870">
        <f t="shared" si="27"/>
        <v>60</v>
      </c>
      <c r="S195" s="3512"/>
      <c r="T195" s="412" t="s">
        <v>529</v>
      </c>
    </row>
    <row r="196" spans="1:20" s="412" customFormat="1" ht="12.75" customHeight="1">
      <c r="A196" s="556" t="s">
        <v>282</v>
      </c>
      <c r="B196" s="3988"/>
      <c r="C196" s="3528"/>
      <c r="D196" s="3530"/>
      <c r="E196" s="1847" t="s">
        <v>846</v>
      </c>
      <c r="F196" s="1847" t="s">
        <v>32</v>
      </c>
      <c r="G196" s="1847" t="s">
        <v>536</v>
      </c>
      <c r="H196" s="1847" t="str">
        <f t="shared" si="22"/>
        <v>PK2-QI-ME</v>
      </c>
      <c r="I196" s="970" t="s">
        <v>114</v>
      </c>
      <c r="J196" s="1867" t="s">
        <v>115</v>
      </c>
      <c r="K196" s="1868">
        <v>90</v>
      </c>
      <c r="L196" s="1810"/>
      <c r="M196" s="1811"/>
      <c r="N196" s="1868" t="s">
        <v>80</v>
      </c>
      <c r="O196" s="1869"/>
      <c r="P196" s="1868">
        <v>60</v>
      </c>
      <c r="Q196" s="1868">
        <v>1</v>
      </c>
      <c r="R196" s="1870">
        <f t="shared" si="27"/>
        <v>60</v>
      </c>
      <c r="S196" s="3512"/>
      <c r="T196" s="412" t="s">
        <v>529</v>
      </c>
    </row>
    <row r="197" spans="1:20" s="412" customFormat="1" ht="12.75" customHeight="1">
      <c r="A197" s="556" t="s">
        <v>282</v>
      </c>
      <c r="B197" s="3988"/>
      <c r="C197" s="3528"/>
      <c r="D197" s="3530"/>
      <c r="E197" s="1847" t="s">
        <v>846</v>
      </c>
      <c r="F197" s="1847" t="s">
        <v>32</v>
      </c>
      <c r="G197" s="1847" t="s">
        <v>536</v>
      </c>
      <c r="H197" s="1847" t="str">
        <f t="shared" si="22"/>
        <v>PK2-QI-ME</v>
      </c>
      <c r="I197" s="3514" t="s">
        <v>116</v>
      </c>
      <c r="J197" s="1867" t="s">
        <v>853</v>
      </c>
      <c r="K197" s="1868">
        <v>90</v>
      </c>
      <c r="L197" s="1810"/>
      <c r="M197" s="1811"/>
      <c r="N197" s="1868" t="s">
        <v>80</v>
      </c>
      <c r="O197" s="1869"/>
      <c r="P197" s="1868">
        <v>60</v>
      </c>
      <c r="Q197" s="1868">
        <v>1</v>
      </c>
      <c r="R197" s="1870">
        <f t="shared" si="27"/>
        <v>60</v>
      </c>
      <c r="S197" s="3512"/>
      <c r="T197" s="412" t="s">
        <v>529</v>
      </c>
    </row>
    <row r="198" spans="1:20" s="412" customFormat="1" ht="12.75" customHeight="1">
      <c r="A198" s="556" t="s">
        <v>282</v>
      </c>
      <c r="B198" s="3988"/>
      <c r="C198" s="3528"/>
      <c r="D198" s="3530"/>
      <c r="E198" s="1847" t="s">
        <v>846</v>
      </c>
      <c r="F198" s="1847" t="s">
        <v>32</v>
      </c>
      <c r="G198" s="1847" t="s">
        <v>536</v>
      </c>
      <c r="H198" s="1847" t="str">
        <f t="shared" si="22"/>
        <v>PK2-QI-ME</v>
      </c>
      <c r="I198" s="3515"/>
      <c r="J198" s="1867" t="s">
        <v>118</v>
      </c>
      <c r="K198" s="1868">
        <v>90</v>
      </c>
      <c r="L198" s="1810"/>
      <c r="M198" s="1811"/>
      <c r="N198" s="1868" t="s">
        <v>80</v>
      </c>
      <c r="O198" s="1869"/>
      <c r="P198" s="1868">
        <v>60</v>
      </c>
      <c r="Q198" s="1868">
        <v>1</v>
      </c>
      <c r="R198" s="1870">
        <f t="shared" si="27"/>
        <v>60</v>
      </c>
      <c r="S198" s="3512"/>
      <c r="T198" s="412" t="s">
        <v>529</v>
      </c>
    </row>
    <row r="199" spans="1:20" s="412" customFormat="1" ht="12.75" customHeight="1">
      <c r="A199" s="556" t="s">
        <v>282</v>
      </c>
      <c r="B199" s="3988"/>
      <c r="C199" s="3528"/>
      <c r="D199" s="3530"/>
      <c r="E199" s="1848" t="s">
        <v>846</v>
      </c>
      <c r="F199" s="1848" t="s">
        <v>32</v>
      </c>
      <c r="G199" s="1848" t="s">
        <v>536</v>
      </c>
      <c r="H199" s="1848" t="str">
        <f t="shared" si="22"/>
        <v>PK2-QI-ME</v>
      </c>
      <c r="I199" s="3515"/>
      <c r="J199" s="1871" t="s">
        <v>119</v>
      </c>
      <c r="K199" s="1872">
        <v>90</v>
      </c>
      <c r="L199" s="1873"/>
      <c r="M199" s="1874"/>
      <c r="N199" s="1872" t="s">
        <v>80</v>
      </c>
      <c r="O199" s="1875"/>
      <c r="P199" s="1872">
        <v>60</v>
      </c>
      <c r="Q199" s="1872">
        <v>1</v>
      </c>
      <c r="R199" s="1876">
        <f t="shared" si="27"/>
        <v>60</v>
      </c>
      <c r="S199" s="3512"/>
      <c r="T199" s="412" t="s">
        <v>529</v>
      </c>
    </row>
    <row r="200" spans="1:20" s="412" customFormat="1" ht="13.5" customHeight="1" thickBot="1">
      <c r="A200" s="556" t="s">
        <v>282</v>
      </c>
      <c r="B200" s="3988"/>
      <c r="C200" s="1878">
        <v>361190</v>
      </c>
      <c r="D200" s="1877">
        <v>3231</v>
      </c>
      <c r="E200" s="1878" t="s">
        <v>695</v>
      </c>
      <c r="F200" s="1878" t="s">
        <v>32</v>
      </c>
      <c r="G200" s="1878" t="s">
        <v>697</v>
      </c>
      <c r="H200" s="1878" t="str">
        <f t="shared" si="22"/>
        <v>PK2-MI-EE</v>
      </c>
      <c r="I200" s="1879" t="s">
        <v>854</v>
      </c>
      <c r="J200" s="1880" t="s">
        <v>121</v>
      </c>
      <c r="K200" s="1879">
        <v>30</v>
      </c>
      <c r="L200" s="1881"/>
      <c r="M200" s="1882"/>
      <c r="N200" s="1879" t="s">
        <v>80</v>
      </c>
      <c r="O200" s="1883"/>
      <c r="P200" s="1879">
        <v>60</v>
      </c>
      <c r="Q200" s="1879">
        <v>1</v>
      </c>
      <c r="R200" s="1884">
        <f t="shared" si="27"/>
        <v>60</v>
      </c>
      <c r="S200" s="3513"/>
      <c r="T200" s="412" t="s">
        <v>529</v>
      </c>
    </row>
    <row r="201" spans="1:20" s="412" customFormat="1" ht="13.5" customHeight="1" thickBot="1">
      <c r="A201" s="556" t="s">
        <v>282</v>
      </c>
      <c r="B201" s="3988"/>
      <c r="C201" s="1927">
        <v>356714</v>
      </c>
      <c r="D201" s="1910">
        <v>1510</v>
      </c>
      <c r="E201" s="1910" t="s">
        <v>34</v>
      </c>
      <c r="F201" s="1910" t="s">
        <v>42</v>
      </c>
      <c r="G201" s="1910" t="s">
        <v>536</v>
      </c>
      <c r="H201" s="1910" t="str">
        <f t="shared" si="22"/>
        <v>PK2-RL-ME</v>
      </c>
      <c r="I201" s="1886" t="s">
        <v>123</v>
      </c>
      <c r="J201" s="1911" t="s">
        <v>124</v>
      </c>
      <c r="K201" s="1886">
        <v>120</v>
      </c>
      <c r="L201" s="1912"/>
      <c r="M201" s="1913"/>
      <c r="N201" s="1886" t="s">
        <v>80</v>
      </c>
      <c r="O201" s="1886"/>
      <c r="P201" s="1886">
        <v>60</v>
      </c>
      <c r="Q201" s="1886">
        <v>2</v>
      </c>
      <c r="R201" s="1914">
        <f t="shared" si="27"/>
        <v>120</v>
      </c>
      <c r="S201" s="1906" t="s">
        <v>503</v>
      </c>
      <c r="T201" s="437" t="s">
        <v>528</v>
      </c>
    </row>
    <row r="202" spans="1:20" s="412" customFormat="1" ht="12.75" customHeight="1">
      <c r="A202" s="556" t="s">
        <v>282</v>
      </c>
      <c r="B202" s="3988"/>
      <c r="C202" s="3516">
        <v>356713</v>
      </c>
      <c r="D202" s="3519">
        <v>1513</v>
      </c>
      <c r="E202" s="1893" t="s">
        <v>696</v>
      </c>
      <c r="F202" s="1893" t="s">
        <v>9</v>
      </c>
      <c r="G202" s="1893" t="s">
        <v>697</v>
      </c>
      <c r="H202" s="1893" t="str">
        <f t="shared" si="22"/>
        <v>PK2-HC-EE</v>
      </c>
      <c r="I202" s="3522" t="s">
        <v>130</v>
      </c>
      <c r="J202" s="1894" t="s">
        <v>68</v>
      </c>
      <c r="K202" s="1895">
        <v>180</v>
      </c>
      <c r="L202" s="1894"/>
      <c r="M202" s="1895"/>
      <c r="N202" s="1895" t="s">
        <v>80</v>
      </c>
      <c r="O202" s="1895"/>
      <c r="P202" s="1895">
        <v>480</v>
      </c>
      <c r="Q202" s="1895">
        <v>3</v>
      </c>
      <c r="R202" s="1896">
        <f>P202*Q202</f>
        <v>1440</v>
      </c>
      <c r="S202" s="3525" t="s">
        <v>384</v>
      </c>
      <c r="T202" s="437" t="s">
        <v>531</v>
      </c>
    </row>
    <row r="203" spans="1:20" s="412" customFormat="1" ht="13.5" customHeight="1">
      <c r="A203" s="556" t="s">
        <v>282</v>
      </c>
      <c r="B203" s="3988"/>
      <c r="C203" s="3517"/>
      <c r="D203" s="3520"/>
      <c r="E203" s="1893" t="s">
        <v>696</v>
      </c>
      <c r="F203" s="1893" t="s">
        <v>9</v>
      </c>
      <c r="G203" s="1893" t="s">
        <v>697</v>
      </c>
      <c r="H203" s="1893" t="str">
        <f t="shared" si="22"/>
        <v>PK2-HC-EE</v>
      </c>
      <c r="I203" s="3523"/>
      <c r="J203" s="1897" t="s">
        <v>131</v>
      </c>
      <c r="K203" s="1898">
        <v>180</v>
      </c>
      <c r="L203" s="1899"/>
      <c r="M203" s="1900"/>
      <c r="N203" s="1898" t="s">
        <v>80</v>
      </c>
      <c r="O203" s="1898"/>
      <c r="P203" s="1898">
        <v>480</v>
      </c>
      <c r="Q203" s="1898">
        <v>3</v>
      </c>
      <c r="R203" s="1901">
        <f t="shared" ref="R203:R207" si="28">P203*Q203</f>
        <v>1440</v>
      </c>
      <c r="S203" s="3526"/>
      <c r="T203" s="437" t="s">
        <v>531</v>
      </c>
    </row>
    <row r="204" spans="1:20" s="412" customFormat="1" ht="12.75" customHeight="1" thickBot="1">
      <c r="A204" s="556" t="s">
        <v>282</v>
      </c>
      <c r="B204" s="3988"/>
      <c r="C204" s="3518"/>
      <c r="D204" s="3521"/>
      <c r="E204" s="1893" t="s">
        <v>696</v>
      </c>
      <c r="F204" s="1893" t="s">
        <v>9</v>
      </c>
      <c r="G204" s="1893" t="s">
        <v>697</v>
      </c>
      <c r="H204" s="1893" t="str">
        <f t="shared" si="22"/>
        <v>PK2-HC-EE</v>
      </c>
      <c r="I204" s="3524"/>
      <c r="J204" s="1897" t="s">
        <v>69</v>
      </c>
      <c r="K204" s="1898">
        <v>180</v>
      </c>
      <c r="L204" s="1899"/>
      <c r="M204" s="1900"/>
      <c r="N204" s="1898" t="s">
        <v>80</v>
      </c>
      <c r="O204" s="1898"/>
      <c r="P204" s="1898">
        <v>480</v>
      </c>
      <c r="Q204" s="1898">
        <v>3</v>
      </c>
      <c r="R204" s="1901">
        <f t="shared" si="28"/>
        <v>1440</v>
      </c>
      <c r="S204" s="1902" t="s">
        <v>383</v>
      </c>
      <c r="T204" s="437" t="s">
        <v>529</v>
      </c>
    </row>
    <row r="205" spans="1:20" s="412" customFormat="1" ht="12.75" customHeight="1">
      <c r="A205" s="556" t="s">
        <v>282</v>
      </c>
      <c r="B205" s="3988"/>
      <c r="C205" s="3533">
        <v>356752</v>
      </c>
      <c r="D205" s="3952">
        <v>1514</v>
      </c>
      <c r="E205" s="3952" t="s">
        <v>718</v>
      </c>
      <c r="F205" s="3952" t="s">
        <v>34</v>
      </c>
      <c r="G205" s="3952" t="s">
        <v>536</v>
      </c>
      <c r="H205" s="3952" t="s">
        <v>1637</v>
      </c>
      <c r="I205" s="3979" t="s">
        <v>132</v>
      </c>
      <c r="J205" s="2691" t="s">
        <v>1678</v>
      </c>
      <c r="K205" s="3952">
        <v>365</v>
      </c>
      <c r="L205" s="1903"/>
      <c r="M205" s="1904"/>
      <c r="N205" s="970" t="s">
        <v>80</v>
      </c>
      <c r="O205" s="970"/>
      <c r="P205" s="970">
        <v>480</v>
      </c>
      <c r="Q205" s="970">
        <v>3</v>
      </c>
      <c r="R205" s="1905">
        <f t="shared" si="28"/>
        <v>1440</v>
      </c>
      <c r="S205" s="3510" t="s">
        <v>385</v>
      </c>
      <c r="T205" s="437" t="s">
        <v>530</v>
      </c>
    </row>
    <row r="206" spans="1:20" s="412" customFormat="1" ht="12.75" customHeight="1">
      <c r="A206" s="556" t="s">
        <v>282</v>
      </c>
      <c r="B206" s="3988"/>
      <c r="C206" s="3534"/>
      <c r="D206" s="3953"/>
      <c r="E206" s="3953"/>
      <c r="F206" s="3953"/>
      <c r="G206" s="3953"/>
      <c r="H206" s="3953"/>
      <c r="I206" s="3980"/>
      <c r="J206" s="2691" t="s">
        <v>134</v>
      </c>
      <c r="K206" s="3953"/>
      <c r="L206" s="1903"/>
      <c r="M206" s="1904"/>
      <c r="N206" s="970" t="s">
        <v>80</v>
      </c>
      <c r="O206" s="970"/>
      <c r="P206" s="970">
        <v>480</v>
      </c>
      <c r="Q206" s="970">
        <v>3</v>
      </c>
      <c r="R206" s="1905">
        <f t="shared" si="28"/>
        <v>1440</v>
      </c>
      <c r="S206" s="3512"/>
      <c r="T206" s="437" t="s">
        <v>530</v>
      </c>
    </row>
    <row r="207" spans="1:20" s="412" customFormat="1" ht="12.75" customHeight="1">
      <c r="A207" s="556" t="s">
        <v>282</v>
      </c>
      <c r="B207" s="3988"/>
      <c r="C207" s="3535"/>
      <c r="D207" s="3954"/>
      <c r="E207" s="3954"/>
      <c r="F207" s="3954"/>
      <c r="G207" s="3954"/>
      <c r="H207" s="3954"/>
      <c r="I207" s="3981"/>
      <c r="J207" s="2691" t="s">
        <v>135</v>
      </c>
      <c r="K207" s="3954"/>
      <c r="L207" s="1903"/>
      <c r="M207" s="1904"/>
      <c r="N207" s="970" t="s">
        <v>80</v>
      </c>
      <c r="O207" s="970"/>
      <c r="P207" s="970">
        <v>480</v>
      </c>
      <c r="Q207" s="970">
        <v>3</v>
      </c>
      <c r="R207" s="1905">
        <f t="shared" si="28"/>
        <v>1440</v>
      </c>
      <c r="S207" s="3512"/>
      <c r="T207" s="437" t="s">
        <v>530</v>
      </c>
    </row>
    <row r="208" spans="1:20" s="412" customFormat="1" ht="12.75" customHeight="1">
      <c r="A208" s="556" t="s">
        <v>282</v>
      </c>
      <c r="B208" s="3988"/>
      <c r="C208" s="3542">
        <v>356735</v>
      </c>
      <c r="D208" s="3990">
        <v>1516</v>
      </c>
      <c r="E208" s="3990" t="s">
        <v>718</v>
      </c>
      <c r="F208" s="3990" t="s">
        <v>34</v>
      </c>
      <c r="G208" s="3990" t="s">
        <v>536</v>
      </c>
      <c r="H208" s="3990" t="s">
        <v>1637</v>
      </c>
      <c r="I208" s="3956" t="s">
        <v>139</v>
      </c>
      <c r="J208" s="2692" t="s">
        <v>1679</v>
      </c>
      <c r="K208" s="3990">
        <v>365</v>
      </c>
      <c r="L208" s="1903"/>
      <c r="M208" s="1904"/>
      <c r="N208" s="970" t="s">
        <v>80</v>
      </c>
      <c r="O208" s="970"/>
      <c r="P208" s="970">
        <v>480</v>
      </c>
      <c r="Q208" s="970">
        <v>3</v>
      </c>
      <c r="R208" s="1905">
        <f>P208*Q208</f>
        <v>1440</v>
      </c>
      <c r="S208" s="3546"/>
      <c r="T208" s="437" t="s">
        <v>530</v>
      </c>
    </row>
    <row r="209" spans="1:20" s="412" customFormat="1" ht="12.75" customHeight="1" thickBot="1">
      <c r="A209" s="556" t="s">
        <v>282</v>
      </c>
      <c r="B209" s="3988"/>
      <c r="C209" s="3543"/>
      <c r="D209" s="3991"/>
      <c r="E209" s="3991"/>
      <c r="F209" s="3991"/>
      <c r="G209" s="3991"/>
      <c r="H209" s="3991"/>
      <c r="I209" s="3957"/>
      <c r="J209" s="2692" t="s">
        <v>143</v>
      </c>
      <c r="K209" s="3991"/>
      <c r="L209" s="1903"/>
      <c r="M209" s="1904"/>
      <c r="N209" s="970" t="s">
        <v>80</v>
      </c>
      <c r="O209" s="970"/>
      <c r="P209" s="970">
        <v>480</v>
      </c>
      <c r="Q209" s="970">
        <v>3</v>
      </c>
      <c r="R209" s="1905">
        <f>P209*Q209</f>
        <v>1440</v>
      </c>
      <c r="S209" s="3511"/>
      <c r="T209" s="437" t="s">
        <v>530</v>
      </c>
    </row>
    <row r="210" spans="1:20" s="412" customFormat="1" ht="12.75" customHeight="1">
      <c r="A210" s="556" t="s">
        <v>282</v>
      </c>
      <c r="B210" s="3988"/>
      <c r="C210" s="3984">
        <v>356734</v>
      </c>
      <c r="D210" s="4004">
        <v>1517</v>
      </c>
      <c r="E210" s="4004" t="s">
        <v>718</v>
      </c>
      <c r="F210" s="4004" t="s">
        <v>34</v>
      </c>
      <c r="G210" s="4004" t="s">
        <v>536</v>
      </c>
      <c r="H210" s="4004" t="str">
        <f t="shared" ref="H210" si="29">A210&amp;"-"&amp;E210&amp;F210&amp;"-"&amp;G210</f>
        <v>PK2-YR-ME</v>
      </c>
      <c r="I210" s="3910" t="s">
        <v>144</v>
      </c>
      <c r="J210" s="3048" t="s">
        <v>1680</v>
      </c>
      <c r="K210" s="3910">
        <v>365</v>
      </c>
      <c r="L210" s="1903"/>
      <c r="M210" s="1904"/>
      <c r="N210" s="970" t="s">
        <v>80</v>
      </c>
      <c r="O210" s="970"/>
      <c r="P210" s="970">
        <v>480</v>
      </c>
      <c r="Q210" s="970">
        <v>3</v>
      </c>
      <c r="R210" s="1905">
        <f t="shared" ref="R210:R216" si="30">P210*Q210</f>
        <v>1440</v>
      </c>
      <c r="S210" s="3510" t="s">
        <v>385</v>
      </c>
      <c r="T210" s="437" t="s">
        <v>530</v>
      </c>
    </row>
    <row r="211" spans="1:20" s="412" customFormat="1" ht="13.5" customHeight="1" thickBot="1">
      <c r="A211" s="556" t="s">
        <v>282</v>
      </c>
      <c r="B211" s="3988"/>
      <c r="C211" s="3985"/>
      <c r="D211" s="4005"/>
      <c r="E211" s="4005"/>
      <c r="F211" s="4005"/>
      <c r="G211" s="4005"/>
      <c r="H211" s="4005"/>
      <c r="I211" s="3892"/>
      <c r="J211" s="2693" t="s">
        <v>146</v>
      </c>
      <c r="K211" s="3892"/>
      <c r="L211" s="1903"/>
      <c r="M211" s="1904"/>
      <c r="N211" s="970" t="s">
        <v>80</v>
      </c>
      <c r="O211" s="970"/>
      <c r="P211" s="970">
        <v>480</v>
      </c>
      <c r="Q211" s="970">
        <v>3</v>
      </c>
      <c r="R211" s="1905">
        <f t="shared" si="30"/>
        <v>1440</v>
      </c>
      <c r="S211" s="3511"/>
      <c r="T211" s="437" t="s">
        <v>530</v>
      </c>
    </row>
    <row r="212" spans="1:20" s="412" customFormat="1" ht="13.5" customHeight="1" thickBot="1">
      <c r="A212" s="556" t="s">
        <v>282</v>
      </c>
      <c r="B212" s="3988"/>
      <c r="C212" s="3986"/>
      <c r="D212" s="4006"/>
      <c r="E212" s="4006"/>
      <c r="F212" s="4006"/>
      <c r="G212" s="4006"/>
      <c r="H212" s="4006"/>
      <c r="I212" s="3893"/>
      <c r="J212" s="3046" t="s">
        <v>1809</v>
      </c>
      <c r="K212" s="3893"/>
      <c r="L212" s="1903"/>
      <c r="M212" s="1904"/>
      <c r="N212" s="970"/>
      <c r="O212" s="970"/>
      <c r="P212" s="970"/>
      <c r="Q212" s="970"/>
      <c r="R212" s="1905"/>
      <c r="S212" s="2655"/>
      <c r="T212" s="437"/>
    </row>
    <row r="213" spans="1:20" s="412" customFormat="1" ht="13.5" customHeight="1" thickBot="1">
      <c r="A213" s="556" t="s">
        <v>282</v>
      </c>
      <c r="B213" s="3988"/>
      <c r="C213" s="2773">
        <v>366765</v>
      </c>
      <c r="D213" s="2765">
        <v>7158</v>
      </c>
      <c r="E213" s="2765" t="s">
        <v>718</v>
      </c>
      <c r="F213" s="2765" t="s">
        <v>34</v>
      </c>
      <c r="G213" s="2765" t="s">
        <v>536</v>
      </c>
      <c r="H213" s="2765" t="str">
        <f t="shared" ref="H213" si="31">A213&amp;"-"&amp;E213&amp;F213&amp;"-"&amp;G213</f>
        <v>PK2-YR-ME</v>
      </c>
      <c r="I213" s="2774" t="s">
        <v>1785</v>
      </c>
      <c r="J213" s="2766" t="s">
        <v>1787</v>
      </c>
      <c r="K213" s="2767">
        <v>365</v>
      </c>
      <c r="L213" s="1903"/>
      <c r="M213" s="1904"/>
      <c r="N213" s="970" t="s">
        <v>80</v>
      </c>
      <c r="O213" s="970"/>
      <c r="P213" s="970">
        <v>30</v>
      </c>
      <c r="Q213" s="970">
        <v>1</v>
      </c>
      <c r="R213" s="1905">
        <f t="shared" si="30"/>
        <v>30</v>
      </c>
      <c r="S213" s="1740" t="s">
        <v>385</v>
      </c>
      <c r="T213" s="437"/>
    </row>
    <row r="214" spans="1:20" s="412" customFormat="1" ht="13.5" customHeight="1" thickBot="1">
      <c r="A214" s="556" t="s">
        <v>282</v>
      </c>
      <c r="B214" s="3988"/>
      <c r="C214" s="2687">
        <v>366297</v>
      </c>
      <c r="D214" s="2681">
        <v>6783</v>
      </c>
      <c r="E214" s="2682" t="s">
        <v>718</v>
      </c>
      <c r="F214" s="2682" t="s">
        <v>34</v>
      </c>
      <c r="G214" s="2682" t="s">
        <v>536</v>
      </c>
      <c r="H214" s="2682" t="str">
        <f t="shared" ref="H214" si="32">A214&amp;"-"&amp;E214&amp;F214&amp;"-"&amp;G214</f>
        <v>PK2-YR-ME</v>
      </c>
      <c r="I214" s="2683" t="s">
        <v>1661</v>
      </c>
      <c r="J214" s="2684" t="s">
        <v>1667</v>
      </c>
      <c r="K214" s="2685">
        <v>540</v>
      </c>
      <c r="L214" s="1903"/>
      <c r="M214" s="1904"/>
      <c r="N214" s="970" t="s">
        <v>80</v>
      </c>
      <c r="O214" s="970"/>
      <c r="P214" s="970">
        <v>60</v>
      </c>
      <c r="Q214" s="970">
        <v>1</v>
      </c>
      <c r="R214" s="1905">
        <v>60</v>
      </c>
      <c r="S214" s="2655" t="s">
        <v>385</v>
      </c>
      <c r="T214" s="437"/>
    </row>
    <row r="215" spans="1:20" s="412" customFormat="1" ht="13.5" customHeight="1" thickBot="1">
      <c r="A215" s="2653" t="s">
        <v>282</v>
      </c>
      <c r="B215" s="3988"/>
      <c r="C215" s="3969">
        <v>356715</v>
      </c>
      <c r="D215" s="3550">
        <v>1518</v>
      </c>
      <c r="E215" s="427" t="s">
        <v>696</v>
      </c>
      <c r="F215" s="427" t="s">
        <v>9</v>
      </c>
      <c r="G215" s="427" t="s">
        <v>536</v>
      </c>
      <c r="H215" s="427" t="str">
        <f t="shared" si="22"/>
        <v>PK2-HC-ME</v>
      </c>
      <c r="I215" s="3547" t="s">
        <v>147</v>
      </c>
      <c r="J215" s="2191" t="s">
        <v>1550</v>
      </c>
      <c r="K215" s="414">
        <v>180</v>
      </c>
      <c r="L215" s="440"/>
      <c r="M215" s="441"/>
      <c r="N215" s="414" t="s">
        <v>80</v>
      </c>
      <c r="O215" s="414"/>
      <c r="P215" s="414">
        <v>180</v>
      </c>
      <c r="Q215" s="414">
        <v>2</v>
      </c>
      <c r="R215" s="495">
        <f t="shared" si="30"/>
        <v>360</v>
      </c>
      <c r="S215" s="540" t="s">
        <v>384</v>
      </c>
      <c r="T215" s="437" t="s">
        <v>531</v>
      </c>
    </row>
    <row r="216" spans="1:20" s="412" customFormat="1" ht="13.5" customHeight="1" thickBot="1">
      <c r="A216" s="2654" t="s">
        <v>282</v>
      </c>
      <c r="B216" s="3989"/>
      <c r="C216" s="3970"/>
      <c r="D216" s="3414"/>
      <c r="E216" s="1087" t="s">
        <v>696</v>
      </c>
      <c r="F216" s="1087" t="s">
        <v>9</v>
      </c>
      <c r="G216" s="1087" t="s">
        <v>536</v>
      </c>
      <c r="H216" s="1087" t="str">
        <f t="shared" si="22"/>
        <v>PK2-HC-ME</v>
      </c>
      <c r="I216" s="3548"/>
      <c r="J216" s="2679" t="s">
        <v>1551</v>
      </c>
      <c r="K216" s="422">
        <v>180</v>
      </c>
      <c r="L216" s="443"/>
      <c r="M216" s="444"/>
      <c r="N216" s="422" t="s">
        <v>80</v>
      </c>
      <c r="O216" s="422"/>
      <c r="P216" s="422">
        <v>180</v>
      </c>
      <c r="Q216" s="422">
        <v>2</v>
      </c>
      <c r="R216" s="497">
        <f t="shared" si="30"/>
        <v>360</v>
      </c>
      <c r="S216" s="540" t="s">
        <v>383</v>
      </c>
      <c r="T216" s="437" t="s">
        <v>529</v>
      </c>
    </row>
    <row r="217" spans="1:20" s="412" customFormat="1" ht="12">
      <c r="A217" s="565" t="s">
        <v>282</v>
      </c>
      <c r="B217" s="3987" t="s">
        <v>392</v>
      </c>
      <c r="C217" s="3527">
        <v>356716</v>
      </c>
      <c r="D217" s="3529">
        <v>1507</v>
      </c>
      <c r="E217" s="1741" t="s">
        <v>846</v>
      </c>
      <c r="F217" s="1741" t="s">
        <v>32</v>
      </c>
      <c r="G217" s="1741" t="s">
        <v>536</v>
      </c>
      <c r="H217" s="1741" t="str">
        <f t="shared" si="22"/>
        <v>PK2-QI-ME</v>
      </c>
      <c r="I217" s="3531" t="s">
        <v>106</v>
      </c>
      <c r="J217" s="1861" t="s">
        <v>107</v>
      </c>
      <c r="K217" s="1862">
        <v>90</v>
      </c>
      <c r="L217" s="1863"/>
      <c r="M217" s="1864"/>
      <c r="N217" s="1862" t="s">
        <v>80</v>
      </c>
      <c r="O217" s="1865"/>
      <c r="P217" s="1862">
        <v>60</v>
      </c>
      <c r="Q217" s="1862">
        <v>1</v>
      </c>
      <c r="R217" s="1866">
        <f>P217*Q217</f>
        <v>60</v>
      </c>
      <c r="S217" s="3510" t="s">
        <v>383</v>
      </c>
      <c r="T217" s="412" t="s">
        <v>529</v>
      </c>
    </row>
    <row r="218" spans="1:20" s="412" customFormat="1" ht="12.75" customHeight="1">
      <c r="A218" s="556" t="s">
        <v>282</v>
      </c>
      <c r="B218" s="3988"/>
      <c r="C218" s="3528"/>
      <c r="D218" s="3530"/>
      <c r="E218" s="1847" t="s">
        <v>846</v>
      </c>
      <c r="F218" s="1847" t="s">
        <v>32</v>
      </c>
      <c r="G218" s="1847" t="s">
        <v>536</v>
      </c>
      <c r="H218" s="1847" t="str">
        <f t="shared" si="22"/>
        <v>PK2-QI-ME</v>
      </c>
      <c r="I218" s="3515"/>
      <c r="J218" s="1867" t="s">
        <v>108</v>
      </c>
      <c r="K218" s="1868">
        <v>90</v>
      </c>
      <c r="L218" s="1810"/>
      <c r="M218" s="1811"/>
      <c r="N218" s="1868" t="s">
        <v>80</v>
      </c>
      <c r="O218" s="1869"/>
      <c r="P218" s="1868">
        <v>60</v>
      </c>
      <c r="Q218" s="1868">
        <v>1</v>
      </c>
      <c r="R218" s="1870">
        <f t="shared" ref="R218:R227" si="33">P218*Q218</f>
        <v>60</v>
      </c>
      <c r="S218" s="3512"/>
      <c r="T218" s="412" t="s">
        <v>529</v>
      </c>
    </row>
    <row r="219" spans="1:20" s="412" customFormat="1" ht="12.75" customHeight="1">
      <c r="A219" s="556" t="s">
        <v>282</v>
      </c>
      <c r="B219" s="3988"/>
      <c r="C219" s="3528"/>
      <c r="D219" s="3530"/>
      <c r="E219" s="1847" t="s">
        <v>846</v>
      </c>
      <c r="F219" s="1847" t="s">
        <v>32</v>
      </c>
      <c r="G219" s="1847" t="s">
        <v>536</v>
      </c>
      <c r="H219" s="1847" t="str">
        <f t="shared" si="22"/>
        <v>PK2-QI-ME</v>
      </c>
      <c r="I219" s="3532"/>
      <c r="J219" s="1867" t="s">
        <v>852</v>
      </c>
      <c r="K219" s="1868">
        <v>90</v>
      </c>
      <c r="L219" s="1810"/>
      <c r="M219" s="1811"/>
      <c r="N219" s="1868" t="s">
        <v>80</v>
      </c>
      <c r="O219" s="1869"/>
      <c r="P219" s="1868">
        <v>60</v>
      </c>
      <c r="Q219" s="1868">
        <v>1</v>
      </c>
      <c r="R219" s="1870">
        <f t="shared" si="33"/>
        <v>60</v>
      </c>
      <c r="S219" s="3512"/>
      <c r="T219" s="412" t="s">
        <v>529</v>
      </c>
    </row>
    <row r="220" spans="1:20" s="412" customFormat="1" ht="12.75" customHeight="1">
      <c r="A220" s="556" t="s">
        <v>282</v>
      </c>
      <c r="B220" s="3988"/>
      <c r="C220" s="3528"/>
      <c r="D220" s="3530"/>
      <c r="E220" s="1847" t="s">
        <v>846</v>
      </c>
      <c r="F220" s="1847" t="s">
        <v>32</v>
      </c>
      <c r="G220" s="1847" t="s">
        <v>536</v>
      </c>
      <c r="H220" s="1847" t="str">
        <f t="shared" si="22"/>
        <v>PK2-QI-ME</v>
      </c>
      <c r="I220" s="970" t="s">
        <v>110</v>
      </c>
      <c r="J220" s="1867" t="s">
        <v>126</v>
      </c>
      <c r="K220" s="1868">
        <v>90</v>
      </c>
      <c r="L220" s="1810"/>
      <c r="M220" s="1811"/>
      <c r="N220" s="1868" t="s">
        <v>80</v>
      </c>
      <c r="O220" s="1869"/>
      <c r="P220" s="1868">
        <v>60</v>
      </c>
      <c r="Q220" s="1868">
        <v>1</v>
      </c>
      <c r="R220" s="1870">
        <f t="shared" si="33"/>
        <v>60</v>
      </c>
      <c r="S220" s="3512"/>
      <c r="T220" s="412" t="s">
        <v>529</v>
      </c>
    </row>
    <row r="221" spans="1:20" s="412" customFormat="1" ht="12.75" customHeight="1">
      <c r="A221" s="556" t="s">
        <v>282</v>
      </c>
      <c r="B221" s="3988"/>
      <c r="C221" s="3528"/>
      <c r="D221" s="3530"/>
      <c r="E221" s="1847" t="s">
        <v>846</v>
      </c>
      <c r="F221" s="1847" t="s">
        <v>32</v>
      </c>
      <c r="G221" s="1847" t="s">
        <v>536</v>
      </c>
      <c r="H221" s="1847" t="str">
        <f t="shared" si="22"/>
        <v>PK2-QI-ME</v>
      </c>
      <c r="I221" s="970" t="s">
        <v>112</v>
      </c>
      <c r="J221" s="1867" t="s">
        <v>113</v>
      </c>
      <c r="K221" s="1868">
        <v>90</v>
      </c>
      <c r="L221" s="1810"/>
      <c r="M221" s="1811"/>
      <c r="N221" s="1868" t="s">
        <v>80</v>
      </c>
      <c r="O221" s="1869"/>
      <c r="P221" s="1868">
        <v>60</v>
      </c>
      <c r="Q221" s="1868">
        <v>1</v>
      </c>
      <c r="R221" s="1870">
        <f t="shared" si="33"/>
        <v>60</v>
      </c>
      <c r="S221" s="3512"/>
      <c r="T221" s="412" t="s">
        <v>529</v>
      </c>
    </row>
    <row r="222" spans="1:20" s="412" customFormat="1" ht="12.75" customHeight="1">
      <c r="A222" s="556" t="s">
        <v>282</v>
      </c>
      <c r="B222" s="3988"/>
      <c r="C222" s="3528"/>
      <c r="D222" s="3530"/>
      <c r="E222" s="1847" t="s">
        <v>846</v>
      </c>
      <c r="F222" s="1847" t="s">
        <v>32</v>
      </c>
      <c r="G222" s="1847" t="s">
        <v>536</v>
      </c>
      <c r="H222" s="1847" t="str">
        <f t="shared" si="22"/>
        <v>PK2-QI-ME</v>
      </c>
      <c r="I222" s="970" t="s">
        <v>114</v>
      </c>
      <c r="J222" s="1867" t="s">
        <v>115</v>
      </c>
      <c r="K222" s="1868">
        <v>90</v>
      </c>
      <c r="L222" s="1810"/>
      <c r="M222" s="1811"/>
      <c r="N222" s="1868" t="s">
        <v>80</v>
      </c>
      <c r="O222" s="1869"/>
      <c r="P222" s="1868">
        <v>60</v>
      </c>
      <c r="Q222" s="1868">
        <v>1</v>
      </c>
      <c r="R222" s="1870">
        <f t="shared" si="33"/>
        <v>60</v>
      </c>
      <c r="S222" s="3512"/>
      <c r="T222" s="412" t="s">
        <v>529</v>
      </c>
    </row>
    <row r="223" spans="1:20" s="412" customFormat="1" ht="12.75" customHeight="1">
      <c r="A223" s="556" t="s">
        <v>282</v>
      </c>
      <c r="B223" s="3988"/>
      <c r="C223" s="3528"/>
      <c r="D223" s="3530"/>
      <c r="E223" s="1847" t="s">
        <v>846</v>
      </c>
      <c r="F223" s="1847" t="s">
        <v>32</v>
      </c>
      <c r="G223" s="1847" t="s">
        <v>536</v>
      </c>
      <c r="H223" s="1847" t="str">
        <f t="shared" si="22"/>
        <v>PK2-QI-ME</v>
      </c>
      <c r="I223" s="3514" t="s">
        <v>116</v>
      </c>
      <c r="J223" s="1867" t="s">
        <v>853</v>
      </c>
      <c r="K223" s="1868">
        <v>90</v>
      </c>
      <c r="L223" s="1810"/>
      <c r="M223" s="1811"/>
      <c r="N223" s="1868" t="s">
        <v>80</v>
      </c>
      <c r="O223" s="1869"/>
      <c r="P223" s="1868">
        <v>60</v>
      </c>
      <c r="Q223" s="1868">
        <v>1</v>
      </c>
      <c r="R223" s="1870">
        <f t="shared" si="33"/>
        <v>60</v>
      </c>
      <c r="S223" s="3512"/>
      <c r="T223" s="412" t="s">
        <v>529</v>
      </c>
    </row>
    <row r="224" spans="1:20" s="412" customFormat="1" ht="12.75" customHeight="1">
      <c r="A224" s="556" t="s">
        <v>282</v>
      </c>
      <c r="B224" s="3988"/>
      <c r="C224" s="3528"/>
      <c r="D224" s="3530"/>
      <c r="E224" s="1847" t="s">
        <v>846</v>
      </c>
      <c r="F224" s="1847" t="s">
        <v>32</v>
      </c>
      <c r="G224" s="1847" t="s">
        <v>536</v>
      </c>
      <c r="H224" s="1847" t="str">
        <f t="shared" si="22"/>
        <v>PK2-QI-ME</v>
      </c>
      <c r="I224" s="3515"/>
      <c r="J224" s="1867" t="s">
        <v>118</v>
      </c>
      <c r="K224" s="1868">
        <v>90</v>
      </c>
      <c r="L224" s="1810"/>
      <c r="M224" s="1811"/>
      <c r="N224" s="1868" t="s">
        <v>80</v>
      </c>
      <c r="O224" s="1869"/>
      <c r="P224" s="1868">
        <v>60</v>
      </c>
      <c r="Q224" s="1868">
        <v>1</v>
      </c>
      <c r="R224" s="1870">
        <f t="shared" si="33"/>
        <v>60</v>
      </c>
      <c r="S224" s="3512"/>
      <c r="T224" s="412" t="s">
        <v>529</v>
      </c>
    </row>
    <row r="225" spans="1:20" s="412" customFormat="1" ht="12.75" customHeight="1">
      <c r="A225" s="556" t="s">
        <v>282</v>
      </c>
      <c r="B225" s="3988"/>
      <c r="C225" s="3528"/>
      <c r="D225" s="3530"/>
      <c r="E225" s="1848" t="s">
        <v>846</v>
      </c>
      <c r="F225" s="1848" t="s">
        <v>32</v>
      </c>
      <c r="G225" s="1848" t="s">
        <v>536</v>
      </c>
      <c r="H225" s="1848" t="str">
        <f t="shared" si="22"/>
        <v>PK2-QI-ME</v>
      </c>
      <c r="I225" s="3515"/>
      <c r="J225" s="1871" t="s">
        <v>119</v>
      </c>
      <c r="K225" s="1872">
        <v>90</v>
      </c>
      <c r="L225" s="1873"/>
      <c r="M225" s="1874"/>
      <c r="N225" s="1872" t="s">
        <v>80</v>
      </c>
      <c r="O225" s="1875"/>
      <c r="P225" s="1872">
        <v>60</v>
      </c>
      <c r="Q225" s="1872">
        <v>1</v>
      </c>
      <c r="R225" s="1876">
        <f t="shared" si="33"/>
        <v>60</v>
      </c>
      <c r="S225" s="3512"/>
      <c r="T225" s="412" t="s">
        <v>529</v>
      </c>
    </row>
    <row r="226" spans="1:20" s="412" customFormat="1" ht="13.5" customHeight="1" thickBot="1">
      <c r="A226" s="556" t="s">
        <v>282</v>
      </c>
      <c r="B226" s="3988"/>
      <c r="C226" s="1878">
        <v>361291</v>
      </c>
      <c r="D226" s="1877">
        <v>3231</v>
      </c>
      <c r="E226" s="1878" t="s">
        <v>695</v>
      </c>
      <c r="F226" s="1878" t="s">
        <v>32</v>
      </c>
      <c r="G226" s="1878" t="s">
        <v>697</v>
      </c>
      <c r="H226" s="1878" t="str">
        <f t="shared" si="22"/>
        <v>PK2-MI-EE</v>
      </c>
      <c r="I226" s="1879" t="s">
        <v>854</v>
      </c>
      <c r="J226" s="1880" t="s">
        <v>121</v>
      </c>
      <c r="K226" s="1879">
        <v>30</v>
      </c>
      <c r="L226" s="1881"/>
      <c r="M226" s="1882"/>
      <c r="N226" s="1879" t="s">
        <v>80</v>
      </c>
      <c r="O226" s="1883"/>
      <c r="P226" s="1879">
        <v>60</v>
      </c>
      <c r="Q226" s="1879">
        <v>1</v>
      </c>
      <c r="R226" s="1884">
        <f t="shared" si="33"/>
        <v>60</v>
      </c>
      <c r="S226" s="3513"/>
      <c r="T226" s="412" t="s">
        <v>529</v>
      </c>
    </row>
    <row r="227" spans="1:20" s="412" customFormat="1" ht="13.5" customHeight="1" thickBot="1">
      <c r="A227" s="556" t="s">
        <v>282</v>
      </c>
      <c r="B227" s="3988"/>
      <c r="C227" s="1927">
        <v>356866</v>
      </c>
      <c r="D227" s="1910">
        <v>1510</v>
      </c>
      <c r="E227" s="1910" t="s">
        <v>34</v>
      </c>
      <c r="F227" s="1910" t="s">
        <v>42</v>
      </c>
      <c r="G227" s="1910" t="s">
        <v>536</v>
      </c>
      <c r="H227" s="1910" t="str">
        <f t="shared" si="22"/>
        <v>PK2-RL-ME</v>
      </c>
      <c r="I227" s="1886" t="s">
        <v>123</v>
      </c>
      <c r="J227" s="1911" t="s">
        <v>124</v>
      </c>
      <c r="K227" s="1886">
        <v>120</v>
      </c>
      <c r="L227" s="1912"/>
      <c r="M227" s="1913"/>
      <c r="N227" s="1886" t="s">
        <v>80</v>
      </c>
      <c r="O227" s="1886"/>
      <c r="P227" s="1886">
        <v>60</v>
      </c>
      <c r="Q227" s="1886">
        <v>2</v>
      </c>
      <c r="R227" s="1914">
        <f t="shared" si="33"/>
        <v>120</v>
      </c>
      <c r="S227" s="1906" t="s">
        <v>503</v>
      </c>
      <c r="T227" s="437" t="s">
        <v>528</v>
      </c>
    </row>
    <row r="228" spans="1:20" s="412" customFormat="1" ht="12.75" customHeight="1">
      <c r="A228" s="556" t="s">
        <v>282</v>
      </c>
      <c r="B228" s="3988"/>
      <c r="C228" s="3516">
        <v>356865</v>
      </c>
      <c r="D228" s="3519">
        <v>1513</v>
      </c>
      <c r="E228" s="1893" t="s">
        <v>696</v>
      </c>
      <c r="F228" s="1893" t="s">
        <v>9</v>
      </c>
      <c r="G228" s="1893" t="s">
        <v>697</v>
      </c>
      <c r="H228" s="1893" t="str">
        <f t="shared" si="22"/>
        <v>PK2-HC-EE</v>
      </c>
      <c r="I228" s="3522" t="s">
        <v>130</v>
      </c>
      <c r="J228" s="1894" t="s">
        <v>68</v>
      </c>
      <c r="K228" s="1895">
        <v>180</v>
      </c>
      <c r="L228" s="1894"/>
      <c r="M228" s="1895"/>
      <c r="N228" s="1895" t="s">
        <v>80</v>
      </c>
      <c r="O228" s="1895"/>
      <c r="P228" s="1895">
        <v>480</v>
      </c>
      <c r="Q228" s="1895">
        <v>3</v>
      </c>
      <c r="R228" s="1896">
        <f>P228*Q228</f>
        <v>1440</v>
      </c>
      <c r="S228" s="3525" t="s">
        <v>384</v>
      </c>
      <c r="T228" s="437" t="s">
        <v>531</v>
      </c>
    </row>
    <row r="229" spans="1:20" s="412" customFormat="1" ht="13.5" customHeight="1">
      <c r="A229" s="556" t="s">
        <v>282</v>
      </c>
      <c r="B229" s="3988"/>
      <c r="C229" s="3517"/>
      <c r="D229" s="3520"/>
      <c r="E229" s="1893" t="s">
        <v>696</v>
      </c>
      <c r="F229" s="1893" t="s">
        <v>9</v>
      </c>
      <c r="G229" s="1893" t="s">
        <v>697</v>
      </c>
      <c r="H229" s="1893" t="str">
        <f t="shared" si="22"/>
        <v>PK2-HC-EE</v>
      </c>
      <c r="I229" s="3523"/>
      <c r="J229" s="1897" t="s">
        <v>131</v>
      </c>
      <c r="K229" s="1898">
        <v>180</v>
      </c>
      <c r="L229" s="1899"/>
      <c r="M229" s="1900"/>
      <c r="N229" s="1898" t="s">
        <v>80</v>
      </c>
      <c r="O229" s="1898"/>
      <c r="P229" s="1898">
        <v>480</v>
      </c>
      <c r="Q229" s="1898">
        <v>3</v>
      </c>
      <c r="R229" s="1901">
        <f t="shared" ref="R229:R233" si="34">P229*Q229</f>
        <v>1440</v>
      </c>
      <c r="S229" s="3526"/>
      <c r="T229" s="437" t="s">
        <v>531</v>
      </c>
    </row>
    <row r="230" spans="1:20" s="412" customFormat="1" ht="12.75" customHeight="1" thickBot="1">
      <c r="A230" s="556" t="s">
        <v>282</v>
      </c>
      <c r="B230" s="3988"/>
      <c r="C230" s="3518"/>
      <c r="D230" s="3521"/>
      <c r="E230" s="1893" t="s">
        <v>696</v>
      </c>
      <c r="F230" s="1893" t="s">
        <v>9</v>
      </c>
      <c r="G230" s="1893" t="s">
        <v>697</v>
      </c>
      <c r="H230" s="1893" t="str">
        <f t="shared" si="22"/>
        <v>PK2-HC-EE</v>
      </c>
      <c r="I230" s="3524"/>
      <c r="J230" s="1897" t="s">
        <v>69</v>
      </c>
      <c r="K230" s="1898">
        <v>180</v>
      </c>
      <c r="L230" s="1899"/>
      <c r="M230" s="1900"/>
      <c r="N230" s="1898" t="s">
        <v>80</v>
      </c>
      <c r="O230" s="1898"/>
      <c r="P230" s="1898">
        <v>480</v>
      </c>
      <c r="Q230" s="1898">
        <v>3</v>
      </c>
      <c r="R230" s="1901">
        <f t="shared" si="34"/>
        <v>1440</v>
      </c>
      <c r="S230" s="1902" t="s">
        <v>383</v>
      </c>
      <c r="T230" s="437" t="s">
        <v>529</v>
      </c>
    </row>
    <row r="231" spans="1:20" s="412" customFormat="1" ht="12.75" customHeight="1">
      <c r="A231" s="556" t="s">
        <v>282</v>
      </c>
      <c r="B231" s="3988"/>
      <c r="C231" s="3533">
        <v>356862</v>
      </c>
      <c r="D231" s="3952">
        <v>1514</v>
      </c>
      <c r="E231" s="3952" t="s">
        <v>718</v>
      </c>
      <c r="F231" s="3952" t="s">
        <v>34</v>
      </c>
      <c r="G231" s="3952" t="s">
        <v>536</v>
      </c>
      <c r="H231" s="3952" t="s">
        <v>1637</v>
      </c>
      <c r="I231" s="3979" t="s">
        <v>132</v>
      </c>
      <c r="J231" s="2691" t="s">
        <v>1678</v>
      </c>
      <c r="K231" s="3952">
        <v>365</v>
      </c>
      <c r="L231" s="1903"/>
      <c r="M231" s="1904"/>
      <c r="N231" s="970" t="s">
        <v>80</v>
      </c>
      <c r="O231" s="970"/>
      <c r="P231" s="970">
        <v>480</v>
      </c>
      <c r="Q231" s="970">
        <v>3</v>
      </c>
      <c r="R231" s="1905">
        <f t="shared" si="34"/>
        <v>1440</v>
      </c>
      <c r="S231" s="3510" t="s">
        <v>385</v>
      </c>
      <c r="T231" s="437" t="s">
        <v>530</v>
      </c>
    </row>
    <row r="232" spans="1:20" s="412" customFormat="1" ht="12.75" customHeight="1">
      <c r="A232" s="556" t="s">
        <v>282</v>
      </c>
      <c r="B232" s="3988"/>
      <c r="C232" s="3534"/>
      <c r="D232" s="3953"/>
      <c r="E232" s="3953"/>
      <c r="F232" s="3953"/>
      <c r="G232" s="3953"/>
      <c r="H232" s="3953"/>
      <c r="I232" s="3980"/>
      <c r="J232" s="2691" t="s">
        <v>134</v>
      </c>
      <c r="K232" s="3953"/>
      <c r="L232" s="1903"/>
      <c r="M232" s="1904"/>
      <c r="N232" s="970" t="s">
        <v>80</v>
      </c>
      <c r="O232" s="970"/>
      <c r="P232" s="970">
        <v>480</v>
      </c>
      <c r="Q232" s="970">
        <v>3</v>
      </c>
      <c r="R232" s="1905">
        <f t="shared" si="34"/>
        <v>1440</v>
      </c>
      <c r="S232" s="3512"/>
      <c r="T232" s="437" t="s">
        <v>530</v>
      </c>
    </row>
    <row r="233" spans="1:20" s="412" customFormat="1" ht="12.75" customHeight="1">
      <c r="A233" s="556" t="s">
        <v>282</v>
      </c>
      <c r="B233" s="3988"/>
      <c r="C233" s="3535"/>
      <c r="D233" s="3954"/>
      <c r="E233" s="3954"/>
      <c r="F233" s="3954"/>
      <c r="G233" s="3954"/>
      <c r="H233" s="3954"/>
      <c r="I233" s="3981"/>
      <c r="J233" s="2691" t="s">
        <v>135</v>
      </c>
      <c r="K233" s="3954"/>
      <c r="L233" s="1903"/>
      <c r="M233" s="1904"/>
      <c r="N233" s="970" t="s">
        <v>80</v>
      </c>
      <c r="O233" s="970"/>
      <c r="P233" s="970">
        <v>480</v>
      </c>
      <c r="Q233" s="970">
        <v>3</v>
      </c>
      <c r="R233" s="1905">
        <f t="shared" si="34"/>
        <v>1440</v>
      </c>
      <c r="S233" s="3512"/>
      <c r="T233" s="437" t="s">
        <v>530</v>
      </c>
    </row>
    <row r="234" spans="1:20" s="412" customFormat="1" ht="12.75" customHeight="1">
      <c r="A234" s="556" t="s">
        <v>282</v>
      </c>
      <c r="B234" s="3988"/>
      <c r="C234" s="3542">
        <v>356864</v>
      </c>
      <c r="D234" s="3990">
        <v>1516</v>
      </c>
      <c r="E234" s="3990" t="s">
        <v>718</v>
      </c>
      <c r="F234" s="3990" t="s">
        <v>34</v>
      </c>
      <c r="G234" s="3990" t="s">
        <v>536</v>
      </c>
      <c r="H234" s="3990" t="s">
        <v>1637</v>
      </c>
      <c r="I234" s="3956" t="s">
        <v>139</v>
      </c>
      <c r="J234" s="2692" t="s">
        <v>1679</v>
      </c>
      <c r="K234" s="3990">
        <v>365</v>
      </c>
      <c r="L234" s="1903"/>
      <c r="M234" s="1904"/>
      <c r="N234" s="970" t="s">
        <v>80</v>
      </c>
      <c r="O234" s="970"/>
      <c r="P234" s="970">
        <v>480</v>
      </c>
      <c r="Q234" s="970">
        <v>3</v>
      </c>
      <c r="R234" s="1905">
        <f>P234*Q234</f>
        <v>1440</v>
      </c>
      <c r="S234" s="3546"/>
      <c r="T234" s="437" t="s">
        <v>530</v>
      </c>
    </row>
    <row r="235" spans="1:20" s="412" customFormat="1" ht="12.75" customHeight="1" thickBot="1">
      <c r="A235" s="556" t="s">
        <v>282</v>
      </c>
      <c r="B235" s="3988"/>
      <c r="C235" s="3543"/>
      <c r="D235" s="3991"/>
      <c r="E235" s="3991"/>
      <c r="F235" s="3991"/>
      <c r="G235" s="3991"/>
      <c r="H235" s="3991"/>
      <c r="I235" s="3957"/>
      <c r="J235" s="2692" t="s">
        <v>143</v>
      </c>
      <c r="K235" s="3991"/>
      <c r="L235" s="1903"/>
      <c r="M235" s="1904"/>
      <c r="N235" s="970" t="s">
        <v>80</v>
      </c>
      <c r="O235" s="970"/>
      <c r="P235" s="970">
        <v>480</v>
      </c>
      <c r="Q235" s="970">
        <v>3</v>
      </c>
      <c r="R235" s="1905">
        <f>P235*Q235</f>
        <v>1440</v>
      </c>
      <c r="S235" s="3511"/>
      <c r="T235" s="437" t="s">
        <v>530</v>
      </c>
    </row>
    <row r="236" spans="1:20" s="412" customFormat="1" ht="12.75" customHeight="1">
      <c r="A236" s="556" t="s">
        <v>282</v>
      </c>
      <c r="B236" s="3988"/>
      <c r="C236" s="3992">
        <v>356863</v>
      </c>
      <c r="D236" s="4004">
        <v>1517</v>
      </c>
      <c r="E236" s="4004" t="s">
        <v>718</v>
      </c>
      <c r="F236" s="4004" t="s">
        <v>34</v>
      </c>
      <c r="G236" s="4004" t="s">
        <v>536</v>
      </c>
      <c r="H236" s="4004" t="str">
        <f t="shared" ref="H236" si="35">A236&amp;"-"&amp;E236&amp;F236&amp;"-"&amp;G236</f>
        <v>PK2-YR-ME</v>
      </c>
      <c r="I236" s="3910" t="s">
        <v>144</v>
      </c>
      <c r="J236" s="3048" t="s">
        <v>1680</v>
      </c>
      <c r="K236" s="3910">
        <v>365</v>
      </c>
      <c r="L236" s="1903"/>
      <c r="M236" s="1904"/>
      <c r="N236" s="970" t="s">
        <v>80</v>
      </c>
      <c r="O236" s="970"/>
      <c r="P236" s="970">
        <v>480</v>
      </c>
      <c r="Q236" s="970">
        <v>3</v>
      </c>
      <c r="R236" s="1905">
        <f t="shared" ref="R236:R242" si="36">P236*Q236</f>
        <v>1440</v>
      </c>
      <c r="S236" s="3510" t="s">
        <v>385</v>
      </c>
      <c r="T236" s="437" t="s">
        <v>530</v>
      </c>
    </row>
    <row r="237" spans="1:20" s="412" customFormat="1" ht="13.5" customHeight="1" thickBot="1">
      <c r="A237" s="556" t="s">
        <v>282</v>
      </c>
      <c r="B237" s="3988"/>
      <c r="C237" s="3993"/>
      <c r="D237" s="4005"/>
      <c r="E237" s="4005"/>
      <c r="F237" s="4005"/>
      <c r="G237" s="4005"/>
      <c r="H237" s="4005"/>
      <c r="I237" s="3892"/>
      <c r="J237" s="2693" t="s">
        <v>146</v>
      </c>
      <c r="K237" s="3892"/>
      <c r="L237" s="1903"/>
      <c r="M237" s="1904"/>
      <c r="N237" s="970" t="s">
        <v>80</v>
      </c>
      <c r="O237" s="970"/>
      <c r="P237" s="970">
        <v>480</v>
      </c>
      <c r="Q237" s="970">
        <v>3</v>
      </c>
      <c r="R237" s="1905">
        <f t="shared" si="36"/>
        <v>1440</v>
      </c>
      <c r="S237" s="3511"/>
      <c r="T237" s="437" t="s">
        <v>530</v>
      </c>
    </row>
    <row r="238" spans="1:20" s="412" customFormat="1" ht="13.5" customHeight="1" thickBot="1">
      <c r="A238" s="556" t="s">
        <v>282</v>
      </c>
      <c r="B238" s="3988"/>
      <c r="C238" s="3994"/>
      <c r="D238" s="4006"/>
      <c r="E238" s="4006"/>
      <c r="F238" s="4006"/>
      <c r="G238" s="4006"/>
      <c r="H238" s="4006"/>
      <c r="I238" s="3893"/>
      <c r="J238" s="3046" t="s">
        <v>1809</v>
      </c>
      <c r="K238" s="3893"/>
      <c r="L238" s="1903"/>
      <c r="M238" s="1904"/>
      <c r="N238" s="970"/>
      <c r="O238" s="970"/>
      <c r="P238" s="970"/>
      <c r="Q238" s="970"/>
      <c r="R238" s="1905"/>
      <c r="S238" s="2655"/>
      <c r="T238" s="437"/>
    </row>
    <row r="239" spans="1:20" s="412" customFormat="1" ht="13.5" customHeight="1" thickBot="1">
      <c r="A239" s="556" t="s">
        <v>282</v>
      </c>
      <c r="B239" s="3988"/>
      <c r="C239" s="2773">
        <v>366766</v>
      </c>
      <c r="D239" s="2765">
        <v>7158</v>
      </c>
      <c r="E239" s="2765" t="s">
        <v>718</v>
      </c>
      <c r="F239" s="2765" t="s">
        <v>34</v>
      </c>
      <c r="G239" s="2765" t="s">
        <v>536</v>
      </c>
      <c r="H239" s="2765" t="str">
        <f t="shared" ref="H239:H240" si="37">A239&amp;"-"&amp;E239&amp;F239&amp;"-"&amp;G239</f>
        <v>PK2-YR-ME</v>
      </c>
      <c r="I239" s="2774" t="s">
        <v>1785</v>
      </c>
      <c r="J239" s="2766" t="s">
        <v>1787</v>
      </c>
      <c r="K239" s="2767">
        <v>365</v>
      </c>
      <c r="L239" s="1903"/>
      <c r="M239" s="1904"/>
      <c r="N239" s="970" t="s">
        <v>80</v>
      </c>
      <c r="O239" s="970"/>
      <c r="P239" s="970">
        <v>30</v>
      </c>
      <c r="Q239" s="970">
        <v>1</v>
      </c>
      <c r="R239" s="1905">
        <f t="shared" si="36"/>
        <v>30</v>
      </c>
      <c r="S239" s="1740" t="s">
        <v>385</v>
      </c>
      <c r="T239" s="437"/>
    </row>
    <row r="240" spans="1:20" s="412" customFormat="1" ht="13.5" customHeight="1" thickBot="1">
      <c r="A240" s="556" t="s">
        <v>282</v>
      </c>
      <c r="B240" s="3988"/>
      <c r="C240" s="2687">
        <v>366298</v>
      </c>
      <c r="D240" s="2681">
        <v>6783</v>
      </c>
      <c r="E240" s="2682" t="s">
        <v>718</v>
      </c>
      <c r="F240" s="2682" t="s">
        <v>34</v>
      </c>
      <c r="G240" s="2682" t="s">
        <v>536</v>
      </c>
      <c r="H240" s="2682" t="str">
        <f t="shared" si="37"/>
        <v>PK2-YR-ME</v>
      </c>
      <c r="I240" s="2683" t="s">
        <v>1661</v>
      </c>
      <c r="J240" s="2684" t="s">
        <v>1668</v>
      </c>
      <c r="K240" s="2685">
        <v>540</v>
      </c>
      <c r="L240" s="1903"/>
      <c r="M240" s="1904"/>
      <c r="N240" s="970" t="s">
        <v>80</v>
      </c>
      <c r="O240" s="970"/>
      <c r="P240" s="970">
        <v>60</v>
      </c>
      <c r="Q240" s="970">
        <v>1</v>
      </c>
      <c r="R240" s="1905">
        <v>60</v>
      </c>
      <c r="S240" s="2655" t="s">
        <v>385</v>
      </c>
      <c r="T240" s="437"/>
    </row>
    <row r="241" spans="1:20" s="412" customFormat="1" ht="13.5" customHeight="1" thickBot="1">
      <c r="A241" s="2653" t="s">
        <v>282</v>
      </c>
      <c r="B241" s="3988"/>
      <c r="C241" s="3969">
        <v>356867</v>
      </c>
      <c r="D241" s="3550">
        <v>1518</v>
      </c>
      <c r="E241" s="427" t="s">
        <v>696</v>
      </c>
      <c r="F241" s="427" t="s">
        <v>9</v>
      </c>
      <c r="G241" s="427" t="s">
        <v>536</v>
      </c>
      <c r="H241" s="427" t="str">
        <f t="shared" ref="H241:H307" si="38">A241&amp;"-"&amp;E241&amp;F241&amp;"-"&amp;G241</f>
        <v>PK2-HC-ME</v>
      </c>
      <c r="I241" s="3547" t="s">
        <v>147</v>
      </c>
      <c r="J241" s="2191" t="s">
        <v>1550</v>
      </c>
      <c r="K241" s="414">
        <v>180</v>
      </c>
      <c r="L241" s="440"/>
      <c r="M241" s="441"/>
      <c r="N241" s="414" t="s">
        <v>80</v>
      </c>
      <c r="O241" s="414"/>
      <c r="P241" s="414">
        <v>180</v>
      </c>
      <c r="Q241" s="414">
        <v>2</v>
      </c>
      <c r="R241" s="495">
        <f t="shared" si="36"/>
        <v>360</v>
      </c>
      <c r="S241" s="540" t="s">
        <v>384</v>
      </c>
      <c r="T241" s="437" t="s">
        <v>531</v>
      </c>
    </row>
    <row r="242" spans="1:20" s="412" customFormat="1" ht="13.5" customHeight="1" thickBot="1">
      <c r="A242" s="2654" t="s">
        <v>282</v>
      </c>
      <c r="B242" s="3989"/>
      <c r="C242" s="3970"/>
      <c r="D242" s="3414"/>
      <c r="E242" s="1087" t="s">
        <v>696</v>
      </c>
      <c r="F242" s="1087" t="s">
        <v>9</v>
      </c>
      <c r="G242" s="1087" t="s">
        <v>536</v>
      </c>
      <c r="H242" s="1087" t="str">
        <f t="shared" si="38"/>
        <v>PK2-HC-ME</v>
      </c>
      <c r="I242" s="3548"/>
      <c r="J242" s="2679" t="s">
        <v>1551</v>
      </c>
      <c r="K242" s="422">
        <v>180</v>
      </c>
      <c r="L242" s="443"/>
      <c r="M242" s="444"/>
      <c r="N242" s="422" t="s">
        <v>80</v>
      </c>
      <c r="O242" s="422"/>
      <c r="P242" s="422">
        <v>180</v>
      </c>
      <c r="Q242" s="422">
        <v>2</v>
      </c>
      <c r="R242" s="497">
        <f t="shared" si="36"/>
        <v>360</v>
      </c>
      <c r="S242" s="540" t="s">
        <v>383</v>
      </c>
      <c r="T242" s="437" t="s">
        <v>529</v>
      </c>
    </row>
    <row r="243" spans="1:20" s="412" customFormat="1" ht="12">
      <c r="A243" s="565" t="s">
        <v>282</v>
      </c>
      <c r="B243" s="3987" t="s">
        <v>393</v>
      </c>
      <c r="C243" s="3527">
        <v>356868</v>
      </c>
      <c r="D243" s="3529">
        <v>1507</v>
      </c>
      <c r="E243" s="1741" t="s">
        <v>846</v>
      </c>
      <c r="F243" s="1741" t="s">
        <v>32</v>
      </c>
      <c r="G243" s="1741" t="s">
        <v>536</v>
      </c>
      <c r="H243" s="1741" t="str">
        <f t="shared" si="38"/>
        <v>PK2-QI-ME</v>
      </c>
      <c r="I243" s="3531" t="s">
        <v>106</v>
      </c>
      <c r="J243" s="1861" t="s">
        <v>107</v>
      </c>
      <c r="K243" s="1862">
        <v>90</v>
      </c>
      <c r="L243" s="1863"/>
      <c r="M243" s="1864"/>
      <c r="N243" s="1862" t="s">
        <v>80</v>
      </c>
      <c r="O243" s="1865"/>
      <c r="P243" s="1862">
        <v>60</v>
      </c>
      <c r="Q243" s="1862">
        <v>1</v>
      </c>
      <c r="R243" s="1866">
        <f>P243*Q243</f>
        <v>60</v>
      </c>
      <c r="S243" s="3510" t="s">
        <v>383</v>
      </c>
      <c r="T243" s="412" t="s">
        <v>529</v>
      </c>
    </row>
    <row r="244" spans="1:20" s="412" customFormat="1" ht="12.75" customHeight="1">
      <c r="A244" s="556" t="s">
        <v>282</v>
      </c>
      <c r="B244" s="3988"/>
      <c r="C244" s="3528"/>
      <c r="D244" s="3530"/>
      <c r="E244" s="1847" t="s">
        <v>846</v>
      </c>
      <c r="F244" s="1847" t="s">
        <v>32</v>
      </c>
      <c r="G244" s="1847" t="s">
        <v>536</v>
      </c>
      <c r="H244" s="1847" t="str">
        <f t="shared" si="38"/>
        <v>PK2-QI-ME</v>
      </c>
      <c r="I244" s="3515"/>
      <c r="J244" s="1867" t="s">
        <v>108</v>
      </c>
      <c r="K244" s="1868">
        <v>90</v>
      </c>
      <c r="L244" s="1810"/>
      <c r="M244" s="1811"/>
      <c r="N244" s="1868" t="s">
        <v>80</v>
      </c>
      <c r="O244" s="1869"/>
      <c r="P244" s="1868">
        <v>60</v>
      </c>
      <c r="Q244" s="1868">
        <v>1</v>
      </c>
      <c r="R244" s="1870">
        <f t="shared" ref="R244:R253" si="39">P244*Q244</f>
        <v>60</v>
      </c>
      <c r="S244" s="3512"/>
      <c r="T244" s="412" t="s">
        <v>529</v>
      </c>
    </row>
    <row r="245" spans="1:20" s="412" customFormat="1" ht="12.75" customHeight="1">
      <c r="A245" s="556" t="s">
        <v>282</v>
      </c>
      <c r="B245" s="3988"/>
      <c r="C245" s="3528"/>
      <c r="D245" s="3530"/>
      <c r="E245" s="1847" t="s">
        <v>846</v>
      </c>
      <c r="F245" s="1847" t="s">
        <v>32</v>
      </c>
      <c r="G245" s="1847" t="s">
        <v>536</v>
      </c>
      <c r="H245" s="1847" t="str">
        <f t="shared" si="38"/>
        <v>PK2-QI-ME</v>
      </c>
      <c r="I245" s="3532"/>
      <c r="J245" s="1867" t="s">
        <v>852</v>
      </c>
      <c r="K245" s="1868">
        <v>90</v>
      </c>
      <c r="L245" s="1810"/>
      <c r="M245" s="1811"/>
      <c r="N245" s="1868" t="s">
        <v>80</v>
      </c>
      <c r="O245" s="1869"/>
      <c r="P245" s="1868">
        <v>60</v>
      </c>
      <c r="Q245" s="1868">
        <v>1</v>
      </c>
      <c r="R245" s="1870">
        <f t="shared" si="39"/>
        <v>60</v>
      </c>
      <c r="S245" s="3512"/>
      <c r="T245" s="412" t="s">
        <v>529</v>
      </c>
    </row>
    <row r="246" spans="1:20" s="412" customFormat="1" ht="12.75" customHeight="1">
      <c r="A246" s="556" t="s">
        <v>282</v>
      </c>
      <c r="B246" s="3988"/>
      <c r="C246" s="3528"/>
      <c r="D246" s="3530"/>
      <c r="E246" s="1847" t="s">
        <v>846</v>
      </c>
      <c r="F246" s="1847" t="s">
        <v>32</v>
      </c>
      <c r="G246" s="1847" t="s">
        <v>536</v>
      </c>
      <c r="H246" s="1847" t="str">
        <f t="shared" si="38"/>
        <v>PK2-QI-ME</v>
      </c>
      <c r="I246" s="970" t="s">
        <v>110</v>
      </c>
      <c r="J246" s="1867" t="s">
        <v>126</v>
      </c>
      <c r="K246" s="1868">
        <v>90</v>
      </c>
      <c r="L246" s="1810"/>
      <c r="M246" s="1811"/>
      <c r="N246" s="1868" t="s">
        <v>80</v>
      </c>
      <c r="O246" s="1869"/>
      <c r="P246" s="1868">
        <v>60</v>
      </c>
      <c r="Q246" s="1868">
        <v>1</v>
      </c>
      <c r="R246" s="1870">
        <f t="shared" si="39"/>
        <v>60</v>
      </c>
      <c r="S246" s="3512"/>
      <c r="T246" s="412" t="s">
        <v>529</v>
      </c>
    </row>
    <row r="247" spans="1:20" s="412" customFormat="1" ht="12.75" customHeight="1">
      <c r="A247" s="556" t="s">
        <v>282</v>
      </c>
      <c r="B247" s="3988"/>
      <c r="C247" s="3528"/>
      <c r="D247" s="3530"/>
      <c r="E247" s="1847" t="s">
        <v>846</v>
      </c>
      <c r="F247" s="1847" t="s">
        <v>32</v>
      </c>
      <c r="G247" s="1847" t="s">
        <v>536</v>
      </c>
      <c r="H247" s="1847" t="str">
        <f t="shared" si="38"/>
        <v>PK2-QI-ME</v>
      </c>
      <c r="I247" s="970" t="s">
        <v>112</v>
      </c>
      <c r="J247" s="1867" t="s">
        <v>113</v>
      </c>
      <c r="K247" s="1868">
        <v>90</v>
      </c>
      <c r="L247" s="1810"/>
      <c r="M247" s="1811"/>
      <c r="N247" s="1868" t="s">
        <v>80</v>
      </c>
      <c r="O247" s="1869"/>
      <c r="P247" s="1868">
        <v>60</v>
      </c>
      <c r="Q247" s="1868">
        <v>1</v>
      </c>
      <c r="R247" s="1870">
        <f t="shared" si="39"/>
        <v>60</v>
      </c>
      <c r="S247" s="3512"/>
      <c r="T247" s="412" t="s">
        <v>529</v>
      </c>
    </row>
    <row r="248" spans="1:20" s="412" customFormat="1" ht="12.75" customHeight="1">
      <c r="A248" s="556" t="s">
        <v>282</v>
      </c>
      <c r="B248" s="3988"/>
      <c r="C248" s="3528"/>
      <c r="D248" s="3530"/>
      <c r="E248" s="1847" t="s">
        <v>846</v>
      </c>
      <c r="F248" s="1847" t="s">
        <v>32</v>
      </c>
      <c r="G248" s="1847" t="s">
        <v>536</v>
      </c>
      <c r="H248" s="1847" t="str">
        <f t="shared" si="38"/>
        <v>PK2-QI-ME</v>
      </c>
      <c r="I248" s="970" t="s">
        <v>114</v>
      </c>
      <c r="J248" s="1867" t="s">
        <v>115</v>
      </c>
      <c r="K248" s="1868">
        <v>90</v>
      </c>
      <c r="L248" s="1810"/>
      <c r="M248" s="1811"/>
      <c r="N248" s="1868" t="s">
        <v>80</v>
      </c>
      <c r="O248" s="1869"/>
      <c r="P248" s="1868">
        <v>60</v>
      </c>
      <c r="Q248" s="1868">
        <v>1</v>
      </c>
      <c r="R248" s="1870">
        <f t="shared" si="39"/>
        <v>60</v>
      </c>
      <c r="S248" s="3512"/>
      <c r="T248" s="412" t="s">
        <v>529</v>
      </c>
    </row>
    <row r="249" spans="1:20" s="412" customFormat="1" ht="12.75" customHeight="1">
      <c r="A249" s="556" t="s">
        <v>282</v>
      </c>
      <c r="B249" s="3988"/>
      <c r="C249" s="3528"/>
      <c r="D249" s="3530"/>
      <c r="E249" s="1847" t="s">
        <v>846</v>
      </c>
      <c r="F249" s="1847" t="s">
        <v>32</v>
      </c>
      <c r="G249" s="1847" t="s">
        <v>536</v>
      </c>
      <c r="H249" s="1847" t="str">
        <f t="shared" si="38"/>
        <v>PK2-QI-ME</v>
      </c>
      <c r="I249" s="3514" t="s">
        <v>116</v>
      </c>
      <c r="J249" s="1867" t="s">
        <v>853</v>
      </c>
      <c r="K249" s="1868">
        <v>90</v>
      </c>
      <c r="L249" s="1810"/>
      <c r="M249" s="1811"/>
      <c r="N249" s="1868" t="s">
        <v>80</v>
      </c>
      <c r="O249" s="1869"/>
      <c r="P249" s="1868">
        <v>60</v>
      </c>
      <c r="Q249" s="1868">
        <v>1</v>
      </c>
      <c r="R249" s="1870">
        <f t="shared" si="39"/>
        <v>60</v>
      </c>
      <c r="S249" s="3512"/>
      <c r="T249" s="412" t="s">
        <v>529</v>
      </c>
    </row>
    <row r="250" spans="1:20" s="412" customFormat="1" ht="12.75" customHeight="1">
      <c r="A250" s="556" t="s">
        <v>282</v>
      </c>
      <c r="B250" s="3988"/>
      <c r="C250" s="3528"/>
      <c r="D250" s="3530"/>
      <c r="E250" s="1847" t="s">
        <v>846</v>
      </c>
      <c r="F250" s="1847" t="s">
        <v>32</v>
      </c>
      <c r="G250" s="1847" t="s">
        <v>536</v>
      </c>
      <c r="H250" s="1847" t="str">
        <f t="shared" si="38"/>
        <v>PK2-QI-ME</v>
      </c>
      <c r="I250" s="3515"/>
      <c r="J250" s="1867" t="s">
        <v>118</v>
      </c>
      <c r="K250" s="1868">
        <v>90</v>
      </c>
      <c r="L250" s="1810"/>
      <c r="M250" s="1811"/>
      <c r="N250" s="1868" t="s">
        <v>80</v>
      </c>
      <c r="O250" s="1869"/>
      <c r="P250" s="1868">
        <v>60</v>
      </c>
      <c r="Q250" s="1868">
        <v>1</v>
      </c>
      <c r="R250" s="1870">
        <f t="shared" si="39"/>
        <v>60</v>
      </c>
      <c r="S250" s="3512"/>
      <c r="T250" s="412" t="s">
        <v>529</v>
      </c>
    </row>
    <row r="251" spans="1:20" s="412" customFormat="1" ht="12.75" customHeight="1">
      <c r="A251" s="556" t="s">
        <v>282</v>
      </c>
      <c r="B251" s="3988"/>
      <c r="C251" s="3528"/>
      <c r="D251" s="3530"/>
      <c r="E251" s="1848" t="s">
        <v>846</v>
      </c>
      <c r="F251" s="1848" t="s">
        <v>32</v>
      </c>
      <c r="G251" s="1848" t="s">
        <v>536</v>
      </c>
      <c r="H251" s="1848" t="str">
        <f t="shared" si="38"/>
        <v>PK2-QI-ME</v>
      </c>
      <c r="I251" s="3515"/>
      <c r="J251" s="1871" t="s">
        <v>119</v>
      </c>
      <c r="K251" s="1872">
        <v>90</v>
      </c>
      <c r="L251" s="1873"/>
      <c r="M251" s="1874"/>
      <c r="N251" s="1872" t="s">
        <v>80</v>
      </c>
      <c r="O251" s="1875"/>
      <c r="P251" s="1872">
        <v>60</v>
      </c>
      <c r="Q251" s="1872">
        <v>1</v>
      </c>
      <c r="R251" s="1876">
        <f t="shared" si="39"/>
        <v>60</v>
      </c>
      <c r="S251" s="3512"/>
      <c r="T251" s="412" t="s">
        <v>529</v>
      </c>
    </row>
    <row r="252" spans="1:20" s="412" customFormat="1" ht="13.5" customHeight="1" thickBot="1">
      <c r="A252" s="556" t="s">
        <v>282</v>
      </c>
      <c r="B252" s="3988"/>
      <c r="C252" s="1878">
        <v>361292</v>
      </c>
      <c r="D252" s="1877">
        <v>3231</v>
      </c>
      <c r="E252" s="1878" t="s">
        <v>695</v>
      </c>
      <c r="F252" s="1878" t="s">
        <v>32</v>
      </c>
      <c r="G252" s="1878" t="s">
        <v>697</v>
      </c>
      <c r="H252" s="1878" t="str">
        <f t="shared" si="38"/>
        <v>PK2-MI-EE</v>
      </c>
      <c r="I252" s="1879" t="s">
        <v>854</v>
      </c>
      <c r="J252" s="1880" t="s">
        <v>121</v>
      </c>
      <c r="K252" s="1879">
        <v>30</v>
      </c>
      <c r="L252" s="1881"/>
      <c r="M252" s="1882"/>
      <c r="N252" s="1879" t="s">
        <v>80</v>
      </c>
      <c r="O252" s="1883"/>
      <c r="P252" s="1879">
        <v>60</v>
      </c>
      <c r="Q252" s="1879">
        <v>1</v>
      </c>
      <c r="R252" s="1884">
        <f t="shared" si="39"/>
        <v>60</v>
      </c>
      <c r="S252" s="3513"/>
      <c r="T252" s="412" t="s">
        <v>529</v>
      </c>
    </row>
    <row r="253" spans="1:20" s="412" customFormat="1" ht="13.5" customHeight="1" thickBot="1">
      <c r="A253" s="556" t="s">
        <v>282</v>
      </c>
      <c r="B253" s="3988"/>
      <c r="C253" s="1927">
        <v>356874</v>
      </c>
      <c r="D253" s="1910">
        <v>1510</v>
      </c>
      <c r="E253" s="1910" t="s">
        <v>34</v>
      </c>
      <c r="F253" s="1910" t="s">
        <v>42</v>
      </c>
      <c r="G253" s="1910" t="s">
        <v>536</v>
      </c>
      <c r="H253" s="1910" t="str">
        <f t="shared" si="38"/>
        <v>PK2-RL-ME</v>
      </c>
      <c r="I253" s="1886" t="s">
        <v>123</v>
      </c>
      <c r="J253" s="1911" t="s">
        <v>124</v>
      </c>
      <c r="K253" s="1886">
        <v>120</v>
      </c>
      <c r="L253" s="1912"/>
      <c r="M253" s="1913"/>
      <c r="N253" s="1886" t="s">
        <v>80</v>
      </c>
      <c r="O253" s="1886"/>
      <c r="P253" s="1886">
        <v>60</v>
      </c>
      <c r="Q253" s="1886">
        <v>2</v>
      </c>
      <c r="R253" s="1914">
        <f t="shared" si="39"/>
        <v>120</v>
      </c>
      <c r="S253" s="1906" t="s">
        <v>503</v>
      </c>
      <c r="T253" s="437" t="s">
        <v>528</v>
      </c>
    </row>
    <row r="254" spans="1:20" s="412" customFormat="1" ht="12.75" customHeight="1">
      <c r="A254" s="556" t="s">
        <v>282</v>
      </c>
      <c r="B254" s="3988"/>
      <c r="C254" s="3516">
        <v>356873</v>
      </c>
      <c r="D254" s="3519">
        <v>1513</v>
      </c>
      <c r="E254" s="1893" t="s">
        <v>696</v>
      </c>
      <c r="F254" s="1893" t="s">
        <v>9</v>
      </c>
      <c r="G254" s="1893" t="s">
        <v>697</v>
      </c>
      <c r="H254" s="1893" t="str">
        <f t="shared" si="38"/>
        <v>PK2-HC-EE</v>
      </c>
      <c r="I254" s="3522" t="s">
        <v>130</v>
      </c>
      <c r="J254" s="1894" t="s">
        <v>68</v>
      </c>
      <c r="K254" s="1895">
        <v>180</v>
      </c>
      <c r="L254" s="1894"/>
      <c r="M254" s="1895"/>
      <c r="N254" s="1895" t="s">
        <v>80</v>
      </c>
      <c r="O254" s="1895"/>
      <c r="P254" s="1895">
        <v>480</v>
      </c>
      <c r="Q254" s="1895">
        <v>3</v>
      </c>
      <c r="R254" s="1896">
        <f>P254*Q254</f>
        <v>1440</v>
      </c>
      <c r="S254" s="3525" t="s">
        <v>384</v>
      </c>
      <c r="T254" s="437" t="s">
        <v>531</v>
      </c>
    </row>
    <row r="255" spans="1:20" s="412" customFormat="1" ht="13.5" customHeight="1">
      <c r="A255" s="556" t="s">
        <v>282</v>
      </c>
      <c r="B255" s="3988"/>
      <c r="C255" s="3517"/>
      <c r="D255" s="3520"/>
      <c r="E255" s="1893" t="s">
        <v>696</v>
      </c>
      <c r="F255" s="1893" t="s">
        <v>9</v>
      </c>
      <c r="G255" s="1893" t="s">
        <v>697</v>
      </c>
      <c r="H255" s="1893" t="str">
        <f t="shared" si="38"/>
        <v>PK2-HC-EE</v>
      </c>
      <c r="I255" s="3523"/>
      <c r="J255" s="1897" t="s">
        <v>131</v>
      </c>
      <c r="K255" s="1898">
        <v>180</v>
      </c>
      <c r="L255" s="1899"/>
      <c r="M255" s="1900"/>
      <c r="N255" s="1898" t="s">
        <v>80</v>
      </c>
      <c r="O255" s="1898"/>
      <c r="P255" s="1898">
        <v>480</v>
      </c>
      <c r="Q255" s="1898">
        <v>3</v>
      </c>
      <c r="R255" s="1901">
        <f t="shared" ref="R255:R259" si="40">P255*Q255</f>
        <v>1440</v>
      </c>
      <c r="S255" s="3526"/>
      <c r="T255" s="437" t="s">
        <v>531</v>
      </c>
    </row>
    <row r="256" spans="1:20" s="412" customFormat="1" ht="12.75" customHeight="1" thickBot="1">
      <c r="A256" s="556" t="s">
        <v>282</v>
      </c>
      <c r="B256" s="3988"/>
      <c r="C256" s="3518"/>
      <c r="D256" s="3521"/>
      <c r="E256" s="1893" t="s">
        <v>696</v>
      </c>
      <c r="F256" s="1893" t="s">
        <v>9</v>
      </c>
      <c r="G256" s="1893" t="s">
        <v>697</v>
      </c>
      <c r="H256" s="1893" t="str">
        <f t="shared" si="38"/>
        <v>PK2-HC-EE</v>
      </c>
      <c r="I256" s="3524"/>
      <c r="J256" s="1897" t="s">
        <v>69</v>
      </c>
      <c r="K256" s="1898">
        <v>180</v>
      </c>
      <c r="L256" s="1899"/>
      <c r="M256" s="1900"/>
      <c r="N256" s="1898" t="s">
        <v>80</v>
      </c>
      <c r="O256" s="1898"/>
      <c r="P256" s="1898">
        <v>480</v>
      </c>
      <c r="Q256" s="1898">
        <v>3</v>
      </c>
      <c r="R256" s="1901">
        <f t="shared" si="40"/>
        <v>1440</v>
      </c>
      <c r="S256" s="1902" t="s">
        <v>383</v>
      </c>
      <c r="T256" s="437" t="s">
        <v>529</v>
      </c>
    </row>
    <row r="257" spans="1:20" s="412" customFormat="1" ht="12.75" customHeight="1">
      <c r="A257" s="556" t="s">
        <v>282</v>
      </c>
      <c r="B257" s="3988"/>
      <c r="C257" s="3995">
        <v>356870</v>
      </c>
      <c r="D257" s="3952">
        <v>1514</v>
      </c>
      <c r="E257" s="3952" t="s">
        <v>718</v>
      </c>
      <c r="F257" s="3952" t="s">
        <v>34</v>
      </c>
      <c r="G257" s="3952" t="s">
        <v>536</v>
      </c>
      <c r="H257" s="3952" t="s">
        <v>1637</v>
      </c>
      <c r="I257" s="3979" t="s">
        <v>132</v>
      </c>
      <c r="J257" s="2691" t="s">
        <v>1678</v>
      </c>
      <c r="K257" s="3952">
        <v>365</v>
      </c>
      <c r="L257" s="1903"/>
      <c r="M257" s="1904"/>
      <c r="N257" s="970" t="s">
        <v>80</v>
      </c>
      <c r="O257" s="970"/>
      <c r="P257" s="970">
        <v>480</v>
      </c>
      <c r="Q257" s="970">
        <v>3</v>
      </c>
      <c r="R257" s="1905">
        <f t="shared" si="40"/>
        <v>1440</v>
      </c>
      <c r="S257" s="3510" t="s">
        <v>385</v>
      </c>
      <c r="T257" s="437" t="s">
        <v>530</v>
      </c>
    </row>
    <row r="258" spans="1:20" s="412" customFormat="1" ht="12.75" customHeight="1">
      <c r="A258" s="556" t="s">
        <v>282</v>
      </c>
      <c r="B258" s="3988"/>
      <c r="C258" s="3996"/>
      <c r="D258" s="3953"/>
      <c r="E258" s="3953"/>
      <c r="F258" s="3953"/>
      <c r="G258" s="3953"/>
      <c r="H258" s="3953"/>
      <c r="I258" s="3980"/>
      <c r="J258" s="2691" t="s">
        <v>134</v>
      </c>
      <c r="K258" s="3953"/>
      <c r="L258" s="1903"/>
      <c r="M258" s="1904"/>
      <c r="N258" s="970" t="s">
        <v>80</v>
      </c>
      <c r="O258" s="970"/>
      <c r="P258" s="970">
        <v>480</v>
      </c>
      <c r="Q258" s="970">
        <v>3</v>
      </c>
      <c r="R258" s="1905">
        <f t="shared" si="40"/>
        <v>1440</v>
      </c>
      <c r="S258" s="3512"/>
      <c r="T258" s="437" t="s">
        <v>530</v>
      </c>
    </row>
    <row r="259" spans="1:20" s="412" customFormat="1" ht="12.75" customHeight="1">
      <c r="A259" s="556" t="s">
        <v>282</v>
      </c>
      <c r="B259" s="3988"/>
      <c r="C259" s="3997"/>
      <c r="D259" s="3954"/>
      <c r="E259" s="3954"/>
      <c r="F259" s="3954"/>
      <c r="G259" s="3954"/>
      <c r="H259" s="3954"/>
      <c r="I259" s="3981"/>
      <c r="J259" s="2691" t="s">
        <v>135</v>
      </c>
      <c r="K259" s="3954"/>
      <c r="L259" s="1903"/>
      <c r="M259" s="1904"/>
      <c r="N259" s="970" t="s">
        <v>80</v>
      </c>
      <c r="O259" s="970"/>
      <c r="P259" s="970">
        <v>480</v>
      </c>
      <c r="Q259" s="970">
        <v>3</v>
      </c>
      <c r="R259" s="1905">
        <f t="shared" si="40"/>
        <v>1440</v>
      </c>
      <c r="S259" s="3512"/>
      <c r="T259" s="437" t="s">
        <v>530</v>
      </c>
    </row>
    <row r="260" spans="1:20" s="412" customFormat="1" ht="12.75" customHeight="1">
      <c r="A260" s="556" t="s">
        <v>282</v>
      </c>
      <c r="B260" s="3988"/>
      <c r="C260" s="3999">
        <v>356872</v>
      </c>
      <c r="D260" s="3990">
        <v>1516</v>
      </c>
      <c r="E260" s="3990" t="s">
        <v>718</v>
      </c>
      <c r="F260" s="3990" t="s">
        <v>34</v>
      </c>
      <c r="G260" s="3990" t="s">
        <v>536</v>
      </c>
      <c r="H260" s="3990" t="s">
        <v>1637</v>
      </c>
      <c r="I260" s="3956" t="s">
        <v>139</v>
      </c>
      <c r="J260" s="2692" t="s">
        <v>1679</v>
      </c>
      <c r="K260" s="3990">
        <v>365</v>
      </c>
      <c r="L260" s="1903"/>
      <c r="M260" s="1904"/>
      <c r="N260" s="970" t="s">
        <v>80</v>
      </c>
      <c r="O260" s="970"/>
      <c r="P260" s="970">
        <v>480</v>
      </c>
      <c r="Q260" s="970">
        <v>3</v>
      </c>
      <c r="R260" s="1905">
        <f>P260*Q260</f>
        <v>1440</v>
      </c>
      <c r="S260" s="3546"/>
      <c r="T260" s="437" t="s">
        <v>530</v>
      </c>
    </row>
    <row r="261" spans="1:20" s="412" customFormat="1" ht="12.75" customHeight="1" thickBot="1">
      <c r="A261" s="556" t="s">
        <v>282</v>
      </c>
      <c r="B261" s="3988"/>
      <c r="C261" s="4000"/>
      <c r="D261" s="3991"/>
      <c r="E261" s="3991"/>
      <c r="F261" s="3991"/>
      <c r="G261" s="3991"/>
      <c r="H261" s="3991"/>
      <c r="I261" s="3957"/>
      <c r="J261" s="2692" t="s">
        <v>143</v>
      </c>
      <c r="K261" s="3991"/>
      <c r="L261" s="1903"/>
      <c r="M261" s="1904"/>
      <c r="N261" s="970" t="s">
        <v>80</v>
      </c>
      <c r="O261" s="970"/>
      <c r="P261" s="970">
        <v>480</v>
      </c>
      <c r="Q261" s="970">
        <v>3</v>
      </c>
      <c r="R261" s="1905">
        <f>P261*Q261</f>
        <v>1440</v>
      </c>
      <c r="S261" s="3511"/>
      <c r="T261" s="437" t="s">
        <v>530</v>
      </c>
    </row>
    <row r="262" spans="1:20" s="412" customFormat="1" ht="12.75" customHeight="1">
      <c r="A262" s="556" t="s">
        <v>282</v>
      </c>
      <c r="B262" s="3988"/>
      <c r="C262" s="4001">
        <v>356871</v>
      </c>
      <c r="D262" s="4004">
        <v>1517</v>
      </c>
      <c r="E262" s="4004" t="s">
        <v>718</v>
      </c>
      <c r="F262" s="4004" t="s">
        <v>34</v>
      </c>
      <c r="G262" s="4004" t="s">
        <v>536</v>
      </c>
      <c r="H262" s="4004" t="str">
        <f t="shared" ref="H262" si="41">A262&amp;"-"&amp;E262&amp;F262&amp;"-"&amp;G262</f>
        <v>PK2-YR-ME</v>
      </c>
      <c r="I262" s="3910" t="s">
        <v>144</v>
      </c>
      <c r="J262" s="3048" t="s">
        <v>1680</v>
      </c>
      <c r="K262" s="3910">
        <v>365</v>
      </c>
      <c r="L262" s="1903"/>
      <c r="M262" s="1904"/>
      <c r="N262" s="970" t="s">
        <v>80</v>
      </c>
      <c r="O262" s="970"/>
      <c r="P262" s="970">
        <v>480</v>
      </c>
      <c r="Q262" s="970">
        <v>3</v>
      </c>
      <c r="R262" s="1905">
        <f t="shared" ref="R262:R268" si="42">P262*Q262</f>
        <v>1440</v>
      </c>
      <c r="S262" s="3510" t="s">
        <v>385</v>
      </c>
      <c r="T262" s="437" t="s">
        <v>530</v>
      </c>
    </row>
    <row r="263" spans="1:20" s="412" customFormat="1" ht="13.5" customHeight="1" thickBot="1">
      <c r="A263" s="556" t="s">
        <v>282</v>
      </c>
      <c r="B263" s="3988"/>
      <c r="C263" s="4002"/>
      <c r="D263" s="4005"/>
      <c r="E263" s="4005"/>
      <c r="F263" s="4005"/>
      <c r="G263" s="4005"/>
      <c r="H263" s="4005"/>
      <c r="I263" s="3892"/>
      <c r="J263" s="2693" t="s">
        <v>146</v>
      </c>
      <c r="K263" s="3892"/>
      <c r="L263" s="1903"/>
      <c r="M263" s="1904"/>
      <c r="N263" s="970" t="s">
        <v>80</v>
      </c>
      <c r="O263" s="970"/>
      <c r="P263" s="970">
        <v>480</v>
      </c>
      <c r="Q263" s="970">
        <v>3</v>
      </c>
      <c r="R263" s="1905">
        <f t="shared" si="42"/>
        <v>1440</v>
      </c>
      <c r="S263" s="3511"/>
      <c r="T263" s="437" t="s">
        <v>530</v>
      </c>
    </row>
    <row r="264" spans="1:20" s="412" customFormat="1" ht="13.5" customHeight="1" thickBot="1">
      <c r="A264" s="556" t="s">
        <v>282</v>
      </c>
      <c r="B264" s="3988"/>
      <c r="C264" s="4003"/>
      <c r="D264" s="4005"/>
      <c r="E264" s="4006"/>
      <c r="F264" s="4006"/>
      <c r="G264" s="4006"/>
      <c r="H264" s="4006"/>
      <c r="I264" s="3893"/>
      <c r="J264" s="3046" t="s">
        <v>1809</v>
      </c>
      <c r="K264" s="3893"/>
      <c r="L264" s="1903"/>
      <c r="M264" s="1904"/>
      <c r="N264" s="970"/>
      <c r="O264" s="970"/>
      <c r="P264" s="970"/>
      <c r="Q264" s="970"/>
      <c r="R264" s="1905"/>
      <c r="S264" s="2655"/>
      <c r="T264" s="437"/>
    </row>
    <row r="265" spans="1:20" s="412" customFormat="1" ht="13.5" customHeight="1" thickBot="1">
      <c r="A265" s="556" t="s">
        <v>282</v>
      </c>
      <c r="B265" s="3988"/>
      <c r="C265" s="2773">
        <v>366767</v>
      </c>
      <c r="D265" s="2765">
        <v>7158</v>
      </c>
      <c r="E265" s="2765" t="s">
        <v>718</v>
      </c>
      <c r="F265" s="2765" t="s">
        <v>34</v>
      </c>
      <c r="G265" s="2765" t="s">
        <v>536</v>
      </c>
      <c r="H265" s="2765" t="str">
        <f t="shared" si="38"/>
        <v>PK2-YR-ME</v>
      </c>
      <c r="I265" s="2774" t="s">
        <v>1785</v>
      </c>
      <c r="J265" s="2766" t="s">
        <v>1787</v>
      </c>
      <c r="K265" s="2767">
        <v>365</v>
      </c>
      <c r="L265" s="1903"/>
      <c r="M265" s="1904"/>
      <c r="N265" s="970" t="s">
        <v>80</v>
      </c>
      <c r="O265" s="970"/>
      <c r="P265" s="970">
        <v>30</v>
      </c>
      <c r="Q265" s="970">
        <v>1</v>
      </c>
      <c r="R265" s="1905">
        <f t="shared" si="42"/>
        <v>30</v>
      </c>
      <c r="S265" s="1740" t="s">
        <v>385</v>
      </c>
      <c r="T265" s="437"/>
    </row>
    <row r="266" spans="1:20" s="412" customFormat="1" ht="13.5" customHeight="1" thickBot="1">
      <c r="A266" s="556" t="s">
        <v>282</v>
      </c>
      <c r="B266" s="3988"/>
      <c r="C266" s="2682">
        <v>366299</v>
      </c>
      <c r="D266" s="2775">
        <v>6783</v>
      </c>
      <c r="E266" s="2682" t="s">
        <v>718</v>
      </c>
      <c r="F266" s="2682" t="s">
        <v>34</v>
      </c>
      <c r="G266" s="2682" t="s">
        <v>536</v>
      </c>
      <c r="H266" s="2682" t="str">
        <f t="shared" si="38"/>
        <v>PK2-YR-ME</v>
      </c>
      <c r="I266" s="2718" t="s">
        <v>1661</v>
      </c>
      <c r="J266" s="2684" t="s">
        <v>1669</v>
      </c>
      <c r="K266" s="2685">
        <v>540</v>
      </c>
      <c r="L266" s="1903"/>
      <c r="M266" s="1904"/>
      <c r="N266" s="970" t="s">
        <v>80</v>
      </c>
      <c r="O266" s="970"/>
      <c r="P266" s="970">
        <v>60</v>
      </c>
      <c r="Q266" s="970">
        <v>1</v>
      </c>
      <c r="R266" s="1905">
        <v>60</v>
      </c>
      <c r="S266" s="2655" t="s">
        <v>385</v>
      </c>
      <c r="T266" s="437"/>
    </row>
    <row r="267" spans="1:20" s="412" customFormat="1" ht="13.5" customHeight="1" thickBot="1">
      <c r="A267" s="2653" t="s">
        <v>282</v>
      </c>
      <c r="B267" s="3988"/>
      <c r="C267" s="3969">
        <v>356875</v>
      </c>
      <c r="D267" s="3550">
        <v>1518</v>
      </c>
      <c r="E267" s="427" t="s">
        <v>696</v>
      </c>
      <c r="F267" s="427" t="s">
        <v>9</v>
      </c>
      <c r="G267" s="427" t="s">
        <v>536</v>
      </c>
      <c r="H267" s="427" t="str">
        <f t="shared" si="38"/>
        <v>PK2-HC-ME</v>
      </c>
      <c r="I267" s="3547" t="s">
        <v>147</v>
      </c>
      <c r="J267" s="2191" t="s">
        <v>1550</v>
      </c>
      <c r="K267" s="414">
        <v>180</v>
      </c>
      <c r="L267" s="440"/>
      <c r="M267" s="441"/>
      <c r="N267" s="414" t="s">
        <v>80</v>
      </c>
      <c r="O267" s="414"/>
      <c r="P267" s="414">
        <v>180</v>
      </c>
      <c r="Q267" s="414">
        <v>2</v>
      </c>
      <c r="R267" s="495">
        <f t="shared" si="42"/>
        <v>360</v>
      </c>
      <c r="S267" s="540" t="s">
        <v>384</v>
      </c>
      <c r="T267" s="437" t="s">
        <v>531</v>
      </c>
    </row>
    <row r="268" spans="1:20" s="412" customFormat="1" ht="13.5" customHeight="1" thickBot="1">
      <c r="A268" s="2654" t="s">
        <v>282</v>
      </c>
      <c r="B268" s="3989"/>
      <c r="C268" s="3970"/>
      <c r="D268" s="3414"/>
      <c r="E268" s="1087" t="s">
        <v>696</v>
      </c>
      <c r="F268" s="1087" t="s">
        <v>9</v>
      </c>
      <c r="G268" s="1087" t="s">
        <v>536</v>
      </c>
      <c r="H268" s="1087" t="str">
        <f t="shared" si="38"/>
        <v>PK2-HC-ME</v>
      </c>
      <c r="I268" s="3548"/>
      <c r="J268" s="2679" t="s">
        <v>1551</v>
      </c>
      <c r="K268" s="422">
        <v>180</v>
      </c>
      <c r="L268" s="443"/>
      <c r="M268" s="444"/>
      <c r="N268" s="422" t="s">
        <v>80</v>
      </c>
      <c r="O268" s="422"/>
      <c r="P268" s="422">
        <v>180</v>
      </c>
      <c r="Q268" s="422">
        <v>2</v>
      </c>
      <c r="R268" s="497">
        <f t="shared" si="42"/>
        <v>360</v>
      </c>
      <c r="S268" s="540" t="s">
        <v>383</v>
      </c>
      <c r="T268" s="437" t="s">
        <v>529</v>
      </c>
    </row>
    <row r="269" spans="1:20" s="412" customFormat="1" ht="12">
      <c r="A269" s="565" t="s">
        <v>282</v>
      </c>
      <c r="B269" s="3987" t="s">
        <v>394</v>
      </c>
      <c r="C269" s="3527">
        <v>356876</v>
      </c>
      <c r="D269" s="3529">
        <v>1507</v>
      </c>
      <c r="E269" s="1741" t="s">
        <v>846</v>
      </c>
      <c r="F269" s="1741" t="s">
        <v>32</v>
      </c>
      <c r="G269" s="1741" t="s">
        <v>536</v>
      </c>
      <c r="H269" s="1741" t="str">
        <f t="shared" si="38"/>
        <v>PK2-QI-ME</v>
      </c>
      <c r="I269" s="3531" t="s">
        <v>106</v>
      </c>
      <c r="J269" s="1861" t="s">
        <v>107</v>
      </c>
      <c r="K269" s="1862">
        <v>90</v>
      </c>
      <c r="L269" s="1863"/>
      <c r="M269" s="1864"/>
      <c r="N269" s="1862" t="s">
        <v>80</v>
      </c>
      <c r="O269" s="1865"/>
      <c r="P269" s="1862">
        <v>60</v>
      </c>
      <c r="Q269" s="1862">
        <v>1</v>
      </c>
      <c r="R269" s="1866">
        <f>P269*Q269</f>
        <v>60</v>
      </c>
      <c r="S269" s="3510" t="s">
        <v>383</v>
      </c>
      <c r="T269" s="412" t="s">
        <v>529</v>
      </c>
    </row>
    <row r="270" spans="1:20" s="412" customFormat="1" ht="12.75" customHeight="1">
      <c r="A270" s="556" t="s">
        <v>282</v>
      </c>
      <c r="B270" s="3988"/>
      <c r="C270" s="3528"/>
      <c r="D270" s="3530"/>
      <c r="E270" s="1847" t="s">
        <v>846</v>
      </c>
      <c r="F270" s="1847" t="s">
        <v>32</v>
      </c>
      <c r="G270" s="1847" t="s">
        <v>536</v>
      </c>
      <c r="H270" s="1847" t="str">
        <f t="shared" si="38"/>
        <v>PK2-QI-ME</v>
      </c>
      <c r="I270" s="3515"/>
      <c r="J270" s="1867" t="s">
        <v>108</v>
      </c>
      <c r="K270" s="1868">
        <v>90</v>
      </c>
      <c r="L270" s="1810"/>
      <c r="M270" s="1811"/>
      <c r="N270" s="1868" t="s">
        <v>80</v>
      </c>
      <c r="O270" s="1869"/>
      <c r="P270" s="1868">
        <v>60</v>
      </c>
      <c r="Q270" s="1868">
        <v>1</v>
      </c>
      <c r="R270" s="1870">
        <f t="shared" ref="R270:R279" si="43">P270*Q270</f>
        <v>60</v>
      </c>
      <c r="S270" s="3512"/>
      <c r="T270" s="412" t="s">
        <v>529</v>
      </c>
    </row>
    <row r="271" spans="1:20" s="412" customFormat="1" ht="12.75" customHeight="1">
      <c r="A271" s="556" t="s">
        <v>282</v>
      </c>
      <c r="B271" s="3988"/>
      <c r="C271" s="3528"/>
      <c r="D271" s="3530"/>
      <c r="E271" s="1847" t="s">
        <v>846</v>
      </c>
      <c r="F271" s="1847" t="s">
        <v>32</v>
      </c>
      <c r="G271" s="1847" t="s">
        <v>536</v>
      </c>
      <c r="H271" s="1847" t="str">
        <f t="shared" si="38"/>
        <v>PK2-QI-ME</v>
      </c>
      <c r="I271" s="3532"/>
      <c r="J271" s="1867" t="s">
        <v>852</v>
      </c>
      <c r="K271" s="1868">
        <v>90</v>
      </c>
      <c r="L271" s="1810"/>
      <c r="M271" s="1811"/>
      <c r="N271" s="1868" t="s">
        <v>80</v>
      </c>
      <c r="O271" s="1869"/>
      <c r="P271" s="1868">
        <v>60</v>
      </c>
      <c r="Q271" s="1868">
        <v>1</v>
      </c>
      <c r="R271" s="1870">
        <f t="shared" si="43"/>
        <v>60</v>
      </c>
      <c r="S271" s="3512"/>
      <c r="T271" s="412" t="s">
        <v>529</v>
      </c>
    </row>
    <row r="272" spans="1:20" s="412" customFormat="1" ht="12.75" customHeight="1">
      <c r="A272" s="556" t="s">
        <v>282</v>
      </c>
      <c r="B272" s="3988"/>
      <c r="C272" s="3528"/>
      <c r="D272" s="3530"/>
      <c r="E272" s="1847" t="s">
        <v>846</v>
      </c>
      <c r="F272" s="1847" t="s">
        <v>32</v>
      </c>
      <c r="G272" s="1847" t="s">
        <v>536</v>
      </c>
      <c r="H272" s="1847" t="str">
        <f t="shared" si="38"/>
        <v>PK2-QI-ME</v>
      </c>
      <c r="I272" s="970" t="s">
        <v>110</v>
      </c>
      <c r="J272" s="1867" t="s">
        <v>126</v>
      </c>
      <c r="K272" s="1868">
        <v>90</v>
      </c>
      <c r="L272" s="1810"/>
      <c r="M272" s="1811"/>
      <c r="N272" s="1868" t="s">
        <v>80</v>
      </c>
      <c r="O272" s="1869"/>
      <c r="P272" s="1868">
        <v>60</v>
      </c>
      <c r="Q272" s="1868">
        <v>1</v>
      </c>
      <c r="R272" s="1870">
        <f t="shared" si="43"/>
        <v>60</v>
      </c>
      <c r="S272" s="3512"/>
      <c r="T272" s="412" t="s">
        <v>529</v>
      </c>
    </row>
    <row r="273" spans="1:20" s="412" customFormat="1" ht="12.75" customHeight="1">
      <c r="A273" s="556" t="s">
        <v>282</v>
      </c>
      <c r="B273" s="3988"/>
      <c r="C273" s="3528"/>
      <c r="D273" s="3530"/>
      <c r="E273" s="1847" t="s">
        <v>846</v>
      </c>
      <c r="F273" s="1847" t="s">
        <v>32</v>
      </c>
      <c r="G273" s="1847" t="s">
        <v>536</v>
      </c>
      <c r="H273" s="1847" t="str">
        <f t="shared" si="38"/>
        <v>PK2-QI-ME</v>
      </c>
      <c r="I273" s="970" t="s">
        <v>112</v>
      </c>
      <c r="J273" s="1867" t="s">
        <v>113</v>
      </c>
      <c r="K273" s="1868">
        <v>90</v>
      </c>
      <c r="L273" s="1810"/>
      <c r="M273" s="1811"/>
      <c r="N273" s="1868" t="s">
        <v>80</v>
      </c>
      <c r="O273" s="1869"/>
      <c r="P273" s="1868">
        <v>60</v>
      </c>
      <c r="Q273" s="1868">
        <v>1</v>
      </c>
      <c r="R273" s="1870">
        <f t="shared" si="43"/>
        <v>60</v>
      </c>
      <c r="S273" s="3512"/>
      <c r="T273" s="412" t="s">
        <v>529</v>
      </c>
    </row>
    <row r="274" spans="1:20" s="412" customFormat="1" ht="12.75" customHeight="1">
      <c r="A274" s="556" t="s">
        <v>282</v>
      </c>
      <c r="B274" s="3988"/>
      <c r="C274" s="3528"/>
      <c r="D274" s="3530"/>
      <c r="E274" s="1847" t="s">
        <v>846</v>
      </c>
      <c r="F274" s="1847" t="s">
        <v>32</v>
      </c>
      <c r="G274" s="1847" t="s">
        <v>536</v>
      </c>
      <c r="H274" s="1847" t="str">
        <f t="shared" si="38"/>
        <v>PK2-QI-ME</v>
      </c>
      <c r="I274" s="970" t="s">
        <v>114</v>
      </c>
      <c r="J274" s="1867" t="s">
        <v>115</v>
      </c>
      <c r="K274" s="1868">
        <v>90</v>
      </c>
      <c r="L274" s="1810"/>
      <c r="M274" s="1811"/>
      <c r="N274" s="1868" t="s">
        <v>80</v>
      </c>
      <c r="O274" s="1869"/>
      <c r="P274" s="1868">
        <v>60</v>
      </c>
      <c r="Q274" s="1868">
        <v>1</v>
      </c>
      <c r="R274" s="1870">
        <f t="shared" si="43"/>
        <v>60</v>
      </c>
      <c r="S274" s="3512"/>
      <c r="T274" s="412" t="s">
        <v>529</v>
      </c>
    </row>
    <row r="275" spans="1:20" s="412" customFormat="1" ht="12.75" customHeight="1">
      <c r="A275" s="556" t="s">
        <v>282</v>
      </c>
      <c r="B275" s="3988"/>
      <c r="C275" s="3528"/>
      <c r="D275" s="3530"/>
      <c r="E275" s="1847" t="s">
        <v>846</v>
      </c>
      <c r="F275" s="1847" t="s">
        <v>32</v>
      </c>
      <c r="G275" s="1847" t="s">
        <v>536</v>
      </c>
      <c r="H275" s="1847" t="str">
        <f t="shared" si="38"/>
        <v>PK2-QI-ME</v>
      </c>
      <c r="I275" s="3514" t="s">
        <v>116</v>
      </c>
      <c r="J275" s="1867" t="s">
        <v>853</v>
      </c>
      <c r="K275" s="1868">
        <v>90</v>
      </c>
      <c r="L275" s="1810"/>
      <c r="M275" s="1811"/>
      <c r="N275" s="1868" t="s">
        <v>80</v>
      </c>
      <c r="O275" s="1869"/>
      <c r="P275" s="1868">
        <v>60</v>
      </c>
      <c r="Q275" s="1868">
        <v>1</v>
      </c>
      <c r="R275" s="1870">
        <f t="shared" si="43"/>
        <v>60</v>
      </c>
      <c r="S275" s="3512"/>
      <c r="T275" s="412" t="s">
        <v>529</v>
      </c>
    </row>
    <row r="276" spans="1:20" s="412" customFormat="1" ht="12.75" customHeight="1">
      <c r="A276" s="556" t="s">
        <v>282</v>
      </c>
      <c r="B276" s="3988"/>
      <c r="C276" s="3528"/>
      <c r="D276" s="3530"/>
      <c r="E276" s="1847" t="s">
        <v>846</v>
      </c>
      <c r="F276" s="1847" t="s">
        <v>32</v>
      </c>
      <c r="G276" s="1847" t="s">
        <v>536</v>
      </c>
      <c r="H276" s="1847" t="str">
        <f t="shared" si="38"/>
        <v>PK2-QI-ME</v>
      </c>
      <c r="I276" s="3515"/>
      <c r="J276" s="1867" t="s">
        <v>118</v>
      </c>
      <c r="K276" s="1868">
        <v>90</v>
      </c>
      <c r="L276" s="1810"/>
      <c r="M276" s="1811"/>
      <c r="N276" s="1868" t="s">
        <v>80</v>
      </c>
      <c r="O276" s="1869"/>
      <c r="P276" s="1868">
        <v>60</v>
      </c>
      <c r="Q276" s="1868">
        <v>1</v>
      </c>
      <c r="R276" s="1870">
        <f t="shared" si="43"/>
        <v>60</v>
      </c>
      <c r="S276" s="3512"/>
      <c r="T276" s="412" t="s">
        <v>529</v>
      </c>
    </row>
    <row r="277" spans="1:20" s="412" customFormat="1" ht="12.75" customHeight="1">
      <c r="A277" s="556" t="s">
        <v>282</v>
      </c>
      <c r="B277" s="3988"/>
      <c r="C277" s="3968"/>
      <c r="D277" s="3971"/>
      <c r="E277" s="1848" t="s">
        <v>846</v>
      </c>
      <c r="F277" s="1848" t="s">
        <v>32</v>
      </c>
      <c r="G277" s="1848" t="s">
        <v>536</v>
      </c>
      <c r="H277" s="1848" t="str">
        <f t="shared" si="38"/>
        <v>PK2-QI-ME</v>
      </c>
      <c r="I277" s="3515"/>
      <c r="J277" s="1871" t="s">
        <v>119</v>
      </c>
      <c r="K277" s="1872">
        <v>90</v>
      </c>
      <c r="L277" s="1873"/>
      <c r="M277" s="1874"/>
      <c r="N277" s="1872" t="s">
        <v>80</v>
      </c>
      <c r="O277" s="1875"/>
      <c r="P277" s="1872">
        <v>60</v>
      </c>
      <c r="Q277" s="1872">
        <v>1</v>
      </c>
      <c r="R277" s="1876">
        <f t="shared" si="43"/>
        <v>60</v>
      </c>
      <c r="S277" s="3512"/>
      <c r="T277" s="412" t="s">
        <v>529</v>
      </c>
    </row>
    <row r="278" spans="1:20" s="412" customFormat="1" ht="13.5" customHeight="1" thickBot="1">
      <c r="A278" s="556" t="s">
        <v>282</v>
      </c>
      <c r="B278" s="3988"/>
      <c r="C278" s="1878">
        <v>361293</v>
      </c>
      <c r="D278" s="1877">
        <v>3231</v>
      </c>
      <c r="E278" s="1878" t="s">
        <v>695</v>
      </c>
      <c r="F278" s="1878" t="s">
        <v>32</v>
      </c>
      <c r="G278" s="1878" t="s">
        <v>697</v>
      </c>
      <c r="H278" s="1878" t="str">
        <f t="shared" si="38"/>
        <v>PK2-MI-EE</v>
      </c>
      <c r="I278" s="1879" t="s">
        <v>854</v>
      </c>
      <c r="J278" s="1880" t="s">
        <v>121</v>
      </c>
      <c r="K278" s="1879">
        <v>30</v>
      </c>
      <c r="L278" s="1881"/>
      <c r="M278" s="1882"/>
      <c r="N278" s="1879" t="s">
        <v>80</v>
      </c>
      <c r="O278" s="1883"/>
      <c r="P278" s="1879">
        <v>60</v>
      </c>
      <c r="Q278" s="1879">
        <v>1</v>
      </c>
      <c r="R278" s="1884">
        <f t="shared" si="43"/>
        <v>60</v>
      </c>
      <c r="S278" s="3513"/>
      <c r="T278" s="412" t="s">
        <v>529</v>
      </c>
    </row>
    <row r="279" spans="1:20" s="412" customFormat="1" ht="13.5" customHeight="1" thickBot="1">
      <c r="A279" s="556" t="s">
        <v>282</v>
      </c>
      <c r="B279" s="3988"/>
      <c r="C279" s="1927">
        <v>356882</v>
      </c>
      <c r="D279" s="1910">
        <v>1510</v>
      </c>
      <c r="E279" s="1910" t="s">
        <v>34</v>
      </c>
      <c r="F279" s="1910" t="s">
        <v>42</v>
      </c>
      <c r="G279" s="1910" t="s">
        <v>536</v>
      </c>
      <c r="H279" s="1910" t="str">
        <f t="shared" si="38"/>
        <v>PK2-RL-ME</v>
      </c>
      <c r="I279" s="1886" t="s">
        <v>123</v>
      </c>
      <c r="J279" s="1911" t="s">
        <v>124</v>
      </c>
      <c r="K279" s="1886">
        <v>120</v>
      </c>
      <c r="L279" s="1912"/>
      <c r="M279" s="1913"/>
      <c r="N279" s="1886" t="s">
        <v>80</v>
      </c>
      <c r="O279" s="1886"/>
      <c r="P279" s="1886">
        <v>60</v>
      </c>
      <c r="Q279" s="1886">
        <v>2</v>
      </c>
      <c r="R279" s="1914">
        <f t="shared" si="43"/>
        <v>120</v>
      </c>
      <c r="S279" s="1906" t="s">
        <v>503</v>
      </c>
      <c r="T279" s="437" t="s">
        <v>528</v>
      </c>
    </row>
    <row r="280" spans="1:20" s="412" customFormat="1" ht="12.75" customHeight="1">
      <c r="A280" s="556" t="s">
        <v>282</v>
      </c>
      <c r="B280" s="3988"/>
      <c r="C280" s="3516">
        <v>356881</v>
      </c>
      <c r="D280" s="3519">
        <v>1513</v>
      </c>
      <c r="E280" s="1893" t="s">
        <v>696</v>
      </c>
      <c r="F280" s="1893" t="s">
        <v>9</v>
      </c>
      <c r="G280" s="1893" t="s">
        <v>697</v>
      </c>
      <c r="H280" s="1893" t="str">
        <f t="shared" si="38"/>
        <v>PK2-HC-EE</v>
      </c>
      <c r="I280" s="3522" t="s">
        <v>130</v>
      </c>
      <c r="J280" s="1894" t="s">
        <v>68</v>
      </c>
      <c r="K280" s="1895">
        <v>180</v>
      </c>
      <c r="L280" s="1894"/>
      <c r="M280" s="1895"/>
      <c r="N280" s="1895" t="s">
        <v>80</v>
      </c>
      <c r="O280" s="1895"/>
      <c r="P280" s="1895">
        <v>480</v>
      </c>
      <c r="Q280" s="1895">
        <v>3</v>
      </c>
      <c r="R280" s="1896">
        <f>P280*Q280</f>
        <v>1440</v>
      </c>
      <c r="S280" s="3525" t="s">
        <v>384</v>
      </c>
      <c r="T280" s="437" t="s">
        <v>531</v>
      </c>
    </row>
    <row r="281" spans="1:20" s="412" customFormat="1" ht="13.5" customHeight="1">
      <c r="A281" s="556" t="s">
        <v>282</v>
      </c>
      <c r="B281" s="3988"/>
      <c r="C281" s="3517"/>
      <c r="D281" s="3520"/>
      <c r="E281" s="1893" t="s">
        <v>696</v>
      </c>
      <c r="F281" s="1893" t="s">
        <v>9</v>
      </c>
      <c r="G281" s="1893" t="s">
        <v>697</v>
      </c>
      <c r="H281" s="1893" t="str">
        <f t="shared" si="38"/>
        <v>PK2-HC-EE</v>
      </c>
      <c r="I281" s="3523"/>
      <c r="J281" s="1897" t="s">
        <v>131</v>
      </c>
      <c r="K281" s="1898">
        <v>180</v>
      </c>
      <c r="L281" s="1899"/>
      <c r="M281" s="1900"/>
      <c r="N281" s="1898" t="s">
        <v>80</v>
      </c>
      <c r="O281" s="1898"/>
      <c r="P281" s="1898">
        <v>480</v>
      </c>
      <c r="Q281" s="1898">
        <v>3</v>
      </c>
      <c r="R281" s="1901">
        <f t="shared" ref="R281:R285" si="44">P281*Q281</f>
        <v>1440</v>
      </c>
      <c r="S281" s="3526"/>
      <c r="T281" s="437" t="s">
        <v>531</v>
      </c>
    </row>
    <row r="282" spans="1:20" s="412" customFormat="1" ht="12.75" customHeight="1" thickBot="1">
      <c r="A282" s="556" t="s">
        <v>282</v>
      </c>
      <c r="B282" s="3988"/>
      <c r="C282" s="3518"/>
      <c r="D282" s="3521"/>
      <c r="E282" s="1893" t="s">
        <v>696</v>
      </c>
      <c r="F282" s="1893" t="s">
        <v>9</v>
      </c>
      <c r="G282" s="1893" t="s">
        <v>697</v>
      </c>
      <c r="H282" s="1893" t="str">
        <f t="shared" si="38"/>
        <v>PK2-HC-EE</v>
      </c>
      <c r="I282" s="3524"/>
      <c r="J282" s="1897" t="s">
        <v>69</v>
      </c>
      <c r="K282" s="1898">
        <v>180</v>
      </c>
      <c r="L282" s="1899"/>
      <c r="M282" s="1900"/>
      <c r="N282" s="1898" t="s">
        <v>80</v>
      </c>
      <c r="O282" s="1898"/>
      <c r="P282" s="1898">
        <v>480</v>
      </c>
      <c r="Q282" s="1898">
        <v>3</v>
      </c>
      <c r="R282" s="1901">
        <f t="shared" si="44"/>
        <v>1440</v>
      </c>
      <c r="S282" s="1902" t="s">
        <v>383</v>
      </c>
      <c r="T282" s="437" t="s">
        <v>529</v>
      </c>
    </row>
    <row r="283" spans="1:20" s="412" customFormat="1" ht="12.75" customHeight="1">
      <c r="A283" s="556" t="s">
        <v>282</v>
      </c>
      <c r="B283" s="3988"/>
      <c r="C283" s="3533">
        <v>356878</v>
      </c>
      <c r="D283" s="3952">
        <v>1514</v>
      </c>
      <c r="E283" s="3952" t="s">
        <v>718</v>
      </c>
      <c r="F283" s="3952" t="s">
        <v>34</v>
      </c>
      <c r="G283" s="3952" t="s">
        <v>536</v>
      </c>
      <c r="H283" s="3952" t="s">
        <v>1637</v>
      </c>
      <c r="I283" s="3979" t="s">
        <v>132</v>
      </c>
      <c r="J283" s="2691" t="s">
        <v>1678</v>
      </c>
      <c r="K283" s="3952">
        <v>365</v>
      </c>
      <c r="L283" s="1903"/>
      <c r="M283" s="1904"/>
      <c r="N283" s="970" t="s">
        <v>80</v>
      </c>
      <c r="O283" s="970"/>
      <c r="P283" s="970">
        <v>480</v>
      </c>
      <c r="Q283" s="970">
        <v>3</v>
      </c>
      <c r="R283" s="1905">
        <f t="shared" si="44"/>
        <v>1440</v>
      </c>
      <c r="S283" s="3510" t="s">
        <v>385</v>
      </c>
      <c r="T283" s="437" t="s">
        <v>530</v>
      </c>
    </row>
    <row r="284" spans="1:20" s="412" customFormat="1" ht="12.75" customHeight="1">
      <c r="A284" s="556" t="s">
        <v>282</v>
      </c>
      <c r="B284" s="3988"/>
      <c r="C284" s="3534"/>
      <c r="D284" s="3953"/>
      <c r="E284" s="3953"/>
      <c r="F284" s="3953"/>
      <c r="G284" s="3953"/>
      <c r="H284" s="3953"/>
      <c r="I284" s="3980"/>
      <c r="J284" s="2691" t="s">
        <v>134</v>
      </c>
      <c r="K284" s="3953"/>
      <c r="L284" s="1903"/>
      <c r="M284" s="1904"/>
      <c r="N284" s="970" t="s">
        <v>80</v>
      </c>
      <c r="O284" s="970"/>
      <c r="P284" s="970">
        <v>480</v>
      </c>
      <c r="Q284" s="970">
        <v>3</v>
      </c>
      <c r="R284" s="1905">
        <f t="shared" si="44"/>
        <v>1440</v>
      </c>
      <c r="S284" s="3512"/>
      <c r="T284" s="437" t="s">
        <v>530</v>
      </c>
    </row>
    <row r="285" spans="1:20" s="412" customFormat="1" ht="12.75" customHeight="1">
      <c r="A285" s="556" t="s">
        <v>282</v>
      </c>
      <c r="B285" s="3988"/>
      <c r="C285" s="3535"/>
      <c r="D285" s="3954"/>
      <c r="E285" s="3954"/>
      <c r="F285" s="3954"/>
      <c r="G285" s="3954"/>
      <c r="H285" s="3954"/>
      <c r="I285" s="3981"/>
      <c r="J285" s="2691" t="s">
        <v>135</v>
      </c>
      <c r="K285" s="3954"/>
      <c r="L285" s="1903"/>
      <c r="M285" s="1904"/>
      <c r="N285" s="970" t="s">
        <v>80</v>
      </c>
      <c r="O285" s="970"/>
      <c r="P285" s="970">
        <v>480</v>
      </c>
      <c r="Q285" s="970">
        <v>3</v>
      </c>
      <c r="R285" s="1905">
        <f t="shared" si="44"/>
        <v>1440</v>
      </c>
      <c r="S285" s="3512"/>
      <c r="T285" s="437" t="s">
        <v>530</v>
      </c>
    </row>
    <row r="286" spans="1:20" s="412" customFormat="1" ht="12.75" customHeight="1">
      <c r="A286" s="556" t="s">
        <v>282</v>
      </c>
      <c r="B286" s="3988"/>
      <c r="C286" s="3542">
        <v>356880</v>
      </c>
      <c r="D286" s="3990">
        <v>1516</v>
      </c>
      <c r="E286" s="3990" t="s">
        <v>718</v>
      </c>
      <c r="F286" s="3990" t="s">
        <v>34</v>
      </c>
      <c r="G286" s="3990" t="s">
        <v>536</v>
      </c>
      <c r="H286" s="3990" t="s">
        <v>1637</v>
      </c>
      <c r="I286" s="3956" t="s">
        <v>139</v>
      </c>
      <c r="J286" s="2692" t="s">
        <v>1679</v>
      </c>
      <c r="K286" s="3990">
        <v>365</v>
      </c>
      <c r="L286" s="1903"/>
      <c r="M286" s="1904"/>
      <c r="N286" s="970" t="s">
        <v>80</v>
      </c>
      <c r="O286" s="970"/>
      <c r="P286" s="970">
        <v>480</v>
      </c>
      <c r="Q286" s="970">
        <v>3</v>
      </c>
      <c r="R286" s="1905">
        <f>P286*Q286</f>
        <v>1440</v>
      </c>
      <c r="S286" s="3546"/>
      <c r="T286" s="437" t="s">
        <v>530</v>
      </c>
    </row>
    <row r="287" spans="1:20" s="412" customFormat="1" ht="12.75" customHeight="1" thickBot="1">
      <c r="A287" s="556" t="s">
        <v>282</v>
      </c>
      <c r="B287" s="3988"/>
      <c r="C287" s="3543"/>
      <c r="D287" s="3991"/>
      <c r="E287" s="3991"/>
      <c r="F287" s="3991"/>
      <c r="G287" s="3991"/>
      <c r="H287" s="3991"/>
      <c r="I287" s="3957"/>
      <c r="J287" s="2692" t="s">
        <v>143</v>
      </c>
      <c r="K287" s="3991"/>
      <c r="L287" s="1903"/>
      <c r="M287" s="1904"/>
      <c r="N287" s="970" t="s">
        <v>80</v>
      </c>
      <c r="O287" s="970"/>
      <c r="P287" s="970">
        <v>480</v>
      </c>
      <c r="Q287" s="970">
        <v>3</v>
      </c>
      <c r="R287" s="1905">
        <f>P287*Q287</f>
        <v>1440</v>
      </c>
      <c r="S287" s="3511"/>
      <c r="T287" s="437" t="s">
        <v>530</v>
      </c>
    </row>
    <row r="288" spans="1:20" s="412" customFormat="1" ht="12.75" customHeight="1">
      <c r="A288" s="556" t="s">
        <v>282</v>
      </c>
      <c r="B288" s="3988"/>
      <c r="C288" s="3992">
        <v>356879</v>
      </c>
      <c r="D288" s="4004">
        <v>1517</v>
      </c>
      <c r="E288" s="4004" t="s">
        <v>718</v>
      </c>
      <c r="F288" s="4004" t="s">
        <v>34</v>
      </c>
      <c r="G288" s="4004" t="s">
        <v>536</v>
      </c>
      <c r="H288" s="4004" t="str">
        <f t="shared" ref="H288" si="45">A288&amp;"-"&amp;E288&amp;F288&amp;"-"&amp;G288</f>
        <v>PK2-YR-ME</v>
      </c>
      <c r="I288" s="3910" t="s">
        <v>144</v>
      </c>
      <c r="J288" s="3048" t="s">
        <v>1680</v>
      </c>
      <c r="K288" s="3910">
        <v>365</v>
      </c>
      <c r="L288" s="1903"/>
      <c r="M288" s="1904"/>
      <c r="N288" s="970" t="s">
        <v>80</v>
      </c>
      <c r="O288" s="970"/>
      <c r="P288" s="970">
        <v>480</v>
      </c>
      <c r="Q288" s="970">
        <v>3</v>
      </c>
      <c r="R288" s="1905">
        <f t="shared" ref="R288:R294" si="46">P288*Q288</f>
        <v>1440</v>
      </c>
      <c r="S288" s="3510" t="s">
        <v>385</v>
      </c>
      <c r="T288" s="437" t="s">
        <v>530</v>
      </c>
    </row>
    <row r="289" spans="1:20" s="412" customFormat="1" ht="13.5" customHeight="1" thickBot="1">
      <c r="A289" s="556" t="s">
        <v>282</v>
      </c>
      <c r="B289" s="3988"/>
      <c r="C289" s="3993"/>
      <c r="D289" s="4005"/>
      <c r="E289" s="4005"/>
      <c r="F289" s="4005"/>
      <c r="G289" s="4005"/>
      <c r="H289" s="4005"/>
      <c r="I289" s="3892"/>
      <c r="J289" s="2693" t="s">
        <v>146</v>
      </c>
      <c r="K289" s="3892"/>
      <c r="L289" s="1903"/>
      <c r="M289" s="1904"/>
      <c r="N289" s="970" t="s">
        <v>80</v>
      </c>
      <c r="O289" s="970"/>
      <c r="P289" s="970">
        <v>480</v>
      </c>
      <c r="Q289" s="970">
        <v>3</v>
      </c>
      <c r="R289" s="1905">
        <f t="shared" si="46"/>
        <v>1440</v>
      </c>
      <c r="S289" s="3511"/>
      <c r="T289" s="437" t="s">
        <v>530</v>
      </c>
    </row>
    <row r="290" spans="1:20" s="412" customFormat="1" ht="13.5" customHeight="1" thickBot="1">
      <c r="A290" s="556" t="s">
        <v>282</v>
      </c>
      <c r="B290" s="3988"/>
      <c r="C290" s="3994"/>
      <c r="D290" s="4005"/>
      <c r="E290" s="4006"/>
      <c r="F290" s="4006"/>
      <c r="G290" s="4006"/>
      <c r="H290" s="4006"/>
      <c r="I290" s="3893"/>
      <c r="J290" s="3046" t="s">
        <v>1809</v>
      </c>
      <c r="K290" s="3893"/>
      <c r="L290" s="1903"/>
      <c r="M290" s="1904"/>
      <c r="N290" s="970"/>
      <c r="O290" s="970"/>
      <c r="P290" s="970"/>
      <c r="Q290" s="970"/>
      <c r="R290" s="1905"/>
      <c r="S290" s="2655"/>
      <c r="T290" s="437"/>
    </row>
    <row r="291" spans="1:20" s="412" customFormat="1" ht="13.5" customHeight="1" thickBot="1">
      <c r="A291" s="556" t="s">
        <v>282</v>
      </c>
      <c r="B291" s="3988"/>
      <c r="C291" s="2776">
        <v>366768</v>
      </c>
      <c r="D291" s="2777">
        <v>7158</v>
      </c>
      <c r="E291" s="2777" t="s">
        <v>718</v>
      </c>
      <c r="F291" s="2777" t="s">
        <v>34</v>
      </c>
      <c r="G291" s="2777" t="s">
        <v>536</v>
      </c>
      <c r="H291" s="2777" t="str">
        <f t="shared" ref="H291" si="47">A291&amp;"-"&amp;E291&amp;F291&amp;"-"&amp;G291</f>
        <v>PK2-YR-ME</v>
      </c>
      <c r="I291" s="2778" t="s">
        <v>1785</v>
      </c>
      <c r="J291" s="2779" t="s">
        <v>1787</v>
      </c>
      <c r="K291" s="2778">
        <v>365</v>
      </c>
      <c r="L291" s="1903"/>
      <c r="M291" s="1904"/>
      <c r="N291" s="970" t="s">
        <v>80</v>
      </c>
      <c r="O291" s="970"/>
      <c r="P291" s="970">
        <v>30</v>
      </c>
      <c r="Q291" s="970">
        <v>1</v>
      </c>
      <c r="R291" s="1905">
        <f t="shared" si="46"/>
        <v>30</v>
      </c>
      <c r="S291" s="1740" t="s">
        <v>385</v>
      </c>
      <c r="T291" s="437"/>
    </row>
    <row r="292" spans="1:20" s="412" customFormat="1" ht="13.5" customHeight="1" thickBot="1">
      <c r="A292" s="556" t="s">
        <v>282</v>
      </c>
      <c r="B292" s="3988"/>
      <c r="C292" s="2687">
        <v>366300</v>
      </c>
      <c r="D292" s="2681">
        <v>6783</v>
      </c>
      <c r="E292" s="2682" t="s">
        <v>718</v>
      </c>
      <c r="F292" s="2682" t="s">
        <v>34</v>
      </c>
      <c r="G292" s="2682" t="s">
        <v>536</v>
      </c>
      <c r="H292" s="2682" t="str">
        <f t="shared" ref="H292" si="48">A292&amp;"-"&amp;E292&amp;F292&amp;"-"&amp;G292</f>
        <v>PK2-YR-ME</v>
      </c>
      <c r="I292" s="2683" t="s">
        <v>1661</v>
      </c>
      <c r="J292" s="2684" t="s">
        <v>1670</v>
      </c>
      <c r="K292" s="2718">
        <v>540</v>
      </c>
      <c r="L292" s="1903"/>
      <c r="M292" s="1904"/>
      <c r="N292" s="970" t="s">
        <v>80</v>
      </c>
      <c r="O292" s="970"/>
      <c r="P292" s="970">
        <v>60</v>
      </c>
      <c r="Q292" s="970">
        <v>1</v>
      </c>
      <c r="R292" s="1905">
        <v>60</v>
      </c>
      <c r="S292" s="2655" t="s">
        <v>385</v>
      </c>
      <c r="T292" s="437"/>
    </row>
    <row r="293" spans="1:20" s="412" customFormat="1" ht="13.5" customHeight="1" thickBot="1">
      <c r="A293" s="2653" t="s">
        <v>282</v>
      </c>
      <c r="B293" s="3988"/>
      <c r="C293" s="3969">
        <v>356883</v>
      </c>
      <c r="D293" s="3550">
        <v>1518</v>
      </c>
      <c r="E293" s="427" t="s">
        <v>696</v>
      </c>
      <c r="F293" s="427" t="s">
        <v>9</v>
      </c>
      <c r="G293" s="427" t="s">
        <v>536</v>
      </c>
      <c r="H293" s="427" t="str">
        <f t="shared" si="38"/>
        <v>PK2-HC-ME</v>
      </c>
      <c r="I293" s="3547" t="s">
        <v>147</v>
      </c>
      <c r="J293" s="2191" t="s">
        <v>1550</v>
      </c>
      <c r="K293" s="414">
        <v>180</v>
      </c>
      <c r="L293" s="440"/>
      <c r="M293" s="441"/>
      <c r="N293" s="414" t="s">
        <v>80</v>
      </c>
      <c r="O293" s="414"/>
      <c r="P293" s="414">
        <v>180</v>
      </c>
      <c r="Q293" s="414">
        <v>2</v>
      </c>
      <c r="R293" s="495">
        <f t="shared" si="46"/>
        <v>360</v>
      </c>
      <c r="S293" s="540" t="s">
        <v>384</v>
      </c>
      <c r="T293" s="437" t="s">
        <v>531</v>
      </c>
    </row>
    <row r="294" spans="1:20" s="412" customFormat="1" ht="13.5" customHeight="1" thickBot="1">
      <c r="A294" s="2654" t="s">
        <v>282</v>
      </c>
      <c r="B294" s="3989"/>
      <c r="C294" s="3970"/>
      <c r="D294" s="3414"/>
      <c r="E294" s="1087" t="s">
        <v>696</v>
      </c>
      <c r="F294" s="1087" t="s">
        <v>9</v>
      </c>
      <c r="G294" s="1087" t="s">
        <v>536</v>
      </c>
      <c r="H294" s="1087" t="str">
        <f t="shared" si="38"/>
        <v>PK2-HC-ME</v>
      </c>
      <c r="I294" s="3548"/>
      <c r="J294" s="2679" t="s">
        <v>1551</v>
      </c>
      <c r="K294" s="422">
        <v>180</v>
      </c>
      <c r="L294" s="443"/>
      <c r="M294" s="444"/>
      <c r="N294" s="422" t="s">
        <v>80</v>
      </c>
      <c r="O294" s="422"/>
      <c r="P294" s="422">
        <v>180</v>
      </c>
      <c r="Q294" s="422">
        <v>2</v>
      </c>
      <c r="R294" s="497">
        <f t="shared" si="46"/>
        <v>360</v>
      </c>
      <c r="S294" s="540" t="s">
        <v>383</v>
      </c>
      <c r="T294" s="437" t="s">
        <v>529</v>
      </c>
    </row>
    <row r="295" spans="1:20" s="412" customFormat="1" ht="12">
      <c r="A295" s="565" t="s">
        <v>282</v>
      </c>
      <c r="B295" s="3987" t="s">
        <v>395</v>
      </c>
      <c r="C295" s="3527">
        <v>356884</v>
      </c>
      <c r="D295" s="3529">
        <v>1507</v>
      </c>
      <c r="E295" s="1741" t="s">
        <v>846</v>
      </c>
      <c r="F295" s="1741" t="s">
        <v>32</v>
      </c>
      <c r="G295" s="1741" t="s">
        <v>536</v>
      </c>
      <c r="H295" s="1741" t="str">
        <f t="shared" si="38"/>
        <v>PK2-QI-ME</v>
      </c>
      <c r="I295" s="3531" t="s">
        <v>106</v>
      </c>
      <c r="J295" s="1861" t="s">
        <v>107</v>
      </c>
      <c r="K295" s="1862">
        <v>90</v>
      </c>
      <c r="L295" s="1863"/>
      <c r="M295" s="1864"/>
      <c r="N295" s="1862" t="s">
        <v>80</v>
      </c>
      <c r="O295" s="1865"/>
      <c r="P295" s="1862">
        <v>60</v>
      </c>
      <c r="Q295" s="1862">
        <v>1</v>
      </c>
      <c r="R295" s="1866">
        <f>P295*Q295</f>
        <v>60</v>
      </c>
      <c r="S295" s="3510" t="s">
        <v>383</v>
      </c>
      <c r="T295" s="412" t="s">
        <v>529</v>
      </c>
    </row>
    <row r="296" spans="1:20" s="412" customFormat="1" ht="12.75" customHeight="1">
      <c r="A296" s="556" t="s">
        <v>282</v>
      </c>
      <c r="B296" s="3988"/>
      <c r="C296" s="3528"/>
      <c r="D296" s="3530"/>
      <c r="E296" s="1847" t="s">
        <v>846</v>
      </c>
      <c r="F296" s="1847" t="s">
        <v>32</v>
      </c>
      <c r="G296" s="1847" t="s">
        <v>536</v>
      </c>
      <c r="H296" s="1847" t="str">
        <f t="shared" si="38"/>
        <v>PK2-QI-ME</v>
      </c>
      <c r="I296" s="3515"/>
      <c r="J296" s="1867" t="s">
        <v>108</v>
      </c>
      <c r="K296" s="1868">
        <v>90</v>
      </c>
      <c r="L296" s="1810"/>
      <c r="M296" s="1811"/>
      <c r="N296" s="1868" t="s">
        <v>80</v>
      </c>
      <c r="O296" s="1869"/>
      <c r="P296" s="1868">
        <v>60</v>
      </c>
      <c r="Q296" s="1868">
        <v>1</v>
      </c>
      <c r="R296" s="1870">
        <f t="shared" ref="R296:R305" si="49">P296*Q296</f>
        <v>60</v>
      </c>
      <c r="S296" s="3512"/>
      <c r="T296" s="412" t="s">
        <v>529</v>
      </c>
    </row>
    <row r="297" spans="1:20" s="412" customFormat="1" ht="12.75" customHeight="1">
      <c r="A297" s="556" t="s">
        <v>282</v>
      </c>
      <c r="B297" s="3988"/>
      <c r="C297" s="3528"/>
      <c r="D297" s="3530"/>
      <c r="E297" s="1847" t="s">
        <v>846</v>
      </c>
      <c r="F297" s="1847" t="s">
        <v>32</v>
      </c>
      <c r="G297" s="1847" t="s">
        <v>536</v>
      </c>
      <c r="H297" s="1847" t="str">
        <f t="shared" si="38"/>
        <v>PK2-QI-ME</v>
      </c>
      <c r="I297" s="3532"/>
      <c r="J297" s="1867" t="s">
        <v>852</v>
      </c>
      <c r="K297" s="1868">
        <v>90</v>
      </c>
      <c r="L297" s="1810"/>
      <c r="M297" s="1811"/>
      <c r="N297" s="1868" t="s">
        <v>80</v>
      </c>
      <c r="O297" s="1869"/>
      <c r="P297" s="1868">
        <v>60</v>
      </c>
      <c r="Q297" s="1868">
        <v>1</v>
      </c>
      <c r="R297" s="1870">
        <f t="shared" si="49"/>
        <v>60</v>
      </c>
      <c r="S297" s="3512"/>
      <c r="T297" s="412" t="s">
        <v>529</v>
      </c>
    </row>
    <row r="298" spans="1:20" s="412" customFormat="1" ht="12.75" customHeight="1">
      <c r="A298" s="556" t="s">
        <v>282</v>
      </c>
      <c r="B298" s="3988"/>
      <c r="C298" s="3528"/>
      <c r="D298" s="3530"/>
      <c r="E298" s="1847" t="s">
        <v>846</v>
      </c>
      <c r="F298" s="1847" t="s">
        <v>32</v>
      </c>
      <c r="G298" s="1847" t="s">
        <v>536</v>
      </c>
      <c r="H298" s="1847" t="str">
        <f t="shared" si="38"/>
        <v>PK2-QI-ME</v>
      </c>
      <c r="I298" s="970" t="s">
        <v>110</v>
      </c>
      <c r="J298" s="1867" t="s">
        <v>126</v>
      </c>
      <c r="K298" s="1868">
        <v>90</v>
      </c>
      <c r="L298" s="1810"/>
      <c r="M298" s="1811"/>
      <c r="N298" s="1868" t="s">
        <v>80</v>
      </c>
      <c r="O298" s="1869"/>
      <c r="P298" s="1868">
        <v>60</v>
      </c>
      <c r="Q298" s="1868">
        <v>1</v>
      </c>
      <c r="R298" s="1870">
        <f t="shared" si="49"/>
        <v>60</v>
      </c>
      <c r="S298" s="3512"/>
      <c r="T298" s="412" t="s">
        <v>529</v>
      </c>
    </row>
    <row r="299" spans="1:20" s="412" customFormat="1" ht="12.75" customHeight="1">
      <c r="A299" s="556" t="s">
        <v>282</v>
      </c>
      <c r="B299" s="3988"/>
      <c r="C299" s="3528"/>
      <c r="D299" s="3530"/>
      <c r="E299" s="1847" t="s">
        <v>846</v>
      </c>
      <c r="F299" s="1847" t="s">
        <v>32</v>
      </c>
      <c r="G299" s="1847" t="s">
        <v>536</v>
      </c>
      <c r="H299" s="1847" t="str">
        <f t="shared" si="38"/>
        <v>PK2-QI-ME</v>
      </c>
      <c r="I299" s="970" t="s">
        <v>112</v>
      </c>
      <c r="J299" s="1867" t="s">
        <v>113</v>
      </c>
      <c r="K299" s="1868">
        <v>90</v>
      </c>
      <c r="L299" s="1810"/>
      <c r="M299" s="1811"/>
      <c r="N299" s="1868" t="s">
        <v>80</v>
      </c>
      <c r="O299" s="1869"/>
      <c r="P299" s="1868">
        <v>60</v>
      </c>
      <c r="Q299" s="1868">
        <v>1</v>
      </c>
      <c r="R299" s="1870">
        <f t="shared" si="49"/>
        <v>60</v>
      </c>
      <c r="S299" s="3512"/>
      <c r="T299" s="412" t="s">
        <v>529</v>
      </c>
    </row>
    <row r="300" spans="1:20" s="412" customFormat="1" ht="12.75" customHeight="1">
      <c r="A300" s="556" t="s">
        <v>282</v>
      </c>
      <c r="B300" s="3988"/>
      <c r="C300" s="3528"/>
      <c r="D300" s="3530"/>
      <c r="E300" s="1847" t="s">
        <v>846</v>
      </c>
      <c r="F300" s="1847" t="s">
        <v>32</v>
      </c>
      <c r="G300" s="1847" t="s">
        <v>536</v>
      </c>
      <c r="H300" s="1847" t="str">
        <f t="shared" si="38"/>
        <v>PK2-QI-ME</v>
      </c>
      <c r="I300" s="970" t="s">
        <v>114</v>
      </c>
      <c r="J300" s="1867" t="s">
        <v>115</v>
      </c>
      <c r="K300" s="1868">
        <v>90</v>
      </c>
      <c r="L300" s="1810"/>
      <c r="M300" s="1811"/>
      <c r="N300" s="1868" t="s">
        <v>80</v>
      </c>
      <c r="O300" s="1869"/>
      <c r="P300" s="1868">
        <v>60</v>
      </c>
      <c r="Q300" s="1868">
        <v>1</v>
      </c>
      <c r="R300" s="1870">
        <f t="shared" si="49"/>
        <v>60</v>
      </c>
      <c r="S300" s="3512"/>
      <c r="T300" s="412" t="s">
        <v>529</v>
      </c>
    </row>
    <row r="301" spans="1:20" s="412" customFormat="1" ht="12.75" customHeight="1">
      <c r="A301" s="556" t="s">
        <v>282</v>
      </c>
      <c r="B301" s="3988"/>
      <c r="C301" s="3528"/>
      <c r="D301" s="3530"/>
      <c r="E301" s="1847" t="s">
        <v>846</v>
      </c>
      <c r="F301" s="1847" t="s">
        <v>32</v>
      </c>
      <c r="G301" s="1847" t="s">
        <v>536</v>
      </c>
      <c r="H301" s="1847" t="str">
        <f t="shared" si="38"/>
        <v>PK2-QI-ME</v>
      </c>
      <c r="I301" s="3514" t="s">
        <v>116</v>
      </c>
      <c r="J301" s="1867" t="s">
        <v>853</v>
      </c>
      <c r="K301" s="1868">
        <v>90</v>
      </c>
      <c r="L301" s="1810"/>
      <c r="M301" s="1811"/>
      <c r="N301" s="1868" t="s">
        <v>80</v>
      </c>
      <c r="O301" s="1869"/>
      <c r="P301" s="1868">
        <v>60</v>
      </c>
      <c r="Q301" s="1868">
        <v>1</v>
      </c>
      <c r="R301" s="1870">
        <f t="shared" si="49"/>
        <v>60</v>
      </c>
      <c r="S301" s="3512"/>
      <c r="T301" s="412" t="s">
        <v>529</v>
      </c>
    </row>
    <row r="302" spans="1:20" s="412" customFormat="1" ht="12.75" customHeight="1">
      <c r="A302" s="556" t="s">
        <v>282</v>
      </c>
      <c r="B302" s="3988"/>
      <c r="C302" s="3528"/>
      <c r="D302" s="3530"/>
      <c r="E302" s="1847" t="s">
        <v>846</v>
      </c>
      <c r="F302" s="1847" t="s">
        <v>32</v>
      </c>
      <c r="G302" s="1847" t="s">
        <v>536</v>
      </c>
      <c r="H302" s="1847" t="str">
        <f t="shared" si="38"/>
        <v>PK2-QI-ME</v>
      </c>
      <c r="I302" s="3515"/>
      <c r="J302" s="1867" t="s">
        <v>118</v>
      </c>
      <c r="K302" s="1868">
        <v>90</v>
      </c>
      <c r="L302" s="1810"/>
      <c r="M302" s="1811"/>
      <c r="N302" s="1868" t="s">
        <v>80</v>
      </c>
      <c r="O302" s="1869"/>
      <c r="P302" s="1868">
        <v>60</v>
      </c>
      <c r="Q302" s="1868">
        <v>1</v>
      </c>
      <c r="R302" s="1870">
        <f t="shared" si="49"/>
        <v>60</v>
      </c>
      <c r="S302" s="3512"/>
      <c r="T302" s="412" t="s">
        <v>529</v>
      </c>
    </row>
    <row r="303" spans="1:20" s="412" customFormat="1" ht="12.75" customHeight="1">
      <c r="A303" s="556" t="s">
        <v>282</v>
      </c>
      <c r="B303" s="3988"/>
      <c r="C303" s="3528"/>
      <c r="D303" s="3530"/>
      <c r="E303" s="1848" t="s">
        <v>846</v>
      </c>
      <c r="F303" s="1848" t="s">
        <v>32</v>
      </c>
      <c r="G303" s="1848" t="s">
        <v>536</v>
      </c>
      <c r="H303" s="1848" t="str">
        <f t="shared" si="38"/>
        <v>PK2-QI-ME</v>
      </c>
      <c r="I303" s="3515"/>
      <c r="J303" s="1871" t="s">
        <v>119</v>
      </c>
      <c r="K303" s="1872">
        <v>90</v>
      </c>
      <c r="L303" s="1873"/>
      <c r="M303" s="1874"/>
      <c r="N303" s="1872" t="s">
        <v>80</v>
      </c>
      <c r="O303" s="1875"/>
      <c r="P303" s="1872">
        <v>60</v>
      </c>
      <c r="Q303" s="1872">
        <v>1</v>
      </c>
      <c r="R303" s="1876">
        <f t="shared" si="49"/>
        <v>60</v>
      </c>
      <c r="S303" s="3512"/>
      <c r="T303" s="412" t="s">
        <v>529</v>
      </c>
    </row>
    <row r="304" spans="1:20" s="412" customFormat="1" ht="13.5" customHeight="1" thickBot="1">
      <c r="A304" s="556" t="s">
        <v>282</v>
      </c>
      <c r="B304" s="3988"/>
      <c r="C304" s="1878">
        <v>361294</v>
      </c>
      <c r="D304" s="1877">
        <v>3231</v>
      </c>
      <c r="E304" s="1878" t="s">
        <v>695</v>
      </c>
      <c r="F304" s="1878" t="s">
        <v>32</v>
      </c>
      <c r="G304" s="1878" t="s">
        <v>697</v>
      </c>
      <c r="H304" s="1878" t="str">
        <f t="shared" si="38"/>
        <v>PK2-MI-EE</v>
      </c>
      <c r="I304" s="1879" t="s">
        <v>854</v>
      </c>
      <c r="J304" s="1880" t="s">
        <v>121</v>
      </c>
      <c r="K304" s="1879">
        <v>30</v>
      </c>
      <c r="L304" s="1881"/>
      <c r="M304" s="1882"/>
      <c r="N304" s="1879" t="s">
        <v>80</v>
      </c>
      <c r="O304" s="1883"/>
      <c r="P304" s="1879">
        <v>60</v>
      </c>
      <c r="Q304" s="1879">
        <v>1</v>
      </c>
      <c r="R304" s="1884">
        <f t="shared" si="49"/>
        <v>60</v>
      </c>
      <c r="S304" s="3513"/>
      <c r="T304" s="412" t="s">
        <v>529</v>
      </c>
    </row>
    <row r="305" spans="1:20" s="412" customFormat="1" ht="13.5" customHeight="1" thickBot="1">
      <c r="A305" s="556" t="s">
        <v>282</v>
      </c>
      <c r="B305" s="3988"/>
      <c r="C305" s="1927">
        <v>356890</v>
      </c>
      <c r="D305" s="1910">
        <v>1510</v>
      </c>
      <c r="E305" s="1910" t="s">
        <v>34</v>
      </c>
      <c r="F305" s="1910" t="s">
        <v>42</v>
      </c>
      <c r="G305" s="1910" t="s">
        <v>536</v>
      </c>
      <c r="H305" s="1910" t="str">
        <f t="shared" si="38"/>
        <v>PK2-RL-ME</v>
      </c>
      <c r="I305" s="1886" t="s">
        <v>123</v>
      </c>
      <c r="J305" s="1911" t="s">
        <v>124</v>
      </c>
      <c r="K305" s="1886">
        <v>120</v>
      </c>
      <c r="L305" s="1912"/>
      <c r="M305" s="1913"/>
      <c r="N305" s="1886" t="s">
        <v>80</v>
      </c>
      <c r="O305" s="1886"/>
      <c r="P305" s="1886">
        <v>60</v>
      </c>
      <c r="Q305" s="1886">
        <v>2</v>
      </c>
      <c r="R305" s="1914">
        <f t="shared" si="49"/>
        <v>120</v>
      </c>
      <c r="S305" s="1906" t="s">
        <v>503</v>
      </c>
      <c r="T305" s="437" t="s">
        <v>528</v>
      </c>
    </row>
    <row r="306" spans="1:20" s="412" customFormat="1" ht="12.75" customHeight="1">
      <c r="A306" s="556" t="s">
        <v>282</v>
      </c>
      <c r="B306" s="3988"/>
      <c r="C306" s="3516">
        <v>356889</v>
      </c>
      <c r="D306" s="3519">
        <v>1513</v>
      </c>
      <c r="E306" s="1893" t="s">
        <v>696</v>
      </c>
      <c r="F306" s="1893" t="s">
        <v>9</v>
      </c>
      <c r="G306" s="1893" t="s">
        <v>697</v>
      </c>
      <c r="H306" s="1893" t="str">
        <f t="shared" si="38"/>
        <v>PK2-HC-EE</v>
      </c>
      <c r="I306" s="3522" t="s">
        <v>130</v>
      </c>
      <c r="J306" s="1894" t="s">
        <v>68</v>
      </c>
      <c r="K306" s="1895">
        <v>180</v>
      </c>
      <c r="L306" s="1894"/>
      <c r="M306" s="1895"/>
      <c r="N306" s="1895" t="s">
        <v>80</v>
      </c>
      <c r="O306" s="1895"/>
      <c r="P306" s="1895">
        <v>480</v>
      </c>
      <c r="Q306" s="1895">
        <v>3</v>
      </c>
      <c r="R306" s="1896">
        <f>P306*Q306</f>
        <v>1440</v>
      </c>
      <c r="S306" s="3525" t="s">
        <v>384</v>
      </c>
      <c r="T306" s="437" t="s">
        <v>531</v>
      </c>
    </row>
    <row r="307" spans="1:20" s="412" customFormat="1" ht="13.5" customHeight="1">
      <c r="A307" s="556" t="s">
        <v>282</v>
      </c>
      <c r="B307" s="3988"/>
      <c r="C307" s="3517"/>
      <c r="D307" s="3520"/>
      <c r="E307" s="1893" t="s">
        <v>696</v>
      </c>
      <c r="F307" s="1893" t="s">
        <v>9</v>
      </c>
      <c r="G307" s="1893" t="s">
        <v>697</v>
      </c>
      <c r="H307" s="1893" t="str">
        <f t="shared" si="38"/>
        <v>PK2-HC-EE</v>
      </c>
      <c r="I307" s="3523"/>
      <c r="J307" s="1897" t="s">
        <v>131</v>
      </c>
      <c r="K307" s="1898">
        <v>180</v>
      </c>
      <c r="L307" s="1899"/>
      <c r="M307" s="1900"/>
      <c r="N307" s="1898" t="s">
        <v>80</v>
      </c>
      <c r="O307" s="1898"/>
      <c r="P307" s="1898">
        <v>480</v>
      </c>
      <c r="Q307" s="1898">
        <v>3</v>
      </c>
      <c r="R307" s="1901">
        <f t="shared" ref="R307:R311" si="50">P307*Q307</f>
        <v>1440</v>
      </c>
      <c r="S307" s="3526"/>
      <c r="T307" s="437" t="s">
        <v>531</v>
      </c>
    </row>
    <row r="308" spans="1:20" s="412" customFormat="1" ht="12.75" customHeight="1" thickBot="1">
      <c r="A308" s="556" t="s">
        <v>282</v>
      </c>
      <c r="B308" s="3988"/>
      <c r="C308" s="3518"/>
      <c r="D308" s="3521"/>
      <c r="E308" s="1893" t="s">
        <v>696</v>
      </c>
      <c r="F308" s="1893" t="s">
        <v>9</v>
      </c>
      <c r="G308" s="1893" t="s">
        <v>697</v>
      </c>
      <c r="H308" s="1893" t="str">
        <f t="shared" ref="H308:H349" si="51">A308&amp;"-"&amp;E308&amp;F308&amp;"-"&amp;G308</f>
        <v>PK2-HC-EE</v>
      </c>
      <c r="I308" s="3524"/>
      <c r="J308" s="1897" t="s">
        <v>69</v>
      </c>
      <c r="K308" s="1898">
        <v>180</v>
      </c>
      <c r="L308" s="1899"/>
      <c r="M308" s="1900"/>
      <c r="N308" s="1898" t="s">
        <v>80</v>
      </c>
      <c r="O308" s="1898"/>
      <c r="P308" s="1898">
        <v>480</v>
      </c>
      <c r="Q308" s="1898">
        <v>3</v>
      </c>
      <c r="R308" s="1901">
        <f t="shared" si="50"/>
        <v>1440</v>
      </c>
      <c r="S308" s="1902" t="s">
        <v>383</v>
      </c>
      <c r="T308" s="437" t="s">
        <v>529</v>
      </c>
    </row>
    <row r="309" spans="1:20" s="412" customFormat="1" ht="12.75" customHeight="1">
      <c r="A309" s="556" t="s">
        <v>282</v>
      </c>
      <c r="B309" s="3988"/>
      <c r="C309" s="3995">
        <v>356886</v>
      </c>
      <c r="D309" s="3952">
        <v>1514</v>
      </c>
      <c r="E309" s="3952" t="s">
        <v>718</v>
      </c>
      <c r="F309" s="3952" t="s">
        <v>34</v>
      </c>
      <c r="G309" s="3952" t="s">
        <v>536</v>
      </c>
      <c r="H309" s="3952" t="s">
        <v>1637</v>
      </c>
      <c r="I309" s="3979" t="s">
        <v>132</v>
      </c>
      <c r="J309" s="2691" t="s">
        <v>1678</v>
      </c>
      <c r="K309" s="3952">
        <v>365</v>
      </c>
      <c r="L309" s="1903"/>
      <c r="M309" s="1904"/>
      <c r="N309" s="970" t="s">
        <v>80</v>
      </c>
      <c r="O309" s="970"/>
      <c r="P309" s="970">
        <v>480</v>
      </c>
      <c r="Q309" s="970">
        <v>3</v>
      </c>
      <c r="R309" s="1905">
        <f t="shared" si="50"/>
        <v>1440</v>
      </c>
      <c r="S309" s="3510" t="s">
        <v>385</v>
      </c>
      <c r="T309" s="437" t="s">
        <v>530</v>
      </c>
    </row>
    <row r="310" spans="1:20" s="412" customFormat="1" ht="12.75" customHeight="1">
      <c r="A310" s="556" t="s">
        <v>282</v>
      </c>
      <c r="B310" s="3988"/>
      <c r="C310" s="3996"/>
      <c r="D310" s="3953"/>
      <c r="E310" s="3953"/>
      <c r="F310" s="3953"/>
      <c r="G310" s="3953"/>
      <c r="H310" s="3953"/>
      <c r="I310" s="3980"/>
      <c r="J310" s="2691" t="s">
        <v>134</v>
      </c>
      <c r="K310" s="3953"/>
      <c r="L310" s="1903"/>
      <c r="M310" s="1904"/>
      <c r="N310" s="970" t="s">
        <v>80</v>
      </c>
      <c r="O310" s="970"/>
      <c r="P310" s="970">
        <v>480</v>
      </c>
      <c r="Q310" s="970">
        <v>3</v>
      </c>
      <c r="R310" s="1905">
        <f t="shared" si="50"/>
        <v>1440</v>
      </c>
      <c r="S310" s="3512"/>
      <c r="T310" s="437" t="s">
        <v>530</v>
      </c>
    </row>
    <row r="311" spans="1:20" s="412" customFormat="1" ht="12.75" customHeight="1">
      <c r="A311" s="556" t="s">
        <v>282</v>
      </c>
      <c r="B311" s="3988"/>
      <c r="C311" s="3997"/>
      <c r="D311" s="3954"/>
      <c r="E311" s="3954"/>
      <c r="F311" s="3954"/>
      <c r="G311" s="3954"/>
      <c r="H311" s="3954"/>
      <c r="I311" s="3981"/>
      <c r="J311" s="2691" t="s">
        <v>135</v>
      </c>
      <c r="K311" s="3954"/>
      <c r="L311" s="1903"/>
      <c r="M311" s="1904"/>
      <c r="N311" s="970" t="s">
        <v>80</v>
      </c>
      <c r="O311" s="970"/>
      <c r="P311" s="970">
        <v>480</v>
      </c>
      <c r="Q311" s="970">
        <v>3</v>
      </c>
      <c r="R311" s="1905">
        <f t="shared" si="50"/>
        <v>1440</v>
      </c>
      <c r="S311" s="3512"/>
      <c r="T311" s="437" t="s">
        <v>530</v>
      </c>
    </row>
    <row r="312" spans="1:20" s="412" customFormat="1" ht="12.75" customHeight="1">
      <c r="A312" s="556" t="s">
        <v>282</v>
      </c>
      <c r="B312" s="3988"/>
      <c r="C312" s="3999">
        <v>356888</v>
      </c>
      <c r="D312" s="3990">
        <v>1516</v>
      </c>
      <c r="E312" s="3990" t="s">
        <v>718</v>
      </c>
      <c r="F312" s="3990" t="s">
        <v>34</v>
      </c>
      <c r="G312" s="3990" t="s">
        <v>536</v>
      </c>
      <c r="H312" s="3990" t="s">
        <v>1637</v>
      </c>
      <c r="I312" s="3956" t="s">
        <v>139</v>
      </c>
      <c r="J312" s="2692" t="s">
        <v>1679</v>
      </c>
      <c r="K312" s="3990">
        <v>365</v>
      </c>
      <c r="L312" s="1903"/>
      <c r="M312" s="1904"/>
      <c r="N312" s="970" t="s">
        <v>80</v>
      </c>
      <c r="O312" s="970"/>
      <c r="P312" s="970">
        <v>480</v>
      </c>
      <c r="Q312" s="970">
        <v>3</v>
      </c>
      <c r="R312" s="1905">
        <f>P312*Q312</f>
        <v>1440</v>
      </c>
      <c r="S312" s="3546"/>
      <c r="T312" s="437" t="s">
        <v>530</v>
      </c>
    </row>
    <row r="313" spans="1:20" s="412" customFormat="1" ht="12.75" customHeight="1" thickBot="1">
      <c r="A313" s="556" t="s">
        <v>282</v>
      </c>
      <c r="B313" s="3988"/>
      <c r="C313" s="4000"/>
      <c r="D313" s="3991"/>
      <c r="E313" s="3991"/>
      <c r="F313" s="3991"/>
      <c r="G313" s="3991"/>
      <c r="H313" s="3991"/>
      <c r="I313" s="3957"/>
      <c r="J313" s="2692" t="s">
        <v>143</v>
      </c>
      <c r="K313" s="3991"/>
      <c r="L313" s="1903"/>
      <c r="M313" s="1904"/>
      <c r="N313" s="970" t="s">
        <v>80</v>
      </c>
      <c r="O313" s="970"/>
      <c r="P313" s="970">
        <v>480</v>
      </c>
      <c r="Q313" s="970">
        <v>3</v>
      </c>
      <c r="R313" s="1905">
        <f>P313*Q313</f>
        <v>1440</v>
      </c>
      <c r="S313" s="3511"/>
      <c r="T313" s="437" t="s">
        <v>530</v>
      </c>
    </row>
    <row r="314" spans="1:20" s="412" customFormat="1" ht="12.75" customHeight="1">
      <c r="A314" s="556" t="s">
        <v>282</v>
      </c>
      <c r="B314" s="3988"/>
      <c r="C314" s="4001">
        <v>356887</v>
      </c>
      <c r="D314" s="4004">
        <v>1517</v>
      </c>
      <c r="E314" s="4004" t="s">
        <v>718</v>
      </c>
      <c r="F314" s="4004" t="s">
        <v>34</v>
      </c>
      <c r="G314" s="4004" t="s">
        <v>536</v>
      </c>
      <c r="H314" s="4004" t="str">
        <f t="shared" ref="H314" si="52">A314&amp;"-"&amp;E314&amp;F314&amp;"-"&amp;G314</f>
        <v>PK2-YR-ME</v>
      </c>
      <c r="I314" s="3910" t="s">
        <v>144</v>
      </c>
      <c r="J314" s="3048" t="s">
        <v>1680</v>
      </c>
      <c r="K314" s="3910">
        <v>365</v>
      </c>
      <c r="L314" s="1903"/>
      <c r="M314" s="1904"/>
      <c r="N314" s="970" t="s">
        <v>80</v>
      </c>
      <c r="O314" s="970"/>
      <c r="P314" s="970">
        <v>480</v>
      </c>
      <c r="Q314" s="970">
        <v>3</v>
      </c>
      <c r="R314" s="1905">
        <f t="shared" ref="R314:R320" si="53">P314*Q314</f>
        <v>1440</v>
      </c>
      <c r="S314" s="3510" t="s">
        <v>385</v>
      </c>
      <c r="T314" s="437" t="s">
        <v>530</v>
      </c>
    </row>
    <row r="315" spans="1:20" s="412" customFormat="1" ht="13.5" customHeight="1" thickBot="1">
      <c r="A315" s="556" t="s">
        <v>282</v>
      </c>
      <c r="B315" s="3988"/>
      <c r="C315" s="4002"/>
      <c r="D315" s="4005"/>
      <c r="E315" s="4005"/>
      <c r="F315" s="4005"/>
      <c r="G315" s="4005"/>
      <c r="H315" s="4005"/>
      <c r="I315" s="3892"/>
      <c r="J315" s="2693" t="s">
        <v>146</v>
      </c>
      <c r="K315" s="3892"/>
      <c r="L315" s="1903"/>
      <c r="M315" s="1904"/>
      <c r="N315" s="970" t="s">
        <v>80</v>
      </c>
      <c r="O315" s="970"/>
      <c r="P315" s="970">
        <v>480</v>
      </c>
      <c r="Q315" s="970">
        <v>3</v>
      </c>
      <c r="R315" s="1905">
        <f t="shared" si="53"/>
        <v>1440</v>
      </c>
      <c r="S315" s="3511"/>
      <c r="T315" s="437" t="s">
        <v>530</v>
      </c>
    </row>
    <row r="316" spans="1:20" s="412" customFormat="1" ht="13.5" customHeight="1" thickBot="1">
      <c r="A316" s="556" t="s">
        <v>282</v>
      </c>
      <c r="B316" s="3988"/>
      <c r="C316" s="4003"/>
      <c r="D316" s="4005"/>
      <c r="E316" s="4006"/>
      <c r="F316" s="4006"/>
      <c r="G316" s="4006"/>
      <c r="H316" s="4006"/>
      <c r="I316" s="3893"/>
      <c r="J316" s="3046" t="s">
        <v>1809</v>
      </c>
      <c r="K316" s="3893"/>
      <c r="L316" s="1903"/>
      <c r="M316" s="1904"/>
      <c r="N316" s="970"/>
      <c r="O316" s="970"/>
      <c r="P316" s="970"/>
      <c r="Q316" s="970"/>
      <c r="R316" s="1905"/>
      <c r="S316" s="2655"/>
      <c r="T316" s="437"/>
    </row>
    <row r="317" spans="1:20" s="412" customFormat="1" ht="13.5" customHeight="1" thickBot="1">
      <c r="A317" s="556" t="s">
        <v>282</v>
      </c>
      <c r="B317" s="3988"/>
      <c r="C317" s="2776">
        <v>366769</v>
      </c>
      <c r="D317" s="2777">
        <v>7159</v>
      </c>
      <c r="E317" s="2777" t="s">
        <v>718</v>
      </c>
      <c r="F317" s="2777" t="s">
        <v>34</v>
      </c>
      <c r="G317" s="2777" t="s">
        <v>536</v>
      </c>
      <c r="H317" s="2777" t="str">
        <f t="shared" si="51"/>
        <v>PK2-YR-ME</v>
      </c>
      <c r="I317" s="2778" t="s">
        <v>1785</v>
      </c>
      <c r="J317" s="2779" t="s">
        <v>1788</v>
      </c>
      <c r="K317" s="2778">
        <v>365</v>
      </c>
      <c r="L317" s="1903"/>
      <c r="M317" s="1904"/>
      <c r="N317" s="970" t="s">
        <v>80</v>
      </c>
      <c r="O317" s="970"/>
      <c r="P317" s="970">
        <v>30</v>
      </c>
      <c r="Q317" s="970">
        <v>1</v>
      </c>
      <c r="R317" s="1905">
        <f t="shared" si="53"/>
        <v>30</v>
      </c>
      <c r="S317" s="1740" t="s">
        <v>385</v>
      </c>
      <c r="T317" s="437"/>
    </row>
    <row r="318" spans="1:20" s="412" customFormat="1" ht="13.5" customHeight="1" thickBot="1">
      <c r="A318" s="556" t="s">
        <v>282</v>
      </c>
      <c r="B318" s="3988"/>
      <c r="C318" s="2687">
        <v>366301</v>
      </c>
      <c r="D318" s="2681">
        <v>6783</v>
      </c>
      <c r="E318" s="2682" t="s">
        <v>718</v>
      </c>
      <c r="F318" s="2682" t="s">
        <v>34</v>
      </c>
      <c r="G318" s="2682" t="s">
        <v>536</v>
      </c>
      <c r="H318" s="2682" t="str">
        <f t="shared" si="51"/>
        <v>PK2-YR-ME</v>
      </c>
      <c r="I318" s="2683" t="s">
        <v>1661</v>
      </c>
      <c r="J318" s="2684" t="s">
        <v>1671</v>
      </c>
      <c r="K318" s="2685">
        <v>540</v>
      </c>
      <c r="L318" s="1903"/>
      <c r="M318" s="1904"/>
      <c r="N318" s="970" t="s">
        <v>80</v>
      </c>
      <c r="O318" s="970"/>
      <c r="P318" s="970">
        <v>60</v>
      </c>
      <c r="Q318" s="970">
        <v>1</v>
      </c>
      <c r="R318" s="1905">
        <v>60</v>
      </c>
      <c r="S318" s="2655" t="s">
        <v>385</v>
      </c>
      <c r="T318" s="437"/>
    </row>
    <row r="319" spans="1:20" s="412" customFormat="1" ht="13.5" customHeight="1" thickBot="1">
      <c r="A319" s="2653" t="s">
        <v>282</v>
      </c>
      <c r="B319" s="3988"/>
      <c r="C319" s="3969">
        <v>356891</v>
      </c>
      <c r="D319" s="3550">
        <v>1518</v>
      </c>
      <c r="E319" s="427" t="s">
        <v>696</v>
      </c>
      <c r="F319" s="427" t="s">
        <v>9</v>
      </c>
      <c r="G319" s="427" t="s">
        <v>536</v>
      </c>
      <c r="H319" s="427" t="str">
        <f t="shared" si="51"/>
        <v>PK2-HC-ME</v>
      </c>
      <c r="I319" s="3547" t="s">
        <v>147</v>
      </c>
      <c r="J319" s="2191" t="s">
        <v>1550</v>
      </c>
      <c r="K319" s="414">
        <v>180</v>
      </c>
      <c r="L319" s="440"/>
      <c r="M319" s="441"/>
      <c r="N319" s="414" t="s">
        <v>80</v>
      </c>
      <c r="O319" s="414"/>
      <c r="P319" s="414">
        <v>180</v>
      </c>
      <c r="Q319" s="414">
        <v>2</v>
      </c>
      <c r="R319" s="495">
        <f t="shared" si="53"/>
        <v>360</v>
      </c>
      <c r="S319" s="540" t="s">
        <v>384</v>
      </c>
      <c r="T319" s="437" t="s">
        <v>531</v>
      </c>
    </row>
    <row r="320" spans="1:20" s="412" customFormat="1" ht="13.5" customHeight="1" thickBot="1">
      <c r="A320" s="2654" t="s">
        <v>282</v>
      </c>
      <c r="B320" s="3989"/>
      <c r="C320" s="3970"/>
      <c r="D320" s="3414"/>
      <c r="E320" s="1087" t="s">
        <v>696</v>
      </c>
      <c r="F320" s="1087" t="s">
        <v>9</v>
      </c>
      <c r="G320" s="1087" t="s">
        <v>536</v>
      </c>
      <c r="H320" s="1087" t="str">
        <f t="shared" si="51"/>
        <v>PK2-HC-ME</v>
      </c>
      <c r="I320" s="3548"/>
      <c r="J320" s="2679" t="s">
        <v>1551</v>
      </c>
      <c r="K320" s="422">
        <v>180</v>
      </c>
      <c r="L320" s="443"/>
      <c r="M320" s="444"/>
      <c r="N320" s="422" t="s">
        <v>80</v>
      </c>
      <c r="O320" s="422"/>
      <c r="P320" s="422">
        <v>180</v>
      </c>
      <c r="Q320" s="422">
        <v>2</v>
      </c>
      <c r="R320" s="497">
        <f t="shared" si="53"/>
        <v>360</v>
      </c>
      <c r="S320" s="540" t="s">
        <v>383</v>
      </c>
      <c r="T320" s="437" t="s">
        <v>529</v>
      </c>
    </row>
    <row r="321" spans="1:20" s="412" customFormat="1" ht="12">
      <c r="A321" s="565" t="s">
        <v>282</v>
      </c>
      <c r="B321" s="3987" t="s">
        <v>396</v>
      </c>
      <c r="C321" s="3527">
        <v>356892</v>
      </c>
      <c r="D321" s="3529">
        <v>1507</v>
      </c>
      <c r="E321" s="1741" t="s">
        <v>846</v>
      </c>
      <c r="F321" s="1741" t="s">
        <v>32</v>
      </c>
      <c r="G321" s="1741" t="s">
        <v>536</v>
      </c>
      <c r="H321" s="1741" t="str">
        <f t="shared" si="51"/>
        <v>PK2-QI-ME</v>
      </c>
      <c r="I321" s="3531" t="s">
        <v>106</v>
      </c>
      <c r="J321" s="1861" t="s">
        <v>107</v>
      </c>
      <c r="K321" s="1862">
        <v>90</v>
      </c>
      <c r="L321" s="1863"/>
      <c r="M321" s="1864"/>
      <c r="N321" s="1862" t="s">
        <v>80</v>
      </c>
      <c r="O321" s="1865"/>
      <c r="P321" s="1862">
        <v>60</v>
      </c>
      <c r="Q321" s="1862">
        <v>1</v>
      </c>
      <c r="R321" s="1866">
        <f>P321*Q321</f>
        <v>60</v>
      </c>
      <c r="S321" s="3510" t="s">
        <v>383</v>
      </c>
      <c r="T321" s="412" t="s">
        <v>529</v>
      </c>
    </row>
    <row r="322" spans="1:20" s="412" customFormat="1" ht="12.75" customHeight="1">
      <c r="A322" s="556" t="s">
        <v>282</v>
      </c>
      <c r="B322" s="3988"/>
      <c r="C322" s="3528"/>
      <c r="D322" s="3530"/>
      <c r="E322" s="1847" t="s">
        <v>846</v>
      </c>
      <c r="F322" s="1847" t="s">
        <v>32</v>
      </c>
      <c r="G322" s="1847" t="s">
        <v>536</v>
      </c>
      <c r="H322" s="1847" t="str">
        <f t="shared" si="51"/>
        <v>PK2-QI-ME</v>
      </c>
      <c r="I322" s="3515"/>
      <c r="J322" s="1867" t="s">
        <v>108</v>
      </c>
      <c r="K322" s="1868">
        <v>90</v>
      </c>
      <c r="L322" s="1810"/>
      <c r="M322" s="1811"/>
      <c r="N322" s="1868" t="s">
        <v>80</v>
      </c>
      <c r="O322" s="1869"/>
      <c r="P322" s="1868">
        <v>60</v>
      </c>
      <c r="Q322" s="1868">
        <v>1</v>
      </c>
      <c r="R322" s="1870">
        <f t="shared" ref="R322:R331" si="54">P322*Q322</f>
        <v>60</v>
      </c>
      <c r="S322" s="3512"/>
      <c r="T322" s="412" t="s">
        <v>529</v>
      </c>
    </row>
    <row r="323" spans="1:20" s="412" customFormat="1" ht="12.75" customHeight="1">
      <c r="A323" s="556" t="s">
        <v>282</v>
      </c>
      <c r="B323" s="3988"/>
      <c r="C323" s="3528"/>
      <c r="D323" s="3530"/>
      <c r="E323" s="1847" t="s">
        <v>846</v>
      </c>
      <c r="F323" s="1847" t="s">
        <v>32</v>
      </c>
      <c r="G323" s="1847" t="s">
        <v>536</v>
      </c>
      <c r="H323" s="1847" t="str">
        <f t="shared" si="51"/>
        <v>PK2-QI-ME</v>
      </c>
      <c r="I323" s="3532"/>
      <c r="J323" s="1867" t="s">
        <v>852</v>
      </c>
      <c r="K323" s="1868">
        <v>90</v>
      </c>
      <c r="L323" s="1810"/>
      <c r="M323" s="1811"/>
      <c r="N323" s="1868" t="s">
        <v>80</v>
      </c>
      <c r="O323" s="1869"/>
      <c r="P323" s="1868">
        <v>60</v>
      </c>
      <c r="Q323" s="1868">
        <v>1</v>
      </c>
      <c r="R323" s="1870">
        <f t="shared" si="54"/>
        <v>60</v>
      </c>
      <c r="S323" s="3512"/>
      <c r="T323" s="412" t="s">
        <v>529</v>
      </c>
    </row>
    <row r="324" spans="1:20" s="412" customFormat="1" ht="12.75" customHeight="1">
      <c r="A324" s="556" t="s">
        <v>282</v>
      </c>
      <c r="B324" s="3988"/>
      <c r="C324" s="3528"/>
      <c r="D324" s="3530"/>
      <c r="E324" s="1847" t="s">
        <v>846</v>
      </c>
      <c r="F324" s="1847" t="s">
        <v>32</v>
      </c>
      <c r="G324" s="1847" t="s">
        <v>536</v>
      </c>
      <c r="H324" s="1847" t="str">
        <f t="shared" si="51"/>
        <v>PK2-QI-ME</v>
      </c>
      <c r="I324" s="970" t="s">
        <v>110</v>
      </c>
      <c r="J324" s="1867" t="s">
        <v>126</v>
      </c>
      <c r="K324" s="1868">
        <v>90</v>
      </c>
      <c r="L324" s="1810"/>
      <c r="M324" s="1811"/>
      <c r="N324" s="1868" t="s">
        <v>80</v>
      </c>
      <c r="O324" s="1869"/>
      <c r="P324" s="1868">
        <v>60</v>
      </c>
      <c r="Q324" s="1868">
        <v>1</v>
      </c>
      <c r="R324" s="1870">
        <f t="shared" si="54"/>
        <v>60</v>
      </c>
      <c r="S324" s="3512"/>
      <c r="T324" s="412" t="s">
        <v>529</v>
      </c>
    </row>
    <row r="325" spans="1:20" s="412" customFormat="1" ht="12.75" customHeight="1">
      <c r="A325" s="556" t="s">
        <v>282</v>
      </c>
      <c r="B325" s="3988"/>
      <c r="C325" s="3528"/>
      <c r="D325" s="3530"/>
      <c r="E325" s="1847" t="s">
        <v>846</v>
      </c>
      <c r="F325" s="1847" t="s">
        <v>32</v>
      </c>
      <c r="G325" s="1847" t="s">
        <v>536</v>
      </c>
      <c r="H325" s="1847" t="str">
        <f t="shared" si="51"/>
        <v>PK2-QI-ME</v>
      </c>
      <c r="I325" s="970" t="s">
        <v>112</v>
      </c>
      <c r="J325" s="1867" t="s">
        <v>113</v>
      </c>
      <c r="K325" s="1868">
        <v>90</v>
      </c>
      <c r="L325" s="1810"/>
      <c r="M325" s="1811"/>
      <c r="N325" s="1868" t="s">
        <v>80</v>
      </c>
      <c r="O325" s="1869"/>
      <c r="P325" s="1868">
        <v>60</v>
      </c>
      <c r="Q325" s="1868">
        <v>1</v>
      </c>
      <c r="R325" s="1870">
        <f t="shared" si="54"/>
        <v>60</v>
      </c>
      <c r="S325" s="3512"/>
      <c r="T325" s="412" t="s">
        <v>529</v>
      </c>
    </row>
    <row r="326" spans="1:20" s="412" customFormat="1" ht="12.75" customHeight="1">
      <c r="A326" s="556" t="s">
        <v>282</v>
      </c>
      <c r="B326" s="3988"/>
      <c r="C326" s="3528"/>
      <c r="D326" s="3530"/>
      <c r="E326" s="1847" t="s">
        <v>846</v>
      </c>
      <c r="F326" s="1847" t="s">
        <v>32</v>
      </c>
      <c r="G326" s="1847" t="s">
        <v>536</v>
      </c>
      <c r="H326" s="1847" t="str">
        <f t="shared" si="51"/>
        <v>PK2-QI-ME</v>
      </c>
      <c r="I326" s="970" t="s">
        <v>114</v>
      </c>
      <c r="J326" s="1867" t="s">
        <v>115</v>
      </c>
      <c r="K326" s="1868">
        <v>90</v>
      </c>
      <c r="L326" s="1810"/>
      <c r="M326" s="1811"/>
      <c r="N326" s="1868" t="s">
        <v>80</v>
      </c>
      <c r="O326" s="1869"/>
      <c r="P326" s="1868">
        <v>60</v>
      </c>
      <c r="Q326" s="1868">
        <v>1</v>
      </c>
      <c r="R326" s="1870">
        <f t="shared" si="54"/>
        <v>60</v>
      </c>
      <c r="S326" s="3512"/>
      <c r="T326" s="412" t="s">
        <v>529</v>
      </c>
    </row>
    <row r="327" spans="1:20" s="412" customFormat="1" ht="12.75" customHeight="1">
      <c r="A327" s="556" t="s">
        <v>282</v>
      </c>
      <c r="B327" s="3988"/>
      <c r="C327" s="3528"/>
      <c r="D327" s="3530"/>
      <c r="E327" s="1847" t="s">
        <v>846</v>
      </c>
      <c r="F327" s="1847" t="s">
        <v>32</v>
      </c>
      <c r="G327" s="1847" t="s">
        <v>536</v>
      </c>
      <c r="H327" s="1847" t="str">
        <f t="shared" si="51"/>
        <v>PK2-QI-ME</v>
      </c>
      <c r="I327" s="3514" t="s">
        <v>116</v>
      </c>
      <c r="J327" s="1867" t="s">
        <v>853</v>
      </c>
      <c r="K327" s="1868">
        <v>90</v>
      </c>
      <c r="L327" s="1810"/>
      <c r="M327" s="1811"/>
      <c r="N327" s="1868" t="s">
        <v>80</v>
      </c>
      <c r="O327" s="1869"/>
      <c r="P327" s="1868">
        <v>60</v>
      </c>
      <c r="Q327" s="1868">
        <v>1</v>
      </c>
      <c r="R327" s="1870">
        <f t="shared" si="54"/>
        <v>60</v>
      </c>
      <c r="S327" s="3512"/>
      <c r="T327" s="412" t="s">
        <v>529</v>
      </c>
    </row>
    <row r="328" spans="1:20" s="412" customFormat="1" ht="12.75" customHeight="1">
      <c r="A328" s="556" t="s">
        <v>282</v>
      </c>
      <c r="B328" s="3988"/>
      <c r="C328" s="3528"/>
      <c r="D328" s="3530"/>
      <c r="E328" s="1847" t="s">
        <v>846</v>
      </c>
      <c r="F328" s="1847" t="s">
        <v>32</v>
      </c>
      <c r="G328" s="1847" t="s">
        <v>536</v>
      </c>
      <c r="H328" s="1847" t="str">
        <f t="shared" si="51"/>
        <v>PK2-QI-ME</v>
      </c>
      <c r="I328" s="3515"/>
      <c r="J328" s="1867" t="s">
        <v>118</v>
      </c>
      <c r="K328" s="1868">
        <v>90</v>
      </c>
      <c r="L328" s="1810"/>
      <c r="M328" s="1811"/>
      <c r="N328" s="1868" t="s">
        <v>80</v>
      </c>
      <c r="O328" s="1869"/>
      <c r="P328" s="1868">
        <v>60</v>
      </c>
      <c r="Q328" s="1868">
        <v>1</v>
      </c>
      <c r="R328" s="1870">
        <f t="shared" si="54"/>
        <v>60</v>
      </c>
      <c r="S328" s="3512"/>
      <c r="T328" s="412" t="s">
        <v>529</v>
      </c>
    </row>
    <row r="329" spans="1:20" s="412" customFormat="1" ht="12.75" customHeight="1">
      <c r="A329" s="556" t="s">
        <v>282</v>
      </c>
      <c r="B329" s="3988"/>
      <c r="C329" s="3528"/>
      <c r="D329" s="3530"/>
      <c r="E329" s="1848" t="s">
        <v>846</v>
      </c>
      <c r="F329" s="1848" t="s">
        <v>32</v>
      </c>
      <c r="G329" s="1848" t="s">
        <v>536</v>
      </c>
      <c r="H329" s="1848" t="str">
        <f t="shared" si="51"/>
        <v>PK2-QI-ME</v>
      </c>
      <c r="I329" s="3515"/>
      <c r="J329" s="1871" t="s">
        <v>119</v>
      </c>
      <c r="K329" s="1872">
        <v>90</v>
      </c>
      <c r="L329" s="1873"/>
      <c r="M329" s="1874"/>
      <c r="N329" s="1872" t="s">
        <v>80</v>
      </c>
      <c r="O329" s="1875"/>
      <c r="P329" s="1872">
        <v>60</v>
      </c>
      <c r="Q329" s="1872">
        <v>1</v>
      </c>
      <c r="R329" s="1876">
        <f t="shared" si="54"/>
        <v>60</v>
      </c>
      <c r="S329" s="3512"/>
      <c r="T329" s="412" t="s">
        <v>529</v>
      </c>
    </row>
    <row r="330" spans="1:20" s="412" customFormat="1" ht="13.5" customHeight="1" thickBot="1">
      <c r="A330" s="556" t="s">
        <v>282</v>
      </c>
      <c r="B330" s="3988"/>
      <c r="C330" s="1878">
        <v>361295</v>
      </c>
      <c r="D330" s="1877">
        <v>3231</v>
      </c>
      <c r="E330" s="1878" t="s">
        <v>695</v>
      </c>
      <c r="F330" s="1878" t="s">
        <v>32</v>
      </c>
      <c r="G330" s="1878" t="s">
        <v>697</v>
      </c>
      <c r="H330" s="1878" t="str">
        <f t="shared" si="51"/>
        <v>PK2-MI-EE</v>
      </c>
      <c r="I330" s="1879" t="s">
        <v>854</v>
      </c>
      <c r="J330" s="1880" t="s">
        <v>121</v>
      </c>
      <c r="K330" s="1879">
        <v>30</v>
      </c>
      <c r="L330" s="1881"/>
      <c r="M330" s="1882"/>
      <c r="N330" s="1879" t="s">
        <v>80</v>
      </c>
      <c r="O330" s="1883"/>
      <c r="P330" s="1879">
        <v>60</v>
      </c>
      <c r="Q330" s="1879">
        <v>1</v>
      </c>
      <c r="R330" s="1884">
        <f t="shared" si="54"/>
        <v>60</v>
      </c>
      <c r="S330" s="3513"/>
      <c r="T330" s="412" t="s">
        <v>529</v>
      </c>
    </row>
    <row r="331" spans="1:20" s="412" customFormat="1" ht="13.5" customHeight="1" thickBot="1">
      <c r="A331" s="556" t="s">
        <v>282</v>
      </c>
      <c r="B331" s="3988"/>
      <c r="C331" s="1927">
        <v>356898</v>
      </c>
      <c r="D331" s="1910">
        <v>1510</v>
      </c>
      <c r="E331" s="1910" t="s">
        <v>34</v>
      </c>
      <c r="F331" s="1910" t="s">
        <v>42</v>
      </c>
      <c r="G331" s="1910" t="s">
        <v>536</v>
      </c>
      <c r="H331" s="1910" t="str">
        <f t="shared" si="51"/>
        <v>PK2-RL-ME</v>
      </c>
      <c r="I331" s="1886" t="s">
        <v>123</v>
      </c>
      <c r="J331" s="1911" t="s">
        <v>124</v>
      </c>
      <c r="K331" s="1886">
        <v>120</v>
      </c>
      <c r="L331" s="1912"/>
      <c r="M331" s="1913"/>
      <c r="N331" s="1886" t="s">
        <v>80</v>
      </c>
      <c r="O331" s="1886"/>
      <c r="P331" s="1886">
        <v>60</v>
      </c>
      <c r="Q331" s="1886">
        <v>2</v>
      </c>
      <c r="R331" s="1914">
        <f t="shared" si="54"/>
        <v>120</v>
      </c>
      <c r="S331" s="1906" t="s">
        <v>503</v>
      </c>
      <c r="T331" s="437" t="s">
        <v>528</v>
      </c>
    </row>
    <row r="332" spans="1:20" s="412" customFormat="1" ht="12.75" customHeight="1">
      <c r="A332" s="556" t="s">
        <v>282</v>
      </c>
      <c r="B332" s="3988"/>
      <c r="C332" s="3516">
        <v>356897</v>
      </c>
      <c r="D332" s="3519">
        <v>1513</v>
      </c>
      <c r="E332" s="1893" t="s">
        <v>696</v>
      </c>
      <c r="F332" s="1893" t="s">
        <v>9</v>
      </c>
      <c r="G332" s="1893" t="s">
        <v>697</v>
      </c>
      <c r="H332" s="1893" t="str">
        <f t="shared" si="51"/>
        <v>PK2-HC-EE</v>
      </c>
      <c r="I332" s="3522" t="s">
        <v>130</v>
      </c>
      <c r="J332" s="1894" t="s">
        <v>68</v>
      </c>
      <c r="K332" s="1895">
        <v>180</v>
      </c>
      <c r="L332" s="1894"/>
      <c r="M332" s="1895"/>
      <c r="N332" s="1895" t="s">
        <v>80</v>
      </c>
      <c r="O332" s="1895"/>
      <c r="P332" s="1895">
        <v>480</v>
      </c>
      <c r="Q332" s="1895">
        <v>3</v>
      </c>
      <c r="R332" s="1896">
        <f>P332*Q332</f>
        <v>1440</v>
      </c>
      <c r="S332" s="3525" t="s">
        <v>384</v>
      </c>
      <c r="T332" s="437" t="s">
        <v>531</v>
      </c>
    </row>
    <row r="333" spans="1:20" s="412" customFormat="1" ht="13.5" customHeight="1">
      <c r="A333" s="556" t="s">
        <v>282</v>
      </c>
      <c r="B333" s="3988"/>
      <c r="C333" s="3517"/>
      <c r="D333" s="3520"/>
      <c r="E333" s="1893" t="s">
        <v>696</v>
      </c>
      <c r="F333" s="1893" t="s">
        <v>9</v>
      </c>
      <c r="G333" s="1893" t="s">
        <v>697</v>
      </c>
      <c r="H333" s="1893" t="str">
        <f t="shared" si="51"/>
        <v>PK2-HC-EE</v>
      </c>
      <c r="I333" s="3523"/>
      <c r="J333" s="1897" t="s">
        <v>131</v>
      </c>
      <c r="K333" s="1898">
        <v>180</v>
      </c>
      <c r="L333" s="1899"/>
      <c r="M333" s="1900"/>
      <c r="N333" s="1898" t="s">
        <v>80</v>
      </c>
      <c r="O333" s="1898"/>
      <c r="P333" s="1898">
        <v>480</v>
      </c>
      <c r="Q333" s="1898">
        <v>3</v>
      </c>
      <c r="R333" s="1901">
        <f t="shared" ref="R333:R337" si="55">P333*Q333</f>
        <v>1440</v>
      </c>
      <c r="S333" s="3526"/>
      <c r="T333" s="437" t="s">
        <v>531</v>
      </c>
    </row>
    <row r="334" spans="1:20" s="412" customFormat="1" ht="12.75" customHeight="1" thickBot="1">
      <c r="A334" s="556" t="s">
        <v>282</v>
      </c>
      <c r="B334" s="3988"/>
      <c r="C334" s="3518"/>
      <c r="D334" s="3521"/>
      <c r="E334" s="1893" t="s">
        <v>696</v>
      </c>
      <c r="F334" s="1893" t="s">
        <v>9</v>
      </c>
      <c r="G334" s="1893" t="s">
        <v>697</v>
      </c>
      <c r="H334" s="1893" t="str">
        <f t="shared" si="51"/>
        <v>PK2-HC-EE</v>
      </c>
      <c r="I334" s="3524"/>
      <c r="J334" s="1897" t="s">
        <v>69</v>
      </c>
      <c r="K334" s="1898">
        <v>180</v>
      </c>
      <c r="L334" s="1899"/>
      <c r="M334" s="1900"/>
      <c r="N334" s="1898" t="s">
        <v>80</v>
      </c>
      <c r="O334" s="1898"/>
      <c r="P334" s="1898">
        <v>480</v>
      </c>
      <c r="Q334" s="1898">
        <v>3</v>
      </c>
      <c r="R334" s="1901">
        <f t="shared" si="55"/>
        <v>1440</v>
      </c>
      <c r="S334" s="1902" t="s">
        <v>383</v>
      </c>
      <c r="T334" s="437" t="s">
        <v>529</v>
      </c>
    </row>
    <row r="335" spans="1:20" s="412" customFormat="1" ht="12.75" customHeight="1">
      <c r="A335" s="556" t="s">
        <v>282</v>
      </c>
      <c r="B335" s="3988"/>
      <c r="C335" s="3533">
        <v>356894</v>
      </c>
      <c r="D335" s="3952">
        <v>1514</v>
      </c>
      <c r="E335" s="3952" t="s">
        <v>718</v>
      </c>
      <c r="F335" s="3952" t="s">
        <v>34</v>
      </c>
      <c r="G335" s="3952" t="s">
        <v>536</v>
      </c>
      <c r="H335" s="3952" t="s">
        <v>1637</v>
      </c>
      <c r="I335" s="3979" t="s">
        <v>132</v>
      </c>
      <c r="J335" s="2691" t="s">
        <v>1678</v>
      </c>
      <c r="K335" s="3952">
        <v>365</v>
      </c>
      <c r="L335" s="1903"/>
      <c r="M335" s="1904"/>
      <c r="N335" s="970" t="s">
        <v>80</v>
      </c>
      <c r="O335" s="970"/>
      <c r="P335" s="970">
        <v>480</v>
      </c>
      <c r="Q335" s="970">
        <v>3</v>
      </c>
      <c r="R335" s="1905">
        <f t="shared" si="55"/>
        <v>1440</v>
      </c>
      <c r="S335" s="3510" t="s">
        <v>385</v>
      </c>
      <c r="T335" s="437" t="s">
        <v>530</v>
      </c>
    </row>
    <row r="336" spans="1:20" s="412" customFormat="1" ht="12.75" customHeight="1">
      <c r="A336" s="556" t="s">
        <v>282</v>
      </c>
      <c r="B336" s="3988"/>
      <c r="C336" s="3534"/>
      <c r="D336" s="3953"/>
      <c r="E336" s="3953"/>
      <c r="F336" s="3953"/>
      <c r="G336" s="3953"/>
      <c r="H336" s="3953"/>
      <c r="I336" s="3980"/>
      <c r="J336" s="2691" t="s">
        <v>134</v>
      </c>
      <c r="K336" s="3953"/>
      <c r="L336" s="1903"/>
      <c r="M336" s="1904"/>
      <c r="N336" s="970" t="s">
        <v>80</v>
      </c>
      <c r="O336" s="970"/>
      <c r="P336" s="970">
        <v>480</v>
      </c>
      <c r="Q336" s="970">
        <v>3</v>
      </c>
      <c r="R336" s="1905">
        <f t="shared" si="55"/>
        <v>1440</v>
      </c>
      <c r="S336" s="3512"/>
      <c r="T336" s="437" t="s">
        <v>530</v>
      </c>
    </row>
    <row r="337" spans="1:20" s="412" customFormat="1" ht="12.75" customHeight="1">
      <c r="A337" s="556" t="s">
        <v>282</v>
      </c>
      <c r="B337" s="3988"/>
      <c r="C337" s="3535"/>
      <c r="D337" s="3954"/>
      <c r="E337" s="3954"/>
      <c r="F337" s="3954"/>
      <c r="G337" s="3954"/>
      <c r="H337" s="3954"/>
      <c r="I337" s="3981"/>
      <c r="J337" s="2691" t="s">
        <v>135</v>
      </c>
      <c r="K337" s="3954"/>
      <c r="L337" s="1903"/>
      <c r="M337" s="1904"/>
      <c r="N337" s="970" t="s">
        <v>80</v>
      </c>
      <c r="O337" s="970"/>
      <c r="P337" s="970">
        <v>480</v>
      </c>
      <c r="Q337" s="970">
        <v>3</v>
      </c>
      <c r="R337" s="1905">
        <f t="shared" si="55"/>
        <v>1440</v>
      </c>
      <c r="S337" s="3512"/>
      <c r="T337" s="437" t="s">
        <v>530</v>
      </c>
    </row>
    <row r="338" spans="1:20" s="412" customFormat="1" ht="12.75" customHeight="1">
      <c r="A338" s="556" t="s">
        <v>282</v>
      </c>
      <c r="B338" s="3988"/>
      <c r="C338" s="3542">
        <v>356896</v>
      </c>
      <c r="D338" s="3990">
        <v>1516</v>
      </c>
      <c r="E338" s="3990" t="s">
        <v>718</v>
      </c>
      <c r="F338" s="3990" t="s">
        <v>34</v>
      </c>
      <c r="G338" s="3990" t="s">
        <v>536</v>
      </c>
      <c r="H338" s="3990" t="s">
        <v>1637</v>
      </c>
      <c r="I338" s="3956" t="s">
        <v>139</v>
      </c>
      <c r="J338" s="2692" t="s">
        <v>1679</v>
      </c>
      <c r="K338" s="3990">
        <v>365</v>
      </c>
      <c r="L338" s="1903"/>
      <c r="M338" s="1904"/>
      <c r="N338" s="970" t="s">
        <v>80</v>
      </c>
      <c r="O338" s="970"/>
      <c r="P338" s="970">
        <v>480</v>
      </c>
      <c r="Q338" s="970">
        <v>3</v>
      </c>
      <c r="R338" s="1905">
        <f>P338*Q338</f>
        <v>1440</v>
      </c>
      <c r="S338" s="3546"/>
      <c r="T338" s="437" t="s">
        <v>530</v>
      </c>
    </row>
    <row r="339" spans="1:20" s="412" customFormat="1" ht="12.75" customHeight="1" thickBot="1">
      <c r="A339" s="556" t="s">
        <v>282</v>
      </c>
      <c r="B339" s="3988"/>
      <c r="C339" s="3543"/>
      <c r="D339" s="3991"/>
      <c r="E339" s="3991"/>
      <c r="F339" s="3991"/>
      <c r="G339" s="3991"/>
      <c r="H339" s="3991"/>
      <c r="I339" s="3957"/>
      <c r="J339" s="2692" t="s">
        <v>143</v>
      </c>
      <c r="K339" s="3991"/>
      <c r="L339" s="1903"/>
      <c r="M339" s="1904"/>
      <c r="N339" s="970" t="s">
        <v>80</v>
      </c>
      <c r="O339" s="970"/>
      <c r="P339" s="970">
        <v>480</v>
      </c>
      <c r="Q339" s="970">
        <v>3</v>
      </c>
      <c r="R339" s="1905">
        <f>P339*Q339</f>
        <v>1440</v>
      </c>
      <c r="S339" s="3511"/>
      <c r="T339" s="437" t="s">
        <v>530</v>
      </c>
    </row>
    <row r="340" spans="1:20" s="412" customFormat="1" ht="12.75" customHeight="1">
      <c r="A340" s="556" t="s">
        <v>282</v>
      </c>
      <c r="B340" s="3988"/>
      <c r="C340" s="3992">
        <v>356895</v>
      </c>
      <c r="D340" s="4004">
        <v>1517</v>
      </c>
      <c r="E340" s="4004" t="s">
        <v>718</v>
      </c>
      <c r="F340" s="4004" t="s">
        <v>34</v>
      </c>
      <c r="G340" s="4004" t="s">
        <v>536</v>
      </c>
      <c r="H340" s="4004" t="str">
        <f t="shared" ref="H340" si="56">A340&amp;"-"&amp;E340&amp;F340&amp;"-"&amp;G340</f>
        <v>PK2-YR-ME</v>
      </c>
      <c r="I340" s="3910" t="s">
        <v>144</v>
      </c>
      <c r="J340" s="3048" t="s">
        <v>1680</v>
      </c>
      <c r="K340" s="3910">
        <v>365</v>
      </c>
      <c r="L340" s="1903"/>
      <c r="M340" s="1904"/>
      <c r="N340" s="970" t="s">
        <v>80</v>
      </c>
      <c r="O340" s="970"/>
      <c r="P340" s="970">
        <v>480</v>
      </c>
      <c r="Q340" s="970">
        <v>3</v>
      </c>
      <c r="R340" s="1905">
        <f t="shared" ref="R340:R346" si="57">P340*Q340</f>
        <v>1440</v>
      </c>
      <c r="S340" s="3510" t="s">
        <v>385</v>
      </c>
      <c r="T340" s="437" t="s">
        <v>530</v>
      </c>
    </row>
    <row r="341" spans="1:20" s="412" customFormat="1" ht="13.5" customHeight="1" thickBot="1">
      <c r="A341" s="556" t="s">
        <v>282</v>
      </c>
      <c r="B341" s="3988"/>
      <c r="C341" s="3993"/>
      <c r="D341" s="4005"/>
      <c r="E341" s="4005"/>
      <c r="F341" s="4005"/>
      <c r="G341" s="4005"/>
      <c r="H341" s="4005"/>
      <c r="I341" s="3892"/>
      <c r="J341" s="2693" t="s">
        <v>146</v>
      </c>
      <c r="K341" s="3892"/>
      <c r="L341" s="1903"/>
      <c r="M341" s="1904"/>
      <c r="N341" s="970" t="s">
        <v>80</v>
      </c>
      <c r="O341" s="970"/>
      <c r="P341" s="970">
        <v>480</v>
      </c>
      <c r="Q341" s="970">
        <v>3</v>
      </c>
      <c r="R341" s="1905">
        <f t="shared" si="57"/>
        <v>1440</v>
      </c>
      <c r="S341" s="3511"/>
      <c r="T341" s="437" t="s">
        <v>530</v>
      </c>
    </row>
    <row r="342" spans="1:20" s="412" customFormat="1" ht="13.5" customHeight="1" thickBot="1">
      <c r="A342" s="556" t="s">
        <v>282</v>
      </c>
      <c r="B342" s="3988"/>
      <c r="C342" s="3994"/>
      <c r="D342" s="4005"/>
      <c r="E342" s="4006"/>
      <c r="F342" s="4006"/>
      <c r="G342" s="4006"/>
      <c r="H342" s="4006"/>
      <c r="I342" s="3893"/>
      <c r="J342" s="3046" t="s">
        <v>1809</v>
      </c>
      <c r="K342" s="3893"/>
      <c r="L342" s="1903"/>
      <c r="M342" s="1904"/>
      <c r="N342" s="970"/>
      <c r="O342" s="970"/>
      <c r="P342" s="970"/>
      <c r="Q342" s="970"/>
      <c r="R342" s="1905"/>
      <c r="S342" s="2655"/>
      <c r="T342" s="437"/>
    </row>
    <row r="343" spans="1:20" s="412" customFormat="1" ht="13.5" customHeight="1" thickBot="1">
      <c r="A343" s="556" t="s">
        <v>282</v>
      </c>
      <c r="B343" s="3988"/>
      <c r="C343" s="2776">
        <v>366770</v>
      </c>
      <c r="D343" s="2777">
        <v>7158</v>
      </c>
      <c r="E343" s="2777" t="s">
        <v>718</v>
      </c>
      <c r="F343" s="2777" t="s">
        <v>34</v>
      </c>
      <c r="G343" s="2777" t="s">
        <v>536</v>
      </c>
      <c r="H343" s="2777" t="str">
        <f t="shared" ref="H343" si="58">A343&amp;"-"&amp;E343&amp;F343&amp;"-"&amp;G343</f>
        <v>PK2-YR-ME</v>
      </c>
      <c r="I343" s="2778" t="s">
        <v>1785</v>
      </c>
      <c r="J343" s="2779" t="s">
        <v>1787</v>
      </c>
      <c r="K343" s="2778">
        <v>365</v>
      </c>
      <c r="L343" s="1903"/>
      <c r="M343" s="1904"/>
      <c r="N343" s="970" t="s">
        <v>80</v>
      </c>
      <c r="O343" s="970"/>
      <c r="P343" s="970">
        <v>30</v>
      </c>
      <c r="Q343" s="970">
        <v>1</v>
      </c>
      <c r="R343" s="1905">
        <f t="shared" si="57"/>
        <v>30</v>
      </c>
      <c r="S343" s="1740" t="s">
        <v>385</v>
      </c>
      <c r="T343" s="437"/>
    </row>
    <row r="344" spans="1:20" s="412" customFormat="1" ht="13.5" customHeight="1" thickBot="1">
      <c r="A344" s="556" t="s">
        <v>282</v>
      </c>
      <c r="B344" s="3988"/>
      <c r="C344" s="2687">
        <v>366302</v>
      </c>
      <c r="D344" s="2681">
        <v>6783</v>
      </c>
      <c r="E344" s="2682" t="s">
        <v>718</v>
      </c>
      <c r="F344" s="2682" t="s">
        <v>34</v>
      </c>
      <c r="G344" s="2682" t="s">
        <v>536</v>
      </c>
      <c r="H344" s="2682" t="str">
        <f t="shared" ref="H344" si="59">A344&amp;"-"&amp;E344&amp;F344&amp;"-"&amp;G344</f>
        <v>PK2-YR-ME</v>
      </c>
      <c r="I344" s="2683" t="s">
        <v>1661</v>
      </c>
      <c r="J344" s="2684" t="s">
        <v>1672</v>
      </c>
      <c r="K344" s="2685">
        <v>540</v>
      </c>
      <c r="L344" s="1903"/>
      <c r="M344" s="1904"/>
      <c r="N344" s="970" t="s">
        <v>80</v>
      </c>
      <c r="O344" s="970"/>
      <c r="P344" s="970">
        <v>60</v>
      </c>
      <c r="Q344" s="970">
        <v>1</v>
      </c>
      <c r="R344" s="1905">
        <v>60</v>
      </c>
      <c r="S344" s="2655" t="s">
        <v>385</v>
      </c>
      <c r="T344" s="437"/>
    </row>
    <row r="345" spans="1:20" s="412" customFormat="1" ht="13.5" customHeight="1" thickBot="1">
      <c r="A345" s="2653" t="s">
        <v>282</v>
      </c>
      <c r="B345" s="3988"/>
      <c r="C345" s="3969">
        <v>356899</v>
      </c>
      <c r="D345" s="3550">
        <v>1518</v>
      </c>
      <c r="E345" s="427" t="s">
        <v>696</v>
      </c>
      <c r="F345" s="427" t="s">
        <v>9</v>
      </c>
      <c r="G345" s="427" t="s">
        <v>536</v>
      </c>
      <c r="H345" s="427" t="str">
        <f t="shared" si="51"/>
        <v>PK2-HC-ME</v>
      </c>
      <c r="I345" s="3547" t="s">
        <v>147</v>
      </c>
      <c r="J345" s="2191" t="s">
        <v>1550</v>
      </c>
      <c r="K345" s="414">
        <v>180</v>
      </c>
      <c r="L345" s="440"/>
      <c r="M345" s="441"/>
      <c r="N345" s="414" t="s">
        <v>80</v>
      </c>
      <c r="O345" s="414"/>
      <c r="P345" s="414">
        <v>180</v>
      </c>
      <c r="Q345" s="414">
        <v>2</v>
      </c>
      <c r="R345" s="495">
        <f t="shared" si="57"/>
        <v>360</v>
      </c>
      <c r="S345" s="540" t="s">
        <v>384</v>
      </c>
      <c r="T345" s="437" t="s">
        <v>531</v>
      </c>
    </row>
    <row r="346" spans="1:20" s="412" customFormat="1" ht="13.5" customHeight="1" thickBot="1">
      <c r="A346" s="2654" t="s">
        <v>282</v>
      </c>
      <c r="B346" s="3989"/>
      <c r="C346" s="3970"/>
      <c r="D346" s="3414"/>
      <c r="E346" s="1087" t="s">
        <v>696</v>
      </c>
      <c r="F346" s="1087" t="s">
        <v>9</v>
      </c>
      <c r="G346" s="1087" t="s">
        <v>536</v>
      </c>
      <c r="H346" s="1087" t="str">
        <f t="shared" si="51"/>
        <v>PK2-HC-ME</v>
      </c>
      <c r="I346" s="3548"/>
      <c r="J346" s="2679" t="s">
        <v>1551</v>
      </c>
      <c r="K346" s="422">
        <v>180</v>
      </c>
      <c r="L346" s="443"/>
      <c r="M346" s="444"/>
      <c r="N346" s="422" t="s">
        <v>80</v>
      </c>
      <c r="O346" s="422"/>
      <c r="P346" s="422">
        <v>180</v>
      </c>
      <c r="Q346" s="422">
        <v>2</v>
      </c>
      <c r="R346" s="497">
        <f t="shared" si="57"/>
        <v>360</v>
      </c>
      <c r="S346" s="540" t="s">
        <v>383</v>
      </c>
      <c r="T346" s="437" t="s">
        <v>529</v>
      </c>
    </row>
    <row r="347" spans="1:20" s="412" customFormat="1" ht="13.5" customHeight="1">
      <c r="A347" s="556" t="s">
        <v>282</v>
      </c>
      <c r="B347" s="1917" t="s">
        <v>1490</v>
      </c>
      <c r="C347" s="2533">
        <v>364775</v>
      </c>
      <c r="D347" s="2534">
        <v>5804</v>
      </c>
      <c r="E347" s="2534" t="s">
        <v>696</v>
      </c>
      <c r="F347" s="2534" t="s">
        <v>34</v>
      </c>
      <c r="G347" s="2534" t="s">
        <v>536</v>
      </c>
      <c r="H347" s="2534" t="str">
        <f t="shared" si="51"/>
        <v>PK2-HR-ME</v>
      </c>
      <c r="I347" s="2534" t="s">
        <v>1387</v>
      </c>
      <c r="J347" s="2535" t="s">
        <v>1491</v>
      </c>
      <c r="K347" s="2534">
        <v>180</v>
      </c>
      <c r="L347" s="2419"/>
      <c r="M347" s="2419"/>
      <c r="N347" s="2419" t="s">
        <v>80</v>
      </c>
      <c r="O347" s="2419"/>
      <c r="P347" s="2419"/>
      <c r="Q347" s="2419"/>
      <c r="R347" s="2419"/>
      <c r="S347" s="2427"/>
      <c r="T347" s="431"/>
    </row>
    <row r="348" spans="1:20" s="412" customFormat="1" ht="13.5" customHeight="1">
      <c r="A348" s="556" t="s">
        <v>282</v>
      </c>
      <c r="B348" s="1917"/>
      <c r="C348" s="2536">
        <v>365631</v>
      </c>
      <c r="D348" s="2537">
        <v>5806</v>
      </c>
      <c r="E348" s="2537" t="s">
        <v>718</v>
      </c>
      <c r="F348" s="2537" t="s">
        <v>34</v>
      </c>
      <c r="G348" s="2537" t="s">
        <v>536</v>
      </c>
      <c r="H348" s="2537" t="str">
        <f t="shared" si="51"/>
        <v>PK2-YR-ME</v>
      </c>
      <c r="I348" s="2537" t="s">
        <v>1387</v>
      </c>
      <c r="J348" s="2538" t="s">
        <v>1552</v>
      </c>
      <c r="K348" s="2537">
        <v>365</v>
      </c>
      <c r="L348" s="2302"/>
      <c r="M348" s="2302"/>
      <c r="N348" s="2302" t="s">
        <v>80</v>
      </c>
      <c r="O348" s="2302"/>
      <c r="P348" s="2302"/>
      <c r="Q348" s="2302"/>
      <c r="R348" s="2302"/>
      <c r="S348" s="1915"/>
      <c r="T348" s="431"/>
    </row>
    <row r="349" spans="1:20" s="412" customFormat="1" ht="13.5" customHeight="1">
      <c r="A349" s="556" t="s">
        <v>282</v>
      </c>
      <c r="B349" s="1917"/>
      <c r="C349" s="3921">
        <v>364535</v>
      </c>
      <c r="D349" s="3902">
        <v>5786</v>
      </c>
      <c r="E349" s="3902" t="s">
        <v>695</v>
      </c>
      <c r="F349" s="3902" t="s">
        <v>42</v>
      </c>
      <c r="G349" s="3902" t="s">
        <v>536</v>
      </c>
      <c r="H349" s="3902" t="str">
        <f t="shared" si="51"/>
        <v>PK2-ML-ME</v>
      </c>
      <c r="I349" s="4009" t="s">
        <v>1494</v>
      </c>
      <c r="J349" s="2988" t="s">
        <v>1528</v>
      </c>
      <c r="K349" s="4009">
        <v>30</v>
      </c>
      <c r="L349" s="551"/>
      <c r="M349" s="551"/>
      <c r="N349" s="3403" t="s">
        <v>80</v>
      </c>
      <c r="O349" s="3403"/>
      <c r="P349" s="3403">
        <v>10</v>
      </c>
      <c r="Q349" s="3403"/>
      <c r="R349" s="3403"/>
      <c r="S349" s="1688"/>
      <c r="T349" s="431"/>
    </row>
    <row r="350" spans="1:20" s="412" customFormat="1" ht="13.5" customHeight="1">
      <c r="A350" s="556" t="s">
        <v>282</v>
      </c>
      <c r="B350" s="1917"/>
      <c r="C350" s="3921"/>
      <c r="D350" s="3902"/>
      <c r="E350" s="3902"/>
      <c r="F350" s="3902"/>
      <c r="G350" s="3902"/>
      <c r="H350" s="3902"/>
      <c r="I350" s="4010"/>
      <c r="J350" s="2989" t="s">
        <v>1529</v>
      </c>
      <c r="K350" s="4009"/>
      <c r="L350" s="551"/>
      <c r="M350" s="551"/>
      <c r="N350" s="3403"/>
      <c r="O350" s="3403"/>
      <c r="P350" s="3403"/>
      <c r="Q350" s="3403"/>
      <c r="R350" s="3403"/>
      <c r="S350" s="1669"/>
      <c r="T350" s="431"/>
    </row>
    <row r="351" spans="1:20" s="412" customFormat="1" ht="13.5" customHeight="1">
      <c r="A351" s="556" t="s">
        <v>282</v>
      </c>
      <c r="B351" s="1917"/>
      <c r="C351" s="3921"/>
      <c r="D351" s="3902"/>
      <c r="E351" s="3902"/>
      <c r="F351" s="3902"/>
      <c r="G351" s="3902"/>
      <c r="H351" s="3902"/>
      <c r="I351" s="4011" t="s">
        <v>1496</v>
      </c>
      <c r="J351" s="2989" t="s">
        <v>1530</v>
      </c>
      <c r="K351" s="4009"/>
      <c r="L351" s="551"/>
      <c r="M351" s="551"/>
      <c r="N351" s="3403"/>
      <c r="O351" s="3403"/>
      <c r="P351" s="3403"/>
      <c r="Q351" s="3403"/>
      <c r="R351" s="3403"/>
      <c r="S351" s="1669"/>
      <c r="T351" s="431"/>
    </row>
    <row r="352" spans="1:20" s="412" customFormat="1" ht="13.5" customHeight="1">
      <c r="A352" s="556" t="s">
        <v>282</v>
      </c>
      <c r="B352" s="1917"/>
      <c r="C352" s="3921"/>
      <c r="D352" s="3902"/>
      <c r="E352" s="3902"/>
      <c r="F352" s="3902"/>
      <c r="G352" s="3902"/>
      <c r="H352" s="3902"/>
      <c r="I352" s="4010"/>
      <c r="J352" s="2990" t="s">
        <v>1531</v>
      </c>
      <c r="K352" s="4009"/>
      <c r="L352" s="551"/>
      <c r="M352" s="551"/>
      <c r="N352" s="3403"/>
      <c r="O352" s="3403"/>
      <c r="P352" s="3403"/>
      <c r="Q352" s="3403"/>
      <c r="R352" s="3403"/>
      <c r="S352" s="1689"/>
      <c r="T352" s="431"/>
    </row>
    <row r="353" spans="1:20" s="412" customFormat="1" ht="13.5" customHeight="1">
      <c r="A353" s="556" t="s">
        <v>282</v>
      </c>
      <c r="B353" s="1917"/>
      <c r="C353" s="3922"/>
      <c r="D353" s="3903"/>
      <c r="E353" s="3903"/>
      <c r="F353" s="3903"/>
      <c r="G353" s="3903"/>
      <c r="H353" s="3903"/>
      <c r="I353" s="2991" t="s">
        <v>1532</v>
      </c>
      <c r="J353" s="2992" t="s">
        <v>1533</v>
      </c>
      <c r="K353" s="4026"/>
      <c r="L353" s="2302"/>
      <c r="M353" s="2302"/>
      <c r="N353" s="3579"/>
      <c r="O353" s="3579"/>
      <c r="P353" s="3579"/>
      <c r="Q353" s="3579"/>
      <c r="R353" s="3579"/>
      <c r="S353" s="1915"/>
      <c r="T353" s="431"/>
    </row>
    <row r="354" spans="1:20" s="412" customFormat="1" ht="13.5" customHeight="1">
      <c r="A354" s="556" t="s">
        <v>282</v>
      </c>
      <c r="B354" s="1917"/>
      <c r="C354" s="3916">
        <v>366795</v>
      </c>
      <c r="D354" s="3904">
        <v>7185</v>
      </c>
      <c r="E354" s="3904" t="s">
        <v>695</v>
      </c>
      <c r="F354" s="3904" t="s">
        <v>34</v>
      </c>
      <c r="G354" s="3904" t="s">
        <v>536</v>
      </c>
      <c r="H354" s="3904" t="str">
        <f>A356&amp;"-"&amp;E354&amp;F354&amp;"-"&amp;G354</f>
        <v>PK2-MR-ME</v>
      </c>
      <c r="I354" s="3019" t="s">
        <v>1494</v>
      </c>
      <c r="J354" s="3020" t="s">
        <v>1575</v>
      </c>
      <c r="K354" s="3904">
        <v>30</v>
      </c>
      <c r="L354" s="564"/>
      <c r="M354" s="564"/>
      <c r="N354" s="564"/>
      <c r="O354" s="564"/>
      <c r="P354" s="564"/>
      <c r="Q354" s="564"/>
      <c r="R354" s="2986"/>
      <c r="S354" s="1093"/>
      <c r="T354" s="431"/>
    </row>
    <row r="355" spans="1:20" s="412" customFormat="1" ht="13.5" customHeight="1">
      <c r="A355" s="556" t="s">
        <v>282</v>
      </c>
      <c r="B355" s="1917"/>
      <c r="C355" s="3917"/>
      <c r="D355" s="3905"/>
      <c r="E355" s="3905"/>
      <c r="F355" s="3905"/>
      <c r="G355" s="3905"/>
      <c r="H355" s="3905"/>
      <c r="I355" s="3021" t="s">
        <v>1496</v>
      </c>
      <c r="J355" s="3022" t="s">
        <v>1808</v>
      </c>
      <c r="K355" s="3905"/>
      <c r="L355" s="564"/>
      <c r="M355" s="564"/>
      <c r="N355" s="564"/>
      <c r="O355" s="564"/>
      <c r="P355" s="564"/>
      <c r="Q355" s="564"/>
      <c r="R355" s="2986"/>
      <c r="S355" s="1093"/>
      <c r="T355" s="431"/>
    </row>
    <row r="356" spans="1:20" s="412" customFormat="1" ht="13.5" customHeight="1">
      <c r="A356" s="556" t="s">
        <v>282</v>
      </c>
      <c r="B356" s="1917"/>
      <c r="C356" s="4027">
        <v>365238</v>
      </c>
      <c r="D356" s="4023">
        <v>5944</v>
      </c>
      <c r="E356" s="4023" t="s">
        <v>718</v>
      </c>
      <c r="F356" s="4023" t="s">
        <v>34</v>
      </c>
      <c r="G356" s="4023" t="s">
        <v>536</v>
      </c>
      <c r="H356" s="4023" t="str">
        <f>A356&amp;"-"&amp;E356&amp;F356&amp;"-"&amp;G356</f>
        <v>PK2-YR-ME</v>
      </c>
      <c r="I356" s="4023" t="s">
        <v>1494</v>
      </c>
      <c r="J356" s="2539" t="s">
        <v>1535</v>
      </c>
      <c r="K356" s="4023">
        <v>365</v>
      </c>
      <c r="L356" s="2478"/>
      <c r="M356" s="2478"/>
      <c r="N356" s="3578" t="s">
        <v>80</v>
      </c>
      <c r="O356" s="3578"/>
      <c r="P356" s="3578">
        <v>60</v>
      </c>
      <c r="Q356" s="3578">
        <v>2</v>
      </c>
      <c r="R356" s="3580">
        <f>P356*Q356</f>
        <v>120</v>
      </c>
      <c r="S356" s="1669"/>
      <c r="T356" s="431"/>
    </row>
    <row r="357" spans="1:20" s="412" customFormat="1" ht="13.5" customHeight="1">
      <c r="A357" s="556" t="s">
        <v>282</v>
      </c>
      <c r="B357" s="1917"/>
      <c r="C357" s="4028"/>
      <c r="D357" s="4024"/>
      <c r="E357" s="4024"/>
      <c r="F357" s="4024"/>
      <c r="G357" s="4024"/>
      <c r="H357" s="4024"/>
      <c r="I357" s="4024"/>
      <c r="J357" s="2540" t="s">
        <v>1536</v>
      </c>
      <c r="K357" s="4024"/>
      <c r="L357" s="532"/>
      <c r="M357" s="532"/>
      <c r="N357" s="3403"/>
      <c r="O357" s="3403"/>
      <c r="P357" s="3403"/>
      <c r="Q357" s="3403"/>
      <c r="R357" s="3446"/>
      <c r="S357" s="1669"/>
      <c r="T357" s="431"/>
    </row>
    <row r="358" spans="1:20" s="412" customFormat="1" ht="13.5" customHeight="1">
      <c r="A358" s="556" t="s">
        <v>282</v>
      </c>
      <c r="B358" s="1917"/>
      <c r="C358" s="4018"/>
      <c r="D358" s="3500"/>
      <c r="E358" s="3500"/>
      <c r="F358" s="3500"/>
      <c r="G358" s="3500"/>
      <c r="H358" s="3500"/>
      <c r="I358" s="3500"/>
      <c r="J358" s="2540" t="s">
        <v>1639</v>
      </c>
      <c r="K358" s="3500"/>
      <c r="L358" s="414"/>
      <c r="M358" s="414"/>
      <c r="N358" s="3450"/>
      <c r="O358" s="3450"/>
      <c r="P358" s="3450"/>
      <c r="Q358" s="3450"/>
      <c r="R358" s="3451"/>
      <c r="S358" s="1669"/>
      <c r="T358" s="431"/>
    </row>
    <row r="359" spans="1:20" s="412" customFormat="1" ht="13.5" customHeight="1">
      <c r="A359" s="556" t="s">
        <v>282</v>
      </c>
      <c r="B359" s="1917"/>
      <c r="C359" s="4017">
        <v>365742</v>
      </c>
      <c r="D359" s="3499">
        <v>6129</v>
      </c>
      <c r="E359" s="3499" t="s">
        <v>718</v>
      </c>
      <c r="F359" s="3499" t="s">
        <v>34</v>
      </c>
      <c r="G359" s="3499" t="s">
        <v>536</v>
      </c>
      <c r="H359" s="3499" t="str">
        <f>A359&amp;"-"&amp;E359&amp;F359&amp;"-"&amp;G359</f>
        <v>PK2-YR-ME</v>
      </c>
      <c r="I359" s="3499" t="s">
        <v>1496</v>
      </c>
      <c r="J359" s="2541" t="s">
        <v>1538</v>
      </c>
      <c r="K359" s="4024">
        <v>365</v>
      </c>
      <c r="L359" s="622"/>
      <c r="M359" s="622"/>
      <c r="N359" s="3403" t="s">
        <v>80</v>
      </c>
      <c r="O359" s="3403"/>
      <c r="P359" s="3403">
        <v>60</v>
      </c>
      <c r="Q359" s="3403">
        <v>2</v>
      </c>
      <c r="R359" s="3446">
        <f>P359*Q359</f>
        <v>120</v>
      </c>
      <c r="S359" s="1669"/>
      <c r="T359" s="431"/>
    </row>
    <row r="360" spans="1:20" s="412" customFormat="1" ht="13.5" customHeight="1">
      <c r="A360" s="556" t="s">
        <v>282</v>
      </c>
      <c r="B360" s="1917"/>
      <c r="C360" s="4028"/>
      <c r="D360" s="4024"/>
      <c r="E360" s="4024"/>
      <c r="F360" s="4024"/>
      <c r="G360" s="4024"/>
      <c r="H360" s="4024"/>
      <c r="I360" s="4024"/>
      <c r="J360" s="2540" t="s">
        <v>1539</v>
      </c>
      <c r="K360" s="4024"/>
      <c r="L360" s="532"/>
      <c r="M360" s="532"/>
      <c r="N360" s="3403"/>
      <c r="O360" s="3403"/>
      <c r="P360" s="3403"/>
      <c r="Q360" s="3403"/>
      <c r="R360" s="3446"/>
      <c r="S360" s="1669"/>
      <c r="T360" s="431"/>
    </row>
    <row r="361" spans="1:20" s="412" customFormat="1" ht="13.5" customHeight="1">
      <c r="A361" s="556" t="s">
        <v>282</v>
      </c>
      <c r="B361" s="1917"/>
      <c r="C361" s="4018"/>
      <c r="D361" s="3500"/>
      <c r="E361" s="3500"/>
      <c r="F361" s="3500"/>
      <c r="G361" s="3500"/>
      <c r="H361" s="3500"/>
      <c r="I361" s="3500"/>
      <c r="J361" s="2540" t="s">
        <v>1640</v>
      </c>
      <c r="K361" s="4024"/>
      <c r="L361" s="414"/>
      <c r="M361" s="414"/>
      <c r="N361" s="3403"/>
      <c r="O361" s="3403"/>
      <c r="P361" s="3403"/>
      <c r="Q361" s="3403"/>
      <c r="R361" s="3446"/>
      <c r="S361" s="1689"/>
      <c r="T361" s="431"/>
    </row>
    <row r="362" spans="1:20" s="412" customFormat="1" ht="13.5" customHeight="1">
      <c r="A362" s="556" t="s">
        <v>282</v>
      </c>
      <c r="B362" s="1917"/>
      <c r="C362" s="4017">
        <v>365712</v>
      </c>
      <c r="D362" s="3499">
        <v>5945</v>
      </c>
      <c r="E362" s="3499" t="s">
        <v>718</v>
      </c>
      <c r="F362" s="3499" t="s">
        <v>34</v>
      </c>
      <c r="G362" s="3499" t="s">
        <v>536</v>
      </c>
      <c r="H362" s="3499" t="str">
        <f t="shared" ref="H362:H363" si="60">A362&amp;"-"&amp;E362&amp;F362&amp;"-"&amp;G362</f>
        <v>PK2-YR-ME</v>
      </c>
      <c r="I362" s="2532" t="s">
        <v>1494</v>
      </c>
      <c r="J362" s="2542" t="s">
        <v>1537</v>
      </c>
      <c r="K362" s="3499">
        <v>365</v>
      </c>
      <c r="L362" s="563"/>
      <c r="M362" s="563"/>
      <c r="N362" s="3474" t="s">
        <v>80</v>
      </c>
      <c r="O362" s="3474"/>
      <c r="P362" s="3474"/>
      <c r="Q362" s="3474"/>
      <c r="R362" s="3474"/>
      <c r="S362" s="1689"/>
      <c r="T362" s="431"/>
    </row>
    <row r="363" spans="1:20" s="412" customFormat="1" ht="13.5" customHeight="1">
      <c r="A363" s="556" t="s">
        <v>282</v>
      </c>
      <c r="B363" s="1917"/>
      <c r="C363" s="4018"/>
      <c r="D363" s="3500"/>
      <c r="E363" s="3500"/>
      <c r="F363" s="3500"/>
      <c r="G363" s="3500"/>
      <c r="H363" s="3500" t="str">
        <f t="shared" si="60"/>
        <v>PK2--</v>
      </c>
      <c r="I363" s="2543" t="s">
        <v>1496</v>
      </c>
      <c r="J363" s="2544" t="s">
        <v>1540</v>
      </c>
      <c r="K363" s="3500"/>
      <c r="L363" s="414"/>
      <c r="M363" s="414"/>
      <c r="N363" s="3450"/>
      <c r="O363" s="3450"/>
      <c r="P363" s="3450"/>
      <c r="Q363" s="3450"/>
      <c r="R363" s="3450"/>
      <c r="S363" s="1669"/>
      <c r="T363" s="431"/>
    </row>
    <row r="364" spans="1:20" s="412" customFormat="1" ht="13.5" customHeight="1">
      <c r="A364" s="556" t="s">
        <v>282</v>
      </c>
      <c r="B364" s="1917"/>
      <c r="C364" s="4017">
        <v>365713</v>
      </c>
      <c r="D364" s="3499">
        <v>5946</v>
      </c>
      <c r="E364" s="3499" t="s">
        <v>718</v>
      </c>
      <c r="F364" s="3499" t="s">
        <v>34</v>
      </c>
      <c r="G364" s="3499" t="s">
        <v>536</v>
      </c>
      <c r="H364" s="3499" t="str">
        <f>A378&amp;"-"&amp;E364&amp;F364&amp;"-"&amp;G364</f>
        <v>PK2-YR-ME</v>
      </c>
      <c r="I364" s="2543" t="s">
        <v>1494</v>
      </c>
      <c r="J364" s="2545" t="s">
        <v>1495</v>
      </c>
      <c r="K364" s="3499">
        <v>365</v>
      </c>
      <c r="L364" s="563"/>
      <c r="M364" s="563"/>
      <c r="N364" s="3474" t="s">
        <v>80</v>
      </c>
      <c r="O364" s="3474"/>
      <c r="P364" s="3474"/>
      <c r="Q364" s="3474"/>
      <c r="R364" s="3474"/>
      <c r="S364" s="1689"/>
      <c r="T364" s="431"/>
    </row>
    <row r="365" spans="1:20" s="412" customFormat="1" ht="13.5" customHeight="1">
      <c r="A365" s="556" t="s">
        <v>282</v>
      </c>
      <c r="B365" s="1917"/>
      <c r="C365" s="4018"/>
      <c r="D365" s="4014"/>
      <c r="E365" s="4014"/>
      <c r="F365" s="4014"/>
      <c r="G365" s="4014"/>
      <c r="H365" s="4014"/>
      <c r="I365" s="2546" t="s">
        <v>1496</v>
      </c>
      <c r="J365" s="2547" t="s">
        <v>1495</v>
      </c>
      <c r="K365" s="4014"/>
      <c r="L365" s="560"/>
      <c r="M365" s="560"/>
      <c r="N365" s="3579"/>
      <c r="O365" s="3579"/>
      <c r="P365" s="3579"/>
      <c r="Q365" s="3579"/>
      <c r="R365" s="3579"/>
      <c r="S365" s="2429"/>
      <c r="T365" s="431"/>
    </row>
    <row r="366" spans="1:20" s="412" customFormat="1" ht="13.5" customHeight="1">
      <c r="A366" s="556" t="s">
        <v>282</v>
      </c>
      <c r="B366" s="1917"/>
      <c r="C366" s="3940">
        <v>364537</v>
      </c>
      <c r="D366" s="3942">
        <v>5788</v>
      </c>
      <c r="E366" s="3942" t="s">
        <v>695</v>
      </c>
      <c r="F366" s="3942" t="s">
        <v>32</v>
      </c>
      <c r="G366" s="3942" t="s">
        <v>536</v>
      </c>
      <c r="H366" s="3942" t="s">
        <v>1548</v>
      </c>
      <c r="I366" s="4015" t="s">
        <v>1388</v>
      </c>
      <c r="J366" s="2998" t="s">
        <v>1497</v>
      </c>
      <c r="K366" s="4015">
        <v>30</v>
      </c>
      <c r="L366" s="2300"/>
      <c r="M366" s="2300"/>
      <c r="N366" s="3634" t="s">
        <v>80</v>
      </c>
      <c r="O366" s="3634"/>
      <c r="P366" s="3634">
        <v>10</v>
      </c>
      <c r="Q366" s="3634"/>
      <c r="R366" s="4022"/>
      <c r="S366" s="2430"/>
      <c r="T366" s="431"/>
    </row>
    <row r="367" spans="1:20" s="412" customFormat="1" ht="13.5" customHeight="1">
      <c r="A367" s="556" t="s">
        <v>282</v>
      </c>
      <c r="B367" s="1917"/>
      <c r="C367" s="3940"/>
      <c r="D367" s="3942"/>
      <c r="E367" s="3942"/>
      <c r="F367" s="3942"/>
      <c r="G367" s="3942"/>
      <c r="H367" s="3942"/>
      <c r="I367" s="4015"/>
      <c r="J367" s="2999" t="s">
        <v>1534</v>
      </c>
      <c r="K367" s="4015"/>
      <c r="L367" s="2300"/>
      <c r="M367" s="2300"/>
      <c r="N367" s="3634" t="s">
        <v>80</v>
      </c>
      <c r="O367" s="3634"/>
      <c r="P367" s="3634">
        <v>10</v>
      </c>
      <c r="Q367" s="3634"/>
      <c r="R367" s="4022"/>
      <c r="S367" s="2430"/>
      <c r="T367" s="431"/>
    </row>
    <row r="368" spans="1:20" s="412" customFormat="1" ht="13.5" customHeight="1">
      <c r="A368" s="556" t="s">
        <v>282</v>
      </c>
      <c r="B368" s="1917"/>
      <c r="C368" s="3940">
        <v>364539</v>
      </c>
      <c r="D368" s="3942">
        <v>5790</v>
      </c>
      <c r="E368" s="3942" t="s">
        <v>695</v>
      </c>
      <c r="F368" s="3942" t="s">
        <v>42</v>
      </c>
      <c r="G368" s="3942" t="s">
        <v>536</v>
      </c>
      <c r="H368" s="3942" t="str">
        <f t="shared" ref="H368:H373" si="61">A368&amp;"-"&amp;E368&amp;F368&amp;"-"&amp;G368</f>
        <v>PK2-ML-ME</v>
      </c>
      <c r="I368" s="4008" t="s">
        <v>1388</v>
      </c>
      <c r="J368" s="2993" t="s">
        <v>1498</v>
      </c>
      <c r="K368" s="4008">
        <v>30</v>
      </c>
      <c r="L368" s="3634"/>
      <c r="M368" s="3634"/>
      <c r="N368" s="3634" t="s">
        <v>80</v>
      </c>
      <c r="O368" s="3634"/>
      <c r="P368" s="3634">
        <v>5</v>
      </c>
      <c r="Q368" s="3634"/>
      <c r="R368" s="4022"/>
      <c r="S368" s="2430"/>
      <c r="T368" s="431"/>
    </row>
    <row r="369" spans="1:20" s="412" customFormat="1" ht="13.5" customHeight="1">
      <c r="A369" s="556" t="s">
        <v>282</v>
      </c>
      <c r="B369" s="1917"/>
      <c r="C369" s="3940"/>
      <c r="D369" s="3942"/>
      <c r="E369" s="3942" t="s">
        <v>694</v>
      </c>
      <c r="F369" s="3942"/>
      <c r="G369" s="3942" t="s">
        <v>536</v>
      </c>
      <c r="H369" s="3942" t="str">
        <f t="shared" si="61"/>
        <v>PK2-F-ME</v>
      </c>
      <c r="I369" s="4008"/>
      <c r="J369" s="2989" t="s">
        <v>1499</v>
      </c>
      <c r="K369" s="4008">
        <v>14</v>
      </c>
      <c r="L369" s="3634"/>
      <c r="M369" s="3634"/>
      <c r="N369" s="3634" t="s">
        <v>80</v>
      </c>
      <c r="O369" s="3634"/>
      <c r="P369" s="3634"/>
      <c r="Q369" s="3634"/>
      <c r="R369" s="4022"/>
      <c r="S369" s="2430"/>
      <c r="T369" s="431"/>
    </row>
    <row r="370" spans="1:20" s="412" customFormat="1" ht="13.5" customHeight="1">
      <c r="A370" s="556" t="s">
        <v>282</v>
      </c>
      <c r="B370" s="1917"/>
      <c r="C370" s="3940"/>
      <c r="D370" s="3942"/>
      <c r="E370" s="3942" t="s">
        <v>694</v>
      </c>
      <c r="F370" s="3942"/>
      <c r="G370" s="3942" t="s">
        <v>536</v>
      </c>
      <c r="H370" s="3942" t="str">
        <f t="shared" si="61"/>
        <v>PK2-F-ME</v>
      </c>
      <c r="I370" s="4008"/>
      <c r="J370" s="2989" t="s">
        <v>1500</v>
      </c>
      <c r="K370" s="4008">
        <v>14</v>
      </c>
      <c r="L370" s="3634"/>
      <c r="M370" s="3634"/>
      <c r="N370" s="3634" t="s">
        <v>80</v>
      </c>
      <c r="O370" s="3634"/>
      <c r="P370" s="3634"/>
      <c r="Q370" s="3634"/>
      <c r="R370" s="4022"/>
      <c r="S370" s="2430"/>
      <c r="T370" s="431"/>
    </row>
    <row r="371" spans="1:20" s="412" customFormat="1" ht="13.5" customHeight="1">
      <c r="A371" s="556" t="s">
        <v>282</v>
      </c>
      <c r="B371" s="1917"/>
      <c r="C371" s="3940"/>
      <c r="D371" s="3942"/>
      <c r="E371" s="3942" t="s">
        <v>694</v>
      </c>
      <c r="F371" s="3942"/>
      <c r="G371" s="3942" t="s">
        <v>536</v>
      </c>
      <c r="H371" s="3942" t="str">
        <f t="shared" si="61"/>
        <v>PK2-F-ME</v>
      </c>
      <c r="I371" s="4008"/>
      <c r="J371" s="2992" t="s">
        <v>1501</v>
      </c>
      <c r="K371" s="4008">
        <v>14</v>
      </c>
      <c r="L371" s="3634"/>
      <c r="M371" s="3634"/>
      <c r="N371" s="3634" t="s">
        <v>80</v>
      </c>
      <c r="O371" s="3634"/>
      <c r="P371" s="3634"/>
      <c r="Q371" s="3634"/>
      <c r="R371" s="4022"/>
      <c r="S371" s="2430"/>
      <c r="T371" s="431"/>
    </row>
    <row r="372" spans="1:20" s="412" customFormat="1" ht="13.5" customHeight="1">
      <c r="A372" s="556" t="s">
        <v>282</v>
      </c>
      <c r="B372" s="1917"/>
      <c r="C372" s="2525">
        <v>364540</v>
      </c>
      <c r="D372" s="2526">
        <v>5791</v>
      </c>
      <c r="E372" s="2526" t="s">
        <v>999</v>
      </c>
      <c r="F372" s="2526" t="s">
        <v>9</v>
      </c>
      <c r="G372" s="2526" t="s">
        <v>536</v>
      </c>
      <c r="H372" s="2526" t="str">
        <f t="shared" si="61"/>
        <v>PK2-WC-ME</v>
      </c>
      <c r="I372" s="3000" t="s">
        <v>1388</v>
      </c>
      <c r="J372" s="3001" t="s">
        <v>1541</v>
      </c>
      <c r="K372" s="3000">
        <v>7</v>
      </c>
      <c r="L372" s="2300"/>
      <c r="M372" s="2300"/>
      <c r="N372" s="2300" t="s">
        <v>80</v>
      </c>
      <c r="O372" s="2300"/>
      <c r="P372" s="2300">
        <v>20</v>
      </c>
      <c r="Q372" s="2300"/>
      <c r="R372" s="2396"/>
      <c r="S372" s="2430"/>
      <c r="T372" s="431"/>
    </row>
    <row r="373" spans="1:20" s="412" customFormat="1" ht="13.5" customHeight="1">
      <c r="A373" s="556" t="s">
        <v>282</v>
      </c>
      <c r="B373" s="1917"/>
      <c r="C373" s="2548">
        <v>365714</v>
      </c>
      <c r="D373" s="2549">
        <v>6139</v>
      </c>
      <c r="E373" s="2549" t="s">
        <v>696</v>
      </c>
      <c r="F373" s="2549" t="s">
        <v>34</v>
      </c>
      <c r="G373" s="2549" t="s">
        <v>536</v>
      </c>
      <c r="H373" s="2549" t="str">
        <f t="shared" si="61"/>
        <v>PK2-HR-ME</v>
      </c>
      <c r="I373" s="2549" t="s">
        <v>1388</v>
      </c>
      <c r="J373" s="2550" t="s">
        <v>1502</v>
      </c>
      <c r="K373" s="2549">
        <v>365</v>
      </c>
      <c r="L373" s="2300"/>
      <c r="M373" s="2300"/>
      <c r="N373" s="2300" t="s">
        <v>80</v>
      </c>
      <c r="O373" s="2300"/>
      <c r="P373" s="2300"/>
      <c r="Q373" s="2300"/>
      <c r="R373" s="2300"/>
      <c r="S373" s="2414"/>
      <c r="T373" s="431"/>
    </row>
    <row r="374" spans="1:20" s="412" customFormat="1" ht="13.5" customHeight="1">
      <c r="A374" s="556" t="s">
        <v>282</v>
      </c>
      <c r="B374" s="1917"/>
      <c r="C374" s="2494">
        <v>364581</v>
      </c>
      <c r="D374" s="2495">
        <v>5794</v>
      </c>
      <c r="E374" s="2495" t="s">
        <v>695</v>
      </c>
      <c r="F374" s="2495" t="s">
        <v>42</v>
      </c>
      <c r="G374" s="2495" t="s">
        <v>536</v>
      </c>
      <c r="H374" s="2495" t="str">
        <f>A387&amp;"-"&amp;E374&amp;F374&amp;"-"&amp;G374</f>
        <v>PK2-ML-ME</v>
      </c>
      <c r="I374" s="2994" t="s">
        <v>1506</v>
      </c>
      <c r="J374" s="2995" t="s">
        <v>1542</v>
      </c>
      <c r="K374" s="2994">
        <v>30</v>
      </c>
      <c r="L374" s="2300"/>
      <c r="M374" s="2300"/>
      <c r="N374" s="2300" t="s">
        <v>80</v>
      </c>
      <c r="O374" s="2517"/>
      <c r="P374" s="2300">
        <v>5</v>
      </c>
      <c r="Q374" s="2517"/>
      <c r="R374" s="2518"/>
      <c r="S374" s="2430"/>
      <c r="T374" s="431"/>
    </row>
    <row r="375" spans="1:20" s="412" customFormat="1" ht="13.5" customHeight="1">
      <c r="A375" s="556" t="s">
        <v>282</v>
      </c>
      <c r="B375" s="1917"/>
      <c r="C375" s="4012">
        <v>364629</v>
      </c>
      <c r="D375" s="3934">
        <v>5793</v>
      </c>
      <c r="E375" s="3934" t="s">
        <v>695</v>
      </c>
      <c r="F375" s="3934" t="s">
        <v>9</v>
      </c>
      <c r="G375" s="3934" t="s">
        <v>536</v>
      </c>
      <c r="H375" s="3934" t="str">
        <f t="shared" ref="H375:H384" si="62">A375&amp;"-"&amp;E375&amp;F375&amp;"-"&amp;G375</f>
        <v>PK2-MC-ME</v>
      </c>
      <c r="I375" s="4029" t="s">
        <v>1506</v>
      </c>
      <c r="J375" s="3002" t="s">
        <v>1507</v>
      </c>
      <c r="K375" s="4029">
        <v>30</v>
      </c>
      <c r="L375" s="4016"/>
      <c r="M375" s="4016"/>
      <c r="N375" s="4016" t="s">
        <v>80</v>
      </c>
      <c r="O375" s="4016"/>
      <c r="P375" s="4016">
        <v>10</v>
      </c>
      <c r="Q375" s="4016"/>
      <c r="R375" s="4016"/>
      <c r="S375" s="2435"/>
      <c r="T375" s="431"/>
    </row>
    <row r="376" spans="1:20" s="412" customFormat="1" ht="13.5" customHeight="1">
      <c r="A376" s="556" t="s">
        <v>282</v>
      </c>
      <c r="B376" s="1917"/>
      <c r="C376" s="4012"/>
      <c r="D376" s="3934"/>
      <c r="E376" s="3934"/>
      <c r="F376" s="3934"/>
      <c r="G376" s="3934" t="s">
        <v>536</v>
      </c>
      <c r="H376" s="3934" t="str">
        <f t="shared" si="62"/>
        <v>PK2--ME</v>
      </c>
      <c r="I376" s="4029"/>
      <c r="J376" s="3003" t="s">
        <v>1508</v>
      </c>
      <c r="K376" s="4029">
        <v>14</v>
      </c>
      <c r="L376" s="4016"/>
      <c r="M376" s="4016"/>
      <c r="N376" s="4016" t="s">
        <v>80</v>
      </c>
      <c r="O376" s="4016"/>
      <c r="P376" s="4016"/>
      <c r="Q376" s="4016"/>
      <c r="R376" s="4016"/>
      <c r="S376" s="2435"/>
      <c r="T376" s="431"/>
    </row>
    <row r="377" spans="1:20" s="412" customFormat="1" ht="13.5" customHeight="1">
      <c r="A377" s="556" t="s">
        <v>282</v>
      </c>
      <c r="B377" s="1917"/>
      <c r="C377" s="2548">
        <v>365225</v>
      </c>
      <c r="D377" s="2549">
        <v>5931</v>
      </c>
      <c r="E377" s="2549" t="s">
        <v>718</v>
      </c>
      <c r="F377" s="2549" t="s">
        <v>34</v>
      </c>
      <c r="G377" s="2549" t="s">
        <v>536</v>
      </c>
      <c r="H377" s="2549" t="str">
        <f>A377&amp;"-"&amp;E377&amp;F377&amp;"-"&amp;G377</f>
        <v>PK2-YR-ME</v>
      </c>
      <c r="I377" s="2549" t="s">
        <v>1504</v>
      </c>
      <c r="J377" s="2550" t="s">
        <v>1505</v>
      </c>
      <c r="K377" s="2549">
        <v>365</v>
      </c>
      <c r="L377" s="2519"/>
      <c r="M377" s="2520"/>
      <c r="N377" s="2300" t="s">
        <v>80</v>
      </c>
      <c r="O377" s="2300"/>
      <c r="P377" s="2300"/>
      <c r="Q377" s="2300"/>
      <c r="R377" s="2518"/>
      <c r="S377" s="2430"/>
      <c r="T377" s="431"/>
    </row>
    <row r="378" spans="1:20" s="412" customFormat="1" ht="13.5" customHeight="1">
      <c r="A378" s="556" t="s">
        <v>282</v>
      </c>
      <c r="B378" s="1917"/>
      <c r="C378" s="2548">
        <v>365226</v>
      </c>
      <c r="D378" s="2549">
        <v>5932</v>
      </c>
      <c r="E378" s="2549" t="s">
        <v>718</v>
      </c>
      <c r="F378" s="2549" t="s">
        <v>34</v>
      </c>
      <c r="G378" s="2549" t="s">
        <v>536</v>
      </c>
      <c r="H378" s="2549" t="str">
        <f t="shared" si="62"/>
        <v>PK2-YR-ME</v>
      </c>
      <c r="I378" s="2549" t="s">
        <v>1520</v>
      </c>
      <c r="J378" s="2550" t="s">
        <v>1577</v>
      </c>
      <c r="K378" s="2549">
        <v>365</v>
      </c>
      <c r="L378" s="2436"/>
      <c r="M378" s="2437"/>
      <c r="N378" s="2324" t="s">
        <v>80</v>
      </c>
      <c r="O378" s="2324"/>
      <c r="P378" s="2324"/>
      <c r="Q378" s="2324"/>
      <c r="R378" s="2324"/>
      <c r="S378" s="2431"/>
      <c r="T378" s="431"/>
    </row>
    <row r="379" spans="1:20" s="412" customFormat="1" ht="13.5" customHeight="1">
      <c r="A379" s="556" t="s">
        <v>282</v>
      </c>
      <c r="B379" s="1917"/>
      <c r="C379" s="2499">
        <v>364631</v>
      </c>
      <c r="D379" s="2500">
        <v>5796</v>
      </c>
      <c r="E379" s="2500" t="s">
        <v>694</v>
      </c>
      <c r="F379" s="2500" t="s">
        <v>42</v>
      </c>
      <c r="G379" s="2500" t="s">
        <v>536</v>
      </c>
      <c r="H379" s="2500" t="str">
        <f t="shared" si="62"/>
        <v>PK2-FL-ME</v>
      </c>
      <c r="I379" s="2996" t="s">
        <v>1522</v>
      </c>
      <c r="J379" s="2997" t="s">
        <v>1521</v>
      </c>
      <c r="K379" s="2996">
        <v>30</v>
      </c>
      <c r="L379" s="2436"/>
      <c r="M379" s="2437"/>
      <c r="N379" s="2324" t="s">
        <v>80</v>
      </c>
      <c r="O379" s="2324"/>
      <c r="P379" s="2324">
        <v>5</v>
      </c>
      <c r="Q379" s="2324"/>
      <c r="R379" s="2324"/>
      <c r="S379" s="2431"/>
      <c r="T379" s="431"/>
    </row>
    <row r="380" spans="1:20" s="412" customFormat="1" ht="13.5" customHeight="1">
      <c r="A380" s="556" t="s">
        <v>282</v>
      </c>
      <c r="B380" s="1917"/>
      <c r="C380" s="2548">
        <v>364721</v>
      </c>
      <c r="D380" s="2549">
        <v>5816</v>
      </c>
      <c r="E380" s="2549" t="s">
        <v>696</v>
      </c>
      <c r="F380" s="2549" t="s">
        <v>34</v>
      </c>
      <c r="G380" s="2549" t="s">
        <v>536</v>
      </c>
      <c r="H380" s="2549" t="str">
        <f t="shared" si="62"/>
        <v>PK2-HR-ME</v>
      </c>
      <c r="I380" s="2549" t="s">
        <v>1524</v>
      </c>
      <c r="J380" s="2550" t="s">
        <v>1523</v>
      </c>
      <c r="K380" s="2549">
        <v>180</v>
      </c>
      <c r="L380" s="2324"/>
      <c r="M380" s="2324"/>
      <c r="N380" s="2324" t="s">
        <v>80</v>
      </c>
      <c r="O380" s="2324"/>
      <c r="P380" s="2324"/>
      <c r="Q380" s="2324"/>
      <c r="R380" s="2324"/>
      <c r="S380" s="2431"/>
      <c r="T380" s="431"/>
    </row>
    <row r="381" spans="1:20" s="412" customFormat="1" ht="13.5" customHeight="1" thickBot="1">
      <c r="A381" s="556" t="s">
        <v>282</v>
      </c>
      <c r="B381" s="1922"/>
      <c r="C381" s="2527">
        <v>364634</v>
      </c>
      <c r="D381" s="2528">
        <v>5799</v>
      </c>
      <c r="E381" s="2528" t="s">
        <v>713</v>
      </c>
      <c r="F381" s="2528" t="s">
        <v>9</v>
      </c>
      <c r="G381" s="2528" t="s">
        <v>697</v>
      </c>
      <c r="H381" s="2528" t="str">
        <f t="shared" si="62"/>
        <v>PK2-NC-EE</v>
      </c>
      <c r="I381" s="2529" t="s">
        <v>1525</v>
      </c>
      <c r="J381" s="2530" t="s">
        <v>1549</v>
      </c>
      <c r="K381" s="2529">
        <v>60</v>
      </c>
      <c r="L381" s="2521"/>
      <c r="M381" s="2522"/>
      <c r="N381" s="2394" t="s">
        <v>80</v>
      </c>
      <c r="O381" s="2523"/>
      <c r="P381" s="2523"/>
      <c r="Q381" s="2523"/>
      <c r="R381" s="2524"/>
      <c r="S381" s="1064"/>
      <c r="T381" s="431"/>
    </row>
    <row r="382" spans="1:20" s="412" customFormat="1" ht="13.5" customHeight="1">
      <c r="A382" s="556" t="s">
        <v>282</v>
      </c>
      <c r="B382" s="1917" t="s">
        <v>1526</v>
      </c>
      <c r="C382" s="2482">
        <v>364776</v>
      </c>
      <c r="D382" s="2483">
        <v>5804</v>
      </c>
      <c r="E382" s="2483" t="s">
        <v>696</v>
      </c>
      <c r="F382" s="2483" t="s">
        <v>34</v>
      </c>
      <c r="G382" s="2483" t="s">
        <v>536</v>
      </c>
      <c r="H382" s="2483" t="s">
        <v>1805</v>
      </c>
      <c r="I382" s="2483" t="s">
        <v>1387</v>
      </c>
      <c r="J382" s="2484" t="s">
        <v>1491</v>
      </c>
      <c r="K382" s="2483">
        <v>180</v>
      </c>
      <c r="L382" s="414"/>
      <c r="M382" s="414"/>
      <c r="N382" s="414" t="s">
        <v>80</v>
      </c>
      <c r="O382" s="414"/>
      <c r="P382" s="414"/>
      <c r="Q382" s="414"/>
      <c r="R382" s="414"/>
      <c r="S382" s="1669"/>
      <c r="T382" s="431"/>
    </row>
    <row r="383" spans="1:20" s="412" customFormat="1" ht="13.5" customHeight="1" thickBot="1">
      <c r="A383" s="556" t="s">
        <v>282</v>
      </c>
      <c r="B383" s="1917"/>
      <c r="C383" s="2487">
        <v>365632</v>
      </c>
      <c r="D383" s="2485">
        <v>5806</v>
      </c>
      <c r="E383" s="2485" t="s">
        <v>718</v>
      </c>
      <c r="F383" s="2485" t="s">
        <v>34</v>
      </c>
      <c r="G383" s="2485" t="s">
        <v>536</v>
      </c>
      <c r="H383" s="2485" t="s">
        <v>1641</v>
      </c>
      <c r="I383" s="2485" t="s">
        <v>1387</v>
      </c>
      <c r="J383" s="2486" t="s">
        <v>1552</v>
      </c>
      <c r="K383" s="2485">
        <v>365</v>
      </c>
      <c r="L383" s="422"/>
      <c r="M383" s="422"/>
      <c r="N383" s="422" t="s">
        <v>80</v>
      </c>
      <c r="O383" s="422"/>
      <c r="P383" s="422"/>
      <c r="Q383" s="422"/>
      <c r="R383" s="422"/>
      <c r="S383" s="1534"/>
      <c r="T383" s="431"/>
    </row>
    <row r="384" spans="1:20" s="412" customFormat="1" ht="13.5" customHeight="1">
      <c r="A384" s="556" t="s">
        <v>282</v>
      </c>
      <c r="B384" s="1917"/>
      <c r="C384" s="3921">
        <v>364584</v>
      </c>
      <c r="D384" s="3902">
        <v>5786</v>
      </c>
      <c r="E384" s="3902" t="s">
        <v>695</v>
      </c>
      <c r="F384" s="3902" t="s">
        <v>42</v>
      </c>
      <c r="G384" s="3902" t="s">
        <v>536</v>
      </c>
      <c r="H384" s="3902" t="str">
        <f t="shared" si="62"/>
        <v>PK2-ML-ME</v>
      </c>
      <c r="I384" s="3902" t="s">
        <v>1494</v>
      </c>
      <c r="J384" s="2488" t="s">
        <v>1528</v>
      </c>
      <c r="K384" s="3902">
        <v>30</v>
      </c>
      <c r="L384" s="561"/>
      <c r="M384" s="561"/>
      <c r="N384" s="3578" t="s">
        <v>80</v>
      </c>
      <c r="O384" s="3578"/>
      <c r="P384" s="3578">
        <v>10</v>
      </c>
      <c r="Q384" s="3578"/>
      <c r="R384" s="3578"/>
      <c r="S384" s="1916"/>
      <c r="T384" s="431"/>
    </row>
    <row r="385" spans="1:20" s="412" customFormat="1" ht="13.5" customHeight="1">
      <c r="A385" s="556" t="s">
        <v>282</v>
      </c>
      <c r="B385" s="1917"/>
      <c r="C385" s="3921"/>
      <c r="D385" s="3902"/>
      <c r="E385" s="3902"/>
      <c r="F385" s="3902"/>
      <c r="G385" s="3902"/>
      <c r="H385" s="3902"/>
      <c r="I385" s="3913"/>
      <c r="J385" s="2489" t="s">
        <v>1529</v>
      </c>
      <c r="K385" s="3902"/>
      <c r="L385" s="551"/>
      <c r="M385" s="551"/>
      <c r="N385" s="3403"/>
      <c r="O385" s="3403"/>
      <c r="P385" s="3403"/>
      <c r="Q385" s="3403"/>
      <c r="R385" s="3403"/>
      <c r="S385" s="1669"/>
      <c r="T385" s="431"/>
    </row>
    <row r="386" spans="1:20" s="412" customFormat="1" ht="13.5" customHeight="1">
      <c r="A386" s="556" t="s">
        <v>282</v>
      </c>
      <c r="B386" s="1917"/>
      <c r="C386" s="3921"/>
      <c r="D386" s="3902"/>
      <c r="E386" s="3902"/>
      <c r="F386" s="3902"/>
      <c r="G386" s="3902"/>
      <c r="H386" s="3902"/>
      <c r="I386" s="3912" t="s">
        <v>1496</v>
      </c>
      <c r="J386" s="2489" t="s">
        <v>1530</v>
      </c>
      <c r="K386" s="3902"/>
      <c r="L386" s="551"/>
      <c r="M386" s="551"/>
      <c r="N386" s="3403"/>
      <c r="O386" s="3403"/>
      <c r="P386" s="3403"/>
      <c r="Q386" s="3403"/>
      <c r="R386" s="3403"/>
      <c r="S386" s="1669"/>
      <c r="T386" s="431"/>
    </row>
    <row r="387" spans="1:20" s="412" customFormat="1" ht="13.5" customHeight="1">
      <c r="A387" s="556" t="s">
        <v>282</v>
      </c>
      <c r="B387" s="1917"/>
      <c r="C387" s="3921"/>
      <c r="D387" s="3902"/>
      <c r="E387" s="3902"/>
      <c r="F387" s="3902"/>
      <c r="G387" s="3902"/>
      <c r="H387" s="3902"/>
      <c r="I387" s="3913"/>
      <c r="J387" s="2490" t="s">
        <v>1531</v>
      </c>
      <c r="K387" s="3902"/>
      <c r="L387" s="551"/>
      <c r="M387" s="551"/>
      <c r="N387" s="3403"/>
      <c r="O387" s="3403"/>
      <c r="P387" s="3403"/>
      <c r="Q387" s="3403"/>
      <c r="R387" s="3403"/>
      <c r="S387" s="1689"/>
      <c r="T387" s="431"/>
    </row>
    <row r="388" spans="1:20" s="412" customFormat="1" ht="13.5" customHeight="1">
      <c r="A388" s="556" t="s">
        <v>282</v>
      </c>
      <c r="B388" s="1917"/>
      <c r="C388" s="3922"/>
      <c r="D388" s="3903"/>
      <c r="E388" s="3903"/>
      <c r="F388" s="3903"/>
      <c r="G388" s="3903"/>
      <c r="H388" s="3903"/>
      <c r="I388" s="2491" t="s">
        <v>1532</v>
      </c>
      <c r="J388" s="2492" t="s">
        <v>1533</v>
      </c>
      <c r="K388" s="3903"/>
      <c r="L388" s="2302"/>
      <c r="M388" s="2302"/>
      <c r="N388" s="3579"/>
      <c r="O388" s="3579"/>
      <c r="P388" s="3579"/>
      <c r="Q388" s="3579"/>
      <c r="R388" s="3579"/>
      <c r="S388" s="1915"/>
      <c r="T388" s="431"/>
    </row>
    <row r="389" spans="1:20" s="412" customFormat="1" ht="13.5" customHeight="1">
      <c r="A389" s="556" t="s">
        <v>282</v>
      </c>
      <c r="B389" s="1917"/>
      <c r="C389" s="3916">
        <v>366796</v>
      </c>
      <c r="D389" s="3904">
        <v>7185</v>
      </c>
      <c r="E389" s="3904" t="s">
        <v>695</v>
      </c>
      <c r="F389" s="3904" t="s">
        <v>34</v>
      </c>
      <c r="G389" s="3904" t="s">
        <v>536</v>
      </c>
      <c r="H389" s="3904" t="str">
        <f>A391&amp;"-"&amp;E389&amp;F389&amp;"-"&amp;G389</f>
        <v>PK2-MR-ME</v>
      </c>
      <c r="I389" s="3019" t="s">
        <v>1494</v>
      </c>
      <c r="J389" s="3020" t="s">
        <v>1575</v>
      </c>
      <c r="K389" s="3904">
        <v>30</v>
      </c>
      <c r="L389" s="564"/>
      <c r="M389" s="564"/>
      <c r="N389" s="564"/>
      <c r="O389" s="564"/>
      <c r="P389" s="564"/>
      <c r="Q389" s="564"/>
      <c r="R389" s="2986"/>
      <c r="S389" s="1093"/>
      <c r="T389" s="431"/>
    </row>
    <row r="390" spans="1:20" s="412" customFormat="1" ht="13.5" customHeight="1">
      <c r="A390" s="556" t="s">
        <v>282</v>
      </c>
      <c r="B390" s="1917"/>
      <c r="C390" s="3917"/>
      <c r="D390" s="3905"/>
      <c r="E390" s="3905"/>
      <c r="F390" s="3905"/>
      <c r="G390" s="3905"/>
      <c r="H390" s="3905"/>
      <c r="I390" s="3021" t="s">
        <v>1496</v>
      </c>
      <c r="J390" s="3022" t="s">
        <v>1808</v>
      </c>
      <c r="K390" s="3905"/>
      <c r="L390" s="564"/>
      <c r="M390" s="564"/>
      <c r="N390" s="564"/>
      <c r="O390" s="564"/>
      <c r="P390" s="564"/>
      <c r="Q390" s="564"/>
      <c r="R390" s="2986"/>
      <c r="S390" s="1093"/>
      <c r="T390" s="431"/>
    </row>
    <row r="391" spans="1:20" s="412" customFormat="1" ht="13.5" customHeight="1">
      <c r="A391" s="556" t="s">
        <v>282</v>
      </c>
      <c r="B391" s="1917"/>
      <c r="C391" s="4019">
        <v>365681</v>
      </c>
      <c r="D391" s="3931">
        <v>5944</v>
      </c>
      <c r="E391" s="3931" t="s">
        <v>718</v>
      </c>
      <c r="F391" s="3931" t="s">
        <v>34</v>
      </c>
      <c r="G391" s="3931" t="s">
        <v>536</v>
      </c>
      <c r="H391" s="3931" t="str">
        <f t="shared" ref="H391:H400" si="63">A391&amp;"-"&amp;E391&amp;F391&amp;"-"&amp;G391</f>
        <v>PK2-YR-ME</v>
      </c>
      <c r="I391" s="3931" t="s">
        <v>1494</v>
      </c>
      <c r="J391" s="2479" t="s">
        <v>1535</v>
      </c>
      <c r="K391" s="3931">
        <v>365</v>
      </c>
      <c r="L391" s="3450"/>
      <c r="M391" s="3450"/>
      <c r="N391" s="3578" t="s">
        <v>80</v>
      </c>
      <c r="O391" s="3578"/>
      <c r="P391" s="3578"/>
      <c r="Q391" s="3578"/>
      <c r="R391" s="3578"/>
      <c r="S391" s="1669"/>
      <c r="T391" s="431"/>
    </row>
    <row r="392" spans="1:20" s="412" customFormat="1" ht="13.5" customHeight="1">
      <c r="A392" s="556" t="s">
        <v>282</v>
      </c>
      <c r="B392" s="1917"/>
      <c r="C392" s="4020"/>
      <c r="D392" s="3906"/>
      <c r="E392" s="3906"/>
      <c r="F392" s="3906"/>
      <c r="G392" s="3906"/>
      <c r="H392" s="3906"/>
      <c r="I392" s="3906"/>
      <c r="J392" s="2480" t="s">
        <v>1536</v>
      </c>
      <c r="K392" s="3906"/>
      <c r="L392" s="3460"/>
      <c r="M392" s="3460"/>
      <c r="N392" s="3403" t="s">
        <v>80</v>
      </c>
      <c r="O392" s="3403"/>
      <c r="P392" s="3403"/>
      <c r="Q392" s="3403"/>
      <c r="R392" s="3403"/>
      <c r="S392" s="1669"/>
      <c r="T392" s="431"/>
    </row>
    <row r="393" spans="1:20" s="412" customFormat="1" ht="13.5" customHeight="1">
      <c r="A393" s="556" t="s">
        <v>282</v>
      </c>
      <c r="B393" s="1917"/>
      <c r="C393" s="4020"/>
      <c r="D393" s="3906"/>
      <c r="E393" s="3906"/>
      <c r="F393" s="3906"/>
      <c r="G393" s="3906"/>
      <c r="H393" s="3906"/>
      <c r="I393" s="3906"/>
      <c r="J393" s="2987" t="s">
        <v>1806</v>
      </c>
      <c r="K393" s="3906"/>
      <c r="L393" s="414"/>
      <c r="M393" s="414"/>
      <c r="N393" s="3403"/>
      <c r="O393" s="3403"/>
      <c r="P393" s="3403"/>
      <c r="Q393" s="3403"/>
      <c r="R393" s="3403"/>
      <c r="S393" s="1669"/>
      <c r="T393" s="431"/>
    </row>
    <row r="394" spans="1:20" s="412" customFormat="1" ht="13.5" customHeight="1">
      <c r="A394" s="556" t="s">
        <v>282</v>
      </c>
      <c r="B394" s="1917"/>
      <c r="C394" s="4021"/>
      <c r="D394" s="3907"/>
      <c r="E394" s="3907"/>
      <c r="F394" s="3907"/>
      <c r="G394" s="3907"/>
      <c r="H394" s="3907"/>
      <c r="I394" s="3907"/>
      <c r="J394" s="2480" t="s">
        <v>1639</v>
      </c>
      <c r="K394" s="3907"/>
      <c r="L394" s="414"/>
      <c r="M394" s="414"/>
      <c r="N394" s="3403"/>
      <c r="O394" s="3403"/>
      <c r="P394" s="3403"/>
      <c r="Q394" s="3403"/>
      <c r="R394" s="3403"/>
      <c r="S394" s="1669"/>
      <c r="T394" s="431"/>
    </row>
    <row r="395" spans="1:20" s="412" customFormat="1" ht="13.5" customHeight="1">
      <c r="A395" s="556" t="s">
        <v>282</v>
      </c>
      <c r="B395" s="1917"/>
      <c r="C395" s="4025">
        <v>365743</v>
      </c>
      <c r="D395" s="3906">
        <v>6129</v>
      </c>
      <c r="E395" s="3906" t="s">
        <v>718</v>
      </c>
      <c r="F395" s="3906" t="s">
        <v>34</v>
      </c>
      <c r="G395" s="3906" t="s">
        <v>536</v>
      </c>
      <c r="H395" s="3906" t="str">
        <f t="shared" ref="H395" si="64">A395&amp;"-"&amp;E395&amp;F395&amp;"-"&amp;G395</f>
        <v>PK2-YR-ME</v>
      </c>
      <c r="I395" s="3906" t="s">
        <v>1496</v>
      </c>
      <c r="J395" s="2481" t="s">
        <v>1538</v>
      </c>
      <c r="K395" s="3906">
        <v>365</v>
      </c>
      <c r="L395" s="3460"/>
      <c r="M395" s="3460"/>
      <c r="N395" s="3403"/>
      <c r="O395" s="3403"/>
      <c r="P395" s="3403"/>
      <c r="Q395" s="3403"/>
      <c r="R395" s="3403"/>
      <c r="S395" s="1669"/>
      <c r="T395" s="431"/>
    </row>
    <row r="396" spans="1:20" s="412" customFormat="1" ht="13.5" customHeight="1">
      <c r="A396" s="556" t="s">
        <v>282</v>
      </c>
      <c r="B396" s="1917"/>
      <c r="C396" s="4020"/>
      <c r="D396" s="3906"/>
      <c r="E396" s="3906"/>
      <c r="F396" s="3906"/>
      <c r="G396" s="3906"/>
      <c r="H396" s="3906"/>
      <c r="I396" s="3906"/>
      <c r="J396" s="2480" t="s">
        <v>1539</v>
      </c>
      <c r="K396" s="3906"/>
      <c r="L396" s="3460"/>
      <c r="M396" s="3460"/>
      <c r="N396" s="3403"/>
      <c r="O396" s="3403"/>
      <c r="P396" s="3403"/>
      <c r="Q396" s="3403"/>
      <c r="R396" s="3403"/>
      <c r="S396" s="1669"/>
      <c r="T396" s="431"/>
    </row>
    <row r="397" spans="1:20" s="412" customFormat="1" ht="13.5" customHeight="1">
      <c r="A397" s="556" t="s">
        <v>282</v>
      </c>
      <c r="B397" s="1917"/>
      <c r="C397" s="4020"/>
      <c r="D397" s="3906"/>
      <c r="E397" s="3906"/>
      <c r="F397" s="3906"/>
      <c r="G397" s="3906"/>
      <c r="H397" s="3906"/>
      <c r="I397" s="3906"/>
      <c r="J397" s="2987" t="s">
        <v>1807</v>
      </c>
      <c r="K397" s="3906"/>
      <c r="L397" s="563"/>
      <c r="M397" s="563"/>
      <c r="N397" s="3403"/>
      <c r="O397" s="3403"/>
      <c r="P397" s="3403"/>
      <c r="Q397" s="3403"/>
      <c r="R397" s="3403"/>
      <c r="S397" s="1689"/>
      <c r="T397" s="431"/>
    </row>
    <row r="398" spans="1:20" s="412" customFormat="1" ht="13.5" customHeight="1">
      <c r="A398" s="556" t="s">
        <v>282</v>
      </c>
      <c r="B398" s="1917"/>
      <c r="C398" s="4021"/>
      <c r="D398" s="3907"/>
      <c r="E398" s="3907"/>
      <c r="F398" s="3907"/>
      <c r="G398" s="3907"/>
      <c r="H398" s="3907"/>
      <c r="I398" s="3907"/>
      <c r="J398" s="2480" t="s">
        <v>1640</v>
      </c>
      <c r="K398" s="3906"/>
      <c r="L398" s="563"/>
      <c r="M398" s="563"/>
      <c r="N398" s="3450"/>
      <c r="O398" s="3450"/>
      <c r="P398" s="3450"/>
      <c r="Q398" s="3450"/>
      <c r="R398" s="3450"/>
      <c r="S398" s="1689"/>
      <c r="T398" s="431"/>
    </row>
    <row r="399" spans="1:20" s="412" customFormat="1" ht="13.5" customHeight="1">
      <c r="A399" s="556" t="s">
        <v>282</v>
      </c>
      <c r="B399" s="1917"/>
      <c r="C399" s="4034">
        <v>365772</v>
      </c>
      <c r="D399" s="3491">
        <v>5945</v>
      </c>
      <c r="E399" s="3491" t="s">
        <v>718</v>
      </c>
      <c r="F399" s="3491" t="s">
        <v>34</v>
      </c>
      <c r="G399" s="3491" t="s">
        <v>536</v>
      </c>
      <c r="H399" s="3491" t="str">
        <f t="shared" si="63"/>
        <v>PK2-YR-ME</v>
      </c>
      <c r="I399" s="2552" t="s">
        <v>1494</v>
      </c>
      <c r="J399" s="2571" t="s">
        <v>1537</v>
      </c>
      <c r="K399" s="3491">
        <v>365</v>
      </c>
      <c r="L399" s="563"/>
      <c r="M399" s="563"/>
      <c r="N399" s="3474" t="s">
        <v>80</v>
      </c>
      <c r="O399" s="3474"/>
      <c r="P399" s="3474"/>
      <c r="Q399" s="3474"/>
      <c r="R399" s="3474"/>
      <c r="S399" s="1689"/>
      <c r="T399" s="431"/>
    </row>
    <row r="400" spans="1:20" s="412" customFormat="1" ht="13.5" customHeight="1">
      <c r="A400" s="556" t="s">
        <v>282</v>
      </c>
      <c r="B400" s="1917"/>
      <c r="C400" s="4035"/>
      <c r="D400" s="3706"/>
      <c r="E400" s="3706"/>
      <c r="F400" s="3706"/>
      <c r="G400" s="3706"/>
      <c r="H400" s="3706" t="str">
        <f t="shared" si="63"/>
        <v>PK2--</v>
      </c>
      <c r="I400" s="2474" t="s">
        <v>1496</v>
      </c>
      <c r="J400" s="2572" t="s">
        <v>1540</v>
      </c>
      <c r="K400" s="3706"/>
      <c r="L400" s="414"/>
      <c r="M400" s="414"/>
      <c r="N400" s="3450"/>
      <c r="O400" s="3450"/>
      <c r="P400" s="3450"/>
      <c r="Q400" s="3450"/>
      <c r="R400" s="3450"/>
      <c r="S400" s="1669"/>
      <c r="T400" s="431"/>
    </row>
    <row r="401" spans="1:20" s="412" customFormat="1" ht="13.5" customHeight="1">
      <c r="A401" s="556" t="s">
        <v>282</v>
      </c>
      <c r="B401" s="1917"/>
      <c r="C401" s="4034">
        <v>365773</v>
      </c>
      <c r="D401" s="3491">
        <v>5946</v>
      </c>
      <c r="E401" s="3491" t="s">
        <v>718</v>
      </c>
      <c r="F401" s="3491" t="s">
        <v>34</v>
      </c>
      <c r="G401" s="3491" t="s">
        <v>536</v>
      </c>
      <c r="H401" s="3491" t="str">
        <f>A415&amp;"-"&amp;E401&amp;F401&amp;"-"&amp;G401</f>
        <v>PK2-YR-ME</v>
      </c>
      <c r="I401" s="2474" t="s">
        <v>1494</v>
      </c>
      <c r="J401" s="2573" t="s">
        <v>1495</v>
      </c>
      <c r="K401" s="3491">
        <v>365</v>
      </c>
      <c r="L401" s="563"/>
      <c r="M401" s="563"/>
      <c r="N401" s="3474" t="s">
        <v>80</v>
      </c>
      <c r="O401" s="3474"/>
      <c r="P401" s="3474"/>
      <c r="Q401" s="3474"/>
      <c r="R401" s="3474"/>
      <c r="S401" s="1093"/>
      <c r="T401" s="431"/>
    </row>
    <row r="402" spans="1:20" s="412" customFormat="1" ht="13.5" customHeight="1" thickBot="1">
      <c r="A402" s="556" t="s">
        <v>282</v>
      </c>
      <c r="B402" s="1917"/>
      <c r="C402" s="4036"/>
      <c r="D402" s="3955"/>
      <c r="E402" s="3955"/>
      <c r="F402" s="3955"/>
      <c r="G402" s="3955"/>
      <c r="H402" s="3955"/>
      <c r="I402" s="2575" t="s">
        <v>1496</v>
      </c>
      <c r="J402" s="2576" t="s">
        <v>1495</v>
      </c>
      <c r="K402" s="3955"/>
      <c r="L402" s="422"/>
      <c r="M402" s="422"/>
      <c r="N402" s="3416"/>
      <c r="O402" s="3416"/>
      <c r="P402" s="3416"/>
      <c r="Q402" s="3416"/>
      <c r="R402" s="3416"/>
      <c r="S402" s="1534"/>
      <c r="T402" s="431"/>
    </row>
    <row r="403" spans="1:20" s="412" customFormat="1" ht="13.5" customHeight="1">
      <c r="A403" s="556" t="s">
        <v>282</v>
      </c>
      <c r="B403" s="1917"/>
      <c r="C403" s="3921">
        <v>364586</v>
      </c>
      <c r="D403" s="3942">
        <v>5788</v>
      </c>
      <c r="E403" s="3942" t="s">
        <v>695</v>
      </c>
      <c r="F403" s="3942" t="s">
        <v>32</v>
      </c>
      <c r="G403" s="3942" t="s">
        <v>536</v>
      </c>
      <c r="H403" s="3942" t="s">
        <v>1548</v>
      </c>
      <c r="I403" s="3942" t="s">
        <v>1388</v>
      </c>
      <c r="J403" s="2493" t="s">
        <v>1497</v>
      </c>
      <c r="K403" s="3942">
        <v>30</v>
      </c>
      <c r="L403" s="2393"/>
      <c r="M403" s="2393"/>
      <c r="N403" s="3402" t="s">
        <v>80</v>
      </c>
      <c r="O403" s="3402"/>
      <c r="P403" s="3402">
        <v>10</v>
      </c>
      <c r="Q403" s="3402"/>
      <c r="R403" s="3445"/>
      <c r="S403" s="1093"/>
      <c r="T403" s="431"/>
    </row>
    <row r="404" spans="1:20" s="412" customFormat="1" ht="13.5" customHeight="1">
      <c r="A404" s="556" t="s">
        <v>282</v>
      </c>
      <c r="B404" s="1917"/>
      <c r="C404" s="3922"/>
      <c r="D404" s="3942"/>
      <c r="E404" s="3942"/>
      <c r="F404" s="3942"/>
      <c r="G404" s="3942"/>
      <c r="H404" s="3942"/>
      <c r="I404" s="3942"/>
      <c r="J404" s="2492" t="s">
        <v>1534</v>
      </c>
      <c r="K404" s="3942"/>
      <c r="L404" s="2302"/>
      <c r="M404" s="2302"/>
      <c r="N404" s="3579" t="s">
        <v>80</v>
      </c>
      <c r="O404" s="3579"/>
      <c r="P404" s="3579">
        <v>10</v>
      </c>
      <c r="Q404" s="3579"/>
      <c r="R404" s="3581"/>
      <c r="S404" s="1688"/>
      <c r="T404" s="431"/>
    </row>
    <row r="405" spans="1:20" s="412" customFormat="1" ht="13.5" customHeight="1">
      <c r="A405" s="556" t="s">
        <v>282</v>
      </c>
      <c r="B405" s="1917"/>
      <c r="C405" s="3920">
        <v>364588</v>
      </c>
      <c r="D405" s="3942">
        <v>5790</v>
      </c>
      <c r="E405" s="3942" t="s">
        <v>695</v>
      </c>
      <c r="F405" s="3942" t="s">
        <v>42</v>
      </c>
      <c r="G405" s="3942" t="s">
        <v>536</v>
      </c>
      <c r="H405" s="3942" t="str">
        <f t="shared" ref="H405:H410" si="65">A405&amp;"-"&amp;E405&amp;F405&amp;"-"&amp;G405</f>
        <v>PK2-ML-ME</v>
      </c>
      <c r="I405" s="3942" t="s">
        <v>1388</v>
      </c>
      <c r="J405" s="2493" t="s">
        <v>1498</v>
      </c>
      <c r="K405" s="3942">
        <v>30</v>
      </c>
      <c r="L405" s="3578"/>
      <c r="M405" s="3578"/>
      <c r="N405" s="3578" t="s">
        <v>80</v>
      </c>
      <c r="O405" s="3578"/>
      <c r="P405" s="3578">
        <v>5</v>
      </c>
      <c r="Q405" s="3578"/>
      <c r="R405" s="3580"/>
      <c r="S405" s="1669"/>
      <c r="T405" s="431"/>
    </row>
    <row r="406" spans="1:20" s="412" customFormat="1" ht="13.5" customHeight="1">
      <c r="A406" s="556" t="s">
        <v>282</v>
      </c>
      <c r="B406" s="1917"/>
      <c r="C406" s="3921"/>
      <c r="D406" s="3942"/>
      <c r="E406" s="3942" t="s">
        <v>694</v>
      </c>
      <c r="F406" s="3942"/>
      <c r="G406" s="3942" t="s">
        <v>536</v>
      </c>
      <c r="H406" s="3942" t="str">
        <f t="shared" si="65"/>
        <v>PK2-F-ME</v>
      </c>
      <c r="I406" s="3942"/>
      <c r="J406" s="2489" t="s">
        <v>1499</v>
      </c>
      <c r="K406" s="3942">
        <v>14</v>
      </c>
      <c r="L406" s="3403"/>
      <c r="M406" s="3403"/>
      <c r="N406" s="3403" t="s">
        <v>80</v>
      </c>
      <c r="O406" s="3403"/>
      <c r="P406" s="3403"/>
      <c r="Q406" s="3403"/>
      <c r="R406" s="3446"/>
      <c r="S406" s="1669"/>
      <c r="T406" s="431"/>
    </row>
    <row r="407" spans="1:20" s="412" customFormat="1" ht="13.5" customHeight="1">
      <c r="A407" s="556" t="s">
        <v>282</v>
      </c>
      <c r="B407" s="1917"/>
      <c r="C407" s="3921"/>
      <c r="D407" s="3942"/>
      <c r="E407" s="3942" t="s">
        <v>694</v>
      </c>
      <c r="F407" s="3942"/>
      <c r="G407" s="3942" t="s">
        <v>536</v>
      </c>
      <c r="H407" s="3942" t="str">
        <f t="shared" si="65"/>
        <v>PK2-F-ME</v>
      </c>
      <c r="I407" s="3942"/>
      <c r="J407" s="2489" t="s">
        <v>1500</v>
      </c>
      <c r="K407" s="3942">
        <v>14</v>
      </c>
      <c r="L407" s="3403"/>
      <c r="M407" s="3403"/>
      <c r="N407" s="3403" t="s">
        <v>80</v>
      </c>
      <c r="O407" s="3403"/>
      <c r="P407" s="3403"/>
      <c r="Q407" s="3403"/>
      <c r="R407" s="3446"/>
      <c r="S407" s="1669"/>
      <c r="T407" s="431"/>
    </row>
    <row r="408" spans="1:20" s="412" customFormat="1" ht="13.5" customHeight="1">
      <c r="A408" s="556" t="s">
        <v>282</v>
      </c>
      <c r="B408" s="1917"/>
      <c r="C408" s="3922"/>
      <c r="D408" s="3942"/>
      <c r="E408" s="3942" t="s">
        <v>694</v>
      </c>
      <c r="F408" s="3942"/>
      <c r="G408" s="3942" t="s">
        <v>536</v>
      </c>
      <c r="H408" s="3942" t="str">
        <f t="shared" si="65"/>
        <v>PK2-F-ME</v>
      </c>
      <c r="I408" s="3942"/>
      <c r="J408" s="2492" t="s">
        <v>1501</v>
      </c>
      <c r="K408" s="3942">
        <v>14</v>
      </c>
      <c r="L408" s="3579"/>
      <c r="M408" s="3579"/>
      <c r="N408" s="3579" t="s">
        <v>80</v>
      </c>
      <c r="O408" s="3579"/>
      <c r="P408" s="3579"/>
      <c r="Q408" s="3579"/>
      <c r="R408" s="3581"/>
      <c r="S408" s="1669"/>
      <c r="T408" s="431"/>
    </row>
    <row r="409" spans="1:20" s="412" customFormat="1" ht="13.5" customHeight="1">
      <c r="A409" s="556" t="s">
        <v>282</v>
      </c>
      <c r="B409" s="1917"/>
      <c r="C409" s="2433">
        <v>364589</v>
      </c>
      <c r="D409" s="2434">
        <v>5791</v>
      </c>
      <c r="E409" s="2434" t="s">
        <v>999</v>
      </c>
      <c r="F409" s="2434" t="s">
        <v>9</v>
      </c>
      <c r="G409" s="2434" t="s">
        <v>536</v>
      </c>
      <c r="H409" s="2434" t="str">
        <f t="shared" si="65"/>
        <v>PK2-WC-ME</v>
      </c>
      <c r="I409" s="2434" t="s">
        <v>1388</v>
      </c>
      <c r="J409" s="2432" t="s">
        <v>1541</v>
      </c>
      <c r="K409" s="2434">
        <v>7</v>
      </c>
      <c r="L409" s="2300"/>
      <c r="M409" s="2300"/>
      <c r="N409" s="2300" t="s">
        <v>80</v>
      </c>
      <c r="O409" s="2300"/>
      <c r="P409" s="2300">
        <v>20</v>
      </c>
      <c r="Q409" s="2300"/>
      <c r="R409" s="2396"/>
      <c r="S409" s="1688"/>
      <c r="T409" s="431"/>
    </row>
    <row r="410" spans="1:20" s="412" customFormat="1" ht="13.5" customHeight="1" thickBot="1">
      <c r="A410" s="556" t="s">
        <v>282</v>
      </c>
      <c r="B410" s="1917"/>
      <c r="C410" s="2487">
        <v>365774</v>
      </c>
      <c r="D410" s="2531">
        <v>6139</v>
      </c>
      <c r="E410" s="2531" t="s">
        <v>696</v>
      </c>
      <c r="F410" s="2531" t="s">
        <v>34</v>
      </c>
      <c r="G410" s="2531" t="s">
        <v>536</v>
      </c>
      <c r="H410" s="2531" t="str">
        <f t="shared" si="65"/>
        <v>PK2-HR-ME</v>
      </c>
      <c r="I410" s="2531" t="s">
        <v>1388</v>
      </c>
      <c r="J410" s="2551" t="s">
        <v>1502</v>
      </c>
      <c r="K410" s="2531">
        <v>365</v>
      </c>
      <c r="L410" s="2394"/>
      <c r="M410" s="2394"/>
      <c r="N410" s="2394" t="s">
        <v>80</v>
      </c>
      <c r="O410" s="2394"/>
      <c r="P410" s="2394"/>
      <c r="Q410" s="2394"/>
      <c r="R410" s="2394"/>
      <c r="S410" s="1534"/>
      <c r="T410" s="431"/>
    </row>
    <row r="411" spans="1:20" s="412" customFormat="1" ht="13.5" customHeight="1">
      <c r="A411" s="556" t="s">
        <v>282</v>
      </c>
      <c r="B411" s="1917"/>
      <c r="C411" s="2503">
        <v>364590</v>
      </c>
      <c r="D411" s="2495">
        <v>5794</v>
      </c>
      <c r="E411" s="2495" t="s">
        <v>695</v>
      </c>
      <c r="F411" s="2495" t="s">
        <v>42</v>
      </c>
      <c r="G411" s="2495" t="s">
        <v>536</v>
      </c>
      <c r="H411" s="2495" t="str">
        <f>A424&amp;"-"&amp;E411&amp;F411&amp;"-"&amp;G411</f>
        <v>PK2-ML-ME</v>
      </c>
      <c r="I411" s="2495" t="s">
        <v>1506</v>
      </c>
      <c r="J411" s="2496" t="s">
        <v>1542</v>
      </c>
      <c r="K411" s="2495">
        <v>30</v>
      </c>
      <c r="L411" s="2419"/>
      <c r="M411" s="2419"/>
      <c r="N411" s="2419" t="s">
        <v>80</v>
      </c>
      <c r="O411" s="2420"/>
      <c r="P411" s="2421">
        <v>5</v>
      </c>
      <c r="Q411" s="2420"/>
      <c r="R411" s="2422"/>
      <c r="S411" s="1688"/>
      <c r="T411" s="431"/>
    </row>
    <row r="412" spans="1:20" s="412" customFormat="1" ht="13.5" customHeight="1">
      <c r="A412" s="556" t="s">
        <v>282</v>
      </c>
      <c r="B412" s="1917"/>
      <c r="C412" s="4012">
        <v>364622</v>
      </c>
      <c r="D412" s="3934">
        <v>5793</v>
      </c>
      <c r="E412" s="3934" t="s">
        <v>695</v>
      </c>
      <c r="F412" s="3934" t="s">
        <v>9</v>
      </c>
      <c r="G412" s="3934" t="s">
        <v>536</v>
      </c>
      <c r="H412" s="3934" t="str">
        <f t="shared" ref="H412:H421" si="66">A412&amp;"-"&amp;E412&amp;F412&amp;"-"&amp;G412</f>
        <v>PK2-MC-ME</v>
      </c>
      <c r="I412" s="3934" t="s">
        <v>1506</v>
      </c>
      <c r="J412" s="2497" t="s">
        <v>1507</v>
      </c>
      <c r="K412" s="3934">
        <v>30</v>
      </c>
      <c r="L412" s="4030"/>
      <c r="M412" s="4030"/>
      <c r="N412" s="4030" t="s">
        <v>80</v>
      </c>
      <c r="O412" s="4030"/>
      <c r="P412" s="4030">
        <v>10</v>
      </c>
      <c r="Q412" s="4030"/>
      <c r="R412" s="4030"/>
      <c r="S412" s="1695"/>
      <c r="T412" s="431"/>
    </row>
    <row r="413" spans="1:20" s="412" customFormat="1" ht="13.5" customHeight="1" thickBot="1">
      <c r="A413" s="556" t="s">
        <v>282</v>
      </c>
      <c r="B413" s="1917"/>
      <c r="C413" s="4012"/>
      <c r="D413" s="3934"/>
      <c r="E413" s="3934"/>
      <c r="F413" s="3934"/>
      <c r="G413" s="3934" t="s">
        <v>536</v>
      </c>
      <c r="H413" s="3934" t="str">
        <f t="shared" si="66"/>
        <v>PK2--ME</v>
      </c>
      <c r="I413" s="3934"/>
      <c r="J413" s="2498" t="s">
        <v>1508</v>
      </c>
      <c r="K413" s="3934">
        <v>14</v>
      </c>
      <c r="L413" s="3938"/>
      <c r="M413" s="3938"/>
      <c r="N413" s="3938" t="s">
        <v>80</v>
      </c>
      <c r="O413" s="3938"/>
      <c r="P413" s="3938"/>
      <c r="Q413" s="3938"/>
      <c r="R413" s="3938"/>
      <c r="S413" s="1696"/>
      <c r="T413" s="431"/>
    </row>
    <row r="414" spans="1:20" s="412" customFormat="1" ht="13.5" customHeight="1" thickBot="1">
      <c r="A414" s="556" t="s">
        <v>282</v>
      </c>
      <c r="B414" s="1917"/>
      <c r="C414" s="2567">
        <v>365227</v>
      </c>
      <c r="D414" s="2568">
        <v>5931</v>
      </c>
      <c r="E414" s="2568" t="s">
        <v>718</v>
      </c>
      <c r="F414" s="2568" t="s">
        <v>34</v>
      </c>
      <c r="G414" s="2568" t="s">
        <v>536</v>
      </c>
      <c r="H414" s="2568" t="s">
        <v>1641</v>
      </c>
      <c r="I414" s="2568" t="s">
        <v>1504</v>
      </c>
      <c r="J414" s="2569" t="s">
        <v>1505</v>
      </c>
      <c r="K414" s="2570">
        <v>365</v>
      </c>
      <c r="L414" s="925"/>
      <c r="M414" s="1533"/>
      <c r="N414" s="444" t="s">
        <v>80</v>
      </c>
      <c r="O414" s="444"/>
      <c r="P414" s="444"/>
      <c r="Q414" s="444"/>
      <c r="R414" s="2397"/>
      <c r="S414" s="1534"/>
      <c r="T414" s="431"/>
    </row>
    <row r="415" spans="1:20" s="412" customFormat="1" ht="13.5" customHeight="1" thickBot="1">
      <c r="A415" s="556" t="s">
        <v>282</v>
      </c>
      <c r="B415" s="1917"/>
      <c r="C415" s="2567">
        <v>365228</v>
      </c>
      <c r="D415" s="2568">
        <v>5932</v>
      </c>
      <c r="E415" s="2568" t="s">
        <v>718</v>
      </c>
      <c r="F415" s="2568" t="s">
        <v>34</v>
      </c>
      <c r="G415" s="2568" t="s">
        <v>536</v>
      </c>
      <c r="H415" s="2568" t="s">
        <v>1641</v>
      </c>
      <c r="I415" s="2568" t="s">
        <v>1520</v>
      </c>
      <c r="J415" s="2569" t="s">
        <v>1577</v>
      </c>
      <c r="K415" s="2570">
        <v>365</v>
      </c>
      <c r="L415" s="2401"/>
      <c r="M415" s="2402"/>
      <c r="N415" s="2400" t="s">
        <v>80</v>
      </c>
      <c r="O415" s="2400"/>
      <c r="P415" s="2400"/>
      <c r="Q415" s="2400"/>
      <c r="R415" s="2400"/>
      <c r="S415" s="2403"/>
      <c r="T415" s="431"/>
    </row>
    <row r="416" spans="1:20" s="412" customFormat="1" ht="13.5" customHeight="1">
      <c r="A416" s="556" t="s">
        <v>282</v>
      </c>
      <c r="B416" s="1917"/>
      <c r="C416" s="2504">
        <v>364624</v>
      </c>
      <c r="D416" s="2500">
        <v>5796</v>
      </c>
      <c r="E416" s="2500" t="s">
        <v>694</v>
      </c>
      <c r="F416" s="2500" t="s">
        <v>42</v>
      </c>
      <c r="G416" s="2500" t="s">
        <v>536</v>
      </c>
      <c r="H416" s="2500" t="str">
        <f t="shared" si="66"/>
        <v>PK2-FL-ME</v>
      </c>
      <c r="I416" s="2501" t="s">
        <v>1522</v>
      </c>
      <c r="J416" s="2502" t="s">
        <v>1521</v>
      </c>
      <c r="K416" s="2501">
        <v>30</v>
      </c>
      <c r="L416" s="2405"/>
      <c r="M416" s="2406"/>
      <c r="N416" s="2404" t="s">
        <v>80</v>
      </c>
      <c r="O416" s="2404"/>
      <c r="P416" s="2404"/>
      <c r="Q416" s="2404"/>
      <c r="R416" s="2404"/>
      <c r="S416" s="2407"/>
      <c r="T416" s="431"/>
    </row>
    <row r="417" spans="1:24" s="412" customFormat="1" ht="13.5" customHeight="1" thickBot="1">
      <c r="A417" s="556" t="s">
        <v>282</v>
      </c>
      <c r="B417" s="1917"/>
      <c r="C417" s="2567">
        <v>364722</v>
      </c>
      <c r="D417" s="2568">
        <v>5816</v>
      </c>
      <c r="E417" s="2568" t="s">
        <v>696</v>
      </c>
      <c r="F417" s="2568" t="s">
        <v>34</v>
      </c>
      <c r="G417" s="2568" t="s">
        <v>536</v>
      </c>
      <c r="H417" s="2568" t="str">
        <f t="shared" si="66"/>
        <v>PK2-HR-ME</v>
      </c>
      <c r="I417" s="2568" t="s">
        <v>1524</v>
      </c>
      <c r="J417" s="2569" t="s">
        <v>1523</v>
      </c>
      <c r="K417" s="2568">
        <v>180</v>
      </c>
      <c r="L417" s="2408"/>
      <c r="M417" s="2408"/>
      <c r="N417" s="2408" t="s">
        <v>80</v>
      </c>
      <c r="O417" s="2408"/>
      <c r="P417" s="2408"/>
      <c r="Q417" s="2408"/>
      <c r="R417" s="2408"/>
      <c r="S417" s="2409"/>
      <c r="T417" s="431"/>
    </row>
    <row r="418" spans="1:24" s="412" customFormat="1" ht="13.5" customHeight="1" thickBot="1">
      <c r="A418" s="556" t="s">
        <v>282</v>
      </c>
      <c r="B418" s="1922"/>
      <c r="C418" s="2438">
        <v>364627</v>
      </c>
      <c r="D418" s="2428">
        <v>5799</v>
      </c>
      <c r="E418" s="2428" t="s">
        <v>713</v>
      </c>
      <c r="F418" s="2428" t="s">
        <v>9</v>
      </c>
      <c r="G418" s="2428" t="s">
        <v>697</v>
      </c>
      <c r="H418" s="2439" t="str">
        <f t="shared" si="66"/>
        <v>PK2-NC-EE</v>
      </c>
      <c r="I418" s="2395" t="s">
        <v>1525</v>
      </c>
      <c r="J418" s="2440" t="s">
        <v>1549</v>
      </c>
      <c r="K418" s="2441">
        <v>60</v>
      </c>
      <c r="L418" s="2423"/>
      <c r="M418" s="2424"/>
      <c r="N418" s="2425" t="s">
        <v>80</v>
      </c>
      <c r="O418" s="2425"/>
      <c r="P418" s="2425"/>
      <c r="Q418" s="2425"/>
      <c r="R418" s="2426"/>
      <c r="S418" s="540"/>
      <c r="T418" s="431"/>
      <c r="X418" s="2189"/>
    </row>
    <row r="419" spans="1:24" s="412" customFormat="1" ht="13.5" customHeight="1">
      <c r="A419" s="556" t="s">
        <v>282</v>
      </c>
      <c r="B419" s="1917" t="s">
        <v>1527</v>
      </c>
      <c r="C419" s="2581">
        <v>364777</v>
      </c>
      <c r="D419" s="2582">
        <v>5804</v>
      </c>
      <c r="E419" s="2582" t="s">
        <v>696</v>
      </c>
      <c r="F419" s="2582" t="s">
        <v>34</v>
      </c>
      <c r="G419" s="2582" t="s">
        <v>536</v>
      </c>
      <c r="H419" s="2582" t="s">
        <v>1805</v>
      </c>
      <c r="I419" s="2582" t="s">
        <v>1387</v>
      </c>
      <c r="J419" s="2583" t="s">
        <v>1491</v>
      </c>
      <c r="K419" s="2582">
        <v>180</v>
      </c>
      <c r="L419" s="980"/>
      <c r="M419" s="980"/>
      <c r="N419" s="980" t="s">
        <v>80</v>
      </c>
      <c r="O419" s="980"/>
      <c r="P419" s="980"/>
      <c r="Q419" s="980"/>
      <c r="R419" s="980"/>
      <c r="S419" s="1688"/>
      <c r="T419" s="431"/>
    </row>
    <row r="420" spans="1:24" s="412" customFormat="1" ht="13.5" customHeight="1" thickBot="1">
      <c r="A420" s="556" t="s">
        <v>282</v>
      </c>
      <c r="B420" s="1917"/>
      <c r="C420" s="2433">
        <v>366212</v>
      </c>
      <c r="D420" s="2574">
        <v>5806</v>
      </c>
      <c r="E420" s="2574" t="s">
        <v>718</v>
      </c>
      <c r="F420" s="2574" t="s">
        <v>34</v>
      </c>
      <c r="G420" s="2574" t="s">
        <v>536</v>
      </c>
      <c r="H420" s="2574" t="s">
        <v>1641</v>
      </c>
      <c r="I420" s="2574" t="s">
        <v>1387</v>
      </c>
      <c r="J420" s="2584" t="s">
        <v>1552</v>
      </c>
      <c r="K420" s="2574">
        <v>365</v>
      </c>
      <c r="L420" s="422"/>
      <c r="M420" s="422"/>
      <c r="N420" s="422" t="s">
        <v>80</v>
      </c>
      <c r="O420" s="422"/>
      <c r="P420" s="422"/>
      <c r="Q420" s="422"/>
      <c r="R420" s="422"/>
      <c r="S420" s="1534"/>
      <c r="T420" s="431"/>
    </row>
    <row r="421" spans="1:24" s="412" customFormat="1" ht="13.5" customHeight="1">
      <c r="A421" s="556" t="s">
        <v>282</v>
      </c>
      <c r="B421" s="1917"/>
      <c r="C421" s="3940">
        <v>364637</v>
      </c>
      <c r="D421" s="3902">
        <v>5786</v>
      </c>
      <c r="E421" s="3902" t="s">
        <v>695</v>
      </c>
      <c r="F421" s="3902" t="s">
        <v>42</v>
      </c>
      <c r="G421" s="3902" t="s">
        <v>536</v>
      </c>
      <c r="H421" s="3902" t="str">
        <f t="shared" si="66"/>
        <v>PK2-ML-ME</v>
      </c>
      <c r="I421" s="3902" t="s">
        <v>1494</v>
      </c>
      <c r="J421" s="2488" t="s">
        <v>1528</v>
      </c>
      <c r="K421" s="3902">
        <v>30</v>
      </c>
      <c r="L421" s="561"/>
      <c r="M421" s="561"/>
      <c r="N421" s="3578" t="s">
        <v>80</v>
      </c>
      <c r="O421" s="3578"/>
      <c r="P421" s="3578">
        <v>10</v>
      </c>
      <c r="Q421" s="3578"/>
      <c r="R421" s="3578"/>
      <c r="S421" s="1916"/>
      <c r="T421" s="431"/>
    </row>
    <row r="422" spans="1:24" s="412" customFormat="1" ht="13.5" customHeight="1">
      <c r="A422" s="556" t="s">
        <v>282</v>
      </c>
      <c r="B422" s="1917"/>
      <c r="C422" s="3940"/>
      <c r="D422" s="3902"/>
      <c r="E422" s="3902"/>
      <c r="F422" s="3902"/>
      <c r="G422" s="3902"/>
      <c r="H422" s="3902"/>
      <c r="I422" s="3913"/>
      <c r="J422" s="2489" t="s">
        <v>1529</v>
      </c>
      <c r="K422" s="3902"/>
      <c r="L422" s="551"/>
      <c r="M422" s="551"/>
      <c r="N422" s="3403"/>
      <c r="O422" s="3403"/>
      <c r="P422" s="3403"/>
      <c r="Q422" s="3403"/>
      <c r="R422" s="3403"/>
      <c r="S422" s="1669"/>
      <c r="T422" s="431"/>
    </row>
    <row r="423" spans="1:24" s="412" customFormat="1" ht="13.5" customHeight="1">
      <c r="A423" s="556" t="s">
        <v>282</v>
      </c>
      <c r="B423" s="1917"/>
      <c r="C423" s="3940"/>
      <c r="D423" s="3902"/>
      <c r="E423" s="3902"/>
      <c r="F423" s="3902"/>
      <c r="G423" s="3902"/>
      <c r="H423" s="3902"/>
      <c r="I423" s="3912" t="s">
        <v>1496</v>
      </c>
      <c r="J423" s="2489" t="s">
        <v>1530</v>
      </c>
      <c r="K423" s="3902"/>
      <c r="L423" s="551"/>
      <c r="M423" s="551"/>
      <c r="N423" s="3403"/>
      <c r="O423" s="3403"/>
      <c r="P423" s="3403"/>
      <c r="Q423" s="3403"/>
      <c r="R423" s="3403"/>
      <c r="S423" s="1669"/>
      <c r="T423" s="431"/>
    </row>
    <row r="424" spans="1:24" s="412" customFormat="1" ht="13.5" customHeight="1">
      <c r="A424" s="556" t="s">
        <v>282</v>
      </c>
      <c r="B424" s="1917"/>
      <c r="C424" s="3940"/>
      <c r="D424" s="3902"/>
      <c r="E424" s="3902"/>
      <c r="F424" s="3902"/>
      <c r="G424" s="3902"/>
      <c r="H424" s="3902"/>
      <c r="I424" s="3913"/>
      <c r="J424" s="2490" t="s">
        <v>1531</v>
      </c>
      <c r="K424" s="3902"/>
      <c r="L424" s="551"/>
      <c r="M424" s="551"/>
      <c r="N424" s="3403"/>
      <c r="O424" s="3403"/>
      <c r="P424" s="3403"/>
      <c r="Q424" s="3403"/>
      <c r="R424" s="3403"/>
      <c r="S424" s="1689"/>
      <c r="T424" s="431"/>
    </row>
    <row r="425" spans="1:24" s="412" customFormat="1" ht="13.5" customHeight="1">
      <c r="A425" s="556" t="s">
        <v>282</v>
      </c>
      <c r="B425" s="1917"/>
      <c r="C425" s="3940"/>
      <c r="D425" s="3903"/>
      <c r="E425" s="3903"/>
      <c r="F425" s="3903"/>
      <c r="G425" s="3903"/>
      <c r="H425" s="3903"/>
      <c r="I425" s="2491" t="s">
        <v>1532</v>
      </c>
      <c r="J425" s="2492" t="s">
        <v>1533</v>
      </c>
      <c r="K425" s="3903"/>
      <c r="L425" s="2302"/>
      <c r="M425" s="2302"/>
      <c r="N425" s="3579"/>
      <c r="O425" s="3579"/>
      <c r="P425" s="3579"/>
      <c r="Q425" s="3579"/>
      <c r="R425" s="3579"/>
      <c r="S425" s="1915"/>
      <c r="T425" s="431"/>
    </row>
    <row r="426" spans="1:24" s="412" customFormat="1" ht="13.5" customHeight="1">
      <c r="A426" s="556" t="s">
        <v>282</v>
      </c>
      <c r="B426" s="1917"/>
      <c r="C426" s="3916">
        <v>366797</v>
      </c>
      <c r="D426" s="3904">
        <v>7185</v>
      </c>
      <c r="E426" s="3904" t="s">
        <v>695</v>
      </c>
      <c r="F426" s="3904" t="s">
        <v>34</v>
      </c>
      <c r="G426" s="3904" t="s">
        <v>536</v>
      </c>
      <c r="H426" s="3904" t="str">
        <f>A428&amp;"-"&amp;E426&amp;F426&amp;"-"&amp;G426</f>
        <v>PK2-MR-ME</v>
      </c>
      <c r="I426" s="3019" t="s">
        <v>1494</v>
      </c>
      <c r="J426" s="3020" t="s">
        <v>1575</v>
      </c>
      <c r="K426" s="3904">
        <v>30</v>
      </c>
      <c r="L426" s="564"/>
      <c r="M426" s="564"/>
      <c r="N426" s="564"/>
      <c r="O426" s="564"/>
      <c r="P426" s="564"/>
      <c r="Q426" s="564"/>
      <c r="R426" s="2986"/>
      <c r="S426" s="1093"/>
      <c r="T426" s="431"/>
    </row>
    <row r="427" spans="1:24" s="412" customFormat="1" ht="13.5" customHeight="1">
      <c r="A427" s="556" t="s">
        <v>282</v>
      </c>
      <c r="B427" s="1917"/>
      <c r="C427" s="3917"/>
      <c r="D427" s="3905"/>
      <c r="E427" s="3905"/>
      <c r="F427" s="3905"/>
      <c r="G427" s="3905"/>
      <c r="H427" s="3905"/>
      <c r="I427" s="3021" t="s">
        <v>1496</v>
      </c>
      <c r="J427" s="3022" t="s">
        <v>1808</v>
      </c>
      <c r="K427" s="3905"/>
      <c r="L427" s="564"/>
      <c r="M427" s="564"/>
      <c r="N427" s="564"/>
      <c r="O427" s="564"/>
      <c r="P427" s="564"/>
      <c r="Q427" s="564"/>
      <c r="R427" s="2986"/>
      <c r="S427" s="1093"/>
      <c r="T427" s="431"/>
    </row>
    <row r="428" spans="1:24" s="412" customFormat="1" ht="13.5" customHeight="1">
      <c r="A428" s="556" t="s">
        <v>282</v>
      </c>
      <c r="B428" s="1917"/>
      <c r="C428" s="3923">
        <v>365692</v>
      </c>
      <c r="D428" s="3909">
        <v>5944</v>
      </c>
      <c r="E428" s="3909" t="s">
        <v>718</v>
      </c>
      <c r="F428" s="3909" t="s">
        <v>34</v>
      </c>
      <c r="G428" s="3909" t="s">
        <v>536</v>
      </c>
      <c r="H428" s="3909" t="str">
        <f t="shared" ref="H428" si="67">A428&amp;"-"&amp;E428&amp;F428&amp;"-"&amp;G428</f>
        <v>PK2-YR-ME</v>
      </c>
      <c r="I428" s="3909" t="s">
        <v>1494</v>
      </c>
      <c r="J428" s="2586" t="s">
        <v>1535</v>
      </c>
      <c r="K428" s="3909">
        <v>365</v>
      </c>
      <c r="L428" s="3450"/>
      <c r="M428" s="3450"/>
      <c r="N428" s="3578" t="s">
        <v>80</v>
      </c>
      <c r="O428" s="3578"/>
      <c r="P428" s="3578"/>
      <c r="Q428" s="3578"/>
      <c r="R428" s="3578"/>
      <c r="S428" s="1669"/>
      <c r="T428" s="431"/>
    </row>
    <row r="429" spans="1:24" s="412" customFormat="1" ht="13.5" customHeight="1">
      <c r="A429" s="556" t="s">
        <v>282</v>
      </c>
      <c r="B429" s="1917"/>
      <c r="C429" s="3924"/>
      <c r="D429" s="3892"/>
      <c r="E429" s="3892"/>
      <c r="F429" s="3892"/>
      <c r="G429" s="3892"/>
      <c r="H429" s="3892"/>
      <c r="I429" s="3892"/>
      <c r="J429" s="2587" t="s">
        <v>1536</v>
      </c>
      <c r="K429" s="3892"/>
      <c r="L429" s="3460"/>
      <c r="M429" s="3460"/>
      <c r="N429" s="3403" t="s">
        <v>80</v>
      </c>
      <c r="O429" s="3403"/>
      <c r="P429" s="3403"/>
      <c r="Q429" s="3403"/>
      <c r="R429" s="3403"/>
      <c r="S429" s="1669"/>
      <c r="T429" s="431"/>
    </row>
    <row r="430" spans="1:24" s="412" customFormat="1" ht="13.5" customHeight="1">
      <c r="A430" s="556" t="s">
        <v>282</v>
      </c>
      <c r="B430" s="1917"/>
      <c r="C430" s="3924"/>
      <c r="D430" s="3892"/>
      <c r="E430" s="3892"/>
      <c r="F430" s="3892"/>
      <c r="G430" s="3892"/>
      <c r="H430" s="3892"/>
      <c r="I430" s="3892"/>
      <c r="J430" s="2587" t="s">
        <v>1575</v>
      </c>
      <c r="K430" s="3892"/>
      <c r="L430" s="414"/>
      <c r="M430" s="414"/>
      <c r="N430" s="3403"/>
      <c r="O430" s="3403"/>
      <c r="P430" s="3403"/>
      <c r="Q430" s="3403"/>
      <c r="R430" s="3403"/>
      <c r="S430" s="1669"/>
      <c r="T430" s="431"/>
    </row>
    <row r="431" spans="1:24" s="412" customFormat="1" ht="13.5" customHeight="1">
      <c r="A431" s="556" t="s">
        <v>282</v>
      </c>
      <c r="B431" s="1917"/>
      <c r="C431" s="3925"/>
      <c r="D431" s="3893"/>
      <c r="E431" s="3893"/>
      <c r="F431" s="3893"/>
      <c r="G431" s="3893"/>
      <c r="H431" s="3893"/>
      <c r="I431" s="3893"/>
      <c r="J431" s="2587" t="s">
        <v>1639</v>
      </c>
      <c r="K431" s="3893"/>
      <c r="L431" s="414"/>
      <c r="M431" s="414"/>
      <c r="N431" s="3403"/>
      <c r="O431" s="3403"/>
      <c r="P431" s="3403"/>
      <c r="Q431" s="3403"/>
      <c r="R431" s="3403"/>
      <c r="S431" s="1669"/>
      <c r="T431" s="431"/>
    </row>
    <row r="432" spans="1:24" s="412" customFormat="1" ht="13.5" customHeight="1">
      <c r="A432" s="556" t="s">
        <v>282</v>
      </c>
      <c r="B432" s="1917"/>
      <c r="C432" s="3924">
        <v>365744</v>
      </c>
      <c r="D432" s="3892">
        <v>6129</v>
      </c>
      <c r="E432" s="3892" t="s">
        <v>718</v>
      </c>
      <c r="F432" s="3892" t="s">
        <v>34</v>
      </c>
      <c r="G432" s="3892" t="s">
        <v>536</v>
      </c>
      <c r="H432" s="3892" t="str">
        <f t="shared" ref="H432" si="68">A432&amp;"-"&amp;E432&amp;F432&amp;"-"&amp;G432</f>
        <v>PK2-YR-ME</v>
      </c>
      <c r="I432" s="3892" t="s">
        <v>1496</v>
      </c>
      <c r="J432" s="2588" t="s">
        <v>1538</v>
      </c>
      <c r="K432" s="3892">
        <v>365</v>
      </c>
      <c r="L432" s="3460"/>
      <c r="M432" s="3460"/>
      <c r="N432" s="3403"/>
      <c r="O432" s="3403"/>
      <c r="P432" s="3403"/>
      <c r="Q432" s="3403"/>
      <c r="R432" s="3403"/>
      <c r="S432" s="1669"/>
      <c r="T432" s="431"/>
    </row>
    <row r="433" spans="1:20" s="412" customFormat="1" ht="13.5" customHeight="1">
      <c r="A433" s="556" t="s">
        <v>282</v>
      </c>
      <c r="B433" s="1917"/>
      <c r="C433" s="3924"/>
      <c r="D433" s="3892"/>
      <c r="E433" s="3892"/>
      <c r="F433" s="3892"/>
      <c r="G433" s="3892"/>
      <c r="H433" s="3892"/>
      <c r="I433" s="3892"/>
      <c r="J433" s="2587" t="s">
        <v>1539</v>
      </c>
      <c r="K433" s="3892"/>
      <c r="L433" s="3460"/>
      <c r="M433" s="3460"/>
      <c r="N433" s="3403"/>
      <c r="O433" s="3403"/>
      <c r="P433" s="3403"/>
      <c r="Q433" s="3403"/>
      <c r="R433" s="3403"/>
      <c r="S433" s="1669"/>
      <c r="T433" s="431"/>
    </row>
    <row r="434" spans="1:20" s="412" customFormat="1" ht="13.5" customHeight="1">
      <c r="A434" s="556" t="s">
        <v>282</v>
      </c>
      <c r="B434" s="1917"/>
      <c r="C434" s="3924"/>
      <c r="D434" s="3892"/>
      <c r="E434" s="3892"/>
      <c r="F434" s="3892"/>
      <c r="G434" s="3892"/>
      <c r="H434" s="3892"/>
      <c r="I434" s="3892"/>
      <c r="J434" s="2587" t="s">
        <v>1576</v>
      </c>
      <c r="K434" s="3892"/>
      <c r="L434" s="563"/>
      <c r="M434" s="563"/>
      <c r="N434" s="3403"/>
      <c r="O434" s="3403"/>
      <c r="P434" s="3403"/>
      <c r="Q434" s="3403"/>
      <c r="R434" s="3403"/>
      <c r="S434" s="1689"/>
      <c r="T434" s="431"/>
    </row>
    <row r="435" spans="1:20" s="412" customFormat="1" ht="13.5" customHeight="1">
      <c r="A435" s="556" t="s">
        <v>282</v>
      </c>
      <c r="B435" s="1917"/>
      <c r="C435" s="3925"/>
      <c r="D435" s="3893"/>
      <c r="E435" s="3893"/>
      <c r="F435" s="3893"/>
      <c r="G435" s="3893"/>
      <c r="H435" s="3893"/>
      <c r="I435" s="3893"/>
      <c r="J435" s="2587" t="s">
        <v>1640</v>
      </c>
      <c r="K435" s="3893"/>
      <c r="L435" s="563"/>
      <c r="M435" s="563"/>
      <c r="N435" s="3450"/>
      <c r="O435" s="3450"/>
      <c r="P435" s="3450"/>
      <c r="Q435" s="3450"/>
      <c r="R435" s="3450"/>
      <c r="S435" s="1689"/>
      <c r="T435" s="431"/>
    </row>
    <row r="436" spans="1:20" s="412" customFormat="1" ht="13.5" customHeight="1">
      <c r="A436" s="556" t="s">
        <v>282</v>
      </c>
      <c r="B436" s="1917"/>
      <c r="C436" s="3943">
        <v>366213</v>
      </c>
      <c r="D436" s="3910">
        <v>5945</v>
      </c>
      <c r="E436" s="3910" t="s">
        <v>718</v>
      </c>
      <c r="F436" s="3910" t="s">
        <v>34</v>
      </c>
      <c r="G436" s="3910" t="s">
        <v>536</v>
      </c>
      <c r="H436" s="3910" t="str">
        <f t="shared" ref="H436:H437" si="69">A436&amp;"-"&amp;E436&amp;F436&amp;"-"&amp;G436</f>
        <v>PK2-YR-ME</v>
      </c>
      <c r="I436" s="2565" t="s">
        <v>1494</v>
      </c>
      <c r="J436" s="2589" t="s">
        <v>1537</v>
      </c>
      <c r="K436" s="3910">
        <v>365</v>
      </c>
      <c r="L436" s="563"/>
      <c r="M436" s="563"/>
      <c r="N436" s="3474" t="s">
        <v>80</v>
      </c>
      <c r="O436" s="3474"/>
      <c r="P436" s="3474"/>
      <c r="Q436" s="3474"/>
      <c r="R436" s="3474"/>
      <c r="S436" s="1689"/>
      <c r="T436" s="431"/>
    </row>
    <row r="437" spans="1:20" s="412" customFormat="1" ht="13.5" customHeight="1">
      <c r="A437" s="556" t="s">
        <v>282</v>
      </c>
      <c r="B437" s="1917"/>
      <c r="C437" s="3925"/>
      <c r="D437" s="3893"/>
      <c r="E437" s="3893"/>
      <c r="F437" s="3893"/>
      <c r="G437" s="3893"/>
      <c r="H437" s="3893" t="str">
        <f t="shared" si="69"/>
        <v>PK2--</v>
      </c>
      <c r="I437" s="2475" t="s">
        <v>1496</v>
      </c>
      <c r="J437" s="2585" t="s">
        <v>1540</v>
      </c>
      <c r="K437" s="3893"/>
      <c r="L437" s="414"/>
      <c r="M437" s="414"/>
      <c r="N437" s="3450"/>
      <c r="O437" s="3450"/>
      <c r="P437" s="3450"/>
      <c r="Q437" s="3450"/>
      <c r="R437" s="3450"/>
      <c r="S437" s="1669"/>
      <c r="T437" s="431"/>
    </row>
    <row r="438" spans="1:20" s="412" customFormat="1" ht="13.5" customHeight="1">
      <c r="A438" s="556" t="s">
        <v>282</v>
      </c>
      <c r="B438" s="1917"/>
      <c r="C438" s="3924">
        <v>366214</v>
      </c>
      <c r="D438" s="3892">
        <v>5946</v>
      </c>
      <c r="E438" s="3892" t="s">
        <v>718</v>
      </c>
      <c r="F438" s="3892" t="s">
        <v>34</v>
      </c>
      <c r="G438" s="3892" t="s">
        <v>536</v>
      </c>
      <c r="H438" s="3892" t="str">
        <f>A452&amp;"-"&amp;E438&amp;F438&amp;"-"&amp;G438</f>
        <v>PK2-YR-ME</v>
      </c>
      <c r="I438" s="2566" t="s">
        <v>1494</v>
      </c>
      <c r="J438" s="2590" t="s">
        <v>1495</v>
      </c>
      <c r="K438" s="3892">
        <v>365</v>
      </c>
      <c r="L438" s="563"/>
      <c r="M438" s="563"/>
      <c r="N438" s="3474" t="s">
        <v>80</v>
      </c>
      <c r="O438" s="3474"/>
      <c r="P438" s="3474"/>
      <c r="Q438" s="3474"/>
      <c r="R438" s="3474"/>
      <c r="S438" s="1093"/>
      <c r="T438" s="431"/>
    </row>
    <row r="439" spans="1:20" s="412" customFormat="1" ht="13.5" customHeight="1" thickBot="1">
      <c r="A439" s="556" t="s">
        <v>282</v>
      </c>
      <c r="B439" s="1917"/>
      <c r="C439" s="4037"/>
      <c r="D439" s="4013"/>
      <c r="E439" s="4013"/>
      <c r="F439" s="4013"/>
      <c r="G439" s="4013"/>
      <c r="H439" s="4013"/>
      <c r="I439" s="2591" t="s">
        <v>1496</v>
      </c>
      <c r="J439" s="2592" t="s">
        <v>1495</v>
      </c>
      <c r="K439" s="4013"/>
      <c r="L439" s="422"/>
      <c r="M439" s="422"/>
      <c r="N439" s="3416"/>
      <c r="O439" s="3416"/>
      <c r="P439" s="3416"/>
      <c r="Q439" s="3416"/>
      <c r="R439" s="3416"/>
      <c r="S439" s="1534"/>
      <c r="T439" s="431"/>
    </row>
    <row r="440" spans="1:20" s="412" customFormat="1" ht="13.5" customHeight="1">
      <c r="A440" s="556" t="s">
        <v>282</v>
      </c>
      <c r="B440" s="1917"/>
      <c r="C440" s="3940">
        <v>364639</v>
      </c>
      <c r="D440" s="3942">
        <v>5788</v>
      </c>
      <c r="E440" s="3942" t="s">
        <v>695</v>
      </c>
      <c r="F440" s="3942" t="s">
        <v>32</v>
      </c>
      <c r="G440" s="3942" t="s">
        <v>536</v>
      </c>
      <c r="H440" s="3942" t="s">
        <v>1548</v>
      </c>
      <c r="I440" s="3942" t="s">
        <v>1388</v>
      </c>
      <c r="J440" s="2493" t="s">
        <v>1497</v>
      </c>
      <c r="K440" s="3942">
        <v>30</v>
      </c>
      <c r="L440" s="2393"/>
      <c r="M440" s="2393"/>
      <c r="N440" s="3402" t="s">
        <v>80</v>
      </c>
      <c r="O440" s="3402"/>
      <c r="P440" s="3402">
        <v>10</v>
      </c>
      <c r="Q440" s="3402"/>
      <c r="R440" s="3445"/>
      <c r="S440" s="1093"/>
      <c r="T440" s="431"/>
    </row>
    <row r="441" spans="1:20" s="412" customFormat="1" ht="13.5" customHeight="1">
      <c r="A441" s="556" t="s">
        <v>282</v>
      </c>
      <c r="B441" s="1917"/>
      <c r="C441" s="3940"/>
      <c r="D441" s="3942"/>
      <c r="E441" s="3942"/>
      <c r="F441" s="3942"/>
      <c r="G441" s="3942"/>
      <c r="H441" s="3942"/>
      <c r="I441" s="3942"/>
      <c r="J441" s="2492" t="s">
        <v>1534</v>
      </c>
      <c r="K441" s="3942"/>
      <c r="L441" s="2302"/>
      <c r="M441" s="2302"/>
      <c r="N441" s="3579" t="s">
        <v>80</v>
      </c>
      <c r="O441" s="3579"/>
      <c r="P441" s="3579">
        <v>10</v>
      </c>
      <c r="Q441" s="3579"/>
      <c r="R441" s="3581"/>
      <c r="S441" s="1688"/>
      <c r="T441" s="431"/>
    </row>
    <row r="442" spans="1:20" s="412" customFormat="1" ht="13.5" customHeight="1">
      <c r="A442" s="556" t="s">
        <v>282</v>
      </c>
      <c r="B442" s="1917"/>
      <c r="C442" s="3940">
        <v>364618</v>
      </c>
      <c r="D442" s="3942">
        <v>5790</v>
      </c>
      <c r="E442" s="3942" t="s">
        <v>695</v>
      </c>
      <c r="F442" s="3942" t="s">
        <v>42</v>
      </c>
      <c r="G442" s="3942" t="s">
        <v>536</v>
      </c>
      <c r="H442" s="3942" t="str">
        <f t="shared" ref="H442:H446" si="70">A442&amp;"-"&amp;E442&amp;F442&amp;"-"&amp;G442</f>
        <v>PK2-ML-ME</v>
      </c>
      <c r="I442" s="3942" t="s">
        <v>1388</v>
      </c>
      <c r="J442" s="2493" t="s">
        <v>1498</v>
      </c>
      <c r="K442" s="3942">
        <v>30</v>
      </c>
      <c r="L442" s="3578"/>
      <c r="M442" s="3578"/>
      <c r="N442" s="3578" t="s">
        <v>80</v>
      </c>
      <c r="O442" s="3578"/>
      <c r="P442" s="3578">
        <v>5</v>
      </c>
      <c r="Q442" s="3578"/>
      <c r="R442" s="3580"/>
      <c r="S442" s="1669"/>
      <c r="T442" s="431"/>
    </row>
    <row r="443" spans="1:20" s="412" customFormat="1" ht="13.5" customHeight="1">
      <c r="A443" s="556" t="s">
        <v>282</v>
      </c>
      <c r="B443" s="1917"/>
      <c r="C443" s="3940"/>
      <c r="D443" s="3942"/>
      <c r="E443" s="3942" t="s">
        <v>694</v>
      </c>
      <c r="F443" s="3942"/>
      <c r="G443" s="3942" t="s">
        <v>536</v>
      </c>
      <c r="H443" s="3942" t="str">
        <f t="shared" si="70"/>
        <v>PK2-F-ME</v>
      </c>
      <c r="I443" s="3942"/>
      <c r="J443" s="2489" t="s">
        <v>1499</v>
      </c>
      <c r="K443" s="3942">
        <v>14</v>
      </c>
      <c r="L443" s="3403"/>
      <c r="M443" s="3403"/>
      <c r="N443" s="3403" t="s">
        <v>80</v>
      </c>
      <c r="O443" s="3403"/>
      <c r="P443" s="3403"/>
      <c r="Q443" s="3403"/>
      <c r="R443" s="3446"/>
      <c r="S443" s="1669"/>
      <c r="T443" s="431"/>
    </row>
    <row r="444" spans="1:20" s="412" customFormat="1" ht="13.5" customHeight="1">
      <c r="A444" s="556" t="s">
        <v>282</v>
      </c>
      <c r="B444" s="1917"/>
      <c r="C444" s="3940"/>
      <c r="D444" s="3942"/>
      <c r="E444" s="3942" t="s">
        <v>694</v>
      </c>
      <c r="F444" s="3942"/>
      <c r="G444" s="3942" t="s">
        <v>536</v>
      </c>
      <c r="H444" s="3942" t="str">
        <f t="shared" si="70"/>
        <v>PK2-F-ME</v>
      </c>
      <c r="I444" s="3942"/>
      <c r="J444" s="2489" t="s">
        <v>1500</v>
      </c>
      <c r="K444" s="3942">
        <v>14</v>
      </c>
      <c r="L444" s="3403"/>
      <c r="M444" s="3403"/>
      <c r="N444" s="3403" t="s">
        <v>80</v>
      </c>
      <c r="O444" s="3403"/>
      <c r="P444" s="3403"/>
      <c r="Q444" s="3403"/>
      <c r="R444" s="3446"/>
      <c r="S444" s="1669"/>
      <c r="T444" s="431"/>
    </row>
    <row r="445" spans="1:20" s="412" customFormat="1" ht="13.5" customHeight="1">
      <c r="A445" s="556" t="s">
        <v>282</v>
      </c>
      <c r="B445" s="1917"/>
      <c r="C445" s="3940"/>
      <c r="D445" s="3942"/>
      <c r="E445" s="3942" t="s">
        <v>694</v>
      </c>
      <c r="F445" s="3942"/>
      <c r="G445" s="3942" t="s">
        <v>536</v>
      </c>
      <c r="H445" s="3942" t="str">
        <f t="shared" si="70"/>
        <v>PK2-F-ME</v>
      </c>
      <c r="I445" s="3942"/>
      <c r="J445" s="2492" t="s">
        <v>1501</v>
      </c>
      <c r="K445" s="3942">
        <v>14</v>
      </c>
      <c r="L445" s="3579"/>
      <c r="M445" s="3579"/>
      <c r="N445" s="3579" t="s">
        <v>80</v>
      </c>
      <c r="O445" s="3579"/>
      <c r="P445" s="3579"/>
      <c r="Q445" s="3579"/>
      <c r="R445" s="3581"/>
      <c r="S445" s="1669"/>
      <c r="T445" s="431"/>
    </row>
    <row r="446" spans="1:20" s="412" customFormat="1" ht="13.5" customHeight="1">
      <c r="A446" s="556" t="s">
        <v>282</v>
      </c>
      <c r="B446" s="1917"/>
      <c r="C446" s="2593">
        <v>364619</v>
      </c>
      <c r="D446" s="2594">
        <v>5791</v>
      </c>
      <c r="E446" s="2594" t="s">
        <v>999</v>
      </c>
      <c r="F446" s="2594" t="s">
        <v>9</v>
      </c>
      <c r="G446" s="2594" t="s">
        <v>536</v>
      </c>
      <c r="H446" s="2594" t="str">
        <f t="shared" si="70"/>
        <v>PK2-WC-ME</v>
      </c>
      <c r="I446" s="2594" t="s">
        <v>1388</v>
      </c>
      <c r="J446" s="2595" t="s">
        <v>1541</v>
      </c>
      <c r="K446" s="2594">
        <v>7</v>
      </c>
      <c r="L446" s="2300"/>
      <c r="M446" s="2300"/>
      <c r="N446" s="2300" t="s">
        <v>80</v>
      </c>
      <c r="O446" s="2300"/>
      <c r="P446" s="2300">
        <v>20</v>
      </c>
      <c r="Q446" s="2300"/>
      <c r="R446" s="2396"/>
      <c r="S446" s="1688"/>
      <c r="T446" s="431"/>
    </row>
    <row r="447" spans="1:20" s="412" customFormat="1" ht="13.5" customHeight="1" thickBot="1">
      <c r="A447" s="556" t="s">
        <v>282</v>
      </c>
      <c r="B447" s="1917"/>
      <c r="C447" s="2593">
        <v>366251</v>
      </c>
      <c r="D447" s="2594">
        <v>6139</v>
      </c>
      <c r="E447" s="2594" t="s">
        <v>696</v>
      </c>
      <c r="F447" s="2594" t="s">
        <v>34</v>
      </c>
      <c r="G447" s="2594" t="s">
        <v>536</v>
      </c>
      <c r="H447" s="2594" t="str">
        <f>A447&amp;"-"&amp;E447&amp;F447&amp;"-"&amp;G447</f>
        <v>PK2-HR-ME</v>
      </c>
      <c r="I447" s="2594" t="s">
        <v>1388</v>
      </c>
      <c r="J447" s="2595" t="s">
        <v>1502</v>
      </c>
      <c r="K447" s="2594">
        <v>365</v>
      </c>
      <c r="L447" s="2394"/>
      <c r="M447" s="2394"/>
      <c r="N447" s="2394" t="s">
        <v>80</v>
      </c>
      <c r="O447" s="2394"/>
      <c r="P447" s="2394"/>
      <c r="Q447" s="2394"/>
      <c r="R447" s="2394"/>
      <c r="S447" s="1534"/>
      <c r="T447" s="431"/>
    </row>
    <row r="448" spans="1:20" s="412" customFormat="1" ht="13.5" customHeight="1">
      <c r="A448" s="556" t="s">
        <v>282</v>
      </c>
      <c r="B448" s="1917"/>
      <c r="C448" s="2494">
        <v>364620</v>
      </c>
      <c r="D448" s="2495">
        <v>5794</v>
      </c>
      <c r="E448" s="2495" t="s">
        <v>695</v>
      </c>
      <c r="F448" s="2495" t="s">
        <v>42</v>
      </c>
      <c r="G448" s="2495" t="s">
        <v>536</v>
      </c>
      <c r="H448" s="2495" t="str">
        <f>A461&amp;"-"&amp;E448&amp;F448&amp;"-"&amp;G448</f>
        <v>PK2-ML-ME</v>
      </c>
      <c r="I448" s="2495" t="s">
        <v>1506</v>
      </c>
      <c r="J448" s="2496" t="s">
        <v>1542</v>
      </c>
      <c r="K448" s="2495">
        <v>30</v>
      </c>
      <c r="L448" s="406"/>
      <c r="M448" s="406"/>
      <c r="N448" s="406" t="s">
        <v>80</v>
      </c>
      <c r="O448" s="2398"/>
      <c r="P448" s="530">
        <v>5</v>
      </c>
      <c r="Q448" s="2398"/>
      <c r="R448" s="2399"/>
      <c r="S448" s="1688"/>
      <c r="T448" s="431"/>
    </row>
    <row r="449" spans="1:20" s="412" customFormat="1" ht="13.5" customHeight="1">
      <c r="A449" s="556" t="s">
        <v>282</v>
      </c>
      <c r="B449" s="1917"/>
      <c r="C449" s="4012">
        <v>364642</v>
      </c>
      <c r="D449" s="3934">
        <v>5793</v>
      </c>
      <c r="E449" s="3934" t="s">
        <v>695</v>
      </c>
      <c r="F449" s="3934" t="s">
        <v>9</v>
      </c>
      <c r="G449" s="3934" t="s">
        <v>536</v>
      </c>
      <c r="H449" s="3934" t="str">
        <f t="shared" ref="H449:H455" si="71">A449&amp;"-"&amp;E449&amp;F449&amp;"-"&amp;G449</f>
        <v>PK2-MC-ME</v>
      </c>
      <c r="I449" s="3934" t="s">
        <v>1506</v>
      </c>
      <c r="J449" s="2497" t="s">
        <v>1507</v>
      </c>
      <c r="K449" s="3934">
        <v>30</v>
      </c>
      <c r="L449" s="3937"/>
      <c r="M449" s="3937"/>
      <c r="N449" s="3937" t="s">
        <v>80</v>
      </c>
      <c r="O449" s="3941"/>
      <c r="P449" s="3941">
        <v>10</v>
      </c>
      <c r="Q449" s="3941"/>
      <c r="R449" s="3941"/>
      <c r="S449" s="1695"/>
      <c r="T449" s="431"/>
    </row>
    <row r="450" spans="1:20" s="412" customFormat="1" ht="13.5" customHeight="1" thickBot="1">
      <c r="A450" s="556" t="s">
        <v>282</v>
      </c>
      <c r="B450" s="1917"/>
      <c r="C450" s="4012"/>
      <c r="D450" s="3934"/>
      <c r="E450" s="3934"/>
      <c r="F450" s="3934"/>
      <c r="G450" s="3934" t="s">
        <v>536</v>
      </c>
      <c r="H450" s="3934" t="str">
        <f t="shared" si="71"/>
        <v>PK2--ME</v>
      </c>
      <c r="I450" s="3934"/>
      <c r="J450" s="2498" t="s">
        <v>1508</v>
      </c>
      <c r="K450" s="3934">
        <v>14</v>
      </c>
      <c r="L450" s="3938"/>
      <c r="M450" s="3938"/>
      <c r="N450" s="3938" t="s">
        <v>80</v>
      </c>
      <c r="O450" s="3938"/>
      <c r="P450" s="3938"/>
      <c r="Q450" s="3938"/>
      <c r="R450" s="3938"/>
      <c r="S450" s="1696"/>
      <c r="T450" s="431"/>
    </row>
    <row r="451" spans="1:20" s="412" customFormat="1" ht="13.5" customHeight="1" thickBot="1">
      <c r="A451" s="556" t="s">
        <v>282</v>
      </c>
      <c r="B451" s="1917"/>
      <c r="C451" s="2593">
        <v>365216</v>
      </c>
      <c r="D451" s="2594">
        <v>5931</v>
      </c>
      <c r="E451" s="2594" t="s">
        <v>718</v>
      </c>
      <c r="F451" s="2594" t="s">
        <v>34</v>
      </c>
      <c r="G451" s="2594" t="s">
        <v>536</v>
      </c>
      <c r="H451" s="2594" t="s">
        <v>1641</v>
      </c>
      <c r="I451" s="2594" t="s">
        <v>1504</v>
      </c>
      <c r="J451" s="2595" t="s">
        <v>1505</v>
      </c>
      <c r="K451" s="2596">
        <v>365</v>
      </c>
      <c r="L451" s="925"/>
      <c r="M451" s="1533"/>
      <c r="N451" s="444" t="s">
        <v>80</v>
      </c>
      <c r="O451" s="444"/>
      <c r="P451" s="444"/>
      <c r="Q451" s="444"/>
      <c r="R451" s="2397"/>
      <c r="S451" s="1534"/>
      <c r="T451" s="431"/>
    </row>
    <row r="452" spans="1:20" s="412" customFormat="1" ht="13.5" customHeight="1" thickBot="1">
      <c r="A452" s="556" t="s">
        <v>282</v>
      </c>
      <c r="B452" s="1917"/>
      <c r="C452" s="2593">
        <v>365217</v>
      </c>
      <c r="D452" s="2594">
        <v>5932</v>
      </c>
      <c r="E452" s="2594" t="s">
        <v>718</v>
      </c>
      <c r="F452" s="2594" t="s">
        <v>34</v>
      </c>
      <c r="G452" s="2594" t="s">
        <v>536</v>
      </c>
      <c r="H452" s="2594" t="s">
        <v>1641</v>
      </c>
      <c r="I452" s="2594" t="s">
        <v>1520</v>
      </c>
      <c r="J452" s="2595" t="s">
        <v>1577</v>
      </c>
      <c r="K452" s="2596">
        <v>365</v>
      </c>
      <c r="L452" s="2401"/>
      <c r="M452" s="2402"/>
      <c r="N452" s="2400" t="s">
        <v>80</v>
      </c>
      <c r="O452" s="2400"/>
      <c r="P452" s="2400"/>
      <c r="Q452" s="2400"/>
      <c r="R452" s="2400"/>
      <c r="S452" s="1737"/>
      <c r="T452" s="431"/>
    </row>
    <row r="453" spans="1:20" s="412" customFormat="1" ht="13.5" customHeight="1">
      <c r="A453" s="556" t="s">
        <v>282</v>
      </c>
      <c r="B453" s="1917"/>
      <c r="C453" s="2504">
        <v>364644</v>
      </c>
      <c r="D453" s="2500">
        <v>5796</v>
      </c>
      <c r="E453" s="2500" t="s">
        <v>694</v>
      </c>
      <c r="F453" s="2500" t="s">
        <v>42</v>
      </c>
      <c r="G453" s="2500" t="s">
        <v>536</v>
      </c>
      <c r="H453" s="2500" t="str">
        <f t="shared" si="71"/>
        <v>PK2-FL-ME</v>
      </c>
      <c r="I453" s="2501" t="s">
        <v>1522</v>
      </c>
      <c r="J453" s="2502" t="s">
        <v>1521</v>
      </c>
      <c r="K453" s="2501">
        <v>30</v>
      </c>
      <c r="L453" s="2405"/>
      <c r="M453" s="2406"/>
      <c r="N453" s="2404" t="s">
        <v>80</v>
      </c>
      <c r="O453" s="2404"/>
      <c r="P453" s="2404"/>
      <c r="Q453" s="2404"/>
      <c r="R453" s="2404"/>
      <c r="S453" s="1738"/>
      <c r="T453" s="431"/>
    </row>
    <row r="454" spans="1:20" s="412" customFormat="1" ht="13.5" customHeight="1" thickBot="1">
      <c r="A454" s="556" t="s">
        <v>282</v>
      </c>
      <c r="B454" s="1917"/>
      <c r="C454" s="2593">
        <v>364718</v>
      </c>
      <c r="D454" s="2594">
        <v>5816</v>
      </c>
      <c r="E454" s="2594" t="s">
        <v>696</v>
      </c>
      <c r="F454" s="2594" t="s">
        <v>34</v>
      </c>
      <c r="G454" s="2594" t="s">
        <v>536</v>
      </c>
      <c r="H454" s="2594" t="str">
        <f t="shared" si="71"/>
        <v>PK2-HR-ME</v>
      </c>
      <c r="I454" s="2594" t="s">
        <v>1524</v>
      </c>
      <c r="J454" s="2595" t="s">
        <v>1523</v>
      </c>
      <c r="K454" s="2594">
        <v>180</v>
      </c>
      <c r="L454" s="2408"/>
      <c r="M454" s="2408"/>
      <c r="N454" s="2408" t="s">
        <v>80</v>
      </c>
      <c r="O454" s="2408"/>
      <c r="P454" s="2408"/>
      <c r="Q454" s="2408"/>
      <c r="R454" s="2408"/>
      <c r="S454" s="1739"/>
      <c r="T454" s="431"/>
    </row>
    <row r="455" spans="1:20" s="412" customFormat="1" ht="13.5" customHeight="1" thickBot="1">
      <c r="A455" s="556" t="s">
        <v>282</v>
      </c>
      <c r="B455" s="1922"/>
      <c r="C455" s="947">
        <v>364647</v>
      </c>
      <c r="D455" s="2428">
        <v>5799</v>
      </c>
      <c r="E455" s="2428" t="s">
        <v>713</v>
      </c>
      <c r="F455" s="2428" t="s">
        <v>9</v>
      </c>
      <c r="G455" s="2428" t="s">
        <v>697</v>
      </c>
      <c r="H455" s="2439" t="str">
        <f t="shared" si="71"/>
        <v>PK2-NC-EE</v>
      </c>
      <c r="I455" s="2395" t="s">
        <v>1525</v>
      </c>
      <c r="J455" s="2440" t="s">
        <v>1549</v>
      </c>
      <c r="K455" s="2441">
        <v>60</v>
      </c>
      <c r="L455" s="2423"/>
      <c r="M455" s="2424"/>
      <c r="N455" s="2425" t="s">
        <v>80</v>
      </c>
      <c r="O455" s="2425"/>
      <c r="P455" s="2425"/>
      <c r="Q455" s="2425"/>
      <c r="R455" s="2426"/>
      <c r="S455" s="1906"/>
      <c r="T455" s="431"/>
    </row>
    <row r="456" spans="1:20" s="412" customFormat="1" ht="13.5" customHeight="1">
      <c r="A456" s="556" t="s">
        <v>282</v>
      </c>
      <c r="B456" s="1917" t="s">
        <v>1543</v>
      </c>
      <c r="C456" s="3926">
        <v>364778</v>
      </c>
      <c r="D456" s="980">
        <v>5804</v>
      </c>
      <c r="E456" s="980" t="s">
        <v>696</v>
      </c>
      <c r="F456" s="980" t="s">
        <v>34</v>
      </c>
      <c r="G456" s="980" t="s">
        <v>536</v>
      </c>
      <c r="H456" s="980" t="s">
        <v>1805</v>
      </c>
      <c r="I456" s="980" t="s">
        <v>1387</v>
      </c>
      <c r="J456" s="519" t="s">
        <v>1491</v>
      </c>
      <c r="K456" s="980">
        <v>180</v>
      </c>
      <c r="L456" s="980"/>
      <c r="M456" s="980"/>
      <c r="N456" s="980" t="s">
        <v>80</v>
      </c>
      <c r="O456" s="980"/>
      <c r="P456" s="980"/>
      <c r="Q456" s="980"/>
      <c r="R456" s="980"/>
      <c r="S456" s="1688"/>
      <c r="T456" s="431"/>
    </row>
    <row r="457" spans="1:20" s="412" customFormat="1" ht="13.5" customHeight="1" thickBot="1">
      <c r="A457" s="556" t="s">
        <v>282</v>
      </c>
      <c r="B457" s="1917"/>
      <c r="C457" s="3927"/>
      <c r="D457" s="422">
        <v>5806</v>
      </c>
      <c r="E457" s="422" t="s">
        <v>718</v>
      </c>
      <c r="F457" s="422" t="s">
        <v>34</v>
      </c>
      <c r="G457" s="422" t="s">
        <v>536</v>
      </c>
      <c r="H457" s="422" t="s">
        <v>1641</v>
      </c>
      <c r="I457" s="422" t="s">
        <v>1387</v>
      </c>
      <c r="J457" s="533" t="s">
        <v>1552</v>
      </c>
      <c r="K457" s="422">
        <v>365</v>
      </c>
      <c r="L457" s="422"/>
      <c r="M457" s="422"/>
      <c r="N457" s="422" t="s">
        <v>80</v>
      </c>
      <c r="O457" s="422"/>
      <c r="P457" s="422"/>
      <c r="Q457" s="422"/>
      <c r="R457" s="422"/>
      <c r="S457" s="1534"/>
      <c r="T457" s="431"/>
    </row>
    <row r="458" spans="1:20" s="412" customFormat="1" ht="13.5" customHeight="1">
      <c r="A458" s="556" t="s">
        <v>282</v>
      </c>
      <c r="B458" s="1917"/>
      <c r="C458" s="3920">
        <v>364650</v>
      </c>
      <c r="D458" s="3901">
        <v>5786</v>
      </c>
      <c r="E458" s="3901" t="s">
        <v>694</v>
      </c>
      <c r="F458" s="3901" t="s">
        <v>42</v>
      </c>
      <c r="G458" s="3901" t="s">
        <v>536</v>
      </c>
      <c r="H458" s="3901" t="str">
        <f>A482&amp;"-"&amp;E458&amp;F458&amp;"-"&amp;G458</f>
        <v>PK2-FL-ME</v>
      </c>
      <c r="I458" s="3901" t="s">
        <v>1494</v>
      </c>
      <c r="J458" s="2493" t="s">
        <v>1528</v>
      </c>
      <c r="K458" s="3901">
        <v>14</v>
      </c>
      <c r="L458" s="561"/>
      <c r="M458" s="561"/>
      <c r="N458" s="3578" t="s">
        <v>80</v>
      </c>
      <c r="O458" s="3578"/>
      <c r="P458" s="3578">
        <v>10</v>
      </c>
      <c r="Q458" s="3578"/>
      <c r="R458" s="3578"/>
      <c r="S458" s="1916"/>
      <c r="T458" s="431"/>
    </row>
    <row r="459" spans="1:20" s="412" customFormat="1" ht="13.5" customHeight="1">
      <c r="A459" s="556" t="s">
        <v>282</v>
      </c>
      <c r="B459" s="1917"/>
      <c r="C459" s="3921"/>
      <c r="D459" s="3902"/>
      <c r="E459" s="3902"/>
      <c r="F459" s="3902"/>
      <c r="G459" s="3902"/>
      <c r="H459" s="3902"/>
      <c r="I459" s="3913"/>
      <c r="J459" s="2489" t="s">
        <v>1529</v>
      </c>
      <c r="K459" s="3902"/>
      <c r="L459" s="551"/>
      <c r="M459" s="551"/>
      <c r="N459" s="3403"/>
      <c r="O459" s="3403"/>
      <c r="P459" s="3403"/>
      <c r="Q459" s="3403"/>
      <c r="R459" s="3403"/>
      <c r="S459" s="1669"/>
      <c r="T459" s="431"/>
    </row>
    <row r="460" spans="1:20" s="412" customFormat="1" ht="13.5" customHeight="1">
      <c r="A460" s="556" t="s">
        <v>282</v>
      </c>
      <c r="B460" s="1917"/>
      <c r="C460" s="3921"/>
      <c r="D460" s="3902"/>
      <c r="E460" s="3902"/>
      <c r="F460" s="3902"/>
      <c r="G460" s="3902"/>
      <c r="H460" s="3902"/>
      <c r="I460" s="3912" t="s">
        <v>1496</v>
      </c>
      <c r="J460" s="2489" t="s">
        <v>1530</v>
      </c>
      <c r="K460" s="3902"/>
      <c r="L460" s="551"/>
      <c r="M460" s="551"/>
      <c r="N460" s="3403"/>
      <c r="O460" s="3403"/>
      <c r="P460" s="3403"/>
      <c r="Q460" s="3403"/>
      <c r="R460" s="3403"/>
      <c r="S460" s="1669"/>
      <c r="T460" s="431"/>
    </row>
    <row r="461" spans="1:20" s="412" customFormat="1" ht="13.5" customHeight="1">
      <c r="A461" s="556" t="s">
        <v>282</v>
      </c>
      <c r="B461" s="1917"/>
      <c r="C461" s="3921"/>
      <c r="D461" s="3902"/>
      <c r="E461" s="3902"/>
      <c r="F461" s="3902"/>
      <c r="G461" s="3902"/>
      <c r="H461" s="3902"/>
      <c r="I461" s="3913"/>
      <c r="J461" s="2490" t="s">
        <v>1531</v>
      </c>
      <c r="K461" s="3902"/>
      <c r="L461" s="551"/>
      <c r="M461" s="551"/>
      <c r="N461" s="3403"/>
      <c r="O461" s="3403"/>
      <c r="P461" s="3403"/>
      <c r="Q461" s="3403"/>
      <c r="R461" s="3403"/>
      <c r="S461" s="1689"/>
      <c r="T461" s="431"/>
    </row>
    <row r="462" spans="1:20" s="412" customFormat="1" ht="13.5" customHeight="1">
      <c r="A462" s="556" t="s">
        <v>282</v>
      </c>
      <c r="B462" s="1917"/>
      <c r="C462" s="3922"/>
      <c r="D462" s="3903"/>
      <c r="E462" s="3903"/>
      <c r="F462" s="3903"/>
      <c r="G462" s="3903"/>
      <c r="H462" s="3903"/>
      <c r="I462" s="2491" t="s">
        <v>1532</v>
      </c>
      <c r="J462" s="2492" t="s">
        <v>1533</v>
      </c>
      <c r="K462" s="3903"/>
      <c r="L462" s="2302"/>
      <c r="M462" s="2302"/>
      <c r="N462" s="3579"/>
      <c r="O462" s="3579"/>
      <c r="P462" s="3579"/>
      <c r="Q462" s="3579"/>
      <c r="R462" s="3579"/>
      <c r="S462" s="1915"/>
      <c r="T462" s="431"/>
    </row>
    <row r="463" spans="1:20" s="412" customFormat="1" ht="13.5" customHeight="1">
      <c r="A463" s="556" t="s">
        <v>282</v>
      </c>
      <c r="B463" s="1917"/>
      <c r="C463" s="3916">
        <v>366798</v>
      </c>
      <c r="D463" s="3904">
        <v>7185</v>
      </c>
      <c r="E463" s="3904" t="s">
        <v>695</v>
      </c>
      <c r="F463" s="3904" t="s">
        <v>34</v>
      </c>
      <c r="G463" s="3904" t="s">
        <v>536</v>
      </c>
      <c r="H463" s="3904" t="str">
        <f>A465&amp;"-"&amp;E463&amp;F463&amp;"-"&amp;G463</f>
        <v>PK2-MR-ME</v>
      </c>
      <c r="I463" s="3019" t="s">
        <v>1494</v>
      </c>
      <c r="J463" s="3020" t="s">
        <v>1575</v>
      </c>
      <c r="K463" s="3904">
        <v>30</v>
      </c>
      <c r="L463" s="564"/>
      <c r="M463" s="564"/>
      <c r="N463" s="564"/>
      <c r="O463" s="564"/>
      <c r="P463" s="564"/>
      <c r="Q463" s="564"/>
      <c r="R463" s="2986"/>
      <c r="S463" s="1093"/>
      <c r="T463" s="431"/>
    </row>
    <row r="464" spans="1:20" s="412" customFormat="1" ht="13.5" customHeight="1">
      <c r="A464" s="556" t="s">
        <v>282</v>
      </c>
      <c r="B464" s="1917"/>
      <c r="C464" s="3917"/>
      <c r="D464" s="3905"/>
      <c r="E464" s="3905"/>
      <c r="F464" s="3905"/>
      <c r="G464" s="3905"/>
      <c r="H464" s="3905"/>
      <c r="I464" s="3021" t="s">
        <v>1496</v>
      </c>
      <c r="J464" s="3022" t="s">
        <v>1808</v>
      </c>
      <c r="K464" s="3905"/>
      <c r="L464" s="564"/>
      <c r="M464" s="564"/>
      <c r="N464" s="564"/>
      <c r="O464" s="564"/>
      <c r="P464" s="564"/>
      <c r="Q464" s="564"/>
      <c r="R464" s="2986"/>
      <c r="S464" s="1093"/>
      <c r="T464" s="431"/>
    </row>
    <row r="465" spans="1:20" s="412" customFormat="1" ht="13.5" customHeight="1">
      <c r="A465" s="556" t="s">
        <v>282</v>
      </c>
      <c r="B465" s="1917"/>
      <c r="C465" s="3909">
        <v>365693</v>
      </c>
      <c r="D465" s="3909">
        <v>5944</v>
      </c>
      <c r="E465" s="3909" t="s">
        <v>718</v>
      </c>
      <c r="F465" s="3909" t="s">
        <v>34</v>
      </c>
      <c r="G465" s="3909" t="s">
        <v>536</v>
      </c>
      <c r="H465" s="3909" t="str">
        <f t="shared" ref="H465" si="72">A465&amp;"-"&amp;E465&amp;F465&amp;"-"&amp;G465</f>
        <v>PK2-YR-ME</v>
      </c>
      <c r="I465" s="3909" t="s">
        <v>1494</v>
      </c>
      <c r="J465" s="2586" t="s">
        <v>1535</v>
      </c>
      <c r="K465" s="3909">
        <v>365</v>
      </c>
      <c r="L465" s="3450"/>
      <c r="M465" s="3450"/>
      <c r="N465" s="3578" t="s">
        <v>80</v>
      </c>
      <c r="O465" s="3578"/>
      <c r="P465" s="3578"/>
      <c r="Q465" s="3578"/>
      <c r="R465" s="3578"/>
      <c r="S465" s="1669"/>
      <c r="T465" s="431"/>
    </row>
    <row r="466" spans="1:20" s="412" customFormat="1" ht="13.5" customHeight="1">
      <c r="A466" s="556" t="s">
        <v>282</v>
      </c>
      <c r="B466" s="1917"/>
      <c r="C466" s="3892"/>
      <c r="D466" s="3892"/>
      <c r="E466" s="3892"/>
      <c r="F466" s="3892"/>
      <c r="G466" s="3892"/>
      <c r="H466" s="3892"/>
      <c r="I466" s="3892"/>
      <c r="J466" s="2587" t="s">
        <v>1536</v>
      </c>
      <c r="K466" s="3892"/>
      <c r="L466" s="3460"/>
      <c r="M466" s="3460"/>
      <c r="N466" s="3403" t="s">
        <v>80</v>
      </c>
      <c r="O466" s="3403"/>
      <c r="P466" s="3403"/>
      <c r="Q466" s="3403"/>
      <c r="R466" s="3403"/>
      <c r="S466" s="1669"/>
      <c r="T466" s="431"/>
    </row>
    <row r="467" spans="1:20" s="412" customFormat="1" ht="13.5" customHeight="1">
      <c r="A467" s="556" t="s">
        <v>282</v>
      </c>
      <c r="B467" s="1917"/>
      <c r="C467" s="3892"/>
      <c r="D467" s="3892"/>
      <c r="E467" s="3892"/>
      <c r="F467" s="3892"/>
      <c r="G467" s="3892"/>
      <c r="H467" s="3892"/>
      <c r="I467" s="3892"/>
      <c r="J467" s="2587" t="s">
        <v>1575</v>
      </c>
      <c r="K467" s="3892"/>
      <c r="L467" s="414"/>
      <c r="M467" s="414"/>
      <c r="N467" s="3403"/>
      <c r="O467" s="3403"/>
      <c r="P467" s="3403"/>
      <c r="Q467" s="3403"/>
      <c r="R467" s="3403"/>
      <c r="S467" s="1669"/>
      <c r="T467" s="431"/>
    </row>
    <row r="468" spans="1:20" s="412" customFormat="1" ht="13.5" customHeight="1">
      <c r="A468" s="556" t="s">
        <v>282</v>
      </c>
      <c r="B468" s="1917"/>
      <c r="C468" s="3893"/>
      <c r="D468" s="3893"/>
      <c r="E468" s="3893"/>
      <c r="F468" s="3893"/>
      <c r="G468" s="3893"/>
      <c r="H468" s="3893"/>
      <c r="I468" s="3893"/>
      <c r="J468" s="2587" t="s">
        <v>1639</v>
      </c>
      <c r="K468" s="3893"/>
      <c r="L468" s="414"/>
      <c r="M468" s="414"/>
      <c r="N468" s="3403"/>
      <c r="O468" s="3403"/>
      <c r="P468" s="3403"/>
      <c r="Q468" s="3403"/>
      <c r="R468" s="3403"/>
      <c r="S468" s="1669"/>
      <c r="T468" s="431"/>
    </row>
    <row r="469" spans="1:20" s="412" customFormat="1" ht="13.5" customHeight="1">
      <c r="A469" s="556" t="s">
        <v>282</v>
      </c>
      <c r="B469" s="1917"/>
      <c r="C469" s="3892">
        <v>365745</v>
      </c>
      <c r="D469" s="3892">
        <v>6129</v>
      </c>
      <c r="E469" s="3892" t="s">
        <v>718</v>
      </c>
      <c r="F469" s="3892" t="s">
        <v>34</v>
      </c>
      <c r="G469" s="3892" t="s">
        <v>536</v>
      </c>
      <c r="H469" s="3892" t="str">
        <f t="shared" ref="H469" si="73">A469&amp;"-"&amp;E469&amp;F469&amp;"-"&amp;G469</f>
        <v>PK2-YR-ME</v>
      </c>
      <c r="I469" s="3892" t="s">
        <v>1496</v>
      </c>
      <c r="J469" s="2588" t="s">
        <v>1538</v>
      </c>
      <c r="K469" s="3892">
        <v>365</v>
      </c>
      <c r="L469" s="3460"/>
      <c r="M469" s="3460"/>
      <c r="N469" s="3403"/>
      <c r="O469" s="3403"/>
      <c r="P469" s="3403"/>
      <c r="Q469" s="3403"/>
      <c r="R469" s="3403"/>
      <c r="S469" s="1669"/>
      <c r="T469" s="431"/>
    </row>
    <row r="470" spans="1:20" s="412" customFormat="1" ht="13.5" customHeight="1">
      <c r="A470" s="556" t="s">
        <v>282</v>
      </c>
      <c r="B470" s="1917"/>
      <c r="C470" s="3892"/>
      <c r="D470" s="3892"/>
      <c r="E470" s="3892"/>
      <c r="F470" s="3892"/>
      <c r="G470" s="3892"/>
      <c r="H470" s="3892"/>
      <c r="I470" s="3892"/>
      <c r="J470" s="2587" t="s">
        <v>1539</v>
      </c>
      <c r="K470" s="3892"/>
      <c r="L470" s="3460"/>
      <c r="M470" s="3460"/>
      <c r="N470" s="3403"/>
      <c r="O470" s="3403"/>
      <c r="P470" s="3403"/>
      <c r="Q470" s="3403"/>
      <c r="R470" s="3403"/>
      <c r="S470" s="1669"/>
      <c r="T470" s="431"/>
    </row>
    <row r="471" spans="1:20" s="412" customFormat="1" ht="13.5" customHeight="1">
      <c r="A471" s="556" t="s">
        <v>282</v>
      </c>
      <c r="B471" s="1917"/>
      <c r="C471" s="3892"/>
      <c r="D471" s="3892"/>
      <c r="E471" s="3892"/>
      <c r="F471" s="3892"/>
      <c r="G471" s="3892"/>
      <c r="H471" s="3892"/>
      <c r="I471" s="3892"/>
      <c r="J471" s="2587" t="s">
        <v>1576</v>
      </c>
      <c r="K471" s="3892"/>
      <c r="L471" s="563"/>
      <c r="M471" s="563"/>
      <c r="N471" s="3403"/>
      <c r="O471" s="3403"/>
      <c r="P471" s="3403"/>
      <c r="Q471" s="3403"/>
      <c r="R471" s="3403"/>
      <c r="S471" s="1689"/>
      <c r="T471" s="431"/>
    </row>
    <row r="472" spans="1:20" s="412" customFormat="1" ht="13.5" customHeight="1">
      <c r="A472" s="556" t="s">
        <v>282</v>
      </c>
      <c r="B472" s="1917"/>
      <c r="C472" s="3893"/>
      <c r="D472" s="3893"/>
      <c r="E472" s="3893"/>
      <c r="F472" s="3893"/>
      <c r="G472" s="3893"/>
      <c r="H472" s="3893"/>
      <c r="I472" s="3893"/>
      <c r="J472" s="2587" t="s">
        <v>1640</v>
      </c>
      <c r="K472" s="3893"/>
      <c r="L472" s="563"/>
      <c r="M472" s="563"/>
      <c r="N472" s="3450"/>
      <c r="O472" s="3450"/>
      <c r="P472" s="3450"/>
      <c r="Q472" s="3450"/>
      <c r="R472" s="3450"/>
      <c r="S472" s="1689"/>
      <c r="T472" s="431"/>
    </row>
    <row r="473" spans="1:20" s="412" customFormat="1" ht="13.5" customHeight="1">
      <c r="A473" s="556" t="s">
        <v>282</v>
      </c>
      <c r="B473" s="1917"/>
      <c r="C473" s="3918">
        <v>366259</v>
      </c>
      <c r="D473" s="3910">
        <v>5945</v>
      </c>
      <c r="E473" s="3910" t="s">
        <v>696</v>
      </c>
      <c r="F473" s="3910" t="s">
        <v>34</v>
      </c>
      <c r="G473" s="3910" t="s">
        <v>536</v>
      </c>
      <c r="H473" s="3910" t="str">
        <f>A486&amp;"-"&amp;E473&amp;F473&amp;"-"&amp;G473</f>
        <v>PK2-HR-ME</v>
      </c>
      <c r="I473" s="2565" t="s">
        <v>1494</v>
      </c>
      <c r="J473" s="2589" t="s">
        <v>1537</v>
      </c>
      <c r="K473" s="3910">
        <v>365</v>
      </c>
      <c r="L473" s="563"/>
      <c r="M473" s="563"/>
      <c r="N473" s="3474" t="s">
        <v>80</v>
      </c>
      <c r="O473" s="3474"/>
      <c r="P473" s="3474"/>
      <c r="Q473" s="3474"/>
      <c r="R473" s="3474"/>
      <c r="S473" s="1689"/>
      <c r="T473" s="431"/>
    </row>
    <row r="474" spans="1:20" s="412" customFormat="1" ht="13.5" customHeight="1">
      <c r="A474" s="556" t="s">
        <v>282</v>
      </c>
      <c r="B474" s="1917"/>
      <c r="C474" s="3919"/>
      <c r="D474" s="3893"/>
      <c r="E474" s="3893"/>
      <c r="F474" s="3893"/>
      <c r="G474" s="3893"/>
      <c r="H474" s="3893"/>
      <c r="I474" s="2475" t="s">
        <v>1496</v>
      </c>
      <c r="J474" s="2585" t="s">
        <v>1540</v>
      </c>
      <c r="K474" s="3893"/>
      <c r="L474" s="414"/>
      <c r="M474" s="414"/>
      <c r="N474" s="3450"/>
      <c r="O474" s="3450"/>
      <c r="P474" s="3450"/>
      <c r="Q474" s="3450"/>
      <c r="R474" s="3450"/>
      <c r="S474" s="1669"/>
      <c r="T474" s="431"/>
    </row>
    <row r="475" spans="1:20" s="412" customFormat="1" ht="13.5" customHeight="1">
      <c r="A475" s="556" t="s">
        <v>282</v>
      </c>
      <c r="B475" s="1917"/>
      <c r="C475" s="3918">
        <v>366260</v>
      </c>
      <c r="D475" s="3910">
        <v>5946</v>
      </c>
      <c r="E475" s="3910" t="s">
        <v>696</v>
      </c>
      <c r="F475" s="3910" t="s">
        <v>34</v>
      </c>
      <c r="G475" s="3910" t="s">
        <v>536</v>
      </c>
      <c r="H475" s="3910" t="str">
        <f>A489&amp;"-"&amp;E475&amp;F475&amp;"-"&amp;G475</f>
        <v>PK2-HR-ME</v>
      </c>
      <c r="I475" s="2566" t="s">
        <v>1494</v>
      </c>
      <c r="J475" s="2590" t="s">
        <v>1495</v>
      </c>
      <c r="K475" s="3892">
        <v>365</v>
      </c>
      <c r="L475" s="563"/>
      <c r="M475" s="563"/>
      <c r="N475" s="3474" t="s">
        <v>80</v>
      </c>
      <c r="O475" s="3474"/>
      <c r="P475" s="3474"/>
      <c r="Q475" s="3474"/>
      <c r="R475" s="3474"/>
      <c r="S475" s="1093"/>
      <c r="T475" s="431"/>
    </row>
    <row r="476" spans="1:20" s="412" customFormat="1" ht="13.5" customHeight="1" thickBot="1">
      <c r="A476" s="556" t="s">
        <v>282</v>
      </c>
      <c r="B476" s="1917"/>
      <c r="C476" s="3919"/>
      <c r="D476" s="3911"/>
      <c r="E476" s="3911"/>
      <c r="F476" s="3911"/>
      <c r="G476" s="3911"/>
      <c r="H476" s="3911"/>
      <c r="I476" s="2651" t="s">
        <v>1496</v>
      </c>
      <c r="J476" s="2652" t="s">
        <v>1495</v>
      </c>
      <c r="K476" s="4013"/>
      <c r="L476" s="422"/>
      <c r="M476" s="422"/>
      <c r="N476" s="3416"/>
      <c r="O476" s="3416"/>
      <c r="P476" s="3416"/>
      <c r="Q476" s="3416"/>
      <c r="R476" s="3416"/>
      <c r="S476" s="1534"/>
      <c r="T476" s="431"/>
    </row>
    <row r="477" spans="1:20" s="412" customFormat="1" ht="13.5" customHeight="1">
      <c r="A477" s="556" t="s">
        <v>282</v>
      </c>
      <c r="B477" s="1917"/>
      <c r="C477" s="3939">
        <v>364652</v>
      </c>
      <c r="D477" s="3908">
        <v>5788</v>
      </c>
      <c r="E477" s="3908" t="s">
        <v>999</v>
      </c>
      <c r="F477" s="3908" t="s">
        <v>32</v>
      </c>
      <c r="G477" s="3908" t="s">
        <v>536</v>
      </c>
      <c r="H477" s="3908" t="s">
        <v>1503</v>
      </c>
      <c r="I477" s="3908" t="s">
        <v>1388</v>
      </c>
      <c r="J477" s="2505" t="s">
        <v>1497</v>
      </c>
      <c r="K477" s="3908">
        <v>7</v>
      </c>
      <c r="L477" s="2393"/>
      <c r="M477" s="2393"/>
      <c r="N477" s="3402" t="s">
        <v>80</v>
      </c>
      <c r="O477" s="3402"/>
      <c r="P477" s="3402">
        <v>10</v>
      </c>
      <c r="Q477" s="3402"/>
      <c r="R477" s="3445"/>
      <c r="S477" s="1093"/>
      <c r="T477" s="431"/>
    </row>
    <row r="478" spans="1:20" s="412" customFormat="1" ht="13.5" customHeight="1">
      <c r="A478" s="556" t="s">
        <v>282</v>
      </c>
      <c r="B478" s="1917"/>
      <c r="C478" s="3922"/>
      <c r="D478" s="3903"/>
      <c r="E478" s="3903"/>
      <c r="F478" s="3903"/>
      <c r="G478" s="3903"/>
      <c r="H478" s="3903"/>
      <c r="I478" s="3903"/>
      <c r="J478" s="2506" t="s">
        <v>1534</v>
      </c>
      <c r="K478" s="3903"/>
      <c r="L478" s="2302"/>
      <c r="M478" s="2302"/>
      <c r="N478" s="3579" t="s">
        <v>80</v>
      </c>
      <c r="O478" s="3579"/>
      <c r="P478" s="3579">
        <v>10</v>
      </c>
      <c r="Q478" s="3579"/>
      <c r="R478" s="3581"/>
      <c r="S478" s="1688"/>
      <c r="T478" s="431"/>
    </row>
    <row r="479" spans="1:20" s="412" customFormat="1" ht="13.5" customHeight="1">
      <c r="A479" s="556" t="s">
        <v>282</v>
      </c>
      <c r="B479" s="1917"/>
      <c r="C479" s="3920">
        <v>364654</v>
      </c>
      <c r="D479" s="3901">
        <v>5790</v>
      </c>
      <c r="E479" s="3901" t="s">
        <v>694</v>
      </c>
      <c r="F479" s="3901" t="s">
        <v>42</v>
      </c>
      <c r="G479" s="3901" t="s">
        <v>536</v>
      </c>
      <c r="H479" s="3901" t="s">
        <v>1503</v>
      </c>
      <c r="I479" s="3901" t="s">
        <v>1388</v>
      </c>
      <c r="J479" s="2493" t="s">
        <v>1498</v>
      </c>
      <c r="K479" s="3901">
        <v>14</v>
      </c>
      <c r="L479" s="3578"/>
      <c r="M479" s="3578"/>
      <c r="N479" s="3578" t="s">
        <v>80</v>
      </c>
      <c r="O479" s="3578"/>
      <c r="P479" s="3578">
        <v>5</v>
      </c>
      <c r="Q479" s="3578"/>
      <c r="R479" s="3580"/>
      <c r="S479" s="1669"/>
      <c r="T479" s="431"/>
    </row>
    <row r="480" spans="1:20" s="412" customFormat="1" ht="13.5" customHeight="1">
      <c r="A480" s="556" t="s">
        <v>282</v>
      </c>
      <c r="B480" s="1917"/>
      <c r="C480" s="3921"/>
      <c r="D480" s="3902"/>
      <c r="E480" s="3902" t="s">
        <v>694</v>
      </c>
      <c r="F480" s="3902"/>
      <c r="G480" s="3902" t="s">
        <v>536</v>
      </c>
      <c r="H480" s="3902"/>
      <c r="I480" s="3902"/>
      <c r="J480" s="2489" t="s">
        <v>1499</v>
      </c>
      <c r="K480" s="3902">
        <v>14</v>
      </c>
      <c r="L480" s="3403"/>
      <c r="M480" s="3403"/>
      <c r="N480" s="3403" t="s">
        <v>80</v>
      </c>
      <c r="O480" s="3403"/>
      <c r="P480" s="3403"/>
      <c r="Q480" s="3403"/>
      <c r="R480" s="3446"/>
      <c r="S480" s="1669"/>
      <c r="T480" s="431"/>
    </row>
    <row r="481" spans="1:20" s="412" customFormat="1" ht="13.5" customHeight="1">
      <c r="A481" s="556" t="s">
        <v>282</v>
      </c>
      <c r="B481" s="1917"/>
      <c r="C481" s="3921"/>
      <c r="D481" s="3902"/>
      <c r="E481" s="3902" t="s">
        <v>694</v>
      </c>
      <c r="F481" s="3902"/>
      <c r="G481" s="3902" t="s">
        <v>536</v>
      </c>
      <c r="H481" s="3902" t="s">
        <v>1503</v>
      </c>
      <c r="I481" s="3902"/>
      <c r="J481" s="2489" t="s">
        <v>1500</v>
      </c>
      <c r="K481" s="3902">
        <v>14</v>
      </c>
      <c r="L481" s="3403"/>
      <c r="M481" s="3403"/>
      <c r="N481" s="3403" t="s">
        <v>80</v>
      </c>
      <c r="O481" s="3403"/>
      <c r="P481" s="3403"/>
      <c r="Q481" s="3403"/>
      <c r="R481" s="3446"/>
      <c r="S481" s="1669"/>
      <c r="T481" s="431"/>
    </row>
    <row r="482" spans="1:20" s="412" customFormat="1" ht="13.5" customHeight="1">
      <c r="A482" s="556" t="s">
        <v>282</v>
      </c>
      <c r="B482" s="1917"/>
      <c r="C482" s="3922"/>
      <c r="D482" s="3903"/>
      <c r="E482" s="3903" t="s">
        <v>694</v>
      </c>
      <c r="F482" s="3903"/>
      <c r="G482" s="3903" t="s">
        <v>536</v>
      </c>
      <c r="H482" s="3903"/>
      <c r="I482" s="3903"/>
      <c r="J482" s="2492" t="s">
        <v>1501</v>
      </c>
      <c r="K482" s="3903">
        <v>14</v>
      </c>
      <c r="L482" s="3579"/>
      <c r="M482" s="3579"/>
      <c r="N482" s="3579" t="s">
        <v>80</v>
      </c>
      <c r="O482" s="3579"/>
      <c r="P482" s="3579"/>
      <c r="Q482" s="3579"/>
      <c r="R482" s="3581"/>
      <c r="S482" s="1669"/>
      <c r="T482" s="431"/>
    </row>
    <row r="483" spans="1:20" s="412" customFormat="1" ht="13.5" customHeight="1">
      <c r="A483" s="556" t="s">
        <v>282</v>
      </c>
      <c r="B483" s="1917"/>
      <c r="C483" s="2507">
        <v>364673</v>
      </c>
      <c r="D483" s="2434">
        <v>5791</v>
      </c>
      <c r="E483" s="2434" t="s">
        <v>695</v>
      </c>
      <c r="F483" s="2434" t="s">
        <v>9</v>
      </c>
      <c r="G483" s="2434" t="s">
        <v>536</v>
      </c>
      <c r="H483" s="2434" t="str">
        <f>A494&amp;"-"&amp;E483&amp;F483&amp;"-"&amp;G483</f>
        <v>PK2-MC-ME</v>
      </c>
      <c r="I483" s="2434" t="s">
        <v>1388</v>
      </c>
      <c r="J483" s="2432" t="s">
        <v>1541</v>
      </c>
      <c r="K483" s="2434">
        <v>30</v>
      </c>
      <c r="L483" s="2300"/>
      <c r="M483" s="2300"/>
      <c r="N483" s="2300" t="s">
        <v>80</v>
      </c>
      <c r="O483" s="2300"/>
      <c r="P483" s="2300">
        <v>20</v>
      </c>
      <c r="Q483" s="2300"/>
      <c r="R483" s="2396"/>
      <c r="S483" s="1688"/>
      <c r="T483" s="431"/>
    </row>
    <row r="484" spans="1:20" s="412" customFormat="1" ht="13.5" customHeight="1" thickBot="1">
      <c r="A484" s="556" t="s">
        <v>282</v>
      </c>
      <c r="B484" s="1917"/>
      <c r="C484" s="2666">
        <v>366276</v>
      </c>
      <c r="D484" s="2531">
        <v>6139</v>
      </c>
      <c r="E484" s="2531" t="s">
        <v>696</v>
      </c>
      <c r="F484" s="2531" t="s">
        <v>34</v>
      </c>
      <c r="G484" s="2531" t="s">
        <v>536</v>
      </c>
      <c r="H484" s="2531" t="str">
        <f t="shared" ref="H484" si="74">A484&amp;"-"&amp;E484&amp;F484&amp;"-"&amp;G484</f>
        <v>PK2-HR-ME</v>
      </c>
      <c r="I484" s="2531" t="s">
        <v>1388</v>
      </c>
      <c r="J484" s="2551" t="s">
        <v>1502</v>
      </c>
      <c r="K484" s="2531">
        <v>365</v>
      </c>
      <c r="L484" s="2394"/>
      <c r="M484" s="2394"/>
      <c r="N484" s="2394" t="s">
        <v>80</v>
      </c>
      <c r="O484" s="2394"/>
      <c r="P484" s="2394"/>
      <c r="Q484" s="2394"/>
      <c r="R484" s="2394"/>
      <c r="S484" s="1534"/>
      <c r="T484" s="431"/>
    </row>
    <row r="485" spans="1:20" s="412" customFormat="1" ht="13.5" customHeight="1">
      <c r="A485" s="556" t="s">
        <v>282</v>
      </c>
      <c r="B485" s="1917"/>
      <c r="C485" s="2795">
        <v>364675</v>
      </c>
      <c r="D485" s="2793">
        <v>5794</v>
      </c>
      <c r="E485" s="2793" t="s">
        <v>694</v>
      </c>
      <c r="F485" s="2793" t="s">
        <v>42</v>
      </c>
      <c r="G485" s="2793" t="s">
        <v>536</v>
      </c>
      <c r="H485" s="2793" t="str">
        <f>A498&amp;"-"&amp;E485&amp;F485&amp;"-"&amp;G485</f>
        <v>PK2-FL-ME</v>
      </c>
      <c r="I485" s="2793" t="s">
        <v>1506</v>
      </c>
      <c r="J485" s="2488" t="s">
        <v>1542</v>
      </c>
      <c r="K485" s="2793">
        <v>14</v>
      </c>
      <c r="L485" s="406"/>
      <c r="M485" s="406"/>
      <c r="N485" s="406" t="s">
        <v>80</v>
      </c>
      <c r="O485" s="2398"/>
      <c r="P485" s="530">
        <v>5</v>
      </c>
      <c r="Q485" s="2398"/>
      <c r="R485" s="2399"/>
      <c r="S485" s="1688"/>
      <c r="T485" s="431"/>
    </row>
    <row r="486" spans="1:20" s="412" customFormat="1" ht="13.5" customHeight="1">
      <c r="A486" s="556" t="s">
        <v>282</v>
      </c>
      <c r="B486" s="1917"/>
      <c r="C486" s="3935">
        <v>364677</v>
      </c>
      <c r="D486" s="4031">
        <v>5793</v>
      </c>
      <c r="E486" s="4033" t="s">
        <v>694</v>
      </c>
      <c r="F486" s="4033" t="s">
        <v>9</v>
      </c>
      <c r="G486" s="4033" t="s">
        <v>536</v>
      </c>
      <c r="H486" s="4033" t="str">
        <f>A499&amp;"-"&amp;E486&amp;F486&amp;"-"&amp;G486</f>
        <v>PK2-FC-ME</v>
      </c>
      <c r="I486" s="4033" t="s">
        <v>1506</v>
      </c>
      <c r="J486" s="2510" t="s">
        <v>1507</v>
      </c>
      <c r="K486" s="4033">
        <v>14</v>
      </c>
      <c r="L486" s="3937"/>
      <c r="M486" s="3937"/>
      <c r="N486" s="3937" t="s">
        <v>80</v>
      </c>
      <c r="O486" s="3941"/>
      <c r="P486" s="3941">
        <v>10</v>
      </c>
      <c r="Q486" s="3941"/>
      <c r="R486" s="3941"/>
      <c r="S486" s="1695"/>
      <c r="T486" s="431"/>
    </row>
    <row r="487" spans="1:20" s="412" customFormat="1" ht="13.5" customHeight="1" thickBot="1">
      <c r="A487" s="556" t="s">
        <v>282</v>
      </c>
      <c r="B487" s="1917"/>
      <c r="C487" s="3936"/>
      <c r="D487" s="4032"/>
      <c r="E487" s="4032"/>
      <c r="F487" s="4032"/>
      <c r="G487" s="4032" t="s">
        <v>536</v>
      </c>
      <c r="H487" s="4032" t="str">
        <f>A502&amp;"-"&amp;E487&amp;F487&amp;"-"&amp;G487</f>
        <v>PK2--ME</v>
      </c>
      <c r="I487" s="4032"/>
      <c r="J487" s="2511" t="s">
        <v>1508</v>
      </c>
      <c r="K487" s="4032">
        <v>14</v>
      </c>
      <c r="L487" s="3938"/>
      <c r="M487" s="3938"/>
      <c r="N487" s="3938" t="s">
        <v>80</v>
      </c>
      <c r="O487" s="3938"/>
      <c r="P487" s="3938"/>
      <c r="Q487" s="3938"/>
      <c r="R487" s="3938"/>
      <c r="S487" s="1696"/>
      <c r="T487" s="431"/>
    </row>
    <row r="488" spans="1:20" s="412" customFormat="1" ht="13.5" customHeight="1" thickBot="1">
      <c r="A488" s="556" t="s">
        <v>282</v>
      </c>
      <c r="B488" s="1917"/>
      <c r="C488" s="2665">
        <v>365218</v>
      </c>
      <c r="D488" s="2663">
        <v>5933</v>
      </c>
      <c r="E488" s="2663" t="s">
        <v>696</v>
      </c>
      <c r="F488" s="2663" t="s">
        <v>34</v>
      </c>
      <c r="G488" s="2663" t="s">
        <v>536</v>
      </c>
      <c r="H488" s="2663" t="str">
        <f>A503&amp;"-"&amp;E488&amp;F488&amp;"-"&amp;G488</f>
        <v>PK2-HR-ME</v>
      </c>
      <c r="I488" s="2663" t="s">
        <v>1504</v>
      </c>
      <c r="J488" s="2664" t="s">
        <v>1505</v>
      </c>
      <c r="K488" s="2596">
        <v>365</v>
      </c>
      <c r="L488" s="925"/>
      <c r="M488" s="1533"/>
      <c r="N488" s="444" t="s">
        <v>80</v>
      </c>
      <c r="O488" s="444"/>
      <c r="P488" s="444"/>
      <c r="Q488" s="444"/>
      <c r="R488" s="2397"/>
      <c r="S488" s="1534"/>
      <c r="T488" s="431"/>
    </row>
    <row r="489" spans="1:20" s="412" customFormat="1" ht="13.5" customHeight="1" thickBot="1">
      <c r="A489" s="556" t="s">
        <v>282</v>
      </c>
      <c r="B489" s="1917"/>
      <c r="C489" s="2666">
        <v>365219</v>
      </c>
      <c r="D489" s="2594">
        <v>5934</v>
      </c>
      <c r="E489" s="2594" t="s">
        <v>718</v>
      </c>
      <c r="F489" s="2594" t="s">
        <v>34</v>
      </c>
      <c r="G489" s="2594" t="s">
        <v>536</v>
      </c>
      <c r="H489" s="2594" t="str">
        <f>A505&amp;"-"&amp;E489&amp;F489&amp;"-"&amp;G489</f>
        <v>PK2-YR-ME</v>
      </c>
      <c r="I489" s="2594" t="s">
        <v>1520</v>
      </c>
      <c r="J489" s="2595" t="s">
        <v>1577</v>
      </c>
      <c r="K489" s="2596">
        <v>365</v>
      </c>
      <c r="L489" s="2401"/>
      <c r="M489" s="2402"/>
      <c r="N489" s="2400" t="s">
        <v>80</v>
      </c>
      <c r="O489" s="2400"/>
      <c r="P489" s="2400"/>
      <c r="Q489" s="2400"/>
      <c r="R489" s="2400"/>
      <c r="S489" s="2403"/>
      <c r="T489" s="431"/>
    </row>
    <row r="490" spans="1:20" s="412" customFormat="1" ht="13.5" customHeight="1">
      <c r="A490" s="556" t="s">
        <v>282</v>
      </c>
      <c r="B490" s="1917"/>
      <c r="C490" s="2658">
        <v>364679</v>
      </c>
      <c r="D490" s="2658">
        <v>5796</v>
      </c>
      <c r="E490" s="2658" t="s">
        <v>694</v>
      </c>
      <c r="F490" s="2658" t="s">
        <v>42</v>
      </c>
      <c r="G490" s="2658" t="s">
        <v>536</v>
      </c>
      <c r="H490" s="2659" t="str">
        <f>A510&amp;"-"&amp;E490&amp;F490&amp;"-"&amp;G490</f>
        <v>PK2-FL-ME</v>
      </c>
      <c r="I490" s="2660" t="s">
        <v>1522</v>
      </c>
      <c r="J490" s="2661" t="s">
        <v>1521</v>
      </c>
      <c r="K490" s="2662">
        <v>14</v>
      </c>
      <c r="L490" s="2405"/>
      <c r="M490" s="2406"/>
      <c r="N490" s="2404" t="s">
        <v>80</v>
      </c>
      <c r="O490" s="2404"/>
      <c r="P490" s="2404"/>
      <c r="Q490" s="2404"/>
      <c r="R490" s="2404"/>
      <c r="S490" s="2407"/>
      <c r="T490" s="431"/>
    </row>
    <row r="491" spans="1:20" s="412" customFormat="1" ht="13.5" customHeight="1" thickBot="1">
      <c r="A491" s="556" t="s">
        <v>282</v>
      </c>
      <c r="B491" s="1917"/>
      <c r="C491" s="2651">
        <v>364719</v>
      </c>
      <c r="D491" s="2656">
        <v>5816</v>
      </c>
      <c r="E491" s="2656" t="s">
        <v>696</v>
      </c>
      <c r="F491" s="2656" t="s">
        <v>34</v>
      </c>
      <c r="G491" s="2656" t="s">
        <v>536</v>
      </c>
      <c r="H491" s="2656" t="str">
        <f>A515&amp;"-"&amp;E491&amp;F491&amp;"-"&amp;G491</f>
        <v>PK2-HR-ME</v>
      </c>
      <c r="I491" s="2656" t="s">
        <v>1524</v>
      </c>
      <c r="J491" s="2657" t="s">
        <v>1523</v>
      </c>
      <c r="K491" s="2656">
        <v>180</v>
      </c>
      <c r="L491" s="2408"/>
      <c r="M491" s="2408"/>
      <c r="N491" s="2408" t="s">
        <v>80</v>
      </c>
      <c r="O491" s="2408"/>
      <c r="P491" s="2408"/>
      <c r="Q491" s="2408"/>
      <c r="R491" s="2408"/>
      <c r="S491" s="2409"/>
      <c r="T491" s="431"/>
    </row>
    <row r="492" spans="1:20" s="412" customFormat="1" ht="13.5" customHeight="1" thickBot="1">
      <c r="A492" s="567" t="s">
        <v>282</v>
      </c>
      <c r="B492" s="1922"/>
      <c r="C492" s="460">
        <v>364682</v>
      </c>
      <c r="D492" s="460">
        <v>5799</v>
      </c>
      <c r="E492" s="460" t="s">
        <v>713</v>
      </c>
      <c r="F492" s="460" t="s">
        <v>9</v>
      </c>
      <c r="G492" s="460" t="s">
        <v>697</v>
      </c>
      <c r="H492" s="1087" t="e">
        <f>#REF!&amp;"-"&amp;E492&amp;F492&amp;"-"&amp;G492</f>
        <v>#REF!</v>
      </c>
      <c r="I492" s="2394" t="s">
        <v>1525</v>
      </c>
      <c r="J492" s="948" t="s">
        <v>1549</v>
      </c>
      <c r="K492" s="473">
        <v>60</v>
      </c>
      <c r="L492" s="2415"/>
      <c r="M492" s="2416"/>
      <c r="N492" s="2417" t="s">
        <v>80</v>
      </c>
      <c r="O492" s="2417"/>
      <c r="P492" s="2417"/>
      <c r="Q492" s="2417"/>
      <c r="R492" s="2418"/>
      <c r="S492" s="1064"/>
      <c r="T492" s="431"/>
    </row>
    <row r="493" spans="1:20" s="412" customFormat="1" ht="13.5" customHeight="1">
      <c r="A493" s="556" t="s">
        <v>282</v>
      </c>
      <c r="B493" s="1917" t="s">
        <v>1544</v>
      </c>
      <c r="C493" s="428">
        <v>364779</v>
      </c>
      <c r="D493" s="980">
        <v>5804</v>
      </c>
      <c r="E493" s="980" t="s">
        <v>696</v>
      </c>
      <c r="F493" s="980" t="s">
        <v>34</v>
      </c>
      <c r="G493" s="980" t="s">
        <v>536</v>
      </c>
      <c r="H493" s="980" t="s">
        <v>1805</v>
      </c>
      <c r="I493" s="980" t="s">
        <v>1387</v>
      </c>
      <c r="J493" s="519" t="s">
        <v>1491</v>
      </c>
      <c r="K493" s="980">
        <v>180</v>
      </c>
      <c r="L493" s="980"/>
      <c r="M493" s="980"/>
      <c r="N493" s="980" t="s">
        <v>80</v>
      </c>
      <c r="O493" s="980"/>
      <c r="P493" s="980"/>
      <c r="Q493" s="980"/>
      <c r="R493" s="980"/>
      <c r="S493" s="1688"/>
      <c r="T493" s="431"/>
    </row>
    <row r="494" spans="1:20" s="412" customFormat="1" ht="13.5" customHeight="1" thickBot="1">
      <c r="A494" s="556" t="s">
        <v>282</v>
      </c>
      <c r="B494" s="1917"/>
      <c r="C494" s="424"/>
      <c r="D494" s="422">
        <v>5806</v>
      </c>
      <c r="E494" s="422" t="s">
        <v>718</v>
      </c>
      <c r="F494" s="422" t="s">
        <v>34</v>
      </c>
      <c r="G494" s="422" t="s">
        <v>536</v>
      </c>
      <c r="H494" s="422" t="s">
        <v>1641</v>
      </c>
      <c r="I494" s="422" t="s">
        <v>1387</v>
      </c>
      <c r="J494" s="533" t="s">
        <v>1552</v>
      </c>
      <c r="K494" s="422">
        <v>365</v>
      </c>
      <c r="L494" s="422"/>
      <c r="M494" s="422"/>
      <c r="N494" s="422" t="s">
        <v>80</v>
      </c>
      <c r="O494" s="422"/>
      <c r="P494" s="422"/>
      <c r="Q494" s="422"/>
      <c r="R494" s="422"/>
      <c r="S494" s="1534"/>
      <c r="T494" s="431"/>
    </row>
    <row r="495" spans="1:20" s="412" customFormat="1" ht="13.5" customHeight="1">
      <c r="A495" s="556" t="s">
        <v>282</v>
      </c>
      <c r="B495" s="1917"/>
      <c r="C495" s="3898">
        <v>364504</v>
      </c>
      <c r="D495" s="3901">
        <v>5786</v>
      </c>
      <c r="E495" s="3901" t="s">
        <v>694</v>
      </c>
      <c r="F495" s="3901" t="s">
        <v>42</v>
      </c>
      <c r="G495" s="3901" t="s">
        <v>536</v>
      </c>
      <c r="H495" s="3901" t="str">
        <f>A519&amp;"-"&amp;E495&amp;F495&amp;"-"&amp;G495</f>
        <v>PK2-FL-ME</v>
      </c>
      <c r="I495" s="3901" t="s">
        <v>1494</v>
      </c>
      <c r="J495" s="2493" t="s">
        <v>1528</v>
      </c>
      <c r="K495" s="3901">
        <v>14</v>
      </c>
      <c r="L495" s="561"/>
      <c r="M495" s="561"/>
      <c r="N495" s="3578" t="s">
        <v>80</v>
      </c>
      <c r="O495" s="3578"/>
      <c r="P495" s="3578">
        <v>10</v>
      </c>
      <c r="Q495" s="3578"/>
      <c r="R495" s="3578"/>
      <c r="S495" s="1916"/>
      <c r="T495" s="431"/>
    </row>
    <row r="496" spans="1:20" s="412" customFormat="1" ht="13.5" customHeight="1">
      <c r="A496" s="556" t="s">
        <v>282</v>
      </c>
      <c r="B496" s="1917"/>
      <c r="C496" s="3899"/>
      <c r="D496" s="3902"/>
      <c r="E496" s="3902"/>
      <c r="F496" s="3902"/>
      <c r="G496" s="3902"/>
      <c r="H496" s="3902"/>
      <c r="I496" s="3913"/>
      <c r="J496" s="2489" t="s">
        <v>1529</v>
      </c>
      <c r="K496" s="3902"/>
      <c r="L496" s="551"/>
      <c r="M496" s="551"/>
      <c r="N496" s="3403"/>
      <c r="O496" s="3403"/>
      <c r="P496" s="3403"/>
      <c r="Q496" s="3403"/>
      <c r="R496" s="3403"/>
      <c r="S496" s="1669"/>
      <c r="T496" s="431"/>
    </row>
    <row r="497" spans="1:20" s="412" customFormat="1" ht="13.5" customHeight="1">
      <c r="A497" s="556" t="s">
        <v>282</v>
      </c>
      <c r="B497" s="1917"/>
      <c r="C497" s="3899"/>
      <c r="D497" s="3902"/>
      <c r="E497" s="3902"/>
      <c r="F497" s="3902"/>
      <c r="G497" s="3902"/>
      <c r="H497" s="3902"/>
      <c r="I497" s="3912" t="s">
        <v>1496</v>
      </c>
      <c r="J497" s="2489" t="s">
        <v>1530</v>
      </c>
      <c r="K497" s="3902"/>
      <c r="L497" s="551"/>
      <c r="M497" s="551"/>
      <c r="N497" s="3403"/>
      <c r="O497" s="3403"/>
      <c r="P497" s="3403"/>
      <c r="Q497" s="3403"/>
      <c r="R497" s="3403"/>
      <c r="S497" s="1669"/>
      <c r="T497" s="431"/>
    </row>
    <row r="498" spans="1:20" s="412" customFormat="1" ht="13.5" customHeight="1">
      <c r="A498" s="556" t="s">
        <v>282</v>
      </c>
      <c r="B498" s="1917"/>
      <c r="C498" s="3899"/>
      <c r="D498" s="3902"/>
      <c r="E498" s="3902"/>
      <c r="F498" s="3902"/>
      <c r="G498" s="3902"/>
      <c r="H498" s="3902"/>
      <c r="I498" s="3913"/>
      <c r="J498" s="2490" t="s">
        <v>1531</v>
      </c>
      <c r="K498" s="3902"/>
      <c r="L498" s="551"/>
      <c r="M498" s="551"/>
      <c r="N498" s="3403"/>
      <c r="O498" s="3403"/>
      <c r="P498" s="3403"/>
      <c r="Q498" s="3403"/>
      <c r="R498" s="3403"/>
      <c r="S498" s="1689"/>
      <c r="T498" s="431"/>
    </row>
    <row r="499" spans="1:20" s="412" customFormat="1" ht="13.5" customHeight="1">
      <c r="A499" s="556" t="s">
        <v>282</v>
      </c>
      <c r="B499" s="1917"/>
      <c r="C499" s="3900"/>
      <c r="D499" s="3903"/>
      <c r="E499" s="3903"/>
      <c r="F499" s="3903"/>
      <c r="G499" s="3903"/>
      <c r="H499" s="3903"/>
      <c r="I499" s="2491" t="s">
        <v>1532</v>
      </c>
      <c r="J499" s="2492" t="s">
        <v>1533</v>
      </c>
      <c r="K499" s="3903"/>
      <c r="L499" s="2302"/>
      <c r="M499" s="2302"/>
      <c r="N499" s="3579"/>
      <c r="O499" s="3579"/>
      <c r="P499" s="3579"/>
      <c r="Q499" s="3579"/>
      <c r="R499" s="3579"/>
      <c r="S499" s="1915"/>
      <c r="T499" s="431"/>
    </row>
    <row r="500" spans="1:20" s="412" customFormat="1" ht="13.5" customHeight="1">
      <c r="A500" s="556" t="s">
        <v>282</v>
      </c>
      <c r="B500" s="1917"/>
      <c r="C500" s="3916">
        <v>366799</v>
      </c>
      <c r="D500" s="3904">
        <v>7185</v>
      </c>
      <c r="E500" s="3904" t="s">
        <v>695</v>
      </c>
      <c r="F500" s="3904" t="s">
        <v>34</v>
      </c>
      <c r="G500" s="3904" t="s">
        <v>536</v>
      </c>
      <c r="H500" s="3904" t="str">
        <f>A502&amp;"-"&amp;E500&amp;F500&amp;"-"&amp;G500</f>
        <v>PK2-MR-ME</v>
      </c>
      <c r="I500" s="3019" t="s">
        <v>1494</v>
      </c>
      <c r="J500" s="3020" t="s">
        <v>1575</v>
      </c>
      <c r="K500" s="3904">
        <v>30</v>
      </c>
      <c r="L500" s="564"/>
      <c r="M500" s="564"/>
      <c r="N500" s="564"/>
      <c r="O500" s="564"/>
      <c r="P500" s="564"/>
      <c r="Q500" s="564"/>
      <c r="R500" s="2986"/>
      <c r="S500" s="1093"/>
      <c r="T500" s="431"/>
    </row>
    <row r="501" spans="1:20" s="412" customFormat="1" ht="13.5" customHeight="1">
      <c r="A501" s="556" t="s">
        <v>282</v>
      </c>
      <c r="B501" s="1917"/>
      <c r="C501" s="3917"/>
      <c r="D501" s="3905"/>
      <c r="E501" s="3905"/>
      <c r="F501" s="3905"/>
      <c r="G501" s="3905"/>
      <c r="H501" s="3905"/>
      <c r="I501" s="3021" t="s">
        <v>1496</v>
      </c>
      <c r="J501" s="3022" t="s">
        <v>1808</v>
      </c>
      <c r="K501" s="3905"/>
      <c r="L501" s="564"/>
      <c r="M501" s="564"/>
      <c r="N501" s="564"/>
      <c r="O501" s="564"/>
      <c r="P501" s="564"/>
      <c r="Q501" s="564"/>
      <c r="R501" s="2986"/>
      <c r="S501" s="1093"/>
      <c r="T501" s="431"/>
    </row>
    <row r="502" spans="1:20" s="412" customFormat="1" ht="13.5" customHeight="1">
      <c r="A502" s="556" t="s">
        <v>282</v>
      </c>
      <c r="B502" s="1917"/>
      <c r="C502" s="3931">
        <v>365746</v>
      </c>
      <c r="D502" s="3931">
        <v>5944</v>
      </c>
      <c r="E502" s="3931" t="s">
        <v>718</v>
      </c>
      <c r="F502" s="3931" t="s">
        <v>34</v>
      </c>
      <c r="G502" s="3931" t="s">
        <v>536</v>
      </c>
      <c r="H502" s="3931" t="str">
        <f t="shared" ref="H502" si="75">A502&amp;"-"&amp;E502&amp;F502&amp;"-"&amp;G502</f>
        <v>PK2-YR-ME</v>
      </c>
      <c r="I502" s="3931" t="s">
        <v>1494</v>
      </c>
      <c r="J502" s="2479" t="s">
        <v>1535</v>
      </c>
      <c r="K502" s="3931">
        <v>365</v>
      </c>
      <c r="L502" s="3450"/>
      <c r="M502" s="3450"/>
      <c r="N502" s="3578" t="s">
        <v>80</v>
      </c>
      <c r="O502" s="3578"/>
      <c r="P502" s="3578"/>
      <c r="Q502" s="3578"/>
      <c r="R502" s="3578"/>
      <c r="S502" s="1669"/>
      <c r="T502" s="431"/>
    </row>
    <row r="503" spans="1:20" s="412" customFormat="1" ht="13.5" customHeight="1">
      <c r="A503" s="556" t="s">
        <v>282</v>
      </c>
      <c r="B503" s="1917"/>
      <c r="C503" s="3906"/>
      <c r="D503" s="3906"/>
      <c r="E503" s="3906"/>
      <c r="F503" s="3906"/>
      <c r="G503" s="3906"/>
      <c r="H503" s="3906"/>
      <c r="I503" s="3906"/>
      <c r="J503" s="2480" t="s">
        <v>1536</v>
      </c>
      <c r="K503" s="3906"/>
      <c r="L503" s="3460"/>
      <c r="M503" s="3460"/>
      <c r="N503" s="3403" t="s">
        <v>80</v>
      </c>
      <c r="O503" s="3403"/>
      <c r="P503" s="3403"/>
      <c r="Q503" s="3403"/>
      <c r="R503" s="3403"/>
      <c r="S503" s="1669"/>
      <c r="T503" s="431"/>
    </row>
    <row r="504" spans="1:20" s="412" customFormat="1" ht="13.5" customHeight="1">
      <c r="A504" s="556" t="s">
        <v>282</v>
      </c>
      <c r="B504" s="1917"/>
      <c r="C504" s="3906"/>
      <c r="D504" s="3906"/>
      <c r="E504" s="3906"/>
      <c r="F504" s="3906"/>
      <c r="G504" s="3906"/>
      <c r="H504" s="3906"/>
      <c r="I504" s="3906"/>
      <c r="J504" s="2480" t="s">
        <v>1575</v>
      </c>
      <c r="K504" s="3906"/>
      <c r="L504" s="414"/>
      <c r="M504" s="414"/>
      <c r="N504" s="3403"/>
      <c r="O504" s="3403"/>
      <c r="P504" s="3403"/>
      <c r="Q504" s="3403"/>
      <c r="R504" s="3403"/>
      <c r="S504" s="1669"/>
      <c r="T504" s="431"/>
    </row>
    <row r="505" spans="1:20" s="412" customFormat="1" ht="13.5" customHeight="1">
      <c r="A505" s="556" t="s">
        <v>282</v>
      </c>
      <c r="B505" s="1917"/>
      <c r="C505" s="3907"/>
      <c r="D505" s="3907"/>
      <c r="E505" s="3907"/>
      <c r="F505" s="3907"/>
      <c r="G505" s="3907"/>
      <c r="H505" s="3907"/>
      <c r="I505" s="3907"/>
      <c r="J505" s="2480" t="s">
        <v>1639</v>
      </c>
      <c r="K505" s="3907"/>
      <c r="L505" s="414"/>
      <c r="M505" s="414"/>
      <c r="N505" s="3403"/>
      <c r="O505" s="3403"/>
      <c r="P505" s="3403"/>
      <c r="Q505" s="3403"/>
      <c r="R505" s="3403"/>
      <c r="S505" s="1669"/>
      <c r="T505" s="431"/>
    </row>
    <row r="506" spans="1:20" s="412" customFormat="1" ht="13.5" customHeight="1">
      <c r="A506" s="556" t="s">
        <v>282</v>
      </c>
      <c r="B506" s="1917"/>
      <c r="C506" s="3906">
        <v>365747</v>
      </c>
      <c r="D506" s="3906">
        <v>6129</v>
      </c>
      <c r="E506" s="3906" t="s">
        <v>718</v>
      </c>
      <c r="F506" s="3906" t="s">
        <v>34</v>
      </c>
      <c r="G506" s="3906" t="s">
        <v>536</v>
      </c>
      <c r="H506" s="3906" t="str">
        <f t="shared" ref="H506" si="76">A506&amp;"-"&amp;E506&amp;F506&amp;"-"&amp;G506</f>
        <v>PK2-YR-ME</v>
      </c>
      <c r="I506" s="3906" t="s">
        <v>1496</v>
      </c>
      <c r="J506" s="2481" t="s">
        <v>1538</v>
      </c>
      <c r="K506" s="3906">
        <v>365</v>
      </c>
      <c r="L506" s="3460"/>
      <c r="M506" s="3460"/>
      <c r="N506" s="3403"/>
      <c r="O506" s="3403"/>
      <c r="P506" s="3403"/>
      <c r="Q506" s="3403"/>
      <c r="R506" s="3403"/>
      <c r="S506" s="1669"/>
      <c r="T506" s="431"/>
    </row>
    <row r="507" spans="1:20" s="412" customFormat="1" ht="13.5" customHeight="1">
      <c r="A507" s="556" t="s">
        <v>282</v>
      </c>
      <c r="B507" s="1917"/>
      <c r="C507" s="3906"/>
      <c r="D507" s="3906"/>
      <c r="E507" s="3906"/>
      <c r="F507" s="3906"/>
      <c r="G507" s="3906"/>
      <c r="H507" s="3906"/>
      <c r="I507" s="3906"/>
      <c r="J507" s="2480" t="s">
        <v>1539</v>
      </c>
      <c r="K507" s="3906"/>
      <c r="L507" s="3460"/>
      <c r="M507" s="3460"/>
      <c r="N507" s="3403"/>
      <c r="O507" s="3403"/>
      <c r="P507" s="3403"/>
      <c r="Q507" s="3403"/>
      <c r="R507" s="3403"/>
      <c r="S507" s="1669"/>
      <c r="T507" s="431"/>
    </row>
    <row r="508" spans="1:20" s="412" customFormat="1" ht="13.5" customHeight="1">
      <c r="A508" s="556" t="s">
        <v>282</v>
      </c>
      <c r="B508" s="1917"/>
      <c r="C508" s="3906"/>
      <c r="D508" s="3906"/>
      <c r="E508" s="3906"/>
      <c r="F508" s="3906"/>
      <c r="G508" s="3906"/>
      <c r="H508" s="3906"/>
      <c r="I508" s="3906"/>
      <c r="J508" s="2480" t="s">
        <v>1576</v>
      </c>
      <c r="K508" s="3906"/>
      <c r="L508" s="563"/>
      <c r="M508" s="563"/>
      <c r="N508" s="3403"/>
      <c r="O508" s="3403"/>
      <c r="P508" s="3403"/>
      <c r="Q508" s="3403"/>
      <c r="R508" s="3403"/>
      <c r="S508" s="1689"/>
      <c r="T508" s="431"/>
    </row>
    <row r="509" spans="1:20" s="412" customFormat="1" ht="13.5" customHeight="1">
      <c r="A509" s="556" t="s">
        <v>282</v>
      </c>
      <c r="B509" s="1917"/>
      <c r="C509" s="3907"/>
      <c r="D509" s="3907"/>
      <c r="E509" s="3907"/>
      <c r="F509" s="3907"/>
      <c r="G509" s="3907"/>
      <c r="H509" s="3907"/>
      <c r="I509" s="3907"/>
      <c r="J509" s="2480" t="s">
        <v>1640</v>
      </c>
      <c r="K509" s="3907"/>
      <c r="L509" s="563"/>
      <c r="M509" s="563"/>
      <c r="N509" s="3450"/>
      <c r="O509" s="3450"/>
      <c r="P509" s="3450"/>
      <c r="Q509" s="3450"/>
      <c r="R509" s="3450"/>
      <c r="S509" s="1689"/>
      <c r="T509" s="431"/>
    </row>
    <row r="510" spans="1:20" s="412" customFormat="1" ht="13.5" customHeight="1">
      <c r="A510" s="556" t="s">
        <v>282</v>
      </c>
      <c r="B510" s="1917"/>
      <c r="C510" s="3929">
        <v>366771</v>
      </c>
      <c r="D510" s="3914">
        <v>5945</v>
      </c>
      <c r="E510" s="3914" t="s">
        <v>696</v>
      </c>
      <c r="F510" s="3914" t="s">
        <v>34</v>
      </c>
      <c r="G510" s="3914" t="s">
        <v>536</v>
      </c>
      <c r="H510" s="3914" t="str">
        <f>A524&amp;"-"&amp;E510&amp;F510&amp;"-"&amp;G510</f>
        <v>PK2-HR-ME</v>
      </c>
      <c r="I510" s="2780" t="s">
        <v>1494</v>
      </c>
      <c r="J510" s="2781" t="s">
        <v>1537</v>
      </c>
      <c r="K510" s="3914">
        <v>365</v>
      </c>
      <c r="L510" s="563"/>
      <c r="M510" s="563"/>
      <c r="N510" s="3474" t="s">
        <v>80</v>
      </c>
      <c r="O510" s="3474"/>
      <c r="P510" s="3474"/>
      <c r="Q510" s="3474"/>
      <c r="R510" s="3474"/>
      <c r="S510" s="1689"/>
      <c r="T510" s="431"/>
    </row>
    <row r="511" spans="1:20" s="412" customFormat="1" ht="13.5" customHeight="1">
      <c r="A511" s="556" t="s">
        <v>282</v>
      </c>
      <c r="B511" s="1917"/>
      <c r="C511" s="3930"/>
      <c r="D511" s="3907"/>
      <c r="E511" s="3907"/>
      <c r="F511" s="3907"/>
      <c r="G511" s="3907"/>
      <c r="H511" s="3907"/>
      <c r="I511" s="2782" t="s">
        <v>1496</v>
      </c>
      <c r="J511" s="2783" t="s">
        <v>1540</v>
      </c>
      <c r="K511" s="3907"/>
      <c r="L511" s="414"/>
      <c r="M511" s="414"/>
      <c r="N511" s="3450"/>
      <c r="O511" s="3450"/>
      <c r="P511" s="3450"/>
      <c r="Q511" s="3450"/>
      <c r="R511" s="3450"/>
      <c r="S511" s="1669"/>
      <c r="T511" s="431"/>
    </row>
    <row r="512" spans="1:20" s="412" customFormat="1" ht="13.5" customHeight="1">
      <c r="A512" s="556" t="s">
        <v>282</v>
      </c>
      <c r="B512" s="1917"/>
      <c r="C512" s="3929">
        <v>366772</v>
      </c>
      <c r="D512" s="3914">
        <v>5946</v>
      </c>
      <c r="E512" s="3914" t="s">
        <v>696</v>
      </c>
      <c r="F512" s="3914" t="s">
        <v>34</v>
      </c>
      <c r="G512" s="3914" t="s">
        <v>536</v>
      </c>
      <c r="H512" s="3914" t="str">
        <f>A526&amp;"-"&amp;E512&amp;F512&amp;"-"&amp;G512</f>
        <v>PK2-HR-ME</v>
      </c>
      <c r="I512" s="2760" t="s">
        <v>1494</v>
      </c>
      <c r="J512" s="2784" t="s">
        <v>1495</v>
      </c>
      <c r="K512" s="3914">
        <v>365</v>
      </c>
      <c r="L512" s="563"/>
      <c r="M512" s="563"/>
      <c r="N512" s="3474" t="s">
        <v>80</v>
      </c>
      <c r="O512" s="3474"/>
      <c r="P512" s="3474"/>
      <c r="Q512" s="3474"/>
      <c r="R512" s="3474"/>
      <c r="S512" s="1093"/>
      <c r="T512" s="431"/>
    </row>
    <row r="513" spans="1:20" s="412" customFormat="1" ht="13.5" customHeight="1" thickBot="1">
      <c r="A513" s="556" t="s">
        <v>282</v>
      </c>
      <c r="B513" s="1917"/>
      <c r="C513" s="3930"/>
      <c r="D513" s="3915"/>
      <c r="E513" s="3915"/>
      <c r="F513" s="3915"/>
      <c r="G513" s="3915"/>
      <c r="H513" s="3915"/>
      <c r="I513" s="2785" t="s">
        <v>1496</v>
      </c>
      <c r="J513" s="2786" t="s">
        <v>1495</v>
      </c>
      <c r="K513" s="3915"/>
      <c r="L513" s="422"/>
      <c r="M513" s="422"/>
      <c r="N513" s="3416"/>
      <c r="O513" s="3416"/>
      <c r="P513" s="3416"/>
      <c r="Q513" s="3416"/>
      <c r="R513" s="3416"/>
      <c r="S513" s="1534"/>
      <c r="T513" s="431"/>
    </row>
    <row r="514" spans="1:20" s="412" customFormat="1" ht="13.5" customHeight="1">
      <c r="A514" s="556" t="s">
        <v>282</v>
      </c>
      <c r="B514" s="1917"/>
      <c r="C514" s="3928">
        <v>364506</v>
      </c>
      <c r="D514" s="3908">
        <v>5788</v>
      </c>
      <c r="E514" s="3908" t="s">
        <v>999</v>
      </c>
      <c r="F514" s="3908" t="s">
        <v>9</v>
      </c>
      <c r="G514" s="3908" t="s">
        <v>536</v>
      </c>
      <c r="H514" s="3908" t="s">
        <v>1503</v>
      </c>
      <c r="I514" s="3908" t="s">
        <v>1388</v>
      </c>
      <c r="J514" s="2505" t="s">
        <v>1497</v>
      </c>
      <c r="K514" s="3908">
        <v>7</v>
      </c>
      <c r="L514" s="2393"/>
      <c r="M514" s="2393"/>
      <c r="N514" s="3402" t="s">
        <v>80</v>
      </c>
      <c r="O514" s="3402"/>
      <c r="P514" s="3402">
        <v>10</v>
      </c>
      <c r="Q514" s="3402"/>
      <c r="R514" s="3445"/>
      <c r="S514" s="1093"/>
      <c r="T514" s="431"/>
    </row>
    <row r="515" spans="1:20" s="412" customFormat="1" ht="13.5" customHeight="1">
      <c r="A515" s="556" t="s">
        <v>282</v>
      </c>
      <c r="B515" s="1917"/>
      <c r="C515" s="3900"/>
      <c r="D515" s="3903"/>
      <c r="E515" s="3903"/>
      <c r="F515" s="3903"/>
      <c r="G515" s="3903"/>
      <c r="H515" s="3903"/>
      <c r="I515" s="3903"/>
      <c r="J515" s="2506" t="s">
        <v>1534</v>
      </c>
      <c r="K515" s="3903"/>
      <c r="L515" s="2302"/>
      <c r="M515" s="2302"/>
      <c r="N515" s="3579" t="s">
        <v>80</v>
      </c>
      <c r="O515" s="3579"/>
      <c r="P515" s="3579">
        <v>10</v>
      </c>
      <c r="Q515" s="3579"/>
      <c r="R515" s="3581"/>
      <c r="S515" s="1688"/>
      <c r="T515" s="431"/>
    </row>
    <row r="516" spans="1:20" s="412" customFormat="1" ht="13.5" customHeight="1">
      <c r="A516" s="556" t="s">
        <v>282</v>
      </c>
      <c r="B516" s="1917"/>
      <c r="C516" s="3898">
        <v>364508</v>
      </c>
      <c r="D516" s="3901">
        <v>5790</v>
      </c>
      <c r="E516" s="3901" t="s">
        <v>694</v>
      </c>
      <c r="F516" s="3901" t="s">
        <v>42</v>
      </c>
      <c r="G516" s="3901" t="s">
        <v>536</v>
      </c>
      <c r="H516" s="3901" t="s">
        <v>1503</v>
      </c>
      <c r="I516" s="3901" t="s">
        <v>1388</v>
      </c>
      <c r="J516" s="2493" t="s">
        <v>1498</v>
      </c>
      <c r="K516" s="3901">
        <v>14</v>
      </c>
      <c r="L516" s="3578"/>
      <c r="M516" s="3578"/>
      <c r="N516" s="3578" t="s">
        <v>80</v>
      </c>
      <c r="O516" s="3578"/>
      <c r="P516" s="3578">
        <v>5</v>
      </c>
      <c r="Q516" s="3578"/>
      <c r="R516" s="3580"/>
      <c r="S516" s="1669"/>
      <c r="T516" s="431"/>
    </row>
    <row r="517" spans="1:20" s="412" customFormat="1" ht="13.5" customHeight="1">
      <c r="A517" s="556" t="s">
        <v>282</v>
      </c>
      <c r="B517" s="1917"/>
      <c r="C517" s="3899"/>
      <c r="D517" s="3902"/>
      <c r="E517" s="3902" t="s">
        <v>694</v>
      </c>
      <c r="F517" s="3902"/>
      <c r="G517" s="3902" t="s">
        <v>536</v>
      </c>
      <c r="H517" s="3902"/>
      <c r="I517" s="3902"/>
      <c r="J517" s="2489" t="s">
        <v>1499</v>
      </c>
      <c r="K517" s="3902">
        <v>14</v>
      </c>
      <c r="L517" s="3403"/>
      <c r="M517" s="3403"/>
      <c r="N517" s="3403" t="s">
        <v>80</v>
      </c>
      <c r="O517" s="3403"/>
      <c r="P517" s="3403"/>
      <c r="Q517" s="3403"/>
      <c r="R517" s="3446"/>
      <c r="S517" s="1669"/>
      <c r="T517" s="431"/>
    </row>
    <row r="518" spans="1:20" s="412" customFormat="1" ht="13.5" customHeight="1">
      <c r="A518" s="556" t="s">
        <v>282</v>
      </c>
      <c r="B518" s="1917"/>
      <c r="C518" s="3899"/>
      <c r="D518" s="3902"/>
      <c r="E518" s="3902" t="s">
        <v>694</v>
      </c>
      <c r="F518" s="3902"/>
      <c r="G518" s="3902" t="s">
        <v>536</v>
      </c>
      <c r="H518" s="3902" t="s">
        <v>1503</v>
      </c>
      <c r="I518" s="3902"/>
      <c r="J518" s="2489" t="s">
        <v>1500</v>
      </c>
      <c r="K518" s="3902">
        <v>14</v>
      </c>
      <c r="L518" s="3403"/>
      <c r="M518" s="3403"/>
      <c r="N518" s="3403" t="s">
        <v>80</v>
      </c>
      <c r="O518" s="3403"/>
      <c r="P518" s="3403"/>
      <c r="Q518" s="3403"/>
      <c r="R518" s="3446"/>
      <c r="S518" s="1669"/>
      <c r="T518" s="431"/>
    </row>
    <row r="519" spans="1:20" s="412" customFormat="1" ht="13.5" customHeight="1">
      <c r="A519" s="556" t="s">
        <v>282</v>
      </c>
      <c r="B519" s="1917"/>
      <c r="C519" s="3900"/>
      <c r="D519" s="3903"/>
      <c r="E519" s="3903" t="s">
        <v>694</v>
      </c>
      <c r="F519" s="3903"/>
      <c r="G519" s="3903" t="s">
        <v>536</v>
      </c>
      <c r="H519" s="3903"/>
      <c r="I519" s="3903"/>
      <c r="J519" s="2492" t="s">
        <v>1501</v>
      </c>
      <c r="K519" s="3903">
        <v>14</v>
      </c>
      <c r="L519" s="3579"/>
      <c r="M519" s="3579"/>
      <c r="N519" s="3579" t="s">
        <v>80</v>
      </c>
      <c r="O519" s="3579"/>
      <c r="P519" s="3579"/>
      <c r="Q519" s="3579"/>
      <c r="R519" s="3581"/>
      <c r="S519" s="1669"/>
      <c r="T519" s="431"/>
    </row>
    <row r="520" spans="1:20" s="412" customFormat="1" ht="13.5" customHeight="1">
      <c r="A520" s="556" t="s">
        <v>282</v>
      </c>
      <c r="B520" s="1917"/>
      <c r="C520" s="2507">
        <v>364509</v>
      </c>
      <c r="D520" s="2434">
        <v>5791</v>
      </c>
      <c r="E520" s="2434" t="s">
        <v>695</v>
      </c>
      <c r="F520" s="2434" t="s">
        <v>9</v>
      </c>
      <c r="G520" s="2434" t="s">
        <v>536</v>
      </c>
      <c r="H520" s="2434" t="str">
        <f>A533&amp;"-"&amp;E520&amp;F520&amp;"-"&amp;G520</f>
        <v>PK2-MC-ME</v>
      </c>
      <c r="I520" s="2434" t="s">
        <v>1388</v>
      </c>
      <c r="J520" s="2432" t="s">
        <v>1541</v>
      </c>
      <c r="K520" s="2434">
        <v>30</v>
      </c>
      <c r="L520" s="2300"/>
      <c r="M520" s="2300"/>
      <c r="N520" s="2300" t="s">
        <v>80</v>
      </c>
      <c r="O520" s="2300"/>
      <c r="P520" s="2300">
        <v>20</v>
      </c>
      <c r="Q520" s="2300"/>
      <c r="R520" s="2396"/>
      <c r="S520" s="1688"/>
      <c r="T520" s="431"/>
    </row>
    <row r="521" spans="1:20" s="412" customFormat="1" ht="13.5" customHeight="1" thickBot="1">
      <c r="A521" s="556" t="s">
        <v>282</v>
      </c>
      <c r="B521" s="1917"/>
      <c r="C521" s="2666">
        <v>366822</v>
      </c>
      <c r="D521" s="2594">
        <v>6139</v>
      </c>
      <c r="E521" s="2594" t="s">
        <v>696</v>
      </c>
      <c r="F521" s="2594" t="s">
        <v>34</v>
      </c>
      <c r="G521" s="2594" t="s">
        <v>536</v>
      </c>
      <c r="H521" s="2594" t="str">
        <f t="shared" ref="H521" si="77">A521&amp;"-"&amp;E521&amp;F521&amp;"-"&amp;G521</f>
        <v>PK2-HR-ME</v>
      </c>
      <c r="I521" s="2594" t="s">
        <v>1388</v>
      </c>
      <c r="J521" s="2595" t="s">
        <v>1502</v>
      </c>
      <c r="K521" s="2594">
        <v>365</v>
      </c>
      <c r="L521" s="2394"/>
      <c r="M521" s="2394"/>
      <c r="N521" s="2394" t="s">
        <v>80</v>
      </c>
      <c r="O521" s="2394"/>
      <c r="P521" s="2394"/>
      <c r="Q521" s="2394"/>
      <c r="R521" s="2394"/>
      <c r="S521" s="1534"/>
      <c r="T521" s="431"/>
    </row>
    <row r="522" spans="1:20" s="412" customFormat="1" ht="13.5" customHeight="1">
      <c r="A522" s="556" t="s">
        <v>282</v>
      </c>
      <c r="B522" s="1917"/>
      <c r="C522" s="2795">
        <v>364510</v>
      </c>
      <c r="D522" s="2793">
        <v>5794</v>
      </c>
      <c r="E522" s="2793" t="s">
        <v>694</v>
      </c>
      <c r="F522" s="2793" t="s">
        <v>42</v>
      </c>
      <c r="G522" s="2793" t="s">
        <v>536</v>
      </c>
      <c r="H522" s="2793" t="str">
        <f>A535&amp;"-"&amp;E522&amp;F522&amp;"-"&amp;G522</f>
        <v>PK2-FL-ME</v>
      </c>
      <c r="I522" s="2793" t="s">
        <v>1506</v>
      </c>
      <c r="J522" s="2488" t="s">
        <v>1542</v>
      </c>
      <c r="K522" s="2793">
        <v>14</v>
      </c>
      <c r="L522" s="406"/>
      <c r="M522" s="406"/>
      <c r="N522" s="406" t="s">
        <v>80</v>
      </c>
      <c r="O522" s="2398"/>
      <c r="P522" s="530">
        <v>5</v>
      </c>
      <c r="Q522" s="2398"/>
      <c r="R522" s="2399"/>
      <c r="S522" s="1688"/>
      <c r="T522" s="431"/>
    </row>
    <row r="523" spans="1:20" s="412" customFormat="1" ht="13.5" customHeight="1">
      <c r="A523" s="556" t="s">
        <v>282</v>
      </c>
      <c r="B523" s="1917"/>
      <c r="C523" s="3932">
        <v>364572</v>
      </c>
      <c r="D523" s="4031">
        <v>5793</v>
      </c>
      <c r="E523" s="4033" t="s">
        <v>694</v>
      </c>
      <c r="F523" s="4033" t="s">
        <v>9</v>
      </c>
      <c r="G523" s="4033" t="s">
        <v>536</v>
      </c>
      <c r="H523" s="4033" t="s">
        <v>1503</v>
      </c>
      <c r="I523" s="4033" t="s">
        <v>1506</v>
      </c>
      <c r="J523" s="2510" t="s">
        <v>1507</v>
      </c>
      <c r="K523" s="4033">
        <v>14</v>
      </c>
      <c r="L523" s="3937"/>
      <c r="M523" s="3937"/>
      <c r="N523" s="3937" t="s">
        <v>80</v>
      </c>
      <c r="O523" s="3941"/>
      <c r="P523" s="3941">
        <v>10</v>
      </c>
      <c r="Q523" s="3941"/>
      <c r="R523" s="3941"/>
      <c r="S523" s="1695"/>
      <c r="T523" s="431"/>
    </row>
    <row r="524" spans="1:20" s="412" customFormat="1" ht="13.5" customHeight="1" thickBot="1">
      <c r="A524" s="556" t="s">
        <v>282</v>
      </c>
      <c r="B524" s="1917"/>
      <c r="C524" s="3933"/>
      <c r="D524" s="4032"/>
      <c r="E524" s="4032"/>
      <c r="F524" s="4032"/>
      <c r="G524" s="4032" t="s">
        <v>536</v>
      </c>
      <c r="H524" s="4032"/>
      <c r="I524" s="4032"/>
      <c r="J524" s="2511" t="s">
        <v>1508</v>
      </c>
      <c r="K524" s="4032">
        <v>14</v>
      </c>
      <c r="L524" s="3938"/>
      <c r="M524" s="3938"/>
      <c r="N524" s="3938" t="s">
        <v>80</v>
      </c>
      <c r="O524" s="3938"/>
      <c r="P524" s="3938"/>
      <c r="Q524" s="3938"/>
      <c r="R524" s="3938"/>
      <c r="S524" s="1696"/>
      <c r="T524" s="431"/>
    </row>
    <row r="525" spans="1:20" s="412" customFormat="1" ht="13.5" customHeight="1" thickBot="1">
      <c r="A525" s="556" t="s">
        <v>282</v>
      </c>
      <c r="B525" s="1917"/>
      <c r="C525" s="2796">
        <v>365261</v>
      </c>
      <c r="D525" s="2797">
        <v>5933</v>
      </c>
      <c r="E525" s="2797" t="s">
        <v>718</v>
      </c>
      <c r="F525" s="2797" t="s">
        <v>34</v>
      </c>
      <c r="G525" s="2797" t="s">
        <v>536</v>
      </c>
      <c r="H525" s="2797" t="s">
        <v>1641</v>
      </c>
      <c r="I525" s="2797" t="s">
        <v>1504</v>
      </c>
      <c r="J525" s="2798" t="s">
        <v>1505</v>
      </c>
      <c r="K525" s="2799">
        <v>365</v>
      </c>
      <c r="L525" s="925"/>
      <c r="M525" s="1533"/>
      <c r="N525" s="444" t="s">
        <v>80</v>
      </c>
      <c r="O525" s="444"/>
      <c r="P525" s="444"/>
      <c r="Q525" s="444"/>
      <c r="R525" s="2397"/>
      <c r="S525" s="1534"/>
      <c r="T525" s="431"/>
    </row>
    <row r="526" spans="1:20" s="412" customFormat="1" ht="13.5" customHeight="1" thickBot="1">
      <c r="A526" s="556" t="s">
        <v>282</v>
      </c>
      <c r="B526" s="1917"/>
      <c r="C526" s="2651">
        <v>365262</v>
      </c>
      <c r="D526" s="2656">
        <v>5934</v>
      </c>
      <c r="E526" s="2656" t="s">
        <v>718</v>
      </c>
      <c r="F526" s="2656" t="s">
        <v>34</v>
      </c>
      <c r="G526" s="2656" t="s">
        <v>536</v>
      </c>
      <c r="H526" s="2656" t="str">
        <f>A542&amp;"-"&amp;E526&amp;F526&amp;"-"&amp;G526</f>
        <v>PK2-YR-ME</v>
      </c>
      <c r="I526" s="2656" t="s">
        <v>1520</v>
      </c>
      <c r="J526" s="2657" t="s">
        <v>1577</v>
      </c>
      <c r="K526" s="2800">
        <v>365</v>
      </c>
      <c r="L526" s="2401"/>
      <c r="M526" s="2402"/>
      <c r="N526" s="2400" t="s">
        <v>80</v>
      </c>
      <c r="O526" s="2400"/>
      <c r="P526" s="2400"/>
      <c r="Q526" s="2400"/>
      <c r="R526" s="2400"/>
      <c r="S526" s="2403"/>
      <c r="T526" s="431"/>
    </row>
    <row r="527" spans="1:20" s="412" customFormat="1" ht="13.5" customHeight="1">
      <c r="A527" s="556" t="s">
        <v>282</v>
      </c>
      <c r="B527" s="1917"/>
      <c r="C527" s="2512">
        <v>364573</v>
      </c>
      <c r="D527" s="2512">
        <v>5796</v>
      </c>
      <c r="E527" s="2512" t="s">
        <v>694</v>
      </c>
      <c r="F527" s="2512" t="s">
        <v>42</v>
      </c>
      <c r="G527" s="2512" t="s">
        <v>536</v>
      </c>
      <c r="H527" s="2513" t="str">
        <f>A547&amp;"-"&amp;E527&amp;F527&amp;"-"&amp;G527</f>
        <v>PK2-FL-ME</v>
      </c>
      <c r="I527" s="2514" t="s">
        <v>1522</v>
      </c>
      <c r="J527" s="2515" t="s">
        <v>1521</v>
      </c>
      <c r="K527" s="2516">
        <v>14</v>
      </c>
      <c r="L527" s="2405"/>
      <c r="M527" s="2406"/>
      <c r="N527" s="2404" t="s">
        <v>80</v>
      </c>
      <c r="O527" s="2404"/>
      <c r="P527" s="2404"/>
      <c r="Q527" s="2404"/>
      <c r="R527" s="2404"/>
      <c r="S527" s="2407"/>
      <c r="T527" s="431"/>
    </row>
    <row r="528" spans="1:20" s="412" customFormat="1" ht="13.5" customHeight="1" thickBot="1">
      <c r="A528" s="556" t="s">
        <v>282</v>
      </c>
      <c r="B528" s="1917"/>
      <c r="C528" s="2651">
        <v>364720</v>
      </c>
      <c r="D528" s="2656">
        <v>5816</v>
      </c>
      <c r="E528" s="2656" t="s">
        <v>696</v>
      </c>
      <c r="F528" s="2656" t="s">
        <v>34</v>
      </c>
      <c r="G528" s="2656" t="s">
        <v>536</v>
      </c>
      <c r="H528" s="2656" t="str">
        <f>A552&amp;"-"&amp;E528&amp;F528&amp;"-"&amp;G528</f>
        <v>PK2-HR-ME</v>
      </c>
      <c r="I528" s="2656" t="s">
        <v>1524</v>
      </c>
      <c r="J528" s="2657" t="s">
        <v>1523</v>
      </c>
      <c r="K528" s="2656">
        <v>180</v>
      </c>
      <c r="L528" s="2408"/>
      <c r="M528" s="2408"/>
      <c r="N528" s="2408" t="s">
        <v>80</v>
      </c>
      <c r="O528" s="2408"/>
      <c r="P528" s="2408"/>
      <c r="Q528" s="2408"/>
      <c r="R528" s="2408"/>
      <c r="S528" s="2409"/>
      <c r="T528" s="431"/>
    </row>
    <row r="529" spans="1:20" s="412" customFormat="1" ht="13.5" customHeight="1" thickBot="1">
      <c r="A529" s="567" t="s">
        <v>282</v>
      </c>
      <c r="B529" s="1922"/>
      <c r="C529" s="460">
        <v>364684</v>
      </c>
      <c r="D529" s="460">
        <v>5799</v>
      </c>
      <c r="E529" s="460" t="s">
        <v>713</v>
      </c>
      <c r="F529" s="460" t="s">
        <v>9</v>
      </c>
      <c r="G529" s="460" t="s">
        <v>697</v>
      </c>
      <c r="H529" s="1087" t="str">
        <f>A553&amp;"-"&amp;E529&amp;F529&amp;"-"&amp;G529</f>
        <v>PK2-NC-EE</v>
      </c>
      <c r="I529" s="2394" t="s">
        <v>1525</v>
      </c>
      <c r="J529" s="948" t="s">
        <v>1549</v>
      </c>
      <c r="K529" s="473">
        <v>60</v>
      </c>
      <c r="L529" s="2415"/>
      <c r="M529" s="2416"/>
      <c r="N529" s="2417" t="s">
        <v>80</v>
      </c>
      <c r="O529" s="2417"/>
      <c r="P529" s="2417"/>
      <c r="Q529" s="2417"/>
      <c r="R529" s="2418"/>
      <c r="S529" s="1064"/>
      <c r="T529" s="431"/>
    </row>
    <row r="530" spans="1:20" s="412" customFormat="1" ht="13.5" customHeight="1">
      <c r="A530" s="556" t="s">
        <v>282</v>
      </c>
      <c r="B530" s="1917" t="s">
        <v>1545</v>
      </c>
      <c r="C530" s="2794">
        <v>364780</v>
      </c>
      <c r="D530" s="2566">
        <v>5804</v>
      </c>
      <c r="E530" s="2566" t="s">
        <v>696</v>
      </c>
      <c r="F530" s="2566" t="s">
        <v>34</v>
      </c>
      <c r="G530" s="2566" t="s">
        <v>536</v>
      </c>
      <c r="H530" s="2566" t="s">
        <v>1805</v>
      </c>
      <c r="I530" s="2566" t="s">
        <v>1387</v>
      </c>
      <c r="J530" s="2588" t="s">
        <v>1491</v>
      </c>
      <c r="K530" s="2566">
        <v>180</v>
      </c>
      <c r="L530" s="980"/>
      <c r="M530" s="980"/>
      <c r="N530" s="980" t="s">
        <v>80</v>
      </c>
      <c r="O530" s="980"/>
      <c r="P530" s="980"/>
      <c r="Q530" s="980"/>
      <c r="R530" s="980"/>
      <c r="S530" s="1688"/>
      <c r="T530" s="431"/>
    </row>
    <row r="531" spans="1:20" s="412" customFormat="1" ht="13.5" customHeight="1" thickBot="1">
      <c r="A531" s="556" t="s">
        <v>282</v>
      </c>
      <c r="B531" s="1917"/>
      <c r="C531" s="2651">
        <v>366817</v>
      </c>
      <c r="D531" s="2656">
        <v>5806</v>
      </c>
      <c r="E531" s="2656" t="s">
        <v>718</v>
      </c>
      <c r="F531" s="2656" t="s">
        <v>34</v>
      </c>
      <c r="G531" s="2656" t="s">
        <v>536</v>
      </c>
      <c r="H531" s="2656" t="s">
        <v>1641</v>
      </c>
      <c r="I531" s="2656" t="s">
        <v>1387</v>
      </c>
      <c r="J531" s="2657" t="s">
        <v>1552</v>
      </c>
      <c r="K531" s="2656">
        <v>365</v>
      </c>
      <c r="L531" s="422"/>
      <c r="M531" s="422"/>
      <c r="N531" s="422" t="s">
        <v>80</v>
      </c>
      <c r="O531" s="422"/>
      <c r="P531" s="422"/>
      <c r="Q531" s="422"/>
      <c r="R531" s="422"/>
      <c r="S531" s="1534"/>
      <c r="T531" s="431"/>
    </row>
    <row r="532" spans="1:20" s="412" customFormat="1" ht="13.5" customHeight="1">
      <c r="A532" s="556" t="s">
        <v>282</v>
      </c>
      <c r="B532" s="1917"/>
      <c r="C532" s="3898">
        <v>364524</v>
      </c>
      <c r="D532" s="3901">
        <v>5786</v>
      </c>
      <c r="E532" s="3901" t="s">
        <v>694</v>
      </c>
      <c r="F532" s="3901" t="s">
        <v>42</v>
      </c>
      <c r="G532" s="3901" t="s">
        <v>536</v>
      </c>
      <c r="H532" s="3901" t="str">
        <f>A556&amp;"-"&amp;E532&amp;F532&amp;"-"&amp;G532</f>
        <v>PK2-FL-ME</v>
      </c>
      <c r="I532" s="3901" t="s">
        <v>1494</v>
      </c>
      <c r="J532" s="2493" t="s">
        <v>1528</v>
      </c>
      <c r="K532" s="3901">
        <v>14</v>
      </c>
      <c r="L532" s="561"/>
      <c r="M532" s="561"/>
      <c r="N532" s="3578" t="s">
        <v>80</v>
      </c>
      <c r="O532" s="3578"/>
      <c r="P532" s="3578">
        <v>10</v>
      </c>
      <c r="Q532" s="3578"/>
      <c r="R532" s="3578"/>
      <c r="S532" s="1916"/>
      <c r="T532" s="431"/>
    </row>
    <row r="533" spans="1:20" s="412" customFormat="1" ht="13.5" customHeight="1">
      <c r="A533" s="556" t="s">
        <v>282</v>
      </c>
      <c r="B533" s="1917"/>
      <c r="C533" s="3899"/>
      <c r="D533" s="3902"/>
      <c r="E533" s="3902"/>
      <c r="F533" s="3902"/>
      <c r="G533" s="3902"/>
      <c r="H533" s="3902"/>
      <c r="I533" s="3913"/>
      <c r="J533" s="2489" t="s">
        <v>1529</v>
      </c>
      <c r="K533" s="3902"/>
      <c r="L533" s="551"/>
      <c r="M533" s="551"/>
      <c r="N533" s="3403"/>
      <c r="O533" s="3403"/>
      <c r="P533" s="3403"/>
      <c r="Q533" s="3403"/>
      <c r="R533" s="3403"/>
      <c r="S533" s="1669"/>
      <c r="T533" s="431"/>
    </row>
    <row r="534" spans="1:20" s="412" customFormat="1" ht="13.5" customHeight="1">
      <c r="A534" s="556" t="s">
        <v>282</v>
      </c>
      <c r="B534" s="1917"/>
      <c r="C534" s="3899"/>
      <c r="D534" s="3902"/>
      <c r="E534" s="3902"/>
      <c r="F534" s="3902"/>
      <c r="G534" s="3902"/>
      <c r="H534" s="3902"/>
      <c r="I534" s="3912" t="s">
        <v>1496</v>
      </c>
      <c r="J534" s="2489" t="s">
        <v>1530</v>
      </c>
      <c r="K534" s="3902"/>
      <c r="L534" s="551"/>
      <c r="M534" s="551"/>
      <c r="N534" s="3403"/>
      <c r="O534" s="3403"/>
      <c r="P534" s="3403"/>
      <c r="Q534" s="3403"/>
      <c r="R534" s="3403"/>
      <c r="S534" s="1669"/>
      <c r="T534" s="431"/>
    </row>
    <row r="535" spans="1:20" s="412" customFormat="1" ht="13.5" customHeight="1">
      <c r="A535" s="556" t="s">
        <v>282</v>
      </c>
      <c r="B535" s="1917"/>
      <c r="C535" s="3899"/>
      <c r="D535" s="3902"/>
      <c r="E535" s="3902"/>
      <c r="F535" s="3902"/>
      <c r="G535" s="3902"/>
      <c r="H535" s="3902"/>
      <c r="I535" s="3913"/>
      <c r="J535" s="2490" t="s">
        <v>1531</v>
      </c>
      <c r="K535" s="3902"/>
      <c r="L535" s="551"/>
      <c r="M535" s="551"/>
      <c r="N535" s="3403"/>
      <c r="O535" s="3403"/>
      <c r="P535" s="3403"/>
      <c r="Q535" s="3403"/>
      <c r="R535" s="3403"/>
      <c r="S535" s="1689"/>
      <c r="T535" s="431"/>
    </row>
    <row r="536" spans="1:20" s="412" customFormat="1" ht="13.5" customHeight="1">
      <c r="A536" s="556" t="s">
        <v>282</v>
      </c>
      <c r="B536" s="1917"/>
      <c r="C536" s="3900"/>
      <c r="D536" s="3903"/>
      <c r="E536" s="3903"/>
      <c r="F536" s="3903"/>
      <c r="G536" s="3903"/>
      <c r="H536" s="3903"/>
      <c r="I536" s="2491" t="s">
        <v>1532</v>
      </c>
      <c r="J536" s="2492" t="s">
        <v>1533</v>
      </c>
      <c r="K536" s="3903"/>
      <c r="L536" s="2302"/>
      <c r="M536" s="2302"/>
      <c r="N536" s="3579"/>
      <c r="O536" s="3579"/>
      <c r="P536" s="3579"/>
      <c r="Q536" s="3579"/>
      <c r="R536" s="3579"/>
      <c r="S536" s="1915"/>
      <c r="T536" s="431"/>
    </row>
    <row r="537" spans="1:20" s="412" customFormat="1" ht="13.5" customHeight="1">
      <c r="A537" s="556" t="s">
        <v>282</v>
      </c>
      <c r="B537" s="1917"/>
      <c r="C537" s="3916">
        <v>366800</v>
      </c>
      <c r="D537" s="3904">
        <v>7185</v>
      </c>
      <c r="E537" s="3904" t="s">
        <v>695</v>
      </c>
      <c r="F537" s="3904" t="s">
        <v>34</v>
      </c>
      <c r="G537" s="3904" t="s">
        <v>536</v>
      </c>
      <c r="H537" s="3904" t="str">
        <f>A539&amp;"-"&amp;E537&amp;F537&amp;"-"&amp;G537</f>
        <v>PK2-MR-ME</v>
      </c>
      <c r="I537" s="3019" t="s">
        <v>1494</v>
      </c>
      <c r="J537" s="3020" t="s">
        <v>1575</v>
      </c>
      <c r="K537" s="3904">
        <v>30</v>
      </c>
      <c r="L537" s="564"/>
      <c r="M537" s="564"/>
      <c r="N537" s="564"/>
      <c r="O537" s="564"/>
      <c r="P537" s="564"/>
      <c r="Q537" s="564"/>
      <c r="R537" s="2986"/>
      <c r="S537" s="1093"/>
      <c r="T537" s="431"/>
    </row>
    <row r="538" spans="1:20" s="412" customFormat="1" ht="13.5" customHeight="1">
      <c r="A538" s="556" t="s">
        <v>282</v>
      </c>
      <c r="B538" s="1917"/>
      <c r="C538" s="3917"/>
      <c r="D538" s="3905"/>
      <c r="E538" s="3905"/>
      <c r="F538" s="3905"/>
      <c r="G538" s="3905"/>
      <c r="H538" s="3905"/>
      <c r="I538" s="3021" t="s">
        <v>1496</v>
      </c>
      <c r="J538" s="3022" t="s">
        <v>1808</v>
      </c>
      <c r="K538" s="3905"/>
      <c r="L538" s="564"/>
      <c r="M538" s="564"/>
      <c r="N538" s="564"/>
      <c r="O538" s="564"/>
      <c r="P538" s="564"/>
      <c r="Q538" s="564"/>
      <c r="R538" s="2986"/>
      <c r="S538" s="1093"/>
      <c r="T538" s="431"/>
    </row>
    <row r="539" spans="1:20" s="412" customFormat="1" ht="13.5" customHeight="1">
      <c r="A539" s="556" t="s">
        <v>282</v>
      </c>
      <c r="B539" s="1917"/>
      <c r="C539" s="3909">
        <v>365748</v>
      </c>
      <c r="D539" s="3909">
        <v>5944</v>
      </c>
      <c r="E539" s="3909" t="s">
        <v>718</v>
      </c>
      <c r="F539" s="3909" t="s">
        <v>34</v>
      </c>
      <c r="G539" s="3909" t="s">
        <v>536</v>
      </c>
      <c r="H539" s="3909" t="str">
        <f t="shared" ref="H539" si="78">A539&amp;"-"&amp;E539&amp;F539&amp;"-"&amp;G539</f>
        <v>PK2-YR-ME</v>
      </c>
      <c r="I539" s="3909" t="s">
        <v>1494</v>
      </c>
      <c r="J539" s="2586" t="s">
        <v>1535</v>
      </c>
      <c r="K539" s="3909">
        <v>365</v>
      </c>
      <c r="L539" s="3450"/>
      <c r="M539" s="3450"/>
      <c r="N539" s="3578" t="s">
        <v>80</v>
      </c>
      <c r="O539" s="3578"/>
      <c r="P539" s="3578"/>
      <c r="Q539" s="3578"/>
      <c r="R539" s="3578"/>
      <c r="S539" s="1669"/>
      <c r="T539" s="431"/>
    </row>
    <row r="540" spans="1:20" s="412" customFormat="1" ht="13.5" customHeight="1">
      <c r="A540" s="556" t="s">
        <v>282</v>
      </c>
      <c r="B540" s="1917"/>
      <c r="C540" s="3892"/>
      <c r="D540" s="3892"/>
      <c r="E540" s="3892"/>
      <c r="F540" s="3892"/>
      <c r="G540" s="3892"/>
      <c r="H540" s="3892"/>
      <c r="I540" s="3892"/>
      <c r="J540" s="2587" t="s">
        <v>1536</v>
      </c>
      <c r="K540" s="3892"/>
      <c r="L540" s="3460"/>
      <c r="M540" s="3460"/>
      <c r="N540" s="3403" t="s">
        <v>80</v>
      </c>
      <c r="O540" s="3403"/>
      <c r="P540" s="3403"/>
      <c r="Q540" s="3403"/>
      <c r="R540" s="3403"/>
      <c r="S540" s="1669"/>
      <c r="T540" s="431"/>
    </row>
    <row r="541" spans="1:20" s="412" customFormat="1" ht="13.5" customHeight="1">
      <c r="A541" s="556" t="s">
        <v>282</v>
      </c>
      <c r="B541" s="1917"/>
      <c r="C541" s="3892"/>
      <c r="D541" s="3892"/>
      <c r="E541" s="3892"/>
      <c r="F541" s="3892"/>
      <c r="G541" s="3892"/>
      <c r="H541" s="3892"/>
      <c r="I541" s="3892"/>
      <c r="J541" s="2587" t="s">
        <v>1575</v>
      </c>
      <c r="K541" s="3892"/>
      <c r="L541" s="414"/>
      <c r="M541" s="414"/>
      <c r="N541" s="3403"/>
      <c r="O541" s="3403"/>
      <c r="P541" s="3403"/>
      <c r="Q541" s="3403"/>
      <c r="R541" s="3403"/>
      <c r="S541" s="1669"/>
      <c r="T541" s="431"/>
    </row>
    <row r="542" spans="1:20" s="412" customFormat="1" ht="13.5" customHeight="1">
      <c r="A542" s="556" t="s">
        <v>282</v>
      </c>
      <c r="B542" s="1917"/>
      <c r="C542" s="3893"/>
      <c r="D542" s="3893"/>
      <c r="E542" s="3893"/>
      <c r="F542" s="3893"/>
      <c r="G542" s="3893"/>
      <c r="H542" s="3893"/>
      <c r="I542" s="3893"/>
      <c r="J542" s="2587" t="s">
        <v>1639</v>
      </c>
      <c r="K542" s="3893"/>
      <c r="L542" s="414"/>
      <c r="M542" s="414"/>
      <c r="N542" s="3403"/>
      <c r="O542" s="3403"/>
      <c r="P542" s="3403"/>
      <c r="Q542" s="3403"/>
      <c r="R542" s="3403"/>
      <c r="S542" s="1669"/>
      <c r="T542" s="431"/>
    </row>
    <row r="543" spans="1:20" s="412" customFormat="1" ht="13.5" customHeight="1">
      <c r="A543" s="556" t="s">
        <v>282</v>
      </c>
      <c r="B543" s="1917"/>
      <c r="C543" s="3892">
        <v>365749</v>
      </c>
      <c r="D543" s="3892">
        <v>6129</v>
      </c>
      <c r="E543" s="3892" t="s">
        <v>718</v>
      </c>
      <c r="F543" s="3892" t="s">
        <v>34</v>
      </c>
      <c r="G543" s="3892" t="s">
        <v>536</v>
      </c>
      <c r="H543" s="3892" t="str">
        <f>A543&amp;"-"&amp;E543&amp;F543&amp;"-"&amp;G543</f>
        <v>PK2-YR-ME</v>
      </c>
      <c r="I543" s="3892" t="s">
        <v>1496</v>
      </c>
      <c r="J543" s="2588" t="s">
        <v>1538</v>
      </c>
      <c r="K543" s="3892">
        <v>365</v>
      </c>
      <c r="L543" s="3460"/>
      <c r="M543" s="3460"/>
      <c r="N543" s="3403"/>
      <c r="O543" s="3403"/>
      <c r="P543" s="3403"/>
      <c r="Q543" s="3403"/>
      <c r="R543" s="3403"/>
      <c r="S543" s="1669"/>
      <c r="T543" s="431"/>
    </row>
    <row r="544" spans="1:20" s="412" customFormat="1" ht="13.5" customHeight="1">
      <c r="A544" s="556" t="s">
        <v>282</v>
      </c>
      <c r="B544" s="1917"/>
      <c r="C544" s="3892"/>
      <c r="D544" s="3892"/>
      <c r="E544" s="3892"/>
      <c r="F544" s="3892"/>
      <c r="G544" s="3892"/>
      <c r="H544" s="3892"/>
      <c r="I544" s="3892"/>
      <c r="J544" s="2587" t="s">
        <v>1539</v>
      </c>
      <c r="K544" s="3892"/>
      <c r="L544" s="3460"/>
      <c r="M544" s="3460"/>
      <c r="N544" s="3403"/>
      <c r="O544" s="3403"/>
      <c r="P544" s="3403"/>
      <c r="Q544" s="3403"/>
      <c r="R544" s="3403"/>
      <c r="S544" s="1669"/>
      <c r="T544" s="431"/>
    </row>
    <row r="545" spans="1:20" s="412" customFormat="1" ht="13.5" customHeight="1">
      <c r="A545" s="556" t="s">
        <v>282</v>
      </c>
      <c r="B545" s="1917"/>
      <c r="C545" s="3892"/>
      <c r="D545" s="3892"/>
      <c r="E545" s="3892"/>
      <c r="F545" s="3892"/>
      <c r="G545" s="3892"/>
      <c r="H545" s="3892"/>
      <c r="I545" s="3892"/>
      <c r="J545" s="2587" t="s">
        <v>1576</v>
      </c>
      <c r="K545" s="3892"/>
      <c r="L545" s="563"/>
      <c r="M545" s="563"/>
      <c r="N545" s="3403"/>
      <c r="O545" s="3403"/>
      <c r="P545" s="3403"/>
      <c r="Q545" s="3403"/>
      <c r="R545" s="3403"/>
      <c r="S545" s="1689"/>
      <c r="T545" s="431"/>
    </row>
    <row r="546" spans="1:20" s="412" customFormat="1" ht="13.5" customHeight="1">
      <c r="A546" s="556" t="s">
        <v>282</v>
      </c>
      <c r="B546" s="1917"/>
      <c r="C546" s="3893"/>
      <c r="D546" s="3893"/>
      <c r="E546" s="3893"/>
      <c r="F546" s="3893"/>
      <c r="G546" s="3893"/>
      <c r="H546" s="3893"/>
      <c r="I546" s="3893"/>
      <c r="J546" s="2587" t="s">
        <v>1640</v>
      </c>
      <c r="K546" s="3893"/>
      <c r="L546" s="563"/>
      <c r="M546" s="563"/>
      <c r="N546" s="3450"/>
      <c r="O546" s="3450"/>
      <c r="P546" s="3450"/>
      <c r="Q546" s="3450"/>
      <c r="R546" s="3450"/>
      <c r="S546" s="1689"/>
      <c r="T546" s="431"/>
    </row>
    <row r="547" spans="1:20" s="412" customFormat="1" ht="13.5" customHeight="1">
      <c r="A547" s="556" t="s">
        <v>282</v>
      </c>
      <c r="B547" s="1917"/>
      <c r="C547" s="3918">
        <v>366749</v>
      </c>
      <c r="D547" s="3910">
        <v>5945</v>
      </c>
      <c r="E547" s="3910" t="s">
        <v>718</v>
      </c>
      <c r="F547" s="3910" t="s">
        <v>34</v>
      </c>
      <c r="G547" s="3910" t="s">
        <v>536</v>
      </c>
      <c r="H547" s="3910" t="str">
        <f>A561&amp;"-"&amp;E547&amp;F547&amp;"-"&amp;G547</f>
        <v>PK2-YR-ME</v>
      </c>
      <c r="I547" s="2565" t="s">
        <v>1494</v>
      </c>
      <c r="J547" s="2589" t="s">
        <v>1537</v>
      </c>
      <c r="K547" s="3910">
        <v>365</v>
      </c>
      <c r="L547" s="563"/>
      <c r="M547" s="563"/>
      <c r="N547" s="3474" t="s">
        <v>80</v>
      </c>
      <c r="O547" s="3474"/>
      <c r="P547" s="3474"/>
      <c r="Q547" s="3474"/>
      <c r="R547" s="3474"/>
      <c r="S547" s="1689"/>
      <c r="T547" s="431"/>
    </row>
    <row r="548" spans="1:20" s="412" customFormat="1" ht="13.5" customHeight="1">
      <c r="A548" s="556" t="s">
        <v>282</v>
      </c>
      <c r="B548" s="1917"/>
      <c r="C548" s="3919"/>
      <c r="D548" s="3893"/>
      <c r="E548" s="3893"/>
      <c r="F548" s="3893"/>
      <c r="G548" s="3893"/>
      <c r="H548" s="3893"/>
      <c r="I548" s="2475" t="s">
        <v>1496</v>
      </c>
      <c r="J548" s="2585" t="s">
        <v>1540</v>
      </c>
      <c r="K548" s="3893"/>
      <c r="L548" s="414"/>
      <c r="M548" s="414"/>
      <c r="N548" s="3450"/>
      <c r="O548" s="3450"/>
      <c r="P548" s="3450"/>
      <c r="Q548" s="3450"/>
      <c r="R548" s="3450"/>
      <c r="S548" s="1669"/>
      <c r="T548" s="431"/>
    </row>
    <row r="549" spans="1:20" s="412" customFormat="1" ht="13.5" customHeight="1">
      <c r="A549" s="556" t="s">
        <v>282</v>
      </c>
      <c r="B549" s="1917"/>
      <c r="C549" s="3918">
        <v>366750</v>
      </c>
      <c r="D549" s="3910">
        <v>5946</v>
      </c>
      <c r="E549" s="3910" t="s">
        <v>718</v>
      </c>
      <c r="F549" s="3910" t="s">
        <v>34</v>
      </c>
      <c r="G549" s="3910" t="s">
        <v>536</v>
      </c>
      <c r="H549" s="3910" t="str">
        <f>A563&amp;"-"&amp;E549&amp;F549&amp;"-"&amp;G549</f>
        <v>PK2-YR-ME</v>
      </c>
      <c r="I549" s="2566" t="s">
        <v>1494</v>
      </c>
      <c r="J549" s="2590" t="s">
        <v>1495</v>
      </c>
      <c r="K549" s="3910">
        <v>365</v>
      </c>
      <c r="L549" s="563"/>
      <c r="M549" s="563"/>
      <c r="N549" s="3474" t="s">
        <v>80</v>
      </c>
      <c r="O549" s="3474"/>
      <c r="P549" s="3474"/>
      <c r="Q549" s="3474"/>
      <c r="R549" s="3474"/>
      <c r="S549" s="1093"/>
      <c r="T549" s="431"/>
    </row>
    <row r="550" spans="1:20" s="412" customFormat="1" ht="13.5" customHeight="1" thickBot="1">
      <c r="A550" s="556" t="s">
        <v>282</v>
      </c>
      <c r="B550" s="1917"/>
      <c r="C550" s="3951"/>
      <c r="D550" s="3911"/>
      <c r="E550" s="3911"/>
      <c r="F550" s="3911"/>
      <c r="G550" s="3911"/>
      <c r="H550" s="3911"/>
      <c r="I550" s="2651" t="s">
        <v>1496</v>
      </c>
      <c r="J550" s="2652" t="s">
        <v>1495</v>
      </c>
      <c r="K550" s="3911"/>
      <c r="L550" s="422"/>
      <c r="M550" s="422"/>
      <c r="N550" s="3416"/>
      <c r="O550" s="3416"/>
      <c r="P550" s="3416"/>
      <c r="Q550" s="3416"/>
      <c r="R550" s="3416"/>
      <c r="S550" s="1534"/>
      <c r="T550" s="431"/>
    </row>
    <row r="551" spans="1:20" s="412" customFormat="1" ht="13.5" customHeight="1">
      <c r="A551" s="556" t="s">
        <v>282</v>
      </c>
      <c r="B551" s="1917"/>
      <c r="C551" s="3928">
        <v>364526</v>
      </c>
      <c r="D551" s="3908">
        <v>5788</v>
      </c>
      <c r="E551" s="3908" t="s">
        <v>999</v>
      </c>
      <c r="F551" s="3908" t="s">
        <v>9</v>
      </c>
      <c r="G551" s="3908" t="s">
        <v>536</v>
      </c>
      <c r="H551" s="3908" t="s">
        <v>1503</v>
      </c>
      <c r="I551" s="3908" t="s">
        <v>1388</v>
      </c>
      <c r="J551" s="2505" t="s">
        <v>1497</v>
      </c>
      <c r="K551" s="3908">
        <v>7</v>
      </c>
      <c r="L551" s="2393"/>
      <c r="M551" s="2393"/>
      <c r="N551" s="3402" t="s">
        <v>80</v>
      </c>
      <c r="O551" s="3402"/>
      <c r="P551" s="3402">
        <v>10</v>
      </c>
      <c r="Q551" s="3402"/>
      <c r="R551" s="3445"/>
      <c r="S551" s="1093"/>
      <c r="T551" s="431"/>
    </row>
    <row r="552" spans="1:20" s="412" customFormat="1" ht="13.5" customHeight="1">
      <c r="A552" s="556" t="s">
        <v>282</v>
      </c>
      <c r="B552" s="1917"/>
      <c r="C552" s="3900"/>
      <c r="D552" s="3903"/>
      <c r="E552" s="3903"/>
      <c r="F552" s="3903"/>
      <c r="G552" s="3903"/>
      <c r="H552" s="3903"/>
      <c r="I552" s="3903"/>
      <c r="J552" s="2506" t="s">
        <v>1534</v>
      </c>
      <c r="K552" s="3903"/>
      <c r="L552" s="2302"/>
      <c r="M552" s="2302"/>
      <c r="N552" s="3579" t="s">
        <v>80</v>
      </c>
      <c r="O552" s="3579"/>
      <c r="P552" s="3579">
        <v>10</v>
      </c>
      <c r="Q552" s="3579"/>
      <c r="R552" s="3581"/>
      <c r="S552" s="1688"/>
      <c r="T552" s="431"/>
    </row>
    <row r="553" spans="1:20" s="412" customFormat="1" ht="13.5" customHeight="1">
      <c r="A553" s="556" t="s">
        <v>282</v>
      </c>
      <c r="B553" s="1917"/>
      <c r="C553" s="3898">
        <v>364528</v>
      </c>
      <c r="D553" s="3901">
        <v>5790</v>
      </c>
      <c r="E553" s="3901" t="s">
        <v>694</v>
      </c>
      <c r="F553" s="3901" t="s">
        <v>42</v>
      </c>
      <c r="G553" s="3901" t="s">
        <v>536</v>
      </c>
      <c r="H553" s="3901" t="str">
        <f>A567&amp;"-"&amp;E553&amp;F553&amp;"-"&amp;G553</f>
        <v>PK2-FL-ME</v>
      </c>
      <c r="I553" s="3901" t="s">
        <v>1388</v>
      </c>
      <c r="J553" s="2493" t="s">
        <v>1498</v>
      </c>
      <c r="K553" s="3901">
        <v>14</v>
      </c>
      <c r="L553" s="3578"/>
      <c r="M553" s="3578"/>
      <c r="N553" s="3578" t="s">
        <v>80</v>
      </c>
      <c r="O553" s="3578"/>
      <c r="P553" s="3578">
        <v>5</v>
      </c>
      <c r="Q553" s="3578"/>
      <c r="R553" s="3580"/>
      <c r="S553" s="1669"/>
      <c r="T553" s="431"/>
    </row>
    <row r="554" spans="1:20" s="412" customFormat="1" ht="13.5" customHeight="1">
      <c r="A554" s="556" t="s">
        <v>282</v>
      </c>
      <c r="B554" s="1917"/>
      <c r="C554" s="3899"/>
      <c r="D554" s="3902"/>
      <c r="E554" s="3902" t="s">
        <v>694</v>
      </c>
      <c r="F554" s="3902"/>
      <c r="G554" s="3902" t="s">
        <v>536</v>
      </c>
      <c r="H554" s="3902"/>
      <c r="I554" s="3902"/>
      <c r="J554" s="2489" t="s">
        <v>1499</v>
      </c>
      <c r="K554" s="3902">
        <v>14</v>
      </c>
      <c r="L554" s="3403"/>
      <c r="M554" s="3403"/>
      <c r="N554" s="3403" t="s">
        <v>80</v>
      </c>
      <c r="O554" s="3403"/>
      <c r="P554" s="3403"/>
      <c r="Q554" s="3403"/>
      <c r="R554" s="3446"/>
      <c r="S554" s="1669"/>
      <c r="T554" s="431"/>
    </row>
    <row r="555" spans="1:20" s="412" customFormat="1" ht="13.5" customHeight="1">
      <c r="A555" s="556" t="s">
        <v>282</v>
      </c>
      <c r="B555" s="1917"/>
      <c r="C555" s="3899"/>
      <c r="D555" s="3902"/>
      <c r="E555" s="3902" t="s">
        <v>694</v>
      </c>
      <c r="F555" s="3902"/>
      <c r="G555" s="3902" t="s">
        <v>536</v>
      </c>
      <c r="H555" s="3902" t="str">
        <f>A569&amp;"-"&amp;E555&amp;F555&amp;"-"&amp;G555</f>
        <v>PK2-F-ME</v>
      </c>
      <c r="I555" s="3902"/>
      <c r="J555" s="2489" t="s">
        <v>1500</v>
      </c>
      <c r="K555" s="3902">
        <v>14</v>
      </c>
      <c r="L555" s="3403"/>
      <c r="M555" s="3403"/>
      <c r="N555" s="3403" t="s">
        <v>80</v>
      </c>
      <c r="O555" s="3403"/>
      <c r="P555" s="3403"/>
      <c r="Q555" s="3403"/>
      <c r="R555" s="3446"/>
      <c r="S555" s="1669"/>
      <c r="T555" s="431"/>
    </row>
    <row r="556" spans="1:20" s="412" customFormat="1" ht="13.5" customHeight="1">
      <c r="A556" s="556" t="s">
        <v>282</v>
      </c>
      <c r="B556" s="1917"/>
      <c r="C556" s="3900"/>
      <c r="D556" s="3903"/>
      <c r="E556" s="3903" t="s">
        <v>694</v>
      </c>
      <c r="F556" s="3903"/>
      <c r="G556" s="3903" t="s">
        <v>536</v>
      </c>
      <c r="H556" s="3903"/>
      <c r="I556" s="3903"/>
      <c r="J556" s="2492" t="s">
        <v>1501</v>
      </c>
      <c r="K556" s="3903">
        <v>14</v>
      </c>
      <c r="L556" s="3579"/>
      <c r="M556" s="3579"/>
      <c r="N556" s="3579" t="s">
        <v>80</v>
      </c>
      <c r="O556" s="3579"/>
      <c r="P556" s="3579"/>
      <c r="Q556" s="3579"/>
      <c r="R556" s="3581"/>
      <c r="S556" s="1669"/>
      <c r="T556" s="431"/>
    </row>
    <row r="557" spans="1:20" s="412" customFormat="1" ht="13.5" customHeight="1">
      <c r="A557" s="556" t="s">
        <v>282</v>
      </c>
      <c r="B557" s="1917"/>
      <c r="C557" s="2507">
        <v>364530</v>
      </c>
      <c r="D557" s="2434">
        <v>5791</v>
      </c>
      <c r="E557" s="2434" t="s">
        <v>695</v>
      </c>
      <c r="F557" s="2434" t="s">
        <v>9</v>
      </c>
      <c r="G557" s="2434" t="s">
        <v>536</v>
      </c>
      <c r="H557" s="2434" t="str">
        <f>A571&amp;"-"&amp;E557&amp;F557&amp;"-"&amp;G557</f>
        <v>PK2-MC-ME</v>
      </c>
      <c r="I557" s="2434" t="s">
        <v>1388</v>
      </c>
      <c r="J557" s="2432" t="s">
        <v>1541</v>
      </c>
      <c r="K557" s="2434">
        <v>30</v>
      </c>
      <c r="L557" s="2300"/>
      <c r="M557" s="2300"/>
      <c r="N557" s="2300" t="s">
        <v>80</v>
      </c>
      <c r="O557" s="2300"/>
      <c r="P557" s="2300">
        <v>20</v>
      </c>
      <c r="Q557" s="2300"/>
      <c r="R557" s="2396"/>
      <c r="S557" s="1688"/>
      <c r="T557" s="431"/>
    </row>
    <row r="558" spans="1:20" s="412" customFormat="1" ht="13.5" customHeight="1" thickBot="1">
      <c r="A558" s="556" t="s">
        <v>282</v>
      </c>
      <c r="B558" s="1917"/>
      <c r="C558" s="2983">
        <v>366843</v>
      </c>
      <c r="D558" s="2982">
        <v>6139</v>
      </c>
      <c r="E558" s="2982" t="s">
        <v>718</v>
      </c>
      <c r="F558" s="2982" t="s">
        <v>34</v>
      </c>
      <c r="G558" s="2982" t="s">
        <v>536</v>
      </c>
      <c r="H558" s="2982" t="str">
        <f>A572&amp;"-"&amp;E558&amp;F558&amp;"-"&amp;G558</f>
        <v>PK2-YR-ME</v>
      </c>
      <c r="I558" s="2982" t="s">
        <v>1388</v>
      </c>
      <c r="J558" s="2984" t="s">
        <v>1502</v>
      </c>
      <c r="K558" s="2982">
        <v>365</v>
      </c>
      <c r="L558" s="2394"/>
      <c r="M558" s="2394"/>
      <c r="N558" s="2394" t="s">
        <v>80</v>
      </c>
      <c r="O558" s="2394"/>
      <c r="P558" s="2394"/>
      <c r="Q558" s="2394"/>
      <c r="R558" s="2394"/>
      <c r="S558" s="1534"/>
      <c r="T558" s="431"/>
    </row>
    <row r="559" spans="1:20" s="412" customFormat="1" ht="13.5" customHeight="1">
      <c r="A559" s="556" t="s">
        <v>282</v>
      </c>
      <c r="B559" s="1917"/>
      <c r="C559" s="2508">
        <v>364529</v>
      </c>
      <c r="D559" s="2509">
        <v>5794</v>
      </c>
      <c r="E559" s="2509" t="s">
        <v>694</v>
      </c>
      <c r="F559" s="2509" t="s">
        <v>42</v>
      </c>
      <c r="G559" s="2509" t="s">
        <v>536</v>
      </c>
      <c r="H559" s="2509" t="str">
        <f>A572&amp;"-"&amp;E559&amp;F559&amp;"-"&amp;G559</f>
        <v>PK2-FL-ME</v>
      </c>
      <c r="I559" s="2509" t="s">
        <v>1506</v>
      </c>
      <c r="J559" s="2488" t="s">
        <v>1542</v>
      </c>
      <c r="K559" s="2509">
        <v>14</v>
      </c>
      <c r="L559" s="406"/>
      <c r="M559" s="406"/>
      <c r="N559" s="406" t="s">
        <v>80</v>
      </c>
      <c r="O559" s="2398"/>
      <c r="P559" s="530">
        <v>5</v>
      </c>
      <c r="Q559" s="2398"/>
      <c r="R559" s="2399"/>
      <c r="S559" s="1688"/>
      <c r="T559" s="431"/>
    </row>
    <row r="560" spans="1:20" s="412" customFormat="1" ht="13.5" customHeight="1">
      <c r="A560" s="556" t="s">
        <v>282</v>
      </c>
      <c r="B560" s="1917"/>
      <c r="C560" s="3932">
        <v>364592</v>
      </c>
      <c r="D560" s="4031">
        <v>5793</v>
      </c>
      <c r="E560" s="4033" t="s">
        <v>694</v>
      </c>
      <c r="F560" s="4033" t="s">
        <v>9</v>
      </c>
      <c r="G560" s="4033" t="s">
        <v>536</v>
      </c>
      <c r="H560" s="4033" t="s">
        <v>1503</v>
      </c>
      <c r="I560" s="4033" t="s">
        <v>1506</v>
      </c>
      <c r="J560" s="2510" t="s">
        <v>1507</v>
      </c>
      <c r="K560" s="4033">
        <v>14</v>
      </c>
      <c r="L560" s="3937"/>
      <c r="M560" s="3937"/>
      <c r="N560" s="3937" t="s">
        <v>80</v>
      </c>
      <c r="O560" s="3941"/>
      <c r="P560" s="3941">
        <v>10</v>
      </c>
      <c r="Q560" s="3941"/>
      <c r="R560" s="3941"/>
      <c r="S560" s="1695"/>
      <c r="T560" s="431"/>
    </row>
    <row r="561" spans="1:20" s="412" customFormat="1" ht="13.5" customHeight="1" thickBot="1">
      <c r="A561" s="556" t="s">
        <v>282</v>
      </c>
      <c r="B561" s="1917"/>
      <c r="C561" s="3933"/>
      <c r="D561" s="4032"/>
      <c r="E561" s="4032"/>
      <c r="F561" s="4032"/>
      <c r="G561" s="4032" t="s">
        <v>536</v>
      </c>
      <c r="H561" s="4032"/>
      <c r="I561" s="4032"/>
      <c r="J561" s="2511" t="s">
        <v>1508</v>
      </c>
      <c r="K561" s="4032">
        <v>14</v>
      </c>
      <c r="L561" s="3938"/>
      <c r="M561" s="3938"/>
      <c r="N561" s="3938" t="s">
        <v>80</v>
      </c>
      <c r="O561" s="3938"/>
      <c r="P561" s="3938"/>
      <c r="Q561" s="3938"/>
      <c r="R561" s="3938"/>
      <c r="S561" s="1696"/>
      <c r="T561" s="431"/>
    </row>
    <row r="562" spans="1:20" s="412" customFormat="1" ht="13.5" customHeight="1" thickBot="1">
      <c r="A562" s="556" t="s">
        <v>282</v>
      </c>
      <c r="B562" s="1917"/>
      <c r="C562" s="2651">
        <v>365263</v>
      </c>
      <c r="D562" s="2656">
        <v>5933</v>
      </c>
      <c r="E562" s="2656" t="s">
        <v>718</v>
      </c>
      <c r="F562" s="2656" t="s">
        <v>34</v>
      </c>
      <c r="G562" s="2656" t="s">
        <v>536</v>
      </c>
      <c r="H562" s="2656" t="str">
        <f>A579&amp;"-"&amp;E562&amp;F562&amp;"-"&amp;G562</f>
        <v>PK2-YR-ME</v>
      </c>
      <c r="I562" s="2656" t="s">
        <v>1504</v>
      </c>
      <c r="J562" s="2657" t="s">
        <v>1505</v>
      </c>
      <c r="K562" s="2800">
        <v>365</v>
      </c>
      <c r="L562" s="925"/>
      <c r="M562" s="1533"/>
      <c r="N562" s="444" t="s">
        <v>80</v>
      </c>
      <c r="O562" s="444"/>
      <c r="P562" s="444"/>
      <c r="Q562" s="444"/>
      <c r="R562" s="2397"/>
      <c r="S562" s="1534"/>
      <c r="T562" s="431"/>
    </row>
    <row r="563" spans="1:20" s="412" customFormat="1" ht="13.5" customHeight="1" thickBot="1">
      <c r="A563" s="556" t="s">
        <v>282</v>
      </c>
      <c r="B563" s="1917"/>
      <c r="C563" s="2983">
        <v>365264</v>
      </c>
      <c r="D563" s="2982">
        <v>5934</v>
      </c>
      <c r="E563" s="2982" t="s">
        <v>718</v>
      </c>
      <c r="F563" s="2982" t="s">
        <v>34</v>
      </c>
      <c r="G563" s="2982" t="s">
        <v>536</v>
      </c>
      <c r="H563" s="2982" t="str">
        <f>A580&amp;"-"&amp;E563&amp;F563&amp;"-"&amp;G563</f>
        <v>PK2-YR-ME</v>
      </c>
      <c r="I563" s="2982" t="s">
        <v>1520</v>
      </c>
      <c r="J563" s="2984" t="s">
        <v>1577</v>
      </c>
      <c r="K563" s="2985">
        <v>365</v>
      </c>
      <c r="L563" s="2401"/>
      <c r="M563" s="2402"/>
      <c r="N563" s="2400" t="s">
        <v>80</v>
      </c>
      <c r="O563" s="2400"/>
      <c r="P563" s="2400"/>
      <c r="Q563" s="2400"/>
      <c r="R563" s="2400"/>
      <c r="S563" s="2403"/>
      <c r="T563" s="431"/>
    </row>
    <row r="564" spans="1:20" s="412" customFormat="1" ht="13.5" customHeight="1">
      <c r="A564" s="556" t="s">
        <v>282</v>
      </c>
      <c r="B564" s="1917"/>
      <c r="C564" s="2512">
        <v>364593</v>
      </c>
      <c r="D564" s="2512">
        <v>5796</v>
      </c>
      <c r="E564" s="2512" t="s">
        <v>694</v>
      </c>
      <c r="F564" s="2512" t="s">
        <v>42</v>
      </c>
      <c r="G564" s="2512" t="s">
        <v>536</v>
      </c>
      <c r="H564" s="2513" t="str">
        <f>A584&amp;"-"&amp;E564&amp;F564&amp;"-"&amp;G564</f>
        <v>PK2-FL-ME</v>
      </c>
      <c r="I564" s="2514" t="s">
        <v>1522</v>
      </c>
      <c r="J564" s="2515" t="s">
        <v>1521</v>
      </c>
      <c r="K564" s="2516">
        <v>14</v>
      </c>
      <c r="L564" s="2405"/>
      <c r="M564" s="2406"/>
      <c r="N564" s="2404" t="s">
        <v>80</v>
      </c>
      <c r="O564" s="2404"/>
      <c r="P564" s="2404"/>
      <c r="Q564" s="2404"/>
      <c r="R564" s="2404"/>
      <c r="S564" s="2407"/>
      <c r="T564" s="431"/>
    </row>
    <row r="565" spans="1:20" s="412" customFormat="1" ht="13.5" customHeight="1" thickBot="1">
      <c r="A565" s="556" t="s">
        <v>282</v>
      </c>
      <c r="B565" s="1917"/>
      <c r="C565" s="2651">
        <v>364741</v>
      </c>
      <c r="D565" s="2656">
        <v>5816</v>
      </c>
      <c r="E565" s="2656" t="s">
        <v>696</v>
      </c>
      <c r="F565" s="2656" t="s">
        <v>34</v>
      </c>
      <c r="G565" s="2656" t="s">
        <v>536</v>
      </c>
      <c r="H565" s="2656" t="str">
        <f>A589&amp;"-"&amp;E565&amp;F565&amp;"-"&amp;G565</f>
        <v>PK2-HR-ME</v>
      </c>
      <c r="I565" s="2656" t="s">
        <v>1524</v>
      </c>
      <c r="J565" s="2657" t="s">
        <v>1523</v>
      </c>
      <c r="K565" s="2656">
        <v>180</v>
      </c>
      <c r="L565" s="2408"/>
      <c r="M565" s="2408"/>
      <c r="N565" s="2408" t="s">
        <v>80</v>
      </c>
      <c r="O565" s="2408"/>
      <c r="P565" s="2408"/>
      <c r="Q565" s="2408"/>
      <c r="R565" s="2408"/>
      <c r="S565" s="2409"/>
      <c r="T565" s="431"/>
    </row>
    <row r="566" spans="1:20" s="412" customFormat="1" ht="13.5" customHeight="1" thickBot="1">
      <c r="A566" s="567" t="s">
        <v>282</v>
      </c>
      <c r="B566" s="1922"/>
      <c r="C566" s="460">
        <v>364686</v>
      </c>
      <c r="D566" s="460">
        <v>5799</v>
      </c>
      <c r="E566" s="460" t="s">
        <v>713</v>
      </c>
      <c r="F566" s="460" t="s">
        <v>9</v>
      </c>
      <c r="G566" s="460" t="s">
        <v>697</v>
      </c>
      <c r="H566" s="1087" t="str">
        <f>A590&amp;"-"&amp;E566&amp;F566&amp;"-"&amp;G566</f>
        <v>PK2-NC-EE</v>
      </c>
      <c r="I566" s="2394" t="s">
        <v>1525</v>
      </c>
      <c r="J566" s="948" t="s">
        <v>1549</v>
      </c>
      <c r="K566" s="473">
        <v>60</v>
      </c>
      <c r="L566" s="2415"/>
      <c r="M566" s="2416"/>
      <c r="N566" s="2417" t="s">
        <v>80</v>
      </c>
      <c r="O566" s="2417"/>
      <c r="P566" s="2417"/>
      <c r="Q566" s="2417"/>
      <c r="R566" s="2418"/>
      <c r="S566" s="1064"/>
      <c r="T566" s="431"/>
    </row>
    <row r="567" spans="1:20" s="412" customFormat="1" ht="13.5" customHeight="1">
      <c r="A567" s="556" t="s">
        <v>282</v>
      </c>
      <c r="B567" s="1917" t="s">
        <v>1546</v>
      </c>
      <c r="C567" s="2796">
        <v>364791</v>
      </c>
      <c r="D567" s="2566">
        <v>5804</v>
      </c>
      <c r="E567" s="2566" t="s">
        <v>696</v>
      </c>
      <c r="F567" s="2566" t="s">
        <v>34</v>
      </c>
      <c r="G567" s="2566" t="s">
        <v>536</v>
      </c>
      <c r="H567" s="2566" t="s">
        <v>1805</v>
      </c>
      <c r="I567" s="2566" t="s">
        <v>1387</v>
      </c>
      <c r="J567" s="2588" t="s">
        <v>1491</v>
      </c>
      <c r="K567" s="2566">
        <v>180</v>
      </c>
      <c r="L567" s="980"/>
      <c r="M567" s="980"/>
      <c r="N567" s="980" t="s">
        <v>80</v>
      </c>
      <c r="O567" s="980"/>
      <c r="P567" s="980"/>
      <c r="Q567" s="980"/>
      <c r="R567" s="980"/>
      <c r="S567" s="1688"/>
      <c r="T567" s="431"/>
    </row>
    <row r="568" spans="1:20" s="412" customFormat="1" ht="13.5" customHeight="1" thickBot="1">
      <c r="A568" s="556" t="s">
        <v>282</v>
      </c>
      <c r="B568" s="1917"/>
      <c r="C568" s="2651">
        <v>366963</v>
      </c>
      <c r="D568" s="2656">
        <v>5806</v>
      </c>
      <c r="E568" s="2656" t="s">
        <v>718</v>
      </c>
      <c r="F568" s="2656" t="s">
        <v>34</v>
      </c>
      <c r="G568" s="2656" t="s">
        <v>536</v>
      </c>
      <c r="H568" s="2656" t="s">
        <v>1641</v>
      </c>
      <c r="I568" s="2656" t="s">
        <v>1387</v>
      </c>
      <c r="J568" s="2657" t="s">
        <v>1552</v>
      </c>
      <c r="K568" s="2656">
        <v>365</v>
      </c>
      <c r="L568" s="422"/>
      <c r="M568" s="422"/>
      <c r="N568" s="422" t="s">
        <v>80</v>
      </c>
      <c r="O568" s="422"/>
      <c r="P568" s="422"/>
      <c r="Q568" s="422"/>
      <c r="R568" s="422"/>
      <c r="S568" s="1534"/>
      <c r="T568" s="431"/>
    </row>
    <row r="569" spans="1:20" s="412" customFormat="1" ht="13.5" customHeight="1">
      <c r="A569" s="556" t="s">
        <v>282</v>
      </c>
      <c r="B569" s="1917"/>
      <c r="C569" s="3898">
        <v>364598</v>
      </c>
      <c r="D569" s="3901">
        <v>5786</v>
      </c>
      <c r="E569" s="3901" t="s">
        <v>694</v>
      </c>
      <c r="F569" s="3901" t="s">
        <v>42</v>
      </c>
      <c r="G569" s="3901" t="s">
        <v>536</v>
      </c>
      <c r="H569" s="3901" t="str">
        <f>A593&amp;"-"&amp;E569&amp;F569&amp;"-"&amp;G569</f>
        <v>PK2-FL-ME</v>
      </c>
      <c r="I569" s="3901" t="s">
        <v>1494</v>
      </c>
      <c r="J569" s="2493" t="s">
        <v>1528</v>
      </c>
      <c r="K569" s="3901">
        <v>14</v>
      </c>
      <c r="L569" s="561"/>
      <c r="M569" s="561"/>
      <c r="N569" s="3578" t="s">
        <v>80</v>
      </c>
      <c r="O569" s="3578"/>
      <c r="P569" s="3578">
        <v>10</v>
      </c>
      <c r="Q569" s="3578"/>
      <c r="R569" s="3578"/>
      <c r="S569" s="1916"/>
      <c r="T569" s="431"/>
    </row>
    <row r="570" spans="1:20" s="412" customFormat="1" ht="13.5" customHeight="1">
      <c r="A570" s="556" t="s">
        <v>282</v>
      </c>
      <c r="B570" s="1917"/>
      <c r="C570" s="3899"/>
      <c r="D570" s="3902"/>
      <c r="E570" s="3902"/>
      <c r="F570" s="3902"/>
      <c r="G570" s="3902"/>
      <c r="H570" s="3902"/>
      <c r="I570" s="3913"/>
      <c r="J570" s="2489" t="s">
        <v>1529</v>
      </c>
      <c r="K570" s="3902"/>
      <c r="L570" s="551"/>
      <c r="M570" s="551"/>
      <c r="N570" s="3403"/>
      <c r="O570" s="3403"/>
      <c r="P570" s="3403"/>
      <c r="Q570" s="3403"/>
      <c r="R570" s="3403"/>
      <c r="S570" s="1669"/>
      <c r="T570" s="431"/>
    </row>
    <row r="571" spans="1:20" s="412" customFormat="1" ht="13.5" customHeight="1">
      <c r="A571" s="556" t="s">
        <v>282</v>
      </c>
      <c r="B571" s="1917"/>
      <c r="C571" s="3899"/>
      <c r="D571" s="3902"/>
      <c r="E571" s="3902"/>
      <c r="F571" s="3902"/>
      <c r="G571" s="3902"/>
      <c r="H571" s="3902"/>
      <c r="I571" s="3912" t="s">
        <v>1496</v>
      </c>
      <c r="J571" s="2489" t="s">
        <v>1530</v>
      </c>
      <c r="K571" s="3902"/>
      <c r="L571" s="551"/>
      <c r="M571" s="551"/>
      <c r="N571" s="3403"/>
      <c r="O571" s="3403"/>
      <c r="P571" s="3403"/>
      <c r="Q571" s="3403"/>
      <c r="R571" s="3403"/>
      <c r="S571" s="1669"/>
      <c r="T571" s="431"/>
    </row>
    <row r="572" spans="1:20" s="412" customFormat="1" ht="13.5" customHeight="1">
      <c r="A572" s="556" t="s">
        <v>282</v>
      </c>
      <c r="B572" s="1917"/>
      <c r="C572" s="3899"/>
      <c r="D572" s="3902"/>
      <c r="E572" s="3902"/>
      <c r="F572" s="3902"/>
      <c r="G572" s="3902"/>
      <c r="H572" s="3902"/>
      <c r="I572" s="3913"/>
      <c r="J572" s="2490" t="s">
        <v>1531</v>
      </c>
      <c r="K572" s="3902"/>
      <c r="L572" s="551"/>
      <c r="M572" s="551"/>
      <c r="N572" s="3403"/>
      <c r="O572" s="3403"/>
      <c r="P572" s="3403"/>
      <c r="Q572" s="3403"/>
      <c r="R572" s="3403"/>
      <c r="S572" s="1689"/>
      <c r="T572" s="431"/>
    </row>
    <row r="573" spans="1:20" s="412" customFormat="1" ht="13.5" customHeight="1">
      <c r="A573" s="556" t="s">
        <v>282</v>
      </c>
      <c r="B573" s="1917"/>
      <c r="C573" s="3900"/>
      <c r="D573" s="3903"/>
      <c r="E573" s="3903"/>
      <c r="F573" s="3903"/>
      <c r="G573" s="3903"/>
      <c r="H573" s="3903"/>
      <c r="I573" s="2491" t="s">
        <v>1532</v>
      </c>
      <c r="J573" s="2492" t="s">
        <v>1533</v>
      </c>
      <c r="K573" s="3903"/>
      <c r="L573" s="2302"/>
      <c r="M573" s="2302"/>
      <c r="N573" s="3579"/>
      <c r="O573" s="3579"/>
      <c r="P573" s="3579"/>
      <c r="Q573" s="3579"/>
      <c r="R573" s="3579"/>
      <c r="S573" s="1915"/>
      <c r="T573" s="431"/>
    </row>
    <row r="574" spans="1:20" s="412" customFormat="1" ht="13.5" customHeight="1">
      <c r="A574" s="556" t="s">
        <v>282</v>
      </c>
      <c r="B574" s="1917"/>
      <c r="C574" s="3916">
        <v>366961</v>
      </c>
      <c r="D574" s="3904">
        <v>7185</v>
      </c>
      <c r="E574" s="3904" t="s">
        <v>695</v>
      </c>
      <c r="F574" s="3904" t="s">
        <v>34</v>
      </c>
      <c r="G574" s="3904" t="s">
        <v>536</v>
      </c>
      <c r="H574" s="3904" t="str">
        <f>A576&amp;"-"&amp;E574&amp;F574&amp;"-"&amp;G574</f>
        <v>PK2-MR-ME</v>
      </c>
      <c r="I574" s="3019" t="s">
        <v>1494</v>
      </c>
      <c r="J574" s="3020" t="s">
        <v>1575</v>
      </c>
      <c r="K574" s="3904">
        <v>30</v>
      </c>
      <c r="L574" s="564"/>
      <c r="M574" s="564"/>
      <c r="N574" s="564"/>
      <c r="O574" s="564"/>
      <c r="P574" s="564"/>
      <c r="Q574" s="564"/>
      <c r="R574" s="2986"/>
      <c r="S574" s="1093"/>
      <c r="T574" s="431"/>
    </row>
    <row r="575" spans="1:20" s="412" customFormat="1" ht="13.5" customHeight="1">
      <c r="A575" s="556" t="s">
        <v>282</v>
      </c>
      <c r="B575" s="1917"/>
      <c r="C575" s="3917"/>
      <c r="D575" s="3905"/>
      <c r="E575" s="3905"/>
      <c r="F575" s="3905"/>
      <c r="G575" s="3905"/>
      <c r="H575" s="3905"/>
      <c r="I575" s="3021" t="s">
        <v>1496</v>
      </c>
      <c r="J575" s="3022" t="s">
        <v>1808</v>
      </c>
      <c r="K575" s="3905"/>
      <c r="L575" s="564"/>
      <c r="M575" s="564"/>
      <c r="N575" s="564"/>
      <c r="O575" s="564"/>
      <c r="P575" s="564"/>
      <c r="Q575" s="564"/>
      <c r="R575" s="2986"/>
      <c r="S575" s="1093"/>
      <c r="T575" s="431"/>
    </row>
    <row r="576" spans="1:20" s="412" customFormat="1" ht="13.5" customHeight="1">
      <c r="A576" s="556" t="s">
        <v>282</v>
      </c>
      <c r="B576" s="1917"/>
      <c r="C576" s="3909">
        <v>365750</v>
      </c>
      <c r="D576" s="3909">
        <v>5944</v>
      </c>
      <c r="E576" s="3909" t="s">
        <v>718</v>
      </c>
      <c r="F576" s="3909" t="s">
        <v>34</v>
      </c>
      <c r="G576" s="3909" t="s">
        <v>536</v>
      </c>
      <c r="H576" s="3909" t="str">
        <f t="shared" ref="H576" si="79">A576&amp;"-"&amp;E576&amp;F576&amp;"-"&amp;G576</f>
        <v>PK2-YR-ME</v>
      </c>
      <c r="I576" s="3909" t="s">
        <v>1494</v>
      </c>
      <c r="J576" s="2586" t="s">
        <v>1535</v>
      </c>
      <c r="K576" s="3909">
        <v>365</v>
      </c>
      <c r="L576" s="3450"/>
      <c r="M576" s="3450"/>
      <c r="N576" s="3578" t="s">
        <v>80</v>
      </c>
      <c r="O576" s="3578"/>
      <c r="P576" s="3578"/>
      <c r="Q576" s="3578"/>
      <c r="R576" s="3578"/>
      <c r="S576" s="1669"/>
      <c r="T576" s="431"/>
    </row>
    <row r="577" spans="1:20" s="412" customFormat="1" ht="13.5" customHeight="1">
      <c r="A577" s="556" t="s">
        <v>282</v>
      </c>
      <c r="B577" s="1917"/>
      <c r="C577" s="3892"/>
      <c r="D577" s="3892"/>
      <c r="E577" s="3892"/>
      <c r="F577" s="3892"/>
      <c r="G577" s="3892"/>
      <c r="H577" s="3892"/>
      <c r="I577" s="3892"/>
      <c r="J577" s="2587" t="s">
        <v>1536</v>
      </c>
      <c r="K577" s="3892"/>
      <c r="L577" s="3460"/>
      <c r="M577" s="3460"/>
      <c r="N577" s="3403" t="s">
        <v>80</v>
      </c>
      <c r="O577" s="3403"/>
      <c r="P577" s="3403"/>
      <c r="Q577" s="3403"/>
      <c r="R577" s="3403"/>
      <c r="S577" s="1669"/>
      <c r="T577" s="431"/>
    </row>
    <row r="578" spans="1:20" s="412" customFormat="1" ht="13.5" customHeight="1">
      <c r="A578" s="556" t="s">
        <v>282</v>
      </c>
      <c r="B578" s="1917"/>
      <c r="C578" s="3892"/>
      <c r="D578" s="3892"/>
      <c r="E578" s="3892"/>
      <c r="F578" s="3892"/>
      <c r="G578" s="3892"/>
      <c r="H578" s="3892"/>
      <c r="I578" s="3892"/>
      <c r="J578" s="2587" t="s">
        <v>1575</v>
      </c>
      <c r="K578" s="3892"/>
      <c r="L578" s="414"/>
      <c r="M578" s="414"/>
      <c r="N578" s="3403"/>
      <c r="O578" s="3403"/>
      <c r="P578" s="3403"/>
      <c r="Q578" s="3403"/>
      <c r="R578" s="3403"/>
      <c r="S578" s="1669"/>
      <c r="T578" s="431"/>
    </row>
    <row r="579" spans="1:20" s="412" customFormat="1" ht="13.5" customHeight="1">
      <c r="A579" s="556" t="s">
        <v>282</v>
      </c>
      <c r="B579" s="1917"/>
      <c r="C579" s="3893"/>
      <c r="D579" s="3893"/>
      <c r="E579" s="3893"/>
      <c r="F579" s="3893"/>
      <c r="G579" s="3893"/>
      <c r="H579" s="3893"/>
      <c r="I579" s="3893"/>
      <c r="J579" s="2587" t="s">
        <v>1639</v>
      </c>
      <c r="K579" s="3893"/>
      <c r="L579" s="414"/>
      <c r="M579" s="414"/>
      <c r="N579" s="3403"/>
      <c r="O579" s="3403"/>
      <c r="P579" s="3403"/>
      <c r="Q579" s="3403"/>
      <c r="R579" s="3403"/>
      <c r="S579" s="1669"/>
      <c r="T579" s="431"/>
    </row>
    <row r="580" spans="1:20" s="412" customFormat="1" ht="13.5" customHeight="1">
      <c r="A580" s="556" t="s">
        <v>282</v>
      </c>
      <c r="B580" s="1917"/>
      <c r="C580" s="3892">
        <v>365751</v>
      </c>
      <c r="D580" s="3892">
        <v>6129</v>
      </c>
      <c r="E580" s="3892" t="s">
        <v>718</v>
      </c>
      <c r="F580" s="3892" t="s">
        <v>34</v>
      </c>
      <c r="G580" s="3892" t="s">
        <v>536</v>
      </c>
      <c r="H580" s="3892" t="str">
        <f>A580&amp;"-"&amp;E580&amp;F580&amp;"-"&amp;G580</f>
        <v>PK2-YR-ME</v>
      </c>
      <c r="I580" s="3892" t="s">
        <v>1496</v>
      </c>
      <c r="J580" s="2588" t="s">
        <v>1538</v>
      </c>
      <c r="K580" s="3892">
        <v>365</v>
      </c>
      <c r="L580" s="3460"/>
      <c r="M580" s="3460"/>
      <c r="N580" s="3403"/>
      <c r="O580" s="3403"/>
      <c r="P580" s="3403"/>
      <c r="Q580" s="3403"/>
      <c r="R580" s="3403"/>
      <c r="S580" s="1669"/>
      <c r="T580" s="431"/>
    </row>
    <row r="581" spans="1:20" s="412" customFormat="1" ht="13.5" customHeight="1">
      <c r="A581" s="556" t="s">
        <v>282</v>
      </c>
      <c r="B581" s="1917"/>
      <c r="C581" s="3892"/>
      <c r="D581" s="3892"/>
      <c r="E581" s="3892"/>
      <c r="F581" s="3892"/>
      <c r="G581" s="3892"/>
      <c r="H581" s="3892"/>
      <c r="I581" s="3892"/>
      <c r="J581" s="2587" t="s">
        <v>1539</v>
      </c>
      <c r="K581" s="3892"/>
      <c r="L581" s="3460"/>
      <c r="M581" s="3460"/>
      <c r="N581" s="3403"/>
      <c r="O581" s="3403"/>
      <c r="P581" s="3403"/>
      <c r="Q581" s="3403"/>
      <c r="R581" s="3403"/>
      <c r="S581" s="1669"/>
      <c r="T581" s="431"/>
    </row>
    <row r="582" spans="1:20" s="412" customFormat="1" ht="13.5" customHeight="1">
      <c r="A582" s="556" t="s">
        <v>282</v>
      </c>
      <c r="B582" s="1917"/>
      <c r="C582" s="3892"/>
      <c r="D582" s="3892"/>
      <c r="E582" s="3892"/>
      <c r="F582" s="3892"/>
      <c r="G582" s="3892"/>
      <c r="H582" s="3892"/>
      <c r="I582" s="3892"/>
      <c r="J582" s="2587" t="s">
        <v>1576</v>
      </c>
      <c r="K582" s="3892"/>
      <c r="L582" s="563"/>
      <c r="M582" s="563"/>
      <c r="N582" s="3403"/>
      <c r="O582" s="3403"/>
      <c r="P582" s="3403"/>
      <c r="Q582" s="3403"/>
      <c r="R582" s="3403"/>
      <c r="S582" s="1689"/>
      <c r="T582" s="431"/>
    </row>
    <row r="583" spans="1:20" s="412" customFormat="1" ht="13.5" customHeight="1">
      <c r="A583" s="556" t="s">
        <v>282</v>
      </c>
      <c r="B583" s="1917"/>
      <c r="C583" s="3893"/>
      <c r="D583" s="3893"/>
      <c r="E583" s="3893"/>
      <c r="F583" s="3893"/>
      <c r="G583" s="3893"/>
      <c r="H583" s="3893"/>
      <c r="I583" s="3893"/>
      <c r="J583" s="2587" t="s">
        <v>1640</v>
      </c>
      <c r="K583" s="3893"/>
      <c r="L583" s="563"/>
      <c r="M583" s="563"/>
      <c r="N583" s="3450"/>
      <c r="O583" s="3450"/>
      <c r="P583" s="3450"/>
      <c r="Q583" s="3450"/>
      <c r="R583" s="3450"/>
      <c r="S583" s="1689"/>
      <c r="T583" s="431"/>
    </row>
    <row r="584" spans="1:20" s="412" customFormat="1" ht="13.5" customHeight="1">
      <c r="A584" s="556" t="s">
        <v>282</v>
      </c>
      <c r="B584" s="1917"/>
      <c r="C584" s="3918">
        <v>366923</v>
      </c>
      <c r="D584" s="3910">
        <v>5945</v>
      </c>
      <c r="E584" s="3910" t="s">
        <v>718</v>
      </c>
      <c r="F584" s="3910" t="s">
        <v>34</v>
      </c>
      <c r="G584" s="3910" t="s">
        <v>536</v>
      </c>
      <c r="H584" s="3910" t="str">
        <f>A598&amp;"-"&amp;E584&amp;F584&amp;"-"&amp;G584</f>
        <v>PK2-YR-ME</v>
      </c>
      <c r="I584" s="2565" t="s">
        <v>1494</v>
      </c>
      <c r="J584" s="2589" t="s">
        <v>1537</v>
      </c>
      <c r="K584" s="3910">
        <v>365</v>
      </c>
      <c r="L584" s="563"/>
      <c r="M584" s="563"/>
      <c r="N584" s="3474" t="s">
        <v>80</v>
      </c>
      <c r="O584" s="3474"/>
      <c r="P584" s="3474"/>
      <c r="Q584" s="3474"/>
      <c r="R584" s="3474"/>
      <c r="S584" s="1689"/>
      <c r="T584" s="431"/>
    </row>
    <row r="585" spans="1:20" s="412" customFormat="1" ht="13.5" customHeight="1">
      <c r="A585" s="556" t="s">
        <v>282</v>
      </c>
      <c r="B585" s="1917"/>
      <c r="C585" s="3919"/>
      <c r="D585" s="3893"/>
      <c r="E585" s="3893"/>
      <c r="F585" s="3893"/>
      <c r="G585" s="3893"/>
      <c r="H585" s="3893"/>
      <c r="I585" s="2475" t="s">
        <v>1496</v>
      </c>
      <c r="J585" s="2585" t="s">
        <v>1540</v>
      </c>
      <c r="K585" s="3893"/>
      <c r="L585" s="414"/>
      <c r="M585" s="414"/>
      <c r="N585" s="3450"/>
      <c r="O585" s="3450"/>
      <c r="P585" s="3450"/>
      <c r="Q585" s="3450"/>
      <c r="R585" s="3450"/>
      <c r="S585" s="1669"/>
      <c r="T585" s="431"/>
    </row>
    <row r="586" spans="1:20" s="412" customFormat="1" ht="13.5" customHeight="1">
      <c r="A586" s="556" t="s">
        <v>282</v>
      </c>
      <c r="B586" s="1917"/>
      <c r="C586" s="3918">
        <v>366924</v>
      </c>
      <c r="D586" s="3910">
        <v>5946</v>
      </c>
      <c r="E586" s="3910" t="s">
        <v>718</v>
      </c>
      <c r="F586" s="3910" t="s">
        <v>34</v>
      </c>
      <c r="G586" s="3910" t="s">
        <v>536</v>
      </c>
      <c r="H586" s="3910" t="str">
        <f>A600&amp;"-"&amp;E586&amp;F586&amp;"-"&amp;G586</f>
        <v>PK2-YR-ME</v>
      </c>
      <c r="I586" s="2566" t="s">
        <v>1494</v>
      </c>
      <c r="J586" s="2590" t="s">
        <v>1495</v>
      </c>
      <c r="K586" s="3910">
        <v>365</v>
      </c>
      <c r="L586" s="563"/>
      <c r="M586" s="563"/>
      <c r="N586" s="3474" t="s">
        <v>80</v>
      </c>
      <c r="O586" s="3474"/>
      <c r="P586" s="3474"/>
      <c r="Q586" s="3474"/>
      <c r="R586" s="3474"/>
      <c r="S586" s="1093"/>
      <c r="T586" s="431"/>
    </row>
    <row r="587" spans="1:20" s="412" customFormat="1" ht="13.5" customHeight="1" thickBot="1">
      <c r="A587" s="556" t="s">
        <v>282</v>
      </c>
      <c r="B587" s="1917"/>
      <c r="C587" s="3951"/>
      <c r="D587" s="3911"/>
      <c r="E587" s="3911"/>
      <c r="F587" s="3911"/>
      <c r="G587" s="3911"/>
      <c r="H587" s="3911"/>
      <c r="I587" s="2651" t="s">
        <v>1496</v>
      </c>
      <c r="J587" s="2652" t="s">
        <v>1495</v>
      </c>
      <c r="K587" s="3911"/>
      <c r="L587" s="422"/>
      <c r="M587" s="422"/>
      <c r="N587" s="3416"/>
      <c r="O587" s="3416"/>
      <c r="P587" s="3416"/>
      <c r="Q587" s="3416"/>
      <c r="R587" s="3416"/>
      <c r="S587" s="1534"/>
      <c r="T587" s="431"/>
    </row>
    <row r="588" spans="1:20" s="412" customFormat="1" ht="13.5" customHeight="1">
      <c r="A588" s="556" t="s">
        <v>282</v>
      </c>
      <c r="B588" s="1917"/>
      <c r="C588" s="3928">
        <v>364600</v>
      </c>
      <c r="D588" s="3908">
        <v>5788</v>
      </c>
      <c r="E588" s="3908" t="s">
        <v>999</v>
      </c>
      <c r="F588" s="3908" t="s">
        <v>9</v>
      </c>
      <c r="G588" s="3908" t="s">
        <v>536</v>
      </c>
      <c r="H588" s="3908" t="s">
        <v>1503</v>
      </c>
      <c r="I588" s="3908" t="s">
        <v>1388</v>
      </c>
      <c r="J588" s="2505" t="s">
        <v>1497</v>
      </c>
      <c r="K588" s="3908">
        <v>7</v>
      </c>
      <c r="L588" s="2393"/>
      <c r="M588" s="2393"/>
      <c r="N588" s="3402" t="s">
        <v>80</v>
      </c>
      <c r="O588" s="3402"/>
      <c r="P588" s="3402">
        <v>10</v>
      </c>
      <c r="Q588" s="3402"/>
      <c r="R588" s="3445"/>
      <c r="S588" s="1093"/>
      <c r="T588" s="431"/>
    </row>
    <row r="589" spans="1:20" s="412" customFormat="1" ht="13.5" customHeight="1">
      <c r="A589" s="556" t="s">
        <v>282</v>
      </c>
      <c r="B589" s="1917"/>
      <c r="C589" s="3900"/>
      <c r="D589" s="3903"/>
      <c r="E589" s="3903"/>
      <c r="F589" s="3903"/>
      <c r="G589" s="3903"/>
      <c r="H589" s="3903"/>
      <c r="I589" s="3903"/>
      <c r="J589" s="2506" t="s">
        <v>1534</v>
      </c>
      <c r="K589" s="3903"/>
      <c r="L589" s="2302"/>
      <c r="M589" s="2302"/>
      <c r="N589" s="3579" t="s">
        <v>80</v>
      </c>
      <c r="O589" s="3579"/>
      <c r="P589" s="3579">
        <v>10</v>
      </c>
      <c r="Q589" s="3579"/>
      <c r="R589" s="3581"/>
      <c r="S589" s="1688"/>
      <c r="T589" s="431"/>
    </row>
    <row r="590" spans="1:20" s="412" customFormat="1" ht="13.5" customHeight="1">
      <c r="A590" s="556" t="s">
        <v>282</v>
      </c>
      <c r="B590" s="1917"/>
      <c r="C590" s="3898">
        <v>364602</v>
      </c>
      <c r="D590" s="3901">
        <v>5790</v>
      </c>
      <c r="E590" s="3901" t="s">
        <v>694</v>
      </c>
      <c r="F590" s="3901" t="s">
        <v>42</v>
      </c>
      <c r="G590" s="3901" t="s">
        <v>536</v>
      </c>
      <c r="H590" s="3901" t="s">
        <v>1503</v>
      </c>
      <c r="I590" s="3901" t="s">
        <v>1388</v>
      </c>
      <c r="J590" s="2493" t="s">
        <v>1498</v>
      </c>
      <c r="K590" s="3901">
        <v>14</v>
      </c>
      <c r="L590" s="3578"/>
      <c r="M590" s="3578"/>
      <c r="N590" s="3578" t="s">
        <v>80</v>
      </c>
      <c r="O590" s="3578"/>
      <c r="P590" s="3578">
        <v>5</v>
      </c>
      <c r="Q590" s="3578"/>
      <c r="R590" s="3580"/>
      <c r="S590" s="1669"/>
      <c r="T590" s="431"/>
    </row>
    <row r="591" spans="1:20" s="412" customFormat="1" ht="13.5" customHeight="1">
      <c r="A591" s="556" t="s">
        <v>282</v>
      </c>
      <c r="B591" s="1917"/>
      <c r="C591" s="3899"/>
      <c r="D591" s="3902"/>
      <c r="E591" s="3902" t="s">
        <v>694</v>
      </c>
      <c r="F591" s="3902"/>
      <c r="G591" s="3902" t="s">
        <v>536</v>
      </c>
      <c r="H591" s="3902"/>
      <c r="I591" s="3902"/>
      <c r="J591" s="2489" t="s">
        <v>1499</v>
      </c>
      <c r="K591" s="3902">
        <v>14</v>
      </c>
      <c r="L591" s="3403"/>
      <c r="M591" s="3403"/>
      <c r="N591" s="3403" t="s">
        <v>80</v>
      </c>
      <c r="O591" s="3403"/>
      <c r="P591" s="3403"/>
      <c r="Q591" s="3403"/>
      <c r="R591" s="3446"/>
      <c r="S591" s="1669"/>
      <c r="T591" s="431"/>
    </row>
    <row r="592" spans="1:20" s="412" customFormat="1" ht="13.5" customHeight="1">
      <c r="A592" s="556" t="s">
        <v>282</v>
      </c>
      <c r="B592" s="1917"/>
      <c r="C592" s="3899"/>
      <c r="D592" s="3902"/>
      <c r="E592" s="3902" t="s">
        <v>694</v>
      </c>
      <c r="F592" s="3902"/>
      <c r="G592" s="3902" t="s">
        <v>536</v>
      </c>
      <c r="H592" s="3902" t="s">
        <v>1503</v>
      </c>
      <c r="I592" s="3902"/>
      <c r="J592" s="2489" t="s">
        <v>1500</v>
      </c>
      <c r="K592" s="3902">
        <v>14</v>
      </c>
      <c r="L592" s="3403"/>
      <c r="M592" s="3403"/>
      <c r="N592" s="3403" t="s">
        <v>80</v>
      </c>
      <c r="O592" s="3403"/>
      <c r="P592" s="3403"/>
      <c r="Q592" s="3403"/>
      <c r="R592" s="3446"/>
      <c r="S592" s="1669"/>
      <c r="T592" s="431"/>
    </row>
    <row r="593" spans="1:20" s="412" customFormat="1" ht="13.5" customHeight="1">
      <c r="A593" s="556" t="s">
        <v>282</v>
      </c>
      <c r="B593" s="1917"/>
      <c r="C593" s="3900"/>
      <c r="D593" s="3903"/>
      <c r="E593" s="3903" t="s">
        <v>694</v>
      </c>
      <c r="F593" s="3903"/>
      <c r="G593" s="3903" t="s">
        <v>536</v>
      </c>
      <c r="H593" s="3903"/>
      <c r="I593" s="3903"/>
      <c r="J593" s="2492" t="s">
        <v>1501</v>
      </c>
      <c r="K593" s="3903">
        <v>14</v>
      </c>
      <c r="L593" s="3579"/>
      <c r="M593" s="3579"/>
      <c r="N593" s="3579" t="s">
        <v>80</v>
      </c>
      <c r="O593" s="3579"/>
      <c r="P593" s="3579"/>
      <c r="Q593" s="3579"/>
      <c r="R593" s="3581"/>
      <c r="S593" s="1669"/>
      <c r="T593" s="431"/>
    </row>
    <row r="594" spans="1:20" s="412" customFormat="1" ht="13.5" customHeight="1">
      <c r="A594" s="556" t="s">
        <v>282</v>
      </c>
      <c r="B594" s="1917"/>
      <c r="C594" s="2507">
        <v>364603</v>
      </c>
      <c r="D594" s="2434">
        <v>5791</v>
      </c>
      <c r="E594" s="2434" t="s">
        <v>695</v>
      </c>
      <c r="F594" s="2434" t="s">
        <v>9</v>
      </c>
      <c r="G594" s="2434" t="s">
        <v>536</v>
      </c>
      <c r="H594" s="2434" t="str">
        <f>A610&amp;"-"&amp;E594&amp;F594&amp;"-"&amp;G594</f>
        <v>PK2-MC-ME</v>
      </c>
      <c r="I594" s="2434" t="s">
        <v>1388</v>
      </c>
      <c r="J594" s="2432" t="s">
        <v>1541</v>
      </c>
      <c r="K594" s="2434">
        <v>30</v>
      </c>
      <c r="L594" s="2300"/>
      <c r="M594" s="2300"/>
      <c r="N594" s="2300" t="s">
        <v>80</v>
      </c>
      <c r="O594" s="2300"/>
      <c r="P594" s="2300">
        <v>20</v>
      </c>
      <c r="Q594" s="2300"/>
      <c r="R594" s="2396"/>
      <c r="S594" s="1688"/>
      <c r="T594" s="431"/>
    </row>
    <row r="595" spans="1:20" s="412" customFormat="1" ht="13.5" customHeight="1" thickBot="1">
      <c r="A595" s="556" t="s">
        <v>282</v>
      </c>
      <c r="B595" s="1917"/>
      <c r="C595" s="2983">
        <v>366925</v>
      </c>
      <c r="D595" s="2982">
        <v>6139</v>
      </c>
      <c r="E595" s="2982" t="s">
        <v>718</v>
      </c>
      <c r="F595" s="2982" t="s">
        <v>34</v>
      </c>
      <c r="G595" s="2982" t="s">
        <v>536</v>
      </c>
      <c r="H595" s="2982" t="str">
        <f>A609&amp;"-"&amp;E595&amp;F595&amp;"-"&amp;G595</f>
        <v>PK2-YR-ME</v>
      </c>
      <c r="I595" s="2982" t="s">
        <v>1388</v>
      </c>
      <c r="J595" s="2984" t="s">
        <v>1502</v>
      </c>
      <c r="K595" s="2982">
        <v>365</v>
      </c>
      <c r="L595" s="2394"/>
      <c r="M595" s="2394"/>
      <c r="N595" s="2394" t="s">
        <v>80</v>
      </c>
      <c r="O595" s="2394"/>
      <c r="P595" s="2394"/>
      <c r="Q595" s="2394"/>
      <c r="R595" s="2394"/>
      <c r="S595" s="1534"/>
      <c r="T595" s="431"/>
    </row>
    <row r="596" spans="1:20" s="412" customFormat="1" ht="13.5" customHeight="1">
      <c r="A596" s="556" t="s">
        <v>282</v>
      </c>
      <c r="B596" s="1917"/>
      <c r="C596" s="2508">
        <v>364604</v>
      </c>
      <c r="D596" s="2509">
        <v>5794</v>
      </c>
      <c r="E596" s="2509" t="s">
        <v>694</v>
      </c>
      <c r="F596" s="2509" t="s">
        <v>42</v>
      </c>
      <c r="G596" s="2509" t="s">
        <v>536</v>
      </c>
      <c r="H596" s="2509" t="str">
        <f>A609&amp;"-"&amp;E596&amp;F596&amp;"-"&amp;G596</f>
        <v>PK2-FL-ME</v>
      </c>
      <c r="I596" s="2509" t="s">
        <v>1506</v>
      </c>
      <c r="J596" s="2488" t="s">
        <v>1542</v>
      </c>
      <c r="K596" s="2509">
        <v>14</v>
      </c>
      <c r="L596" s="406"/>
      <c r="M596" s="406"/>
      <c r="N596" s="406" t="s">
        <v>80</v>
      </c>
      <c r="O596" s="2398"/>
      <c r="P596" s="530">
        <v>5</v>
      </c>
      <c r="Q596" s="2398"/>
      <c r="R596" s="2399"/>
      <c r="S596" s="1688"/>
      <c r="T596" s="431"/>
    </row>
    <row r="597" spans="1:20" s="412" customFormat="1" ht="13.5" customHeight="1">
      <c r="A597" s="556" t="s">
        <v>282</v>
      </c>
      <c r="B597" s="1917"/>
      <c r="C597" s="3932">
        <v>364606</v>
      </c>
      <c r="D597" s="4031">
        <v>5793</v>
      </c>
      <c r="E597" s="4033" t="s">
        <v>694</v>
      </c>
      <c r="F597" s="4033" t="s">
        <v>9</v>
      </c>
      <c r="G597" s="4033" t="s">
        <v>536</v>
      </c>
      <c r="H597" s="4033" t="s">
        <v>1503</v>
      </c>
      <c r="I597" s="4033" t="s">
        <v>1506</v>
      </c>
      <c r="J597" s="2510" t="s">
        <v>1507</v>
      </c>
      <c r="K597" s="4033">
        <v>14</v>
      </c>
      <c r="L597" s="3937"/>
      <c r="M597" s="3937"/>
      <c r="N597" s="3937" t="s">
        <v>80</v>
      </c>
      <c r="O597" s="3941"/>
      <c r="P597" s="3941">
        <v>10</v>
      </c>
      <c r="Q597" s="3941"/>
      <c r="R597" s="3941"/>
      <c r="S597" s="1695"/>
      <c r="T597" s="431"/>
    </row>
    <row r="598" spans="1:20" s="412" customFormat="1" ht="13.5" customHeight="1" thickBot="1">
      <c r="A598" s="556" t="s">
        <v>282</v>
      </c>
      <c r="B598" s="1917"/>
      <c r="C598" s="3933"/>
      <c r="D598" s="4032"/>
      <c r="E598" s="4032"/>
      <c r="F598" s="4032"/>
      <c r="G598" s="4032" t="s">
        <v>536</v>
      </c>
      <c r="H598" s="4032"/>
      <c r="I598" s="4032"/>
      <c r="J598" s="2511" t="s">
        <v>1508</v>
      </c>
      <c r="K598" s="4032">
        <v>14</v>
      </c>
      <c r="L598" s="3938"/>
      <c r="M598" s="3938"/>
      <c r="N598" s="3938" t="s">
        <v>80</v>
      </c>
      <c r="O598" s="3938"/>
      <c r="P598" s="3938"/>
      <c r="Q598" s="3938"/>
      <c r="R598" s="3938"/>
      <c r="S598" s="1696"/>
      <c r="T598" s="431"/>
    </row>
    <row r="599" spans="1:20" s="412" customFormat="1" ht="13.5" customHeight="1" thickBot="1">
      <c r="A599" s="556" t="s">
        <v>282</v>
      </c>
      <c r="B599" s="1917"/>
      <c r="C599" s="2651">
        <v>365267</v>
      </c>
      <c r="D599" s="2656">
        <v>5933</v>
      </c>
      <c r="E599" s="2656" t="s">
        <v>718</v>
      </c>
      <c r="F599" s="2656" t="s">
        <v>34</v>
      </c>
      <c r="G599" s="2656" t="s">
        <v>536</v>
      </c>
      <c r="H599" s="2656" t="str">
        <f>A616&amp;"-"&amp;E599&amp;F599&amp;"-"&amp;G599</f>
        <v>PK2-YR-ME</v>
      </c>
      <c r="I599" s="2656" t="s">
        <v>1504</v>
      </c>
      <c r="J599" s="2657" t="s">
        <v>1505</v>
      </c>
      <c r="K599" s="2800">
        <v>365</v>
      </c>
      <c r="L599" s="925"/>
      <c r="M599" s="1533"/>
      <c r="N599" s="444" t="s">
        <v>80</v>
      </c>
      <c r="O599" s="444"/>
      <c r="P599" s="444"/>
      <c r="Q599" s="444"/>
      <c r="R599" s="2397"/>
      <c r="S599" s="1534"/>
      <c r="T599" s="431"/>
    </row>
    <row r="600" spans="1:20" s="412" customFormat="1" ht="13.5" customHeight="1" thickBot="1">
      <c r="A600" s="556" t="s">
        <v>282</v>
      </c>
      <c r="B600" s="1917"/>
      <c r="C600" s="2983">
        <v>365268</v>
      </c>
      <c r="D600" s="2982">
        <v>5934</v>
      </c>
      <c r="E600" s="2982" t="s">
        <v>718</v>
      </c>
      <c r="F600" s="2982" t="s">
        <v>34</v>
      </c>
      <c r="G600" s="2982" t="s">
        <v>536</v>
      </c>
      <c r="H600" s="2982" t="str">
        <f>A617&amp;"-"&amp;E600&amp;F600&amp;"-"&amp;G600</f>
        <v>PK2-YR-ME</v>
      </c>
      <c r="I600" s="2982" t="s">
        <v>1520</v>
      </c>
      <c r="J600" s="2984" t="s">
        <v>1577</v>
      </c>
      <c r="K600" s="2985">
        <v>365</v>
      </c>
      <c r="L600" s="2401"/>
      <c r="M600" s="2402"/>
      <c r="N600" s="2400" t="s">
        <v>80</v>
      </c>
      <c r="O600" s="2400"/>
      <c r="P600" s="2400"/>
      <c r="Q600" s="2400"/>
      <c r="R600" s="2400"/>
      <c r="S600" s="2403"/>
      <c r="T600" s="431"/>
    </row>
    <row r="601" spans="1:20" s="412" customFormat="1" ht="13.5" customHeight="1">
      <c r="A601" s="556" t="s">
        <v>282</v>
      </c>
      <c r="B601" s="1917"/>
      <c r="C601" s="2512">
        <v>364607</v>
      </c>
      <c r="D601" s="2512">
        <v>5796</v>
      </c>
      <c r="E601" s="2512" t="s">
        <v>694</v>
      </c>
      <c r="F601" s="2512" t="s">
        <v>42</v>
      </c>
      <c r="G601" s="2512" t="s">
        <v>536</v>
      </c>
      <c r="H601" s="2513" t="str">
        <f>A621&amp;"-"&amp;E601&amp;F601&amp;"-"&amp;G601</f>
        <v>PK2-FL-ME</v>
      </c>
      <c r="I601" s="2514" t="s">
        <v>1522</v>
      </c>
      <c r="J601" s="2515" t="s">
        <v>1521</v>
      </c>
      <c r="K601" s="2516">
        <v>14</v>
      </c>
      <c r="L601" s="2405"/>
      <c r="M601" s="2406"/>
      <c r="N601" s="2404" t="s">
        <v>80</v>
      </c>
      <c r="O601" s="2404"/>
      <c r="P601" s="2404"/>
      <c r="Q601" s="2404"/>
      <c r="R601" s="2404"/>
      <c r="S601" s="2407"/>
      <c r="T601" s="431"/>
    </row>
    <row r="602" spans="1:20" s="412" customFormat="1" ht="13.5" customHeight="1" thickBot="1">
      <c r="A602" s="556" t="s">
        <v>282</v>
      </c>
      <c r="B602" s="1917"/>
      <c r="C602" s="2651">
        <v>364742</v>
      </c>
      <c r="D602" s="2656">
        <v>5816</v>
      </c>
      <c r="E602" s="2656" t="s">
        <v>696</v>
      </c>
      <c r="F602" s="2656" t="s">
        <v>34</v>
      </c>
      <c r="G602" s="2656" t="s">
        <v>536</v>
      </c>
      <c r="H602" s="2656" t="str">
        <f>A626&amp;"-"&amp;E602&amp;F602&amp;"-"&amp;G602</f>
        <v>PK2-HR-ME</v>
      </c>
      <c r="I602" s="2656" t="s">
        <v>1524</v>
      </c>
      <c r="J602" s="2657" t="s">
        <v>1523</v>
      </c>
      <c r="K602" s="2656">
        <v>180</v>
      </c>
      <c r="L602" s="2408"/>
      <c r="M602" s="2408"/>
      <c r="N602" s="2408" t="s">
        <v>80</v>
      </c>
      <c r="O602" s="2408"/>
      <c r="P602" s="2408"/>
      <c r="Q602" s="2408"/>
      <c r="R602" s="2408"/>
      <c r="S602" s="2409"/>
      <c r="T602" s="431"/>
    </row>
    <row r="603" spans="1:20" s="412" customFormat="1" ht="13.5" customHeight="1" thickBot="1">
      <c r="A603" s="567" t="s">
        <v>282</v>
      </c>
      <c r="B603" s="1922"/>
      <c r="C603" s="460">
        <v>364689</v>
      </c>
      <c r="D603" s="460">
        <v>5799</v>
      </c>
      <c r="E603" s="460" t="s">
        <v>713</v>
      </c>
      <c r="F603" s="460" t="s">
        <v>9</v>
      </c>
      <c r="G603" s="460" t="s">
        <v>697</v>
      </c>
      <c r="H603" s="1087" t="str">
        <f>A627&amp;"-"&amp;E603&amp;F603&amp;"-"&amp;G603</f>
        <v>PK2-NC-EE</v>
      </c>
      <c r="I603" s="2394" t="s">
        <v>1525</v>
      </c>
      <c r="J603" s="948" t="s">
        <v>1549</v>
      </c>
      <c r="K603" s="473">
        <v>60</v>
      </c>
      <c r="L603" s="2415"/>
      <c r="M603" s="2416"/>
      <c r="N603" s="2417" t="s">
        <v>80</v>
      </c>
      <c r="O603" s="2417"/>
      <c r="P603" s="2417"/>
      <c r="Q603" s="2417"/>
      <c r="R603" s="2418"/>
      <c r="S603" s="1064"/>
      <c r="T603" s="431"/>
    </row>
    <row r="604" spans="1:20" s="412" customFormat="1" ht="13.5" customHeight="1">
      <c r="A604" s="556" t="s">
        <v>282</v>
      </c>
      <c r="B604" s="1917" t="s">
        <v>1547</v>
      </c>
      <c r="C604" s="2796">
        <v>364792</v>
      </c>
      <c r="D604" s="2566">
        <v>5804</v>
      </c>
      <c r="E604" s="2566" t="s">
        <v>696</v>
      </c>
      <c r="F604" s="2566" t="s">
        <v>34</v>
      </c>
      <c r="G604" s="2566" t="s">
        <v>536</v>
      </c>
      <c r="H604" s="2566" t="str">
        <f>A604&amp;"-"&amp;E604&amp;F604&amp;"-"&amp;G604</f>
        <v>PK2-HR-ME</v>
      </c>
      <c r="I604" s="2566" t="s">
        <v>1387</v>
      </c>
      <c r="J604" s="2588" t="s">
        <v>1491</v>
      </c>
      <c r="K604" s="2566">
        <v>180</v>
      </c>
      <c r="L604" s="980"/>
      <c r="M604" s="980"/>
      <c r="N604" s="980" t="s">
        <v>80</v>
      </c>
      <c r="O604" s="980"/>
      <c r="P604" s="980"/>
      <c r="Q604" s="980"/>
      <c r="R604" s="980"/>
      <c r="S604" s="1688"/>
      <c r="T604" s="431"/>
    </row>
    <row r="605" spans="1:20" s="412" customFormat="1" ht="13.5" customHeight="1" thickBot="1">
      <c r="A605" s="556" t="s">
        <v>282</v>
      </c>
      <c r="B605" s="1917"/>
      <c r="C605" s="2983">
        <v>366991</v>
      </c>
      <c r="D605" s="2656">
        <v>5806</v>
      </c>
      <c r="E605" s="2656" t="s">
        <v>718</v>
      </c>
      <c r="F605" s="2656" t="s">
        <v>34</v>
      </c>
      <c r="G605" s="2656" t="s">
        <v>536</v>
      </c>
      <c r="H605" s="2656" t="str">
        <f>A605&amp;"-"&amp;E605&amp;F605&amp;"-"&amp;G605</f>
        <v>PK2-YR-ME</v>
      </c>
      <c r="I605" s="2656" t="s">
        <v>1387</v>
      </c>
      <c r="J605" s="2657" t="s">
        <v>1552</v>
      </c>
      <c r="K605" s="2656">
        <v>365</v>
      </c>
      <c r="L605" s="422"/>
      <c r="M605" s="422"/>
      <c r="N605" s="422" t="s">
        <v>80</v>
      </c>
      <c r="O605" s="422"/>
      <c r="P605" s="422"/>
      <c r="Q605" s="422"/>
      <c r="R605" s="422"/>
      <c r="S605" s="1534"/>
      <c r="T605" s="431"/>
    </row>
    <row r="606" spans="1:20" s="412" customFormat="1" ht="13.5" customHeight="1">
      <c r="A606" s="556" t="s">
        <v>282</v>
      </c>
      <c r="B606" s="1917"/>
      <c r="C606" s="3898">
        <v>364612</v>
      </c>
      <c r="D606" s="3901">
        <v>5786</v>
      </c>
      <c r="E606" s="3901" t="s">
        <v>694</v>
      </c>
      <c r="F606" s="3901" t="s">
        <v>42</v>
      </c>
      <c r="G606" s="3901" t="s">
        <v>536</v>
      </c>
      <c r="H606" s="3901" t="str">
        <f>A630&amp;"-"&amp;E606&amp;F606&amp;"-"&amp;G606</f>
        <v>PK2-FL-ME</v>
      </c>
      <c r="I606" s="3901" t="s">
        <v>1494</v>
      </c>
      <c r="J606" s="2493" t="s">
        <v>1528</v>
      </c>
      <c r="K606" s="3901">
        <v>14</v>
      </c>
      <c r="L606" s="561"/>
      <c r="M606" s="561"/>
      <c r="N606" s="3578" t="s">
        <v>80</v>
      </c>
      <c r="O606" s="3578"/>
      <c r="P606" s="3578">
        <v>10</v>
      </c>
      <c r="Q606" s="3578"/>
      <c r="R606" s="3578"/>
      <c r="S606" s="1916"/>
      <c r="T606" s="431"/>
    </row>
    <row r="607" spans="1:20" s="412" customFormat="1" ht="13.5" customHeight="1">
      <c r="A607" s="556" t="s">
        <v>282</v>
      </c>
      <c r="B607" s="1917"/>
      <c r="C607" s="3899"/>
      <c r="D607" s="3902"/>
      <c r="E607" s="3902"/>
      <c r="F607" s="3902"/>
      <c r="G607" s="3902"/>
      <c r="H607" s="3902"/>
      <c r="I607" s="3913"/>
      <c r="J607" s="2489" t="s">
        <v>1529</v>
      </c>
      <c r="K607" s="3902"/>
      <c r="L607" s="551"/>
      <c r="M607" s="551"/>
      <c r="N607" s="3403"/>
      <c r="O607" s="3403"/>
      <c r="P607" s="3403"/>
      <c r="Q607" s="3403"/>
      <c r="R607" s="3403"/>
      <c r="S607" s="1669"/>
      <c r="T607" s="431"/>
    </row>
    <row r="608" spans="1:20" s="412" customFormat="1" ht="13.5" customHeight="1">
      <c r="A608" s="556" t="s">
        <v>282</v>
      </c>
      <c r="B608" s="1917"/>
      <c r="C608" s="3899"/>
      <c r="D608" s="3902"/>
      <c r="E608" s="3902"/>
      <c r="F608" s="3902"/>
      <c r="G608" s="3902"/>
      <c r="H608" s="3902"/>
      <c r="I608" s="3912" t="s">
        <v>1496</v>
      </c>
      <c r="J608" s="2489" t="s">
        <v>1530</v>
      </c>
      <c r="K608" s="3902"/>
      <c r="L608" s="551"/>
      <c r="M608" s="551"/>
      <c r="N608" s="3403"/>
      <c r="O608" s="3403"/>
      <c r="P608" s="3403"/>
      <c r="Q608" s="3403"/>
      <c r="R608" s="3403"/>
      <c r="S608" s="1669"/>
      <c r="T608" s="431"/>
    </row>
    <row r="609" spans="1:20" s="412" customFormat="1" ht="13.5" customHeight="1">
      <c r="A609" s="556" t="s">
        <v>282</v>
      </c>
      <c r="B609" s="1917"/>
      <c r="C609" s="3899"/>
      <c r="D609" s="3902"/>
      <c r="E609" s="3902"/>
      <c r="F609" s="3902"/>
      <c r="G609" s="3902"/>
      <c r="H609" s="3902"/>
      <c r="I609" s="3913"/>
      <c r="J609" s="2490" t="s">
        <v>1531</v>
      </c>
      <c r="K609" s="3902"/>
      <c r="L609" s="551"/>
      <c r="M609" s="551"/>
      <c r="N609" s="3403"/>
      <c r="O609" s="3403"/>
      <c r="P609" s="3403"/>
      <c r="Q609" s="3403"/>
      <c r="R609" s="3403"/>
      <c r="S609" s="1689"/>
      <c r="T609" s="431"/>
    </row>
    <row r="610" spans="1:20" s="412" customFormat="1" ht="13.5" customHeight="1">
      <c r="A610" s="556" t="s">
        <v>282</v>
      </c>
      <c r="B610" s="1917"/>
      <c r="C610" s="3900"/>
      <c r="D610" s="3903"/>
      <c r="E610" s="3903"/>
      <c r="F610" s="3903"/>
      <c r="G610" s="3903"/>
      <c r="H610" s="3903"/>
      <c r="I610" s="2491" t="s">
        <v>1532</v>
      </c>
      <c r="J610" s="2492" t="s">
        <v>1533</v>
      </c>
      <c r="K610" s="3903"/>
      <c r="L610" s="2302"/>
      <c r="M610" s="2302"/>
      <c r="N610" s="3579"/>
      <c r="O610" s="3579"/>
      <c r="P610" s="3579"/>
      <c r="Q610" s="3579"/>
      <c r="R610" s="3579"/>
      <c r="S610" s="1915"/>
      <c r="T610" s="431"/>
    </row>
    <row r="611" spans="1:20" s="412" customFormat="1" ht="13.5" customHeight="1">
      <c r="A611" s="556" t="s">
        <v>282</v>
      </c>
      <c r="B611" s="1917"/>
      <c r="C611" s="3916">
        <v>366962</v>
      </c>
      <c r="D611" s="3904">
        <v>7185</v>
      </c>
      <c r="E611" s="3904" t="s">
        <v>695</v>
      </c>
      <c r="F611" s="3904" t="s">
        <v>34</v>
      </c>
      <c r="G611" s="3904" t="s">
        <v>536</v>
      </c>
      <c r="H611" s="3904" t="str">
        <f>A613&amp;"-"&amp;E611&amp;F611&amp;"-"&amp;G611</f>
        <v>PK2-MR-ME</v>
      </c>
      <c r="I611" s="3019" t="s">
        <v>1494</v>
      </c>
      <c r="J611" s="3020" t="s">
        <v>1575</v>
      </c>
      <c r="K611" s="3904">
        <v>30</v>
      </c>
      <c r="L611" s="564"/>
      <c r="M611" s="564"/>
      <c r="N611" s="564"/>
      <c r="O611" s="564"/>
      <c r="P611" s="564"/>
      <c r="Q611" s="564"/>
      <c r="R611" s="2986"/>
      <c r="S611" s="1093"/>
      <c r="T611" s="431"/>
    </row>
    <row r="612" spans="1:20" s="412" customFormat="1" ht="13.5" customHeight="1">
      <c r="A612" s="556" t="s">
        <v>282</v>
      </c>
      <c r="B612" s="1917"/>
      <c r="C612" s="3917"/>
      <c r="D612" s="3905"/>
      <c r="E612" s="3905"/>
      <c r="F612" s="3905"/>
      <c r="G612" s="3905"/>
      <c r="H612" s="3905"/>
      <c r="I612" s="3021" t="s">
        <v>1496</v>
      </c>
      <c r="J612" s="3022" t="s">
        <v>1808</v>
      </c>
      <c r="K612" s="3905"/>
      <c r="L612" s="564"/>
      <c r="M612" s="564"/>
      <c r="N612" s="564"/>
      <c r="O612" s="564"/>
      <c r="P612" s="564"/>
      <c r="Q612" s="564"/>
      <c r="R612" s="2986"/>
      <c r="S612" s="1093"/>
      <c r="T612" s="431"/>
    </row>
    <row r="613" spans="1:20" s="412" customFormat="1" ht="13.5" customHeight="1">
      <c r="A613" s="556" t="s">
        <v>282</v>
      </c>
      <c r="B613" s="1917"/>
      <c r="C613" s="3931">
        <v>365752</v>
      </c>
      <c r="D613" s="3931">
        <v>5944</v>
      </c>
      <c r="E613" s="3931" t="s">
        <v>718</v>
      </c>
      <c r="F613" s="3931" t="s">
        <v>34</v>
      </c>
      <c r="G613" s="3931" t="s">
        <v>536</v>
      </c>
      <c r="H613" s="3931" t="str">
        <f t="shared" ref="H613" si="80">A613&amp;"-"&amp;E613&amp;F613&amp;"-"&amp;G613</f>
        <v>PK2-YR-ME</v>
      </c>
      <c r="I613" s="3931" t="s">
        <v>1494</v>
      </c>
      <c r="J613" s="2479" t="s">
        <v>1535</v>
      </c>
      <c r="K613" s="3931">
        <v>365</v>
      </c>
      <c r="L613" s="3450"/>
      <c r="M613" s="3450"/>
      <c r="N613" s="3578" t="s">
        <v>80</v>
      </c>
      <c r="O613" s="3578"/>
      <c r="P613" s="3578"/>
      <c r="Q613" s="3578"/>
      <c r="R613" s="3578"/>
      <c r="S613" s="1669"/>
      <c r="T613" s="431"/>
    </row>
    <row r="614" spans="1:20" s="412" customFormat="1" ht="13.5" customHeight="1">
      <c r="A614" s="556" t="s">
        <v>282</v>
      </c>
      <c r="B614" s="1917"/>
      <c r="C614" s="3906"/>
      <c r="D614" s="3906"/>
      <c r="E614" s="3906"/>
      <c r="F614" s="3906"/>
      <c r="G614" s="3906"/>
      <c r="H614" s="3906"/>
      <c r="I614" s="3906"/>
      <c r="J614" s="2480" t="s">
        <v>1536</v>
      </c>
      <c r="K614" s="3906"/>
      <c r="L614" s="3460"/>
      <c r="M614" s="3460"/>
      <c r="N614" s="3403" t="s">
        <v>80</v>
      </c>
      <c r="O614" s="3403"/>
      <c r="P614" s="3403"/>
      <c r="Q614" s="3403"/>
      <c r="R614" s="3403"/>
      <c r="S614" s="1669"/>
      <c r="T614" s="431"/>
    </row>
    <row r="615" spans="1:20" s="412" customFormat="1" ht="13.5" customHeight="1">
      <c r="A615" s="556" t="s">
        <v>282</v>
      </c>
      <c r="B615" s="1917"/>
      <c r="C615" s="3906"/>
      <c r="D615" s="3906"/>
      <c r="E615" s="3906"/>
      <c r="F615" s="3906"/>
      <c r="G615" s="3906"/>
      <c r="H615" s="3906"/>
      <c r="I615" s="3906"/>
      <c r="J615" s="2480" t="s">
        <v>1575</v>
      </c>
      <c r="K615" s="3906"/>
      <c r="L615" s="414"/>
      <c r="M615" s="414"/>
      <c r="N615" s="3403"/>
      <c r="O615" s="3403"/>
      <c r="P615" s="3403"/>
      <c r="Q615" s="3403"/>
      <c r="R615" s="3403"/>
      <c r="S615" s="1669"/>
      <c r="T615" s="431"/>
    </row>
    <row r="616" spans="1:20" s="412" customFormat="1" ht="13.5" customHeight="1">
      <c r="A616" s="556" t="s">
        <v>282</v>
      </c>
      <c r="B616" s="1917"/>
      <c r="C616" s="3907"/>
      <c r="D616" s="3907"/>
      <c r="E616" s="3907"/>
      <c r="F616" s="3907"/>
      <c r="G616" s="3907"/>
      <c r="H616" s="3907"/>
      <c r="I616" s="3907"/>
      <c r="J616" s="2480" t="s">
        <v>1639</v>
      </c>
      <c r="K616" s="3907"/>
      <c r="L616" s="414"/>
      <c r="M616" s="414"/>
      <c r="N616" s="3403"/>
      <c r="O616" s="3403"/>
      <c r="P616" s="3403"/>
      <c r="Q616" s="3403"/>
      <c r="R616" s="3403"/>
      <c r="S616" s="1669"/>
      <c r="T616" s="431"/>
    </row>
    <row r="617" spans="1:20" s="412" customFormat="1" ht="13.5" customHeight="1">
      <c r="A617" s="556" t="s">
        <v>282</v>
      </c>
      <c r="B617" s="1917"/>
      <c r="C617" s="3906">
        <v>365753</v>
      </c>
      <c r="D617" s="3906">
        <v>6129</v>
      </c>
      <c r="E617" s="3906" t="s">
        <v>718</v>
      </c>
      <c r="F617" s="3906" t="s">
        <v>34</v>
      </c>
      <c r="G617" s="3906" t="s">
        <v>536</v>
      </c>
      <c r="H617" s="3906" t="str">
        <f t="shared" ref="H617" si="81">A617&amp;"-"&amp;E617&amp;F617&amp;"-"&amp;G617</f>
        <v>PK2-YR-ME</v>
      </c>
      <c r="I617" s="3906" t="s">
        <v>1496</v>
      </c>
      <c r="J617" s="2481" t="s">
        <v>1538</v>
      </c>
      <c r="K617" s="3906">
        <v>365</v>
      </c>
      <c r="L617" s="3460"/>
      <c r="M617" s="3460"/>
      <c r="N617" s="3403"/>
      <c r="O617" s="3403"/>
      <c r="P617" s="3403"/>
      <c r="Q617" s="3403"/>
      <c r="R617" s="3403"/>
      <c r="S617" s="1669"/>
      <c r="T617" s="431"/>
    </row>
    <row r="618" spans="1:20" s="412" customFormat="1" ht="13.5" customHeight="1">
      <c r="A618" s="556" t="s">
        <v>282</v>
      </c>
      <c r="B618" s="1917"/>
      <c r="C618" s="3906"/>
      <c r="D618" s="3906"/>
      <c r="E618" s="3906"/>
      <c r="F618" s="3906"/>
      <c r="G618" s="3906"/>
      <c r="H618" s="3906"/>
      <c r="I618" s="3906"/>
      <c r="J618" s="2480" t="s">
        <v>1539</v>
      </c>
      <c r="K618" s="3906"/>
      <c r="L618" s="3460"/>
      <c r="M618" s="3460"/>
      <c r="N618" s="3403"/>
      <c r="O618" s="3403"/>
      <c r="P618" s="3403"/>
      <c r="Q618" s="3403"/>
      <c r="R618" s="3403"/>
      <c r="S618" s="1669"/>
      <c r="T618" s="431"/>
    </row>
    <row r="619" spans="1:20" s="412" customFormat="1" ht="13.5" customHeight="1">
      <c r="A619" s="556" t="s">
        <v>282</v>
      </c>
      <c r="B619" s="1917"/>
      <c r="C619" s="3906"/>
      <c r="D619" s="3906"/>
      <c r="E619" s="3906"/>
      <c r="F619" s="3906"/>
      <c r="G619" s="3906"/>
      <c r="H619" s="3906"/>
      <c r="I619" s="3906"/>
      <c r="J619" s="2480" t="s">
        <v>1576</v>
      </c>
      <c r="K619" s="3906"/>
      <c r="L619" s="563"/>
      <c r="M619" s="563"/>
      <c r="N619" s="3403"/>
      <c r="O619" s="3403"/>
      <c r="P619" s="3403"/>
      <c r="Q619" s="3403"/>
      <c r="R619" s="3403"/>
      <c r="S619" s="1689"/>
      <c r="T619" s="431"/>
    </row>
    <row r="620" spans="1:20" s="412" customFormat="1" ht="13.5" customHeight="1">
      <c r="A620" s="556" t="s">
        <v>282</v>
      </c>
      <c r="B620" s="1917"/>
      <c r="C620" s="3907"/>
      <c r="D620" s="3907"/>
      <c r="E620" s="3907"/>
      <c r="F620" s="3907"/>
      <c r="G620" s="3907"/>
      <c r="H620" s="3907"/>
      <c r="I620" s="3907"/>
      <c r="J620" s="2480" t="s">
        <v>1640</v>
      </c>
      <c r="K620" s="3907"/>
      <c r="L620" s="563"/>
      <c r="M620" s="563"/>
      <c r="N620" s="3450"/>
      <c r="O620" s="3450"/>
      <c r="P620" s="3450"/>
      <c r="Q620" s="3450"/>
      <c r="R620" s="3450"/>
      <c r="S620" s="1689"/>
      <c r="T620" s="431"/>
    </row>
    <row r="621" spans="1:20" s="412" customFormat="1" ht="13.5" customHeight="1">
      <c r="A621" s="556" t="s">
        <v>282</v>
      </c>
      <c r="B621" s="1917"/>
      <c r="C621" s="3918">
        <v>366992</v>
      </c>
      <c r="D621" s="3910">
        <v>5945</v>
      </c>
      <c r="E621" s="3910" t="s">
        <v>718</v>
      </c>
      <c r="F621" s="3910" t="s">
        <v>34</v>
      </c>
      <c r="G621" s="3910" t="s">
        <v>536</v>
      </c>
      <c r="H621" s="3910" t="str">
        <f>A635&amp;"-"&amp;E621&amp;F621&amp;"-"&amp;G621</f>
        <v>PK2-YR-ME</v>
      </c>
      <c r="I621" s="2565" t="s">
        <v>1494</v>
      </c>
      <c r="J621" s="2589" t="s">
        <v>1537</v>
      </c>
      <c r="K621" s="3910">
        <v>365</v>
      </c>
      <c r="L621" s="563"/>
      <c r="M621" s="563"/>
      <c r="N621" s="3474" t="s">
        <v>80</v>
      </c>
      <c r="O621" s="3474"/>
      <c r="P621" s="3474"/>
      <c r="Q621" s="3474"/>
      <c r="R621" s="3474"/>
      <c r="S621" s="1689"/>
      <c r="T621" s="431"/>
    </row>
    <row r="622" spans="1:20" s="412" customFormat="1" ht="13.5" customHeight="1">
      <c r="A622" s="556" t="s">
        <v>282</v>
      </c>
      <c r="B622" s="1917"/>
      <c r="C622" s="3919"/>
      <c r="D622" s="3893"/>
      <c r="E622" s="3893"/>
      <c r="F622" s="3893"/>
      <c r="G622" s="3893"/>
      <c r="H622" s="3893"/>
      <c r="I622" s="2475" t="s">
        <v>1496</v>
      </c>
      <c r="J622" s="2585" t="s">
        <v>1540</v>
      </c>
      <c r="K622" s="3893"/>
      <c r="L622" s="414"/>
      <c r="M622" s="414"/>
      <c r="N622" s="3450"/>
      <c r="O622" s="3450"/>
      <c r="P622" s="3450"/>
      <c r="Q622" s="3450"/>
      <c r="R622" s="3450"/>
      <c r="S622" s="1669"/>
      <c r="T622" s="431"/>
    </row>
    <row r="623" spans="1:20" s="412" customFormat="1" ht="13.5" customHeight="1">
      <c r="A623" s="556" t="s">
        <v>282</v>
      </c>
      <c r="B623" s="1917"/>
      <c r="C623" s="3918">
        <v>366993</v>
      </c>
      <c r="D623" s="3910">
        <v>5946</v>
      </c>
      <c r="E623" s="3910" t="s">
        <v>718</v>
      </c>
      <c r="F623" s="3910" t="s">
        <v>34</v>
      </c>
      <c r="G623" s="3910" t="s">
        <v>536</v>
      </c>
      <c r="H623" s="3910" t="str">
        <f>A637&amp;"-"&amp;E623&amp;F623&amp;"-"&amp;G623</f>
        <v>PK2-YR-ME</v>
      </c>
      <c r="I623" s="2566" t="s">
        <v>1494</v>
      </c>
      <c r="J623" s="2590" t="s">
        <v>1495</v>
      </c>
      <c r="K623" s="3910">
        <v>365</v>
      </c>
      <c r="L623" s="563"/>
      <c r="M623" s="563"/>
      <c r="N623" s="3474" t="s">
        <v>80</v>
      </c>
      <c r="O623" s="3474"/>
      <c r="P623" s="3474"/>
      <c r="Q623" s="3474"/>
      <c r="R623" s="3474"/>
      <c r="S623" s="1093"/>
      <c r="T623" s="431"/>
    </row>
    <row r="624" spans="1:20" s="412" customFormat="1" ht="13.5" customHeight="1" thickBot="1">
      <c r="A624" s="556" t="s">
        <v>282</v>
      </c>
      <c r="B624" s="1917"/>
      <c r="C624" s="3951"/>
      <c r="D624" s="3911"/>
      <c r="E624" s="3911"/>
      <c r="F624" s="3911"/>
      <c r="G624" s="3911"/>
      <c r="H624" s="3911"/>
      <c r="I624" s="2651" t="s">
        <v>1496</v>
      </c>
      <c r="J624" s="2652" t="s">
        <v>1495</v>
      </c>
      <c r="K624" s="3911"/>
      <c r="L624" s="422"/>
      <c r="M624" s="422"/>
      <c r="N624" s="3416"/>
      <c r="O624" s="3416"/>
      <c r="P624" s="3416"/>
      <c r="Q624" s="3416"/>
      <c r="R624" s="3416"/>
      <c r="S624" s="1534"/>
      <c r="T624" s="431"/>
    </row>
    <row r="625" spans="1:20" s="412" customFormat="1" ht="13.5" customHeight="1">
      <c r="A625" s="556" t="s">
        <v>282</v>
      </c>
      <c r="B625" s="1917"/>
      <c r="C625" s="3928">
        <v>364614</v>
      </c>
      <c r="D625" s="3908">
        <v>5788</v>
      </c>
      <c r="E625" s="3908" t="s">
        <v>999</v>
      </c>
      <c r="F625" s="3908" t="s">
        <v>9</v>
      </c>
      <c r="G625" s="3908" t="s">
        <v>536</v>
      </c>
      <c r="H625" s="3908" t="s">
        <v>1503</v>
      </c>
      <c r="I625" s="3908" t="s">
        <v>1388</v>
      </c>
      <c r="J625" s="2505" t="s">
        <v>1497</v>
      </c>
      <c r="K625" s="3908">
        <v>7</v>
      </c>
      <c r="L625" s="2393"/>
      <c r="M625" s="2393"/>
      <c r="N625" s="3402" t="s">
        <v>80</v>
      </c>
      <c r="O625" s="3402"/>
      <c r="P625" s="3402">
        <v>10</v>
      </c>
      <c r="Q625" s="3402"/>
      <c r="R625" s="3445"/>
      <c r="S625" s="1093"/>
      <c r="T625" s="431"/>
    </row>
    <row r="626" spans="1:20" s="412" customFormat="1" ht="13.5" customHeight="1">
      <c r="A626" s="556" t="s">
        <v>282</v>
      </c>
      <c r="B626" s="1917"/>
      <c r="C626" s="3900"/>
      <c r="D626" s="3903"/>
      <c r="E626" s="3903"/>
      <c r="F626" s="3903"/>
      <c r="G626" s="3903"/>
      <c r="H626" s="3903"/>
      <c r="I626" s="3903"/>
      <c r="J626" s="2506" t="s">
        <v>1534</v>
      </c>
      <c r="K626" s="3903"/>
      <c r="L626" s="2302"/>
      <c r="M626" s="2302"/>
      <c r="N626" s="3579" t="s">
        <v>80</v>
      </c>
      <c r="O626" s="3579"/>
      <c r="P626" s="3579">
        <v>10</v>
      </c>
      <c r="Q626" s="3579"/>
      <c r="R626" s="3581"/>
      <c r="S626" s="1688"/>
      <c r="T626" s="431"/>
    </row>
    <row r="627" spans="1:20" s="412" customFormat="1" ht="13.5" customHeight="1">
      <c r="A627" s="556" t="s">
        <v>282</v>
      </c>
      <c r="B627" s="1917"/>
      <c r="C627" s="3898">
        <v>364616</v>
      </c>
      <c r="D627" s="3901">
        <v>5790</v>
      </c>
      <c r="E627" s="3901" t="s">
        <v>694</v>
      </c>
      <c r="F627" s="3901" t="s">
        <v>42</v>
      </c>
      <c r="G627" s="3901" t="s">
        <v>536</v>
      </c>
      <c r="H627" s="3901" t="str">
        <f t="shared" ref="H627:H632" si="82">A641&amp;"-"&amp;E627&amp;F627&amp;"-"&amp;G627</f>
        <v>PK2-FL-ME</v>
      </c>
      <c r="I627" s="3901" t="s">
        <v>1388</v>
      </c>
      <c r="J627" s="2493" t="s">
        <v>1498</v>
      </c>
      <c r="K627" s="3901">
        <v>14</v>
      </c>
      <c r="L627" s="3578"/>
      <c r="M627" s="3578"/>
      <c r="N627" s="3578" t="s">
        <v>80</v>
      </c>
      <c r="O627" s="3578"/>
      <c r="P627" s="3578">
        <v>5</v>
      </c>
      <c r="Q627" s="3578"/>
      <c r="R627" s="3580"/>
      <c r="S627" s="1669"/>
      <c r="T627" s="431"/>
    </row>
    <row r="628" spans="1:20" s="412" customFormat="1" ht="13.5" customHeight="1">
      <c r="A628" s="556" t="s">
        <v>282</v>
      </c>
      <c r="B628" s="1917"/>
      <c r="C628" s="3899"/>
      <c r="D628" s="3902"/>
      <c r="E628" s="3902" t="s">
        <v>694</v>
      </c>
      <c r="F628" s="3902"/>
      <c r="G628" s="3902" t="s">
        <v>536</v>
      </c>
      <c r="H628" s="3902" t="str">
        <f t="shared" si="82"/>
        <v>PK2-F-ME</v>
      </c>
      <c r="I628" s="3902"/>
      <c r="J628" s="2489" t="s">
        <v>1499</v>
      </c>
      <c r="K628" s="3902">
        <v>14</v>
      </c>
      <c r="L628" s="3403"/>
      <c r="M628" s="3403"/>
      <c r="N628" s="3403" t="s">
        <v>80</v>
      </c>
      <c r="O628" s="3403"/>
      <c r="P628" s="3403"/>
      <c r="Q628" s="3403"/>
      <c r="R628" s="3446"/>
      <c r="S628" s="1669"/>
      <c r="T628" s="431"/>
    </row>
    <row r="629" spans="1:20" s="412" customFormat="1" ht="13.5" customHeight="1">
      <c r="A629" s="556" t="s">
        <v>282</v>
      </c>
      <c r="B629" s="1917"/>
      <c r="C629" s="3899"/>
      <c r="D629" s="3902"/>
      <c r="E629" s="3902" t="s">
        <v>694</v>
      </c>
      <c r="F629" s="3902"/>
      <c r="G629" s="3902" t="s">
        <v>536</v>
      </c>
      <c r="H629" s="3902" t="str">
        <f t="shared" si="82"/>
        <v>PK2-F-ME</v>
      </c>
      <c r="I629" s="3902"/>
      <c r="J629" s="2489" t="s">
        <v>1500</v>
      </c>
      <c r="K629" s="3902">
        <v>14</v>
      </c>
      <c r="L629" s="3403"/>
      <c r="M629" s="3403"/>
      <c r="N629" s="3403" t="s">
        <v>80</v>
      </c>
      <c r="O629" s="3403"/>
      <c r="P629" s="3403"/>
      <c r="Q629" s="3403"/>
      <c r="R629" s="3446"/>
      <c r="S629" s="1669"/>
      <c r="T629" s="431"/>
    </row>
    <row r="630" spans="1:20" s="412" customFormat="1" ht="13.5" customHeight="1">
      <c r="A630" s="556" t="s">
        <v>282</v>
      </c>
      <c r="B630" s="1917"/>
      <c r="C630" s="3900"/>
      <c r="D630" s="3903"/>
      <c r="E630" s="3903" t="s">
        <v>694</v>
      </c>
      <c r="F630" s="3903"/>
      <c r="G630" s="3903" t="s">
        <v>536</v>
      </c>
      <c r="H630" s="3903" t="str">
        <f t="shared" si="82"/>
        <v>PK2-F-ME</v>
      </c>
      <c r="I630" s="3903"/>
      <c r="J630" s="2492" t="s">
        <v>1501</v>
      </c>
      <c r="K630" s="3903">
        <v>14</v>
      </c>
      <c r="L630" s="3579"/>
      <c r="M630" s="3579"/>
      <c r="N630" s="3579" t="s">
        <v>80</v>
      </c>
      <c r="O630" s="3579"/>
      <c r="P630" s="3579"/>
      <c r="Q630" s="3579"/>
      <c r="R630" s="3581"/>
      <c r="S630" s="1669"/>
      <c r="T630" s="431"/>
    </row>
    <row r="631" spans="1:20" s="412" customFormat="1" ht="13.5" customHeight="1">
      <c r="A631" s="556" t="s">
        <v>282</v>
      </c>
      <c r="B631" s="1917"/>
      <c r="C631" s="2507">
        <v>364617</v>
      </c>
      <c r="D631" s="2434">
        <v>5791</v>
      </c>
      <c r="E631" s="2434" t="s">
        <v>695</v>
      </c>
      <c r="F631" s="2434" t="s">
        <v>9</v>
      </c>
      <c r="G631" s="2434" t="s">
        <v>536</v>
      </c>
      <c r="H631" s="2434" t="str">
        <f t="shared" si="82"/>
        <v>PK2-MC-ME</v>
      </c>
      <c r="I631" s="2434" t="s">
        <v>1388</v>
      </c>
      <c r="J631" s="2432" t="s">
        <v>1541</v>
      </c>
      <c r="K631" s="2434">
        <v>30</v>
      </c>
      <c r="L631" s="2300"/>
      <c r="M631" s="2300"/>
      <c r="N631" s="2300" t="s">
        <v>80</v>
      </c>
      <c r="O631" s="2300"/>
      <c r="P631" s="2300">
        <v>20</v>
      </c>
      <c r="Q631" s="2300"/>
      <c r="R631" s="2396"/>
      <c r="S631" s="1688"/>
      <c r="T631" s="431"/>
    </row>
    <row r="632" spans="1:20" s="412" customFormat="1" ht="13.5" customHeight="1" thickBot="1">
      <c r="A632" s="556" t="s">
        <v>282</v>
      </c>
      <c r="B632" s="1917"/>
      <c r="C632" s="2983">
        <v>366994</v>
      </c>
      <c r="D632" s="2982">
        <v>6139</v>
      </c>
      <c r="E632" s="2982" t="s">
        <v>696</v>
      </c>
      <c r="F632" s="2982" t="s">
        <v>34</v>
      </c>
      <c r="G632" s="2982" t="s">
        <v>536</v>
      </c>
      <c r="H632" s="2982" t="str">
        <f t="shared" si="82"/>
        <v>PK2-HR-ME</v>
      </c>
      <c r="I632" s="2982" t="s">
        <v>1388</v>
      </c>
      <c r="J632" s="2984" t="s">
        <v>1502</v>
      </c>
      <c r="K632" s="2982">
        <v>365</v>
      </c>
      <c r="L632" s="2394"/>
      <c r="M632" s="2394"/>
      <c r="N632" s="2394" t="s">
        <v>80</v>
      </c>
      <c r="O632" s="2394"/>
      <c r="P632" s="2394"/>
      <c r="Q632" s="2394"/>
      <c r="R632" s="2394"/>
      <c r="S632" s="1534"/>
      <c r="T632" s="431"/>
    </row>
    <row r="633" spans="1:20" s="412" customFormat="1" ht="13.5" customHeight="1">
      <c r="A633" s="556" t="s">
        <v>282</v>
      </c>
      <c r="B633" s="1917"/>
      <c r="C633" s="2508">
        <v>364515</v>
      </c>
      <c r="D633" s="2509">
        <v>5794</v>
      </c>
      <c r="E633" s="2509" t="s">
        <v>694</v>
      </c>
      <c r="F633" s="2509" t="s">
        <v>42</v>
      </c>
      <c r="G633" s="2509" t="s">
        <v>536</v>
      </c>
      <c r="H633" s="2509" t="str">
        <f>A650&amp;"-"&amp;E633&amp;F633&amp;"-"&amp;G633</f>
        <v>PK2-FL-ME</v>
      </c>
      <c r="I633" s="2509" t="s">
        <v>1506</v>
      </c>
      <c r="J633" s="2488" t="s">
        <v>1542</v>
      </c>
      <c r="K633" s="2509">
        <v>14</v>
      </c>
      <c r="L633" s="406"/>
      <c r="M633" s="406"/>
      <c r="N633" s="406" t="s">
        <v>80</v>
      </c>
      <c r="O633" s="2398"/>
      <c r="P633" s="530">
        <v>5</v>
      </c>
      <c r="Q633" s="2398"/>
      <c r="R633" s="2399"/>
      <c r="S633" s="1688"/>
      <c r="T633" s="431"/>
    </row>
    <row r="634" spans="1:20" s="412" customFormat="1" ht="13.5" customHeight="1">
      <c r="A634" s="556" t="s">
        <v>282</v>
      </c>
      <c r="B634" s="1917"/>
      <c r="C634" s="3932">
        <v>364517</v>
      </c>
      <c r="D634" s="4031">
        <v>5793</v>
      </c>
      <c r="E634" s="4033" t="s">
        <v>694</v>
      </c>
      <c r="F634" s="4033" t="s">
        <v>9</v>
      </c>
      <c r="G634" s="4033" t="s">
        <v>536</v>
      </c>
      <c r="H634" s="4033" t="str">
        <f>A655&amp;"-"&amp;E634&amp;F634&amp;"-"&amp;G634</f>
        <v>PK2-FC-ME</v>
      </c>
      <c r="I634" s="4033" t="s">
        <v>1506</v>
      </c>
      <c r="J634" s="2510" t="s">
        <v>1507</v>
      </c>
      <c r="K634" s="4033">
        <v>14</v>
      </c>
      <c r="L634" s="3937"/>
      <c r="M634" s="3937"/>
      <c r="N634" s="3937" t="s">
        <v>80</v>
      </c>
      <c r="O634" s="3941"/>
      <c r="P634" s="3941">
        <v>10</v>
      </c>
      <c r="Q634" s="3941"/>
      <c r="R634" s="3941"/>
      <c r="S634" s="1695"/>
      <c r="T634" s="431"/>
    </row>
    <row r="635" spans="1:20" s="412" customFormat="1" ht="13.5" customHeight="1" thickBot="1">
      <c r="A635" s="556" t="s">
        <v>282</v>
      </c>
      <c r="B635" s="1917"/>
      <c r="C635" s="3933"/>
      <c r="D635" s="4032"/>
      <c r="E635" s="4032"/>
      <c r="F635" s="4032"/>
      <c r="G635" s="4032" t="s">
        <v>536</v>
      </c>
      <c r="H635" s="4032" t="str">
        <f>A656&amp;"-"&amp;E635&amp;F635&amp;"-"&amp;G635</f>
        <v>PK2--ME</v>
      </c>
      <c r="I635" s="4032"/>
      <c r="J635" s="2511" t="s">
        <v>1508</v>
      </c>
      <c r="K635" s="4032">
        <v>14</v>
      </c>
      <c r="L635" s="3938"/>
      <c r="M635" s="3938"/>
      <c r="N635" s="3938" t="s">
        <v>80</v>
      </c>
      <c r="O635" s="3938"/>
      <c r="P635" s="3938"/>
      <c r="Q635" s="3938"/>
      <c r="R635" s="3938"/>
      <c r="S635" s="1696"/>
      <c r="T635" s="431"/>
    </row>
    <row r="636" spans="1:20" s="412" customFormat="1" ht="13.5" customHeight="1" thickBot="1">
      <c r="A636" s="556" t="s">
        <v>282</v>
      </c>
      <c r="B636" s="1917"/>
      <c r="C636" s="2651">
        <v>365269</v>
      </c>
      <c r="D636" s="2656">
        <v>5933</v>
      </c>
      <c r="E636" s="2656" t="s">
        <v>718</v>
      </c>
      <c r="F636" s="2656" t="s">
        <v>34</v>
      </c>
      <c r="G636" s="2656" t="s">
        <v>536</v>
      </c>
      <c r="H636" s="2656" t="str">
        <f>A653&amp;"-"&amp;E636&amp;F636&amp;"-"&amp;G636</f>
        <v>PK2-YR-ME</v>
      </c>
      <c r="I636" s="2656" t="s">
        <v>1504</v>
      </c>
      <c r="J636" s="2657" t="s">
        <v>1505</v>
      </c>
      <c r="K636" s="2800">
        <v>365</v>
      </c>
      <c r="L636" s="925"/>
      <c r="M636" s="1533"/>
      <c r="N636" s="444" t="s">
        <v>80</v>
      </c>
      <c r="O636" s="444"/>
      <c r="P636" s="444"/>
      <c r="Q636" s="444"/>
      <c r="R636" s="2397"/>
      <c r="S636" s="1534"/>
      <c r="T636" s="431"/>
    </row>
    <row r="637" spans="1:20" s="412" customFormat="1" ht="13.5" customHeight="1" thickBot="1">
      <c r="A637" s="556" t="s">
        <v>282</v>
      </c>
      <c r="B637" s="1917"/>
      <c r="C637" s="2983">
        <v>365270</v>
      </c>
      <c r="D637" s="2982">
        <v>5934</v>
      </c>
      <c r="E637" s="2982" t="s">
        <v>718</v>
      </c>
      <c r="F637" s="2982" t="s">
        <v>34</v>
      </c>
      <c r="G637" s="2982" t="s">
        <v>536</v>
      </c>
      <c r="H637" s="2982" t="str">
        <f>A654&amp;"-"&amp;E637&amp;F637&amp;"-"&amp;G637</f>
        <v>PK2-YR-ME</v>
      </c>
      <c r="I637" s="2982" t="s">
        <v>1520</v>
      </c>
      <c r="J637" s="2984" t="s">
        <v>1577</v>
      </c>
      <c r="K637" s="2985">
        <v>365</v>
      </c>
      <c r="L637" s="2401"/>
      <c r="M637" s="2402"/>
      <c r="N637" s="2400" t="s">
        <v>80</v>
      </c>
      <c r="O637" s="2400"/>
      <c r="P637" s="2400"/>
      <c r="Q637" s="2400"/>
      <c r="R637" s="2400"/>
      <c r="S637" s="2403"/>
      <c r="T637" s="431"/>
    </row>
    <row r="638" spans="1:20" s="412" customFormat="1" ht="13.5" customHeight="1">
      <c r="A638" s="556" t="s">
        <v>282</v>
      </c>
      <c r="B638" s="1917"/>
      <c r="C638" s="2512">
        <v>364518</v>
      </c>
      <c r="D638" s="2512">
        <v>5796</v>
      </c>
      <c r="E638" s="2512" t="s">
        <v>694</v>
      </c>
      <c r="F638" s="2512" t="s">
        <v>42</v>
      </c>
      <c r="G638" s="2512" t="s">
        <v>536</v>
      </c>
      <c r="H638" s="2513" t="str">
        <f>A660&amp;"-"&amp;E638&amp;F638&amp;"-"&amp;G638</f>
        <v>PK2-FL-ME</v>
      </c>
      <c r="I638" s="2514" t="s">
        <v>1522</v>
      </c>
      <c r="J638" s="2515" t="s">
        <v>1521</v>
      </c>
      <c r="K638" s="2516">
        <v>14</v>
      </c>
      <c r="L638" s="2405"/>
      <c r="M638" s="2406"/>
      <c r="N638" s="2404" t="s">
        <v>80</v>
      </c>
      <c r="O638" s="2404"/>
      <c r="P638" s="2404"/>
      <c r="Q638" s="2404"/>
      <c r="R638" s="2404"/>
      <c r="S638" s="2407"/>
      <c r="T638" s="431"/>
    </row>
    <row r="639" spans="1:20" s="412" customFormat="1" ht="13.5" customHeight="1" thickBot="1">
      <c r="A639" s="556" t="s">
        <v>282</v>
      </c>
      <c r="B639" s="1917"/>
      <c r="C639" s="2651">
        <v>364743</v>
      </c>
      <c r="D639" s="2656">
        <v>5816</v>
      </c>
      <c r="E639" s="2656" t="s">
        <v>696</v>
      </c>
      <c r="F639" s="2656" t="s">
        <v>34</v>
      </c>
      <c r="G639" s="2656" t="s">
        <v>536</v>
      </c>
      <c r="H639" s="2656" t="str">
        <f t="shared" ref="H639:H651" si="83">A665&amp;"-"&amp;E639&amp;F639&amp;"-"&amp;G639</f>
        <v>PK2-HR-ME</v>
      </c>
      <c r="I639" s="2656" t="s">
        <v>1524</v>
      </c>
      <c r="J639" s="2657" t="s">
        <v>1523</v>
      </c>
      <c r="K639" s="2656">
        <v>180</v>
      </c>
      <c r="L639" s="2408"/>
      <c r="M639" s="2408"/>
      <c r="N639" s="2408" t="s">
        <v>80</v>
      </c>
      <c r="O639" s="2408"/>
      <c r="P639" s="2408"/>
      <c r="Q639" s="2408"/>
      <c r="R639" s="2408"/>
      <c r="S639" s="2409"/>
      <c r="T639" s="431"/>
    </row>
    <row r="640" spans="1:20" s="412" customFormat="1" ht="13.5" customHeight="1" thickBot="1">
      <c r="A640" s="556" t="s">
        <v>282</v>
      </c>
      <c r="B640" s="1922"/>
      <c r="C640" s="460">
        <v>364690</v>
      </c>
      <c r="D640" s="457">
        <v>5799</v>
      </c>
      <c r="E640" s="457" t="s">
        <v>713</v>
      </c>
      <c r="F640" s="457" t="s">
        <v>9</v>
      </c>
      <c r="G640" s="457" t="s">
        <v>697</v>
      </c>
      <c r="H640" s="1063" t="str">
        <f t="shared" si="83"/>
        <v>PK2-NC-EE</v>
      </c>
      <c r="I640" s="564" t="s">
        <v>1525</v>
      </c>
      <c r="J640" s="539" t="s">
        <v>1549</v>
      </c>
      <c r="K640" s="473">
        <v>60</v>
      </c>
      <c r="L640" s="2410"/>
      <c r="M640" s="2411"/>
      <c r="N640" s="2412" t="s">
        <v>80</v>
      </c>
      <c r="O640" s="2412"/>
      <c r="P640" s="2412"/>
      <c r="Q640" s="2412"/>
      <c r="R640" s="2413"/>
      <c r="S640" s="1064"/>
      <c r="T640" s="431"/>
    </row>
    <row r="641" spans="1:20" s="412" customFormat="1" ht="12">
      <c r="A641" s="556" t="s">
        <v>282</v>
      </c>
      <c r="B641" s="3950" t="s">
        <v>397</v>
      </c>
      <c r="C641" s="4007">
        <v>358921</v>
      </c>
      <c r="D641" s="3489">
        <v>1540</v>
      </c>
      <c r="E641" s="543" t="s">
        <v>846</v>
      </c>
      <c r="F641" s="543" t="s">
        <v>32</v>
      </c>
      <c r="G641" s="543" t="s">
        <v>536</v>
      </c>
      <c r="H641" s="543" t="str">
        <f t="shared" si="83"/>
        <v>PK2-QI-ME</v>
      </c>
      <c r="I641" s="3402" t="s">
        <v>179</v>
      </c>
      <c r="J641" s="517" t="s">
        <v>182</v>
      </c>
      <c r="K641" s="435">
        <v>90</v>
      </c>
      <c r="L641" s="434"/>
      <c r="M641" s="435"/>
      <c r="N641" s="435" t="s">
        <v>80</v>
      </c>
      <c r="O641" s="435"/>
      <c r="P641" s="435">
        <v>60</v>
      </c>
      <c r="Q641" s="435">
        <v>1</v>
      </c>
      <c r="R641" s="483">
        <f t="shared" ref="R641:R662" si="84">P641*Q641</f>
        <v>60</v>
      </c>
      <c r="S641" s="3408" t="s">
        <v>383</v>
      </c>
      <c r="T641" s="431" t="s">
        <v>529</v>
      </c>
    </row>
    <row r="642" spans="1:20" s="412" customFormat="1" ht="12.75" customHeight="1">
      <c r="A642" s="556" t="s">
        <v>282</v>
      </c>
      <c r="B642" s="3944"/>
      <c r="C642" s="3411"/>
      <c r="D642" s="3413"/>
      <c r="E642" s="419" t="s">
        <v>846</v>
      </c>
      <c r="F642" s="419" t="s">
        <v>32</v>
      </c>
      <c r="G642" s="419" t="s">
        <v>536</v>
      </c>
      <c r="H642" s="419" t="str">
        <f t="shared" si="83"/>
        <v>PK2-QI-ME</v>
      </c>
      <c r="I642" s="3403"/>
      <c r="J642" s="489" t="s">
        <v>113</v>
      </c>
      <c r="K642" s="441">
        <v>90</v>
      </c>
      <c r="L642" s="440"/>
      <c r="M642" s="441"/>
      <c r="N642" s="441" t="s">
        <v>80</v>
      </c>
      <c r="O642" s="441"/>
      <c r="P642" s="441">
        <v>60</v>
      </c>
      <c r="Q642" s="441">
        <v>1</v>
      </c>
      <c r="R642" s="484">
        <f t="shared" si="84"/>
        <v>60</v>
      </c>
      <c r="S642" s="3409"/>
      <c r="T642" s="431" t="s">
        <v>529</v>
      </c>
    </row>
    <row r="643" spans="1:20" s="412" customFormat="1" ht="12.75" customHeight="1">
      <c r="A643" s="556" t="s">
        <v>282</v>
      </c>
      <c r="B643" s="3944"/>
      <c r="C643" s="3411"/>
      <c r="D643" s="3413"/>
      <c r="E643" s="419" t="s">
        <v>846</v>
      </c>
      <c r="F643" s="419" t="s">
        <v>32</v>
      </c>
      <c r="G643" s="419" t="s">
        <v>536</v>
      </c>
      <c r="H643" s="419" t="str">
        <f t="shared" si="83"/>
        <v>PK2-QI-ME</v>
      </c>
      <c r="I643" s="3450"/>
      <c r="J643" s="489" t="s">
        <v>183</v>
      </c>
      <c r="K643" s="441">
        <v>90</v>
      </c>
      <c r="L643" s="440"/>
      <c r="M643" s="441"/>
      <c r="N643" s="441" t="s">
        <v>80</v>
      </c>
      <c r="O643" s="441"/>
      <c r="P643" s="441">
        <v>60</v>
      </c>
      <c r="Q643" s="441">
        <v>1</v>
      </c>
      <c r="R643" s="484">
        <f t="shared" si="84"/>
        <v>60</v>
      </c>
      <c r="S643" s="3409"/>
      <c r="T643" s="431" t="s">
        <v>529</v>
      </c>
    </row>
    <row r="644" spans="1:20" s="412" customFormat="1" ht="12.75" customHeight="1">
      <c r="A644" s="556" t="s">
        <v>282</v>
      </c>
      <c r="B644" s="3944"/>
      <c r="C644" s="3411"/>
      <c r="D644" s="3413"/>
      <c r="E644" s="419" t="s">
        <v>846</v>
      </c>
      <c r="F644" s="419" t="s">
        <v>32</v>
      </c>
      <c r="G644" s="419" t="s">
        <v>536</v>
      </c>
      <c r="H644" s="419" t="str">
        <f t="shared" si="83"/>
        <v>PK2-QI-ME</v>
      </c>
      <c r="I644" s="3474" t="s">
        <v>180</v>
      </c>
      <c r="J644" s="489" t="s">
        <v>184</v>
      </c>
      <c r="K644" s="441">
        <v>90</v>
      </c>
      <c r="L644" s="440"/>
      <c r="M644" s="441"/>
      <c r="N644" s="441" t="s">
        <v>80</v>
      </c>
      <c r="O644" s="441"/>
      <c r="P644" s="441">
        <v>60</v>
      </c>
      <c r="Q644" s="441">
        <v>1</v>
      </c>
      <c r="R644" s="484">
        <f t="shared" si="84"/>
        <v>60</v>
      </c>
      <c r="S644" s="3409"/>
      <c r="T644" s="431" t="s">
        <v>529</v>
      </c>
    </row>
    <row r="645" spans="1:20" s="412" customFormat="1" ht="12.75" customHeight="1">
      <c r="A645" s="556" t="s">
        <v>282</v>
      </c>
      <c r="B645" s="3944"/>
      <c r="C645" s="3411"/>
      <c r="D645" s="3413"/>
      <c r="E645" s="419" t="s">
        <v>846</v>
      </c>
      <c r="F645" s="419" t="s">
        <v>32</v>
      </c>
      <c r="G645" s="419" t="s">
        <v>536</v>
      </c>
      <c r="H645" s="416" t="str">
        <f t="shared" si="83"/>
        <v>PK2-QI-ME</v>
      </c>
      <c r="I645" s="3403"/>
      <c r="J645" s="489" t="s">
        <v>113</v>
      </c>
      <c r="K645" s="441">
        <v>90</v>
      </c>
      <c r="L645" s="441"/>
      <c r="M645" s="441"/>
      <c r="N645" s="441" t="s">
        <v>80</v>
      </c>
      <c r="O645" s="441"/>
      <c r="P645" s="441">
        <v>60</v>
      </c>
      <c r="Q645" s="441">
        <v>1</v>
      </c>
      <c r="R645" s="484">
        <f t="shared" si="84"/>
        <v>60</v>
      </c>
      <c r="S645" s="3409"/>
      <c r="T645" s="431" t="s">
        <v>529</v>
      </c>
    </row>
    <row r="646" spans="1:20" s="412" customFormat="1" ht="12.75" customHeight="1">
      <c r="A646" s="556" t="s">
        <v>282</v>
      </c>
      <c r="B646" s="3944"/>
      <c r="C646" s="3411"/>
      <c r="D646" s="3413"/>
      <c r="E646" s="419" t="s">
        <v>846</v>
      </c>
      <c r="F646" s="419" t="s">
        <v>32</v>
      </c>
      <c r="G646" s="419" t="s">
        <v>536</v>
      </c>
      <c r="H646" s="416" t="str">
        <f t="shared" si="83"/>
        <v>PK2-QI-ME</v>
      </c>
      <c r="I646" s="3403"/>
      <c r="J646" s="489" t="s">
        <v>183</v>
      </c>
      <c r="K646" s="441">
        <v>90</v>
      </c>
      <c r="L646" s="441"/>
      <c r="M646" s="441"/>
      <c r="N646" s="441" t="s">
        <v>80</v>
      </c>
      <c r="O646" s="441"/>
      <c r="P646" s="441">
        <v>60</v>
      </c>
      <c r="Q646" s="441">
        <v>1</v>
      </c>
      <c r="R646" s="484">
        <f t="shared" si="84"/>
        <v>60</v>
      </c>
      <c r="S646" s="3409"/>
      <c r="T646" s="431" t="s">
        <v>529</v>
      </c>
    </row>
    <row r="647" spans="1:20" s="412" customFormat="1" ht="12.75" customHeight="1">
      <c r="A647" s="556" t="s">
        <v>282</v>
      </c>
      <c r="B647" s="3944"/>
      <c r="C647" s="3411"/>
      <c r="D647" s="3413"/>
      <c r="E647" s="419" t="s">
        <v>846</v>
      </c>
      <c r="F647" s="419" t="s">
        <v>32</v>
      </c>
      <c r="G647" s="419" t="s">
        <v>536</v>
      </c>
      <c r="H647" s="416" t="str">
        <f t="shared" si="83"/>
        <v>PK2-QI-ME</v>
      </c>
      <c r="I647" s="3450"/>
      <c r="J647" s="489" t="s">
        <v>185</v>
      </c>
      <c r="K647" s="441">
        <v>90</v>
      </c>
      <c r="L647" s="441"/>
      <c r="M647" s="441"/>
      <c r="N647" s="441" t="s">
        <v>80</v>
      </c>
      <c r="O647" s="441"/>
      <c r="P647" s="441">
        <v>60</v>
      </c>
      <c r="Q647" s="441">
        <v>1</v>
      </c>
      <c r="R647" s="484">
        <f t="shared" si="84"/>
        <v>60</v>
      </c>
      <c r="S647" s="3409"/>
      <c r="T647" s="431" t="s">
        <v>529</v>
      </c>
    </row>
    <row r="648" spans="1:20" s="412" customFormat="1" ht="12.75" customHeight="1">
      <c r="A648" s="556" t="s">
        <v>282</v>
      </c>
      <c r="B648" s="3944"/>
      <c r="C648" s="3411"/>
      <c r="D648" s="3413"/>
      <c r="E648" s="419" t="s">
        <v>846</v>
      </c>
      <c r="F648" s="419" t="s">
        <v>32</v>
      </c>
      <c r="G648" s="419" t="s">
        <v>536</v>
      </c>
      <c r="H648" s="416" t="str">
        <f t="shared" si="83"/>
        <v>PK2-QI-ME</v>
      </c>
      <c r="I648" s="3474" t="s">
        <v>181</v>
      </c>
      <c r="J648" s="489" t="s">
        <v>186</v>
      </c>
      <c r="K648" s="441">
        <v>90</v>
      </c>
      <c r="L648" s="441"/>
      <c r="M648" s="441"/>
      <c r="N648" s="441" t="s">
        <v>80</v>
      </c>
      <c r="O648" s="441"/>
      <c r="P648" s="441">
        <v>60</v>
      </c>
      <c r="Q648" s="441">
        <v>1</v>
      </c>
      <c r="R648" s="484">
        <f t="shared" si="84"/>
        <v>60</v>
      </c>
      <c r="S648" s="3409"/>
      <c r="T648" s="431" t="s">
        <v>529</v>
      </c>
    </row>
    <row r="649" spans="1:20" s="412" customFormat="1" ht="12.75" customHeight="1">
      <c r="A649" s="556" t="s">
        <v>282</v>
      </c>
      <c r="B649" s="3944"/>
      <c r="C649" s="3411"/>
      <c r="D649" s="3413"/>
      <c r="E649" s="419" t="s">
        <v>846</v>
      </c>
      <c r="F649" s="419" t="s">
        <v>32</v>
      </c>
      <c r="G649" s="419" t="s">
        <v>536</v>
      </c>
      <c r="H649" s="416" t="str">
        <f t="shared" si="83"/>
        <v>PK2-QI-ME</v>
      </c>
      <c r="I649" s="3403"/>
      <c r="J649" s="489" t="s">
        <v>113</v>
      </c>
      <c r="K649" s="441">
        <v>90</v>
      </c>
      <c r="L649" s="441"/>
      <c r="M649" s="441"/>
      <c r="N649" s="441" t="s">
        <v>80</v>
      </c>
      <c r="O649" s="441"/>
      <c r="P649" s="441">
        <v>60</v>
      </c>
      <c r="Q649" s="441">
        <v>1</v>
      </c>
      <c r="R649" s="484">
        <f t="shared" si="84"/>
        <v>60</v>
      </c>
      <c r="S649" s="3409"/>
      <c r="T649" s="431" t="s">
        <v>529</v>
      </c>
    </row>
    <row r="650" spans="1:20" s="412" customFormat="1" ht="12.75" customHeight="1">
      <c r="A650" s="556" t="s">
        <v>282</v>
      </c>
      <c r="B650" s="3944"/>
      <c r="C650" s="3411"/>
      <c r="D650" s="3413"/>
      <c r="E650" s="419" t="s">
        <v>846</v>
      </c>
      <c r="F650" s="419" t="s">
        <v>32</v>
      </c>
      <c r="G650" s="419" t="s">
        <v>536</v>
      </c>
      <c r="H650" s="416" t="str">
        <f t="shared" si="83"/>
        <v>PK2-QI-ME</v>
      </c>
      <c r="I650" s="3403"/>
      <c r="J650" s="489" t="s">
        <v>183</v>
      </c>
      <c r="K650" s="441">
        <v>90</v>
      </c>
      <c r="L650" s="441"/>
      <c r="M650" s="441"/>
      <c r="N650" s="441" t="s">
        <v>80</v>
      </c>
      <c r="O650" s="441"/>
      <c r="P650" s="441">
        <v>60</v>
      </c>
      <c r="Q650" s="441">
        <v>1</v>
      </c>
      <c r="R650" s="484">
        <f t="shared" si="84"/>
        <v>60</v>
      </c>
      <c r="S650" s="3409"/>
      <c r="T650" s="431" t="s">
        <v>529</v>
      </c>
    </row>
    <row r="651" spans="1:20" s="412" customFormat="1" ht="13.5" customHeight="1" thickBot="1">
      <c r="A651" s="556" t="s">
        <v>282</v>
      </c>
      <c r="B651" s="3945"/>
      <c r="C651" s="3412"/>
      <c r="D651" s="3414"/>
      <c r="E651" s="465" t="s">
        <v>846</v>
      </c>
      <c r="F651" s="465" t="s">
        <v>32</v>
      </c>
      <c r="G651" s="465" t="s">
        <v>536</v>
      </c>
      <c r="H651" s="424" t="str">
        <f t="shared" si="83"/>
        <v>PK2-QI-ME</v>
      </c>
      <c r="I651" s="3416"/>
      <c r="J651" s="533" t="s">
        <v>187</v>
      </c>
      <c r="K651" s="444">
        <v>90</v>
      </c>
      <c r="L651" s="444"/>
      <c r="M651" s="444"/>
      <c r="N651" s="444" t="s">
        <v>80</v>
      </c>
      <c r="O651" s="444"/>
      <c r="P651" s="444">
        <v>60</v>
      </c>
      <c r="Q651" s="444">
        <v>1</v>
      </c>
      <c r="R651" s="487">
        <f t="shared" si="84"/>
        <v>60</v>
      </c>
      <c r="S651" s="3443"/>
      <c r="T651" s="431" t="s">
        <v>529</v>
      </c>
    </row>
    <row r="652" spans="1:20" s="412" customFormat="1" ht="12">
      <c r="A652" s="556" t="s">
        <v>282</v>
      </c>
      <c r="B652" s="3950" t="s">
        <v>398</v>
      </c>
      <c r="C652" s="4007">
        <v>358922</v>
      </c>
      <c r="D652" s="3489">
        <v>1540</v>
      </c>
      <c r="E652" s="543" t="s">
        <v>846</v>
      </c>
      <c r="F652" s="543" t="s">
        <v>32</v>
      </c>
      <c r="G652" s="543" t="s">
        <v>536</v>
      </c>
      <c r="H652" s="543" t="str">
        <f t="shared" ref="H652:H662" si="85">A678&amp;"-"&amp;E652&amp;F652&amp;"-"&amp;G652&amp;2</f>
        <v>PK2-QI-ME2</v>
      </c>
      <c r="I652" s="3402" t="s">
        <v>179</v>
      </c>
      <c r="J652" s="517" t="s">
        <v>182</v>
      </c>
      <c r="K652" s="435">
        <v>90</v>
      </c>
      <c r="L652" s="434"/>
      <c r="M652" s="435"/>
      <c r="N652" s="435" t="s">
        <v>80</v>
      </c>
      <c r="O652" s="435"/>
      <c r="P652" s="435">
        <v>60</v>
      </c>
      <c r="Q652" s="435">
        <v>1</v>
      </c>
      <c r="R652" s="483">
        <f t="shared" si="84"/>
        <v>60</v>
      </c>
      <c r="S652" s="3408" t="s">
        <v>383</v>
      </c>
      <c r="T652" s="431" t="s">
        <v>529</v>
      </c>
    </row>
    <row r="653" spans="1:20" s="412" customFormat="1" ht="12.75" customHeight="1">
      <c r="A653" s="556" t="s">
        <v>282</v>
      </c>
      <c r="B653" s="3944"/>
      <c r="C653" s="3411"/>
      <c r="D653" s="3413"/>
      <c r="E653" s="419" t="s">
        <v>846</v>
      </c>
      <c r="F653" s="419" t="s">
        <v>32</v>
      </c>
      <c r="G653" s="419" t="s">
        <v>536</v>
      </c>
      <c r="H653" s="419" t="str">
        <f t="shared" si="85"/>
        <v>PK2-QI-ME2</v>
      </c>
      <c r="I653" s="3403"/>
      <c r="J653" s="489" t="s">
        <v>113</v>
      </c>
      <c r="K653" s="441">
        <v>90</v>
      </c>
      <c r="L653" s="440"/>
      <c r="M653" s="441"/>
      <c r="N653" s="441" t="s">
        <v>80</v>
      </c>
      <c r="O653" s="441"/>
      <c r="P653" s="441">
        <v>60</v>
      </c>
      <c r="Q653" s="441">
        <v>1</v>
      </c>
      <c r="R653" s="484">
        <f t="shared" si="84"/>
        <v>60</v>
      </c>
      <c r="S653" s="3409"/>
      <c r="T653" s="431" t="s">
        <v>529</v>
      </c>
    </row>
    <row r="654" spans="1:20" s="412" customFormat="1" ht="12.75" customHeight="1">
      <c r="A654" s="556" t="s">
        <v>282</v>
      </c>
      <c r="B654" s="3944"/>
      <c r="C654" s="3411"/>
      <c r="D654" s="3413"/>
      <c r="E654" s="419" t="s">
        <v>846</v>
      </c>
      <c r="F654" s="419" t="s">
        <v>32</v>
      </c>
      <c r="G654" s="419" t="s">
        <v>536</v>
      </c>
      <c r="H654" s="419" t="str">
        <f t="shared" si="85"/>
        <v>PK2-QI-ME2</v>
      </c>
      <c r="I654" s="3450"/>
      <c r="J654" s="489" t="s">
        <v>183</v>
      </c>
      <c r="K654" s="441">
        <v>90</v>
      </c>
      <c r="L654" s="440"/>
      <c r="M654" s="441"/>
      <c r="N654" s="441" t="s">
        <v>80</v>
      </c>
      <c r="O654" s="441"/>
      <c r="P654" s="441">
        <v>60</v>
      </c>
      <c r="Q654" s="441">
        <v>1</v>
      </c>
      <c r="R654" s="484">
        <f t="shared" si="84"/>
        <v>60</v>
      </c>
      <c r="S654" s="3409"/>
      <c r="T654" s="431" t="s">
        <v>529</v>
      </c>
    </row>
    <row r="655" spans="1:20" s="412" customFormat="1" ht="12.75" customHeight="1">
      <c r="A655" s="556" t="s">
        <v>282</v>
      </c>
      <c r="B655" s="3944"/>
      <c r="C655" s="3411"/>
      <c r="D655" s="3413"/>
      <c r="E655" s="419" t="s">
        <v>846</v>
      </c>
      <c r="F655" s="419" t="s">
        <v>32</v>
      </c>
      <c r="G655" s="419" t="s">
        <v>536</v>
      </c>
      <c r="H655" s="419" t="str">
        <f t="shared" si="85"/>
        <v>PK2-QI-ME2</v>
      </c>
      <c r="I655" s="3474" t="s">
        <v>180</v>
      </c>
      <c r="J655" s="489" t="s">
        <v>184</v>
      </c>
      <c r="K655" s="441">
        <v>90</v>
      </c>
      <c r="L655" s="440"/>
      <c r="M655" s="441"/>
      <c r="N655" s="441" t="s">
        <v>80</v>
      </c>
      <c r="O655" s="441"/>
      <c r="P655" s="441">
        <v>60</v>
      </c>
      <c r="Q655" s="441">
        <v>1</v>
      </c>
      <c r="R655" s="484">
        <f t="shared" si="84"/>
        <v>60</v>
      </c>
      <c r="S655" s="3409"/>
      <c r="T655" s="431" t="s">
        <v>529</v>
      </c>
    </row>
    <row r="656" spans="1:20" s="412" customFormat="1" ht="12.75" customHeight="1">
      <c r="A656" s="556" t="s">
        <v>282</v>
      </c>
      <c r="B656" s="3944"/>
      <c r="C656" s="3411"/>
      <c r="D656" s="3413"/>
      <c r="E656" s="419" t="s">
        <v>846</v>
      </c>
      <c r="F656" s="419" t="s">
        <v>32</v>
      </c>
      <c r="G656" s="419" t="s">
        <v>536</v>
      </c>
      <c r="H656" s="416" t="str">
        <f t="shared" si="85"/>
        <v>PK2-QI-ME2</v>
      </c>
      <c r="I656" s="3403"/>
      <c r="J656" s="489" t="s">
        <v>113</v>
      </c>
      <c r="K656" s="441">
        <v>90</v>
      </c>
      <c r="L656" s="441"/>
      <c r="M656" s="441"/>
      <c r="N656" s="441" t="s">
        <v>80</v>
      </c>
      <c r="O656" s="441"/>
      <c r="P656" s="441">
        <v>60</v>
      </c>
      <c r="Q656" s="441">
        <v>1</v>
      </c>
      <c r="R656" s="484">
        <f t="shared" si="84"/>
        <v>60</v>
      </c>
      <c r="S656" s="3409"/>
      <c r="T656" s="431" t="s">
        <v>529</v>
      </c>
    </row>
    <row r="657" spans="1:20" s="412" customFormat="1" ht="12.75" customHeight="1">
      <c r="A657" s="556" t="s">
        <v>282</v>
      </c>
      <c r="B657" s="3944"/>
      <c r="C657" s="3411"/>
      <c r="D657" s="3413"/>
      <c r="E657" s="419" t="s">
        <v>846</v>
      </c>
      <c r="F657" s="419" t="s">
        <v>32</v>
      </c>
      <c r="G657" s="419" t="s">
        <v>536</v>
      </c>
      <c r="H657" s="416" t="str">
        <f t="shared" si="85"/>
        <v>PK2-QI-ME2</v>
      </c>
      <c r="I657" s="3403"/>
      <c r="J657" s="489" t="s">
        <v>183</v>
      </c>
      <c r="K657" s="441">
        <v>90</v>
      </c>
      <c r="L657" s="441"/>
      <c r="M657" s="441"/>
      <c r="N657" s="441" t="s">
        <v>80</v>
      </c>
      <c r="O657" s="441"/>
      <c r="P657" s="441">
        <v>60</v>
      </c>
      <c r="Q657" s="441">
        <v>1</v>
      </c>
      <c r="R657" s="484">
        <f t="shared" si="84"/>
        <v>60</v>
      </c>
      <c r="S657" s="3409"/>
      <c r="T657" s="431" t="s">
        <v>529</v>
      </c>
    </row>
    <row r="658" spans="1:20" s="412" customFormat="1" ht="12.75" customHeight="1">
      <c r="A658" s="556" t="s">
        <v>282</v>
      </c>
      <c r="B658" s="3944"/>
      <c r="C658" s="3411"/>
      <c r="D658" s="3413"/>
      <c r="E658" s="419" t="s">
        <v>846</v>
      </c>
      <c r="F658" s="419" t="s">
        <v>32</v>
      </c>
      <c r="G658" s="419" t="s">
        <v>536</v>
      </c>
      <c r="H658" s="416" t="str">
        <f t="shared" si="85"/>
        <v>PK2-QI-ME2</v>
      </c>
      <c r="I658" s="3450"/>
      <c r="J658" s="489" t="s">
        <v>185</v>
      </c>
      <c r="K658" s="441">
        <v>90</v>
      </c>
      <c r="L658" s="441"/>
      <c r="M658" s="441"/>
      <c r="N658" s="441" t="s">
        <v>80</v>
      </c>
      <c r="O658" s="441"/>
      <c r="P658" s="441">
        <v>60</v>
      </c>
      <c r="Q658" s="441">
        <v>1</v>
      </c>
      <c r="R658" s="484">
        <f t="shared" si="84"/>
        <v>60</v>
      </c>
      <c r="S658" s="3409"/>
      <c r="T658" s="431" t="s">
        <v>529</v>
      </c>
    </row>
    <row r="659" spans="1:20" s="412" customFormat="1" ht="12.75" customHeight="1">
      <c r="A659" s="556" t="s">
        <v>282</v>
      </c>
      <c r="B659" s="3944"/>
      <c r="C659" s="3411"/>
      <c r="D659" s="3413"/>
      <c r="E659" s="419" t="s">
        <v>846</v>
      </c>
      <c r="F659" s="419" t="s">
        <v>32</v>
      </c>
      <c r="G659" s="419" t="s">
        <v>536</v>
      </c>
      <c r="H659" s="416" t="str">
        <f t="shared" si="85"/>
        <v>PK2-QI-ME2</v>
      </c>
      <c r="I659" s="3474" t="s">
        <v>181</v>
      </c>
      <c r="J659" s="489" t="s">
        <v>186</v>
      </c>
      <c r="K659" s="441">
        <v>90</v>
      </c>
      <c r="L659" s="441"/>
      <c r="M659" s="441"/>
      <c r="N659" s="441" t="s">
        <v>80</v>
      </c>
      <c r="O659" s="441"/>
      <c r="P659" s="441">
        <v>60</v>
      </c>
      <c r="Q659" s="441">
        <v>1</v>
      </c>
      <c r="R659" s="484">
        <f t="shared" si="84"/>
        <v>60</v>
      </c>
      <c r="S659" s="3409"/>
      <c r="T659" s="431" t="s">
        <v>529</v>
      </c>
    </row>
    <row r="660" spans="1:20" s="412" customFormat="1" ht="12.75" customHeight="1">
      <c r="A660" s="556" t="s">
        <v>282</v>
      </c>
      <c r="B660" s="3944"/>
      <c r="C660" s="3411"/>
      <c r="D660" s="3413"/>
      <c r="E660" s="419" t="s">
        <v>846</v>
      </c>
      <c r="F660" s="419" t="s">
        <v>32</v>
      </c>
      <c r="G660" s="419" t="s">
        <v>536</v>
      </c>
      <c r="H660" s="416" t="str">
        <f t="shared" si="85"/>
        <v>PK2-QI-ME2</v>
      </c>
      <c r="I660" s="3403"/>
      <c r="J660" s="489" t="s">
        <v>113</v>
      </c>
      <c r="K660" s="441">
        <v>90</v>
      </c>
      <c r="L660" s="441"/>
      <c r="M660" s="441"/>
      <c r="N660" s="441" t="s">
        <v>80</v>
      </c>
      <c r="O660" s="441"/>
      <c r="P660" s="441">
        <v>60</v>
      </c>
      <c r="Q660" s="441">
        <v>1</v>
      </c>
      <c r="R660" s="484">
        <f t="shared" si="84"/>
        <v>60</v>
      </c>
      <c r="S660" s="3409"/>
      <c r="T660" s="431" t="s">
        <v>529</v>
      </c>
    </row>
    <row r="661" spans="1:20" s="412" customFormat="1" ht="12.75" customHeight="1">
      <c r="A661" s="556" t="s">
        <v>282</v>
      </c>
      <c r="B661" s="3944"/>
      <c r="C661" s="3411"/>
      <c r="D661" s="3413"/>
      <c r="E661" s="419" t="s">
        <v>846</v>
      </c>
      <c r="F661" s="419" t="s">
        <v>32</v>
      </c>
      <c r="G661" s="419" t="s">
        <v>536</v>
      </c>
      <c r="H661" s="416" t="str">
        <f t="shared" si="85"/>
        <v>PK2-QI-ME2</v>
      </c>
      <c r="I661" s="3403"/>
      <c r="J661" s="489" t="s">
        <v>183</v>
      </c>
      <c r="K661" s="441">
        <v>90</v>
      </c>
      <c r="L661" s="441"/>
      <c r="M661" s="441"/>
      <c r="N661" s="441" t="s">
        <v>80</v>
      </c>
      <c r="O661" s="441"/>
      <c r="P661" s="441">
        <v>60</v>
      </c>
      <c r="Q661" s="441">
        <v>1</v>
      </c>
      <c r="R661" s="484">
        <f t="shared" si="84"/>
        <v>60</v>
      </c>
      <c r="S661" s="3409"/>
      <c r="T661" s="431" t="s">
        <v>529</v>
      </c>
    </row>
    <row r="662" spans="1:20" s="412" customFormat="1" ht="13.5" customHeight="1" thickBot="1">
      <c r="A662" s="556" t="s">
        <v>282</v>
      </c>
      <c r="B662" s="3945"/>
      <c r="C662" s="3412"/>
      <c r="D662" s="3414"/>
      <c r="E662" s="465" t="s">
        <v>846</v>
      </c>
      <c r="F662" s="465" t="s">
        <v>32</v>
      </c>
      <c r="G662" s="465" t="s">
        <v>536</v>
      </c>
      <c r="H662" s="424" t="str">
        <f t="shared" si="85"/>
        <v>PK2-QI-ME2</v>
      </c>
      <c r="I662" s="3416"/>
      <c r="J662" s="533" t="s">
        <v>187</v>
      </c>
      <c r="K662" s="444">
        <v>90</v>
      </c>
      <c r="L662" s="444"/>
      <c r="M662" s="444"/>
      <c r="N662" s="444" t="s">
        <v>80</v>
      </c>
      <c r="O662" s="444"/>
      <c r="P662" s="444">
        <v>60</v>
      </c>
      <c r="Q662" s="444">
        <v>1</v>
      </c>
      <c r="R662" s="487">
        <f t="shared" si="84"/>
        <v>60</v>
      </c>
      <c r="S662" s="3443"/>
      <c r="T662" s="431" t="s">
        <v>529</v>
      </c>
    </row>
    <row r="663" spans="1:20" s="412" customFormat="1" ht="12">
      <c r="A663" s="556" t="s">
        <v>282</v>
      </c>
      <c r="B663" s="3950" t="s">
        <v>860</v>
      </c>
      <c r="C663" s="4007">
        <v>358923</v>
      </c>
      <c r="D663" s="3489">
        <v>1540</v>
      </c>
      <c r="E663" s="543" t="s">
        <v>846</v>
      </c>
      <c r="F663" s="543" t="s">
        <v>32</v>
      </c>
      <c r="G663" s="543" t="s">
        <v>536</v>
      </c>
      <c r="H663" s="543" t="str">
        <f t="shared" ref="H663:H673" si="86">A689&amp;"-"&amp;E663&amp;F663&amp;"-"&amp;G663&amp;3</f>
        <v>PK2-QI-ME3</v>
      </c>
      <c r="I663" s="3402" t="s">
        <v>179</v>
      </c>
      <c r="J663" s="517" t="s">
        <v>182</v>
      </c>
      <c r="K663" s="406">
        <v>90</v>
      </c>
      <c r="L663" s="407"/>
      <c r="M663" s="406"/>
      <c r="N663" s="406" t="s">
        <v>80</v>
      </c>
      <c r="O663" s="406"/>
      <c r="P663" s="406">
        <v>60</v>
      </c>
      <c r="Q663" s="406">
        <v>1</v>
      </c>
      <c r="R663" s="493">
        <f t="shared" ref="R663:R673" si="87">P663*Q663</f>
        <v>60</v>
      </c>
      <c r="S663" s="3408" t="s">
        <v>383</v>
      </c>
      <c r="T663" s="412" t="s">
        <v>529</v>
      </c>
    </row>
    <row r="664" spans="1:20" s="412" customFormat="1" ht="12.75" customHeight="1">
      <c r="A664" s="556" t="s">
        <v>282</v>
      </c>
      <c r="B664" s="3944"/>
      <c r="C664" s="3411"/>
      <c r="D664" s="3413"/>
      <c r="E664" s="419" t="s">
        <v>846</v>
      </c>
      <c r="F664" s="419" t="s">
        <v>32</v>
      </c>
      <c r="G664" s="419" t="s">
        <v>536</v>
      </c>
      <c r="H664" s="419" t="str">
        <f t="shared" si="86"/>
        <v>PK2-QI-ME3</v>
      </c>
      <c r="I664" s="3403"/>
      <c r="J664" s="489" t="s">
        <v>113</v>
      </c>
      <c r="K664" s="414">
        <v>90</v>
      </c>
      <c r="L664" s="415"/>
      <c r="M664" s="414"/>
      <c r="N664" s="414" t="s">
        <v>80</v>
      </c>
      <c r="O664" s="414"/>
      <c r="P664" s="414">
        <v>60</v>
      </c>
      <c r="Q664" s="414">
        <v>1</v>
      </c>
      <c r="R664" s="495">
        <f t="shared" si="87"/>
        <v>60</v>
      </c>
      <c r="S664" s="3409"/>
      <c r="T664" s="412" t="s">
        <v>529</v>
      </c>
    </row>
    <row r="665" spans="1:20" s="412" customFormat="1" ht="12.75" customHeight="1">
      <c r="A665" s="556" t="s">
        <v>282</v>
      </c>
      <c r="B665" s="3944"/>
      <c r="C665" s="3411"/>
      <c r="D665" s="3413"/>
      <c r="E665" s="419" t="s">
        <v>846</v>
      </c>
      <c r="F665" s="419" t="s">
        <v>32</v>
      </c>
      <c r="G665" s="419" t="s">
        <v>536</v>
      </c>
      <c r="H665" s="419" t="str">
        <f t="shared" si="86"/>
        <v>PK2-QI-ME3</v>
      </c>
      <c r="I665" s="3450"/>
      <c r="J665" s="489" t="s">
        <v>183</v>
      </c>
      <c r="K665" s="414">
        <v>90</v>
      </c>
      <c r="L665" s="415"/>
      <c r="M665" s="414"/>
      <c r="N665" s="414" t="s">
        <v>80</v>
      </c>
      <c r="O665" s="414"/>
      <c r="P665" s="414">
        <v>60</v>
      </c>
      <c r="Q665" s="414">
        <v>1</v>
      </c>
      <c r="R665" s="495">
        <f t="shared" si="87"/>
        <v>60</v>
      </c>
      <c r="S665" s="3409"/>
      <c r="T665" s="412" t="s">
        <v>529</v>
      </c>
    </row>
    <row r="666" spans="1:20" s="412" customFormat="1" ht="12.75" customHeight="1">
      <c r="A666" s="556" t="s">
        <v>282</v>
      </c>
      <c r="B666" s="3944"/>
      <c r="C666" s="3411"/>
      <c r="D666" s="3413"/>
      <c r="E666" s="419" t="s">
        <v>846</v>
      </c>
      <c r="F666" s="419" t="s">
        <v>32</v>
      </c>
      <c r="G666" s="419" t="s">
        <v>536</v>
      </c>
      <c r="H666" s="419" t="str">
        <f t="shared" si="86"/>
        <v>PK2-QI-ME3</v>
      </c>
      <c r="I666" s="3474" t="s">
        <v>180</v>
      </c>
      <c r="J666" s="489" t="s">
        <v>184</v>
      </c>
      <c r="K666" s="414">
        <v>90</v>
      </c>
      <c r="L666" s="415"/>
      <c r="M666" s="414"/>
      <c r="N666" s="414" t="s">
        <v>80</v>
      </c>
      <c r="O666" s="414"/>
      <c r="P666" s="414">
        <v>60</v>
      </c>
      <c r="Q666" s="414">
        <v>1</v>
      </c>
      <c r="R666" s="495">
        <f t="shared" si="87"/>
        <v>60</v>
      </c>
      <c r="S666" s="3409"/>
      <c r="T666" s="412" t="s">
        <v>529</v>
      </c>
    </row>
    <row r="667" spans="1:20" s="412" customFormat="1" ht="12.75" customHeight="1">
      <c r="A667" s="556" t="s">
        <v>282</v>
      </c>
      <c r="B667" s="3944"/>
      <c r="C667" s="3411"/>
      <c r="D667" s="3413"/>
      <c r="E667" s="419" t="s">
        <v>846</v>
      </c>
      <c r="F667" s="419" t="s">
        <v>32</v>
      </c>
      <c r="G667" s="419" t="s">
        <v>536</v>
      </c>
      <c r="H667" s="416" t="str">
        <f t="shared" si="86"/>
        <v>PK2-QI-ME3</v>
      </c>
      <c r="I667" s="3403"/>
      <c r="J667" s="489" t="s">
        <v>113</v>
      </c>
      <c r="K667" s="414">
        <v>90</v>
      </c>
      <c r="L667" s="414"/>
      <c r="M667" s="414"/>
      <c r="N667" s="414" t="s">
        <v>80</v>
      </c>
      <c r="O667" s="414"/>
      <c r="P667" s="414">
        <v>60</v>
      </c>
      <c r="Q667" s="414">
        <v>1</v>
      </c>
      <c r="R667" s="495">
        <f t="shared" si="87"/>
        <v>60</v>
      </c>
      <c r="S667" s="3409"/>
      <c r="T667" s="412" t="s">
        <v>529</v>
      </c>
    </row>
    <row r="668" spans="1:20" s="412" customFormat="1" ht="13.5" customHeight="1">
      <c r="A668" s="556" t="s">
        <v>282</v>
      </c>
      <c r="B668" s="3944"/>
      <c r="C668" s="3411"/>
      <c r="D668" s="3413"/>
      <c r="E668" s="419" t="s">
        <v>846</v>
      </c>
      <c r="F668" s="419" t="s">
        <v>32</v>
      </c>
      <c r="G668" s="419" t="s">
        <v>536</v>
      </c>
      <c r="H668" s="416" t="str">
        <f t="shared" si="86"/>
        <v>PK2-QI-ME3</v>
      </c>
      <c r="I668" s="3403"/>
      <c r="J668" s="489" t="s">
        <v>183</v>
      </c>
      <c r="K668" s="414">
        <v>90</v>
      </c>
      <c r="L668" s="414"/>
      <c r="M668" s="414"/>
      <c r="N668" s="414" t="s">
        <v>80</v>
      </c>
      <c r="O668" s="414"/>
      <c r="P668" s="414">
        <v>60</v>
      </c>
      <c r="Q668" s="414">
        <v>1</v>
      </c>
      <c r="R668" s="495">
        <f t="shared" si="87"/>
        <v>60</v>
      </c>
      <c r="S668" s="3409"/>
      <c r="T668" s="412" t="s">
        <v>529</v>
      </c>
    </row>
    <row r="669" spans="1:20" s="412" customFormat="1" ht="13.5" customHeight="1">
      <c r="A669" s="556" t="s">
        <v>282</v>
      </c>
      <c r="B669" s="3944"/>
      <c r="C669" s="3411"/>
      <c r="D669" s="3413"/>
      <c r="E669" s="419" t="s">
        <v>846</v>
      </c>
      <c r="F669" s="419" t="s">
        <v>32</v>
      </c>
      <c r="G669" s="419" t="s">
        <v>536</v>
      </c>
      <c r="H669" s="416" t="str">
        <f t="shared" si="86"/>
        <v>PK2-QI-ME3</v>
      </c>
      <c r="I669" s="3450"/>
      <c r="J669" s="489" t="s">
        <v>185</v>
      </c>
      <c r="K669" s="414">
        <v>90</v>
      </c>
      <c r="L669" s="414"/>
      <c r="M669" s="414"/>
      <c r="N669" s="414" t="s">
        <v>80</v>
      </c>
      <c r="O669" s="414"/>
      <c r="P669" s="414">
        <v>60</v>
      </c>
      <c r="Q669" s="414">
        <v>1</v>
      </c>
      <c r="R669" s="495">
        <f t="shared" si="87"/>
        <v>60</v>
      </c>
      <c r="S669" s="3409"/>
      <c r="T669" s="412" t="s">
        <v>529</v>
      </c>
    </row>
    <row r="670" spans="1:20" s="412" customFormat="1" ht="12.75" customHeight="1">
      <c r="A670" s="556" t="s">
        <v>282</v>
      </c>
      <c r="B670" s="3944"/>
      <c r="C670" s="3411"/>
      <c r="D670" s="3413"/>
      <c r="E670" s="419" t="s">
        <v>846</v>
      </c>
      <c r="F670" s="419" t="s">
        <v>32</v>
      </c>
      <c r="G670" s="419" t="s">
        <v>536</v>
      </c>
      <c r="H670" s="416" t="str">
        <f t="shared" si="86"/>
        <v>PK2-QI-ME3</v>
      </c>
      <c r="I670" s="3474" t="s">
        <v>181</v>
      </c>
      <c r="J670" s="489" t="s">
        <v>186</v>
      </c>
      <c r="K670" s="414">
        <v>90</v>
      </c>
      <c r="L670" s="414"/>
      <c r="M670" s="414"/>
      <c r="N670" s="414" t="s">
        <v>80</v>
      </c>
      <c r="O670" s="414"/>
      <c r="P670" s="414">
        <v>60</v>
      </c>
      <c r="Q670" s="414">
        <v>1</v>
      </c>
      <c r="R670" s="495">
        <f t="shared" si="87"/>
        <v>60</v>
      </c>
      <c r="S670" s="3409"/>
      <c r="T670" s="412" t="s">
        <v>529</v>
      </c>
    </row>
    <row r="671" spans="1:20" s="412" customFormat="1" ht="12.75" customHeight="1">
      <c r="A671" s="556" t="s">
        <v>282</v>
      </c>
      <c r="B671" s="3944"/>
      <c r="C671" s="3411"/>
      <c r="D671" s="3413"/>
      <c r="E671" s="419" t="s">
        <v>846</v>
      </c>
      <c r="F671" s="419" t="s">
        <v>32</v>
      </c>
      <c r="G671" s="419" t="s">
        <v>536</v>
      </c>
      <c r="H671" s="416" t="str">
        <f t="shared" si="86"/>
        <v>PK2-QI-ME3</v>
      </c>
      <c r="I671" s="3403"/>
      <c r="J671" s="489" t="s">
        <v>113</v>
      </c>
      <c r="K671" s="414">
        <v>90</v>
      </c>
      <c r="L671" s="414"/>
      <c r="M671" s="414"/>
      <c r="N671" s="414" t="s">
        <v>80</v>
      </c>
      <c r="O671" s="414"/>
      <c r="P671" s="414">
        <v>60</v>
      </c>
      <c r="Q671" s="414">
        <v>1</v>
      </c>
      <c r="R671" s="495">
        <f t="shared" si="87"/>
        <v>60</v>
      </c>
      <c r="S671" s="3409"/>
      <c r="T671" s="412" t="s">
        <v>529</v>
      </c>
    </row>
    <row r="672" spans="1:20" s="412" customFormat="1" ht="12.75" customHeight="1">
      <c r="A672" s="556" t="s">
        <v>282</v>
      </c>
      <c r="B672" s="3944"/>
      <c r="C672" s="3411"/>
      <c r="D672" s="3413"/>
      <c r="E672" s="419" t="s">
        <v>846</v>
      </c>
      <c r="F672" s="419" t="s">
        <v>32</v>
      </c>
      <c r="G672" s="419" t="s">
        <v>536</v>
      </c>
      <c r="H672" s="416" t="str">
        <f t="shared" si="86"/>
        <v>PK2-QI-ME3</v>
      </c>
      <c r="I672" s="3403"/>
      <c r="J672" s="489" t="s">
        <v>183</v>
      </c>
      <c r="K672" s="414">
        <v>90</v>
      </c>
      <c r="L672" s="414"/>
      <c r="M672" s="414"/>
      <c r="N672" s="414" t="s">
        <v>80</v>
      </c>
      <c r="O672" s="414"/>
      <c r="P672" s="414">
        <v>60</v>
      </c>
      <c r="Q672" s="414">
        <v>1</v>
      </c>
      <c r="R672" s="495">
        <f t="shared" si="87"/>
        <v>60</v>
      </c>
      <c r="S672" s="3409"/>
      <c r="T672" s="412" t="s">
        <v>529</v>
      </c>
    </row>
    <row r="673" spans="1:20" s="412" customFormat="1" ht="13.5" customHeight="1" thickBot="1">
      <c r="A673" s="556" t="s">
        <v>282</v>
      </c>
      <c r="B673" s="3945"/>
      <c r="C673" s="3412"/>
      <c r="D673" s="3414"/>
      <c r="E673" s="465" t="s">
        <v>846</v>
      </c>
      <c r="F673" s="465" t="s">
        <v>32</v>
      </c>
      <c r="G673" s="465" t="s">
        <v>536</v>
      </c>
      <c r="H673" s="424" t="str">
        <f t="shared" si="86"/>
        <v>PK2-QI-ME3</v>
      </c>
      <c r="I673" s="3416"/>
      <c r="J673" s="533" t="s">
        <v>187</v>
      </c>
      <c r="K673" s="422">
        <v>90</v>
      </c>
      <c r="L673" s="422"/>
      <c r="M673" s="422"/>
      <c r="N673" s="422" t="s">
        <v>80</v>
      </c>
      <c r="O673" s="422"/>
      <c r="P673" s="422">
        <v>60</v>
      </c>
      <c r="Q673" s="422">
        <v>1</v>
      </c>
      <c r="R673" s="497">
        <f t="shared" si="87"/>
        <v>60</v>
      </c>
      <c r="S673" s="3443"/>
      <c r="T673" s="412" t="s">
        <v>529</v>
      </c>
    </row>
    <row r="674" spans="1:20" s="412" customFormat="1" ht="12">
      <c r="A674" s="556" t="s">
        <v>282</v>
      </c>
      <c r="B674" s="3950" t="s">
        <v>298</v>
      </c>
      <c r="C674" s="4007">
        <v>357751</v>
      </c>
      <c r="D674" s="3489">
        <v>1539</v>
      </c>
      <c r="E674" s="516" t="s">
        <v>718</v>
      </c>
      <c r="F674" s="515" t="s">
        <v>8</v>
      </c>
      <c r="G674" s="515" t="s">
        <v>536</v>
      </c>
      <c r="H674" s="515" t="str">
        <f t="shared" ref="H674:H714" si="88">A700&amp;"-"&amp;E674&amp;F674&amp;"-"&amp;G674</f>
        <v>PK2-YB-ME</v>
      </c>
      <c r="I674" s="3402" t="s">
        <v>297</v>
      </c>
      <c r="J674" s="544" t="s">
        <v>274</v>
      </c>
      <c r="K674" s="406">
        <v>365</v>
      </c>
      <c r="L674" s="406"/>
      <c r="M674" s="406"/>
      <c r="N674" s="406"/>
      <c r="O674" s="406" t="s">
        <v>80</v>
      </c>
      <c r="P674" s="406">
        <v>30</v>
      </c>
      <c r="Q674" s="406">
        <v>1</v>
      </c>
      <c r="R674" s="493">
        <f t="shared" ref="R674:R716" si="89">P674*Q674</f>
        <v>30</v>
      </c>
      <c r="S674" s="3408" t="s">
        <v>383</v>
      </c>
    </row>
    <row r="675" spans="1:20" s="412" customFormat="1" ht="12.75" customHeight="1">
      <c r="A675" s="556" t="s">
        <v>282</v>
      </c>
      <c r="B675" s="3944"/>
      <c r="C675" s="3411"/>
      <c r="D675" s="3413"/>
      <c r="E675" s="454" t="s">
        <v>718</v>
      </c>
      <c r="F675" s="455" t="s">
        <v>8</v>
      </c>
      <c r="G675" s="455" t="s">
        <v>536</v>
      </c>
      <c r="H675" s="455" t="str">
        <f t="shared" si="88"/>
        <v>PK2-YB-ME</v>
      </c>
      <c r="I675" s="3403"/>
      <c r="J675" s="532" t="s">
        <v>275</v>
      </c>
      <c r="K675" s="414">
        <v>365</v>
      </c>
      <c r="L675" s="414"/>
      <c r="M675" s="414"/>
      <c r="N675" s="414"/>
      <c r="O675" s="414" t="s">
        <v>80</v>
      </c>
      <c r="P675" s="414">
        <v>30</v>
      </c>
      <c r="Q675" s="414">
        <v>1</v>
      </c>
      <c r="R675" s="495">
        <f t="shared" si="89"/>
        <v>30</v>
      </c>
      <c r="S675" s="3409"/>
    </row>
    <row r="676" spans="1:20" s="412" customFormat="1" ht="13.5" customHeight="1" thickBot="1">
      <c r="A676" s="556" t="s">
        <v>282</v>
      </c>
      <c r="B676" s="3946"/>
      <c r="C676" s="3949"/>
      <c r="D676" s="3413"/>
      <c r="E676" s="579" t="s">
        <v>718</v>
      </c>
      <c r="F676" s="534" t="s">
        <v>8</v>
      </c>
      <c r="G676" s="534" t="s">
        <v>536</v>
      </c>
      <c r="H676" s="534" t="str">
        <f t="shared" si="88"/>
        <v>PK2-YB-ME</v>
      </c>
      <c r="I676" s="3579"/>
      <c r="J676" s="559" t="s">
        <v>276</v>
      </c>
      <c r="K676" s="560">
        <v>365</v>
      </c>
      <c r="L676" s="560"/>
      <c r="M676" s="560"/>
      <c r="N676" s="560"/>
      <c r="O676" s="560" t="s">
        <v>80</v>
      </c>
      <c r="P676" s="560">
        <v>30</v>
      </c>
      <c r="Q676" s="560">
        <v>1</v>
      </c>
      <c r="R676" s="568">
        <f t="shared" si="89"/>
        <v>30</v>
      </c>
      <c r="S676" s="3443"/>
    </row>
    <row r="677" spans="1:20" s="412" customFormat="1" ht="12.75" customHeight="1">
      <c r="A677" s="556" t="s">
        <v>282</v>
      </c>
      <c r="B677" s="3944" t="s">
        <v>299</v>
      </c>
      <c r="C677" s="3948">
        <v>357752</v>
      </c>
      <c r="D677" s="3413"/>
      <c r="E677" s="518" t="s">
        <v>718</v>
      </c>
      <c r="F677" s="461" t="s">
        <v>8</v>
      </c>
      <c r="G677" s="461" t="s">
        <v>536</v>
      </c>
      <c r="H677" s="553" t="str">
        <f t="shared" si="88"/>
        <v>PK2-YB-ME</v>
      </c>
      <c r="I677" s="3578" t="s">
        <v>287</v>
      </c>
      <c r="J677" s="561" t="s">
        <v>274</v>
      </c>
      <c r="K677" s="562">
        <v>365</v>
      </c>
      <c r="L677" s="562"/>
      <c r="M677" s="562"/>
      <c r="N677" s="562"/>
      <c r="O677" s="562" t="s">
        <v>80</v>
      </c>
      <c r="P677" s="562">
        <v>30</v>
      </c>
      <c r="Q677" s="562">
        <v>1</v>
      </c>
      <c r="R677" s="569">
        <f t="shared" si="89"/>
        <v>30</v>
      </c>
      <c r="S677" s="3408" t="s">
        <v>383</v>
      </c>
    </row>
    <row r="678" spans="1:20" s="412" customFormat="1" ht="12.75" customHeight="1">
      <c r="A678" s="556" t="s">
        <v>282</v>
      </c>
      <c r="B678" s="3944"/>
      <c r="C678" s="3411"/>
      <c r="D678" s="3413"/>
      <c r="E678" s="454" t="s">
        <v>718</v>
      </c>
      <c r="F678" s="455" t="s">
        <v>8</v>
      </c>
      <c r="G678" s="455" t="s">
        <v>536</v>
      </c>
      <c r="H678" s="554" t="str">
        <f t="shared" si="88"/>
        <v>PK2-YB-ME</v>
      </c>
      <c r="I678" s="3403"/>
      <c r="J678" s="548" t="s">
        <v>275</v>
      </c>
      <c r="K678" s="563">
        <v>365</v>
      </c>
      <c r="L678" s="563"/>
      <c r="M678" s="563"/>
      <c r="N678" s="563"/>
      <c r="O678" s="563" t="s">
        <v>80</v>
      </c>
      <c r="P678" s="563">
        <v>30</v>
      </c>
      <c r="Q678" s="563">
        <v>1</v>
      </c>
      <c r="R678" s="570">
        <f t="shared" si="89"/>
        <v>30</v>
      </c>
      <c r="S678" s="3409"/>
    </row>
    <row r="679" spans="1:20" s="412" customFormat="1" ht="13.5" customHeight="1" thickBot="1">
      <c r="A679" s="556" t="s">
        <v>282</v>
      </c>
      <c r="B679" s="3946"/>
      <c r="C679" s="3949"/>
      <c r="D679" s="3413"/>
      <c r="E679" s="579" t="s">
        <v>718</v>
      </c>
      <c r="F679" s="534" t="s">
        <v>8</v>
      </c>
      <c r="G679" s="534" t="s">
        <v>536</v>
      </c>
      <c r="H679" s="552" t="str">
        <f t="shared" si="88"/>
        <v>PK2-YB-ME</v>
      </c>
      <c r="I679" s="3579"/>
      <c r="J679" s="559" t="s">
        <v>276</v>
      </c>
      <c r="K679" s="560">
        <v>365</v>
      </c>
      <c r="L679" s="560"/>
      <c r="M679" s="560"/>
      <c r="N679" s="560"/>
      <c r="O679" s="560" t="s">
        <v>80</v>
      </c>
      <c r="P679" s="560">
        <v>30</v>
      </c>
      <c r="Q679" s="560">
        <v>1</v>
      </c>
      <c r="R679" s="568">
        <f t="shared" si="89"/>
        <v>30</v>
      </c>
      <c r="S679" s="3443"/>
    </row>
    <row r="680" spans="1:20" s="412" customFormat="1" ht="12.75" customHeight="1">
      <c r="A680" s="556" t="s">
        <v>282</v>
      </c>
      <c r="B680" s="3944" t="s">
        <v>300</v>
      </c>
      <c r="C680" s="3948">
        <v>357753</v>
      </c>
      <c r="D680" s="3413"/>
      <c r="E680" s="518" t="s">
        <v>718</v>
      </c>
      <c r="F680" s="461" t="s">
        <v>8</v>
      </c>
      <c r="G680" s="461" t="s">
        <v>536</v>
      </c>
      <c r="H680" s="555" t="str">
        <f t="shared" si="88"/>
        <v>PK2-YB-ME</v>
      </c>
      <c r="I680" s="3578" t="s">
        <v>288</v>
      </c>
      <c r="J680" s="551" t="s">
        <v>274</v>
      </c>
      <c r="K680" s="564">
        <v>365</v>
      </c>
      <c r="L680" s="564"/>
      <c r="M680" s="564"/>
      <c r="N680" s="564"/>
      <c r="O680" s="564" t="s">
        <v>80</v>
      </c>
      <c r="P680" s="564">
        <v>30</v>
      </c>
      <c r="Q680" s="564">
        <v>1</v>
      </c>
      <c r="R680" s="571">
        <f t="shared" si="89"/>
        <v>30</v>
      </c>
      <c r="S680" s="3408" t="s">
        <v>383</v>
      </c>
    </row>
    <row r="681" spans="1:20" s="412" customFormat="1" ht="12.75" customHeight="1">
      <c r="A681" s="556" t="s">
        <v>282</v>
      </c>
      <c r="B681" s="3944"/>
      <c r="C681" s="3411"/>
      <c r="D681" s="3413"/>
      <c r="E681" s="454" t="s">
        <v>718</v>
      </c>
      <c r="F681" s="455" t="s">
        <v>8</v>
      </c>
      <c r="G681" s="455" t="s">
        <v>536</v>
      </c>
      <c r="H681" s="554" t="str">
        <f t="shared" si="88"/>
        <v>PK2-YB-ME</v>
      </c>
      <c r="I681" s="3403"/>
      <c r="J681" s="548" t="s">
        <v>275</v>
      </c>
      <c r="K681" s="563">
        <v>365</v>
      </c>
      <c r="L681" s="563"/>
      <c r="M681" s="563"/>
      <c r="N681" s="563"/>
      <c r="O681" s="563" t="s">
        <v>80</v>
      </c>
      <c r="P681" s="563">
        <v>30</v>
      </c>
      <c r="Q681" s="563">
        <v>1</v>
      </c>
      <c r="R681" s="570">
        <f t="shared" si="89"/>
        <v>30</v>
      </c>
      <c r="S681" s="3409"/>
    </row>
    <row r="682" spans="1:20" s="412" customFormat="1" ht="13.5" customHeight="1" thickBot="1">
      <c r="A682" s="556" t="s">
        <v>282</v>
      </c>
      <c r="B682" s="3946"/>
      <c r="C682" s="3949"/>
      <c r="D682" s="3413"/>
      <c r="E682" s="579" t="s">
        <v>718</v>
      </c>
      <c r="F682" s="534" t="s">
        <v>8</v>
      </c>
      <c r="G682" s="534" t="s">
        <v>536</v>
      </c>
      <c r="H682" s="552" t="str">
        <f t="shared" si="88"/>
        <v>PK2-YB-ME</v>
      </c>
      <c r="I682" s="3579"/>
      <c r="J682" s="559" t="s">
        <v>276</v>
      </c>
      <c r="K682" s="560">
        <v>365</v>
      </c>
      <c r="L682" s="560"/>
      <c r="M682" s="560"/>
      <c r="N682" s="560"/>
      <c r="O682" s="560" t="s">
        <v>80</v>
      </c>
      <c r="P682" s="560">
        <v>30</v>
      </c>
      <c r="Q682" s="560">
        <v>1</v>
      </c>
      <c r="R682" s="568">
        <f t="shared" si="89"/>
        <v>30</v>
      </c>
      <c r="S682" s="3443"/>
    </row>
    <row r="683" spans="1:20" s="412" customFormat="1" ht="12.75" customHeight="1">
      <c r="A683" s="556" t="s">
        <v>282</v>
      </c>
      <c r="B683" s="3944" t="s">
        <v>301</v>
      </c>
      <c r="C683" s="3948">
        <v>357754</v>
      </c>
      <c r="D683" s="3413"/>
      <c r="E683" s="518" t="s">
        <v>718</v>
      </c>
      <c r="F683" s="461" t="s">
        <v>8</v>
      </c>
      <c r="G683" s="461" t="s">
        <v>536</v>
      </c>
      <c r="H683" s="555" t="str">
        <f t="shared" si="88"/>
        <v>PK2-YB-ME</v>
      </c>
      <c r="I683" s="3578" t="s">
        <v>289</v>
      </c>
      <c r="J683" s="551" t="s">
        <v>274</v>
      </c>
      <c r="K683" s="564">
        <v>365</v>
      </c>
      <c r="L683" s="564"/>
      <c r="M683" s="564"/>
      <c r="N683" s="564"/>
      <c r="O683" s="564" t="s">
        <v>80</v>
      </c>
      <c r="P683" s="564">
        <v>30</v>
      </c>
      <c r="Q683" s="564">
        <v>1</v>
      </c>
      <c r="R683" s="571">
        <f t="shared" si="89"/>
        <v>30</v>
      </c>
      <c r="S683" s="3408" t="s">
        <v>383</v>
      </c>
    </row>
    <row r="684" spans="1:20" s="412" customFormat="1" ht="12.75" customHeight="1">
      <c r="A684" s="556" t="s">
        <v>282</v>
      </c>
      <c r="B684" s="3944"/>
      <c r="C684" s="3411"/>
      <c r="D684" s="3413"/>
      <c r="E684" s="454" t="s">
        <v>718</v>
      </c>
      <c r="F684" s="455" t="s">
        <v>8</v>
      </c>
      <c r="G684" s="455" t="s">
        <v>536</v>
      </c>
      <c r="H684" s="554" t="str">
        <f t="shared" si="88"/>
        <v>PK2-YB-ME</v>
      </c>
      <c r="I684" s="3403"/>
      <c r="J684" s="548" t="s">
        <v>275</v>
      </c>
      <c r="K684" s="563">
        <v>365</v>
      </c>
      <c r="L684" s="563"/>
      <c r="M684" s="563"/>
      <c r="N684" s="563"/>
      <c r="O684" s="563" t="s">
        <v>80</v>
      </c>
      <c r="P684" s="563">
        <v>30</v>
      </c>
      <c r="Q684" s="563">
        <v>1</v>
      </c>
      <c r="R684" s="570">
        <f t="shared" si="89"/>
        <v>30</v>
      </c>
      <c r="S684" s="3409"/>
    </row>
    <row r="685" spans="1:20" s="412" customFormat="1" ht="13.5" customHeight="1" thickBot="1">
      <c r="A685" s="556" t="s">
        <v>282</v>
      </c>
      <c r="B685" s="3946"/>
      <c r="C685" s="3949"/>
      <c r="D685" s="3413"/>
      <c r="E685" s="579" t="s">
        <v>718</v>
      </c>
      <c r="F685" s="534" t="s">
        <v>8</v>
      </c>
      <c r="G685" s="534" t="s">
        <v>536</v>
      </c>
      <c r="H685" s="552" t="str">
        <f t="shared" si="88"/>
        <v>PK2-YB-ME</v>
      </c>
      <c r="I685" s="3579"/>
      <c r="J685" s="559" t="s">
        <v>276</v>
      </c>
      <c r="K685" s="560">
        <v>365</v>
      </c>
      <c r="L685" s="560"/>
      <c r="M685" s="560"/>
      <c r="N685" s="560"/>
      <c r="O685" s="560" t="s">
        <v>80</v>
      </c>
      <c r="P685" s="560">
        <v>30</v>
      </c>
      <c r="Q685" s="560">
        <v>1</v>
      </c>
      <c r="R685" s="568">
        <f t="shared" si="89"/>
        <v>30</v>
      </c>
      <c r="S685" s="3443"/>
    </row>
    <row r="686" spans="1:20" s="412" customFormat="1" ht="12.75" customHeight="1">
      <c r="A686" s="556" t="s">
        <v>282</v>
      </c>
      <c r="B686" s="3944" t="s">
        <v>302</v>
      </c>
      <c r="C686" s="3948">
        <v>357755</v>
      </c>
      <c r="D686" s="3413"/>
      <c r="E686" s="518" t="s">
        <v>718</v>
      </c>
      <c r="F686" s="461" t="s">
        <v>8</v>
      </c>
      <c r="G686" s="461" t="s">
        <v>536</v>
      </c>
      <c r="H686" s="555" t="str">
        <f t="shared" si="88"/>
        <v>PK2-YB-ME</v>
      </c>
      <c r="I686" s="3578" t="s">
        <v>290</v>
      </c>
      <c r="J686" s="551" t="s">
        <v>274</v>
      </c>
      <c r="K686" s="564">
        <v>365</v>
      </c>
      <c r="L686" s="564"/>
      <c r="M686" s="564"/>
      <c r="N686" s="564"/>
      <c r="O686" s="564" t="s">
        <v>80</v>
      </c>
      <c r="P686" s="564">
        <v>30</v>
      </c>
      <c r="Q686" s="564">
        <v>1</v>
      </c>
      <c r="R686" s="571">
        <f t="shared" si="89"/>
        <v>30</v>
      </c>
      <c r="S686" s="3408" t="s">
        <v>383</v>
      </c>
    </row>
    <row r="687" spans="1:20" s="412" customFormat="1" ht="12.75" customHeight="1">
      <c r="A687" s="556" t="s">
        <v>282</v>
      </c>
      <c r="B687" s="3944"/>
      <c r="C687" s="3411"/>
      <c r="D687" s="3413"/>
      <c r="E687" s="454" t="s">
        <v>718</v>
      </c>
      <c r="F687" s="455" t="s">
        <v>8</v>
      </c>
      <c r="G687" s="455" t="s">
        <v>536</v>
      </c>
      <c r="H687" s="554" t="str">
        <f t="shared" si="88"/>
        <v>PK2-YB-ME</v>
      </c>
      <c r="I687" s="3403"/>
      <c r="J687" s="548" t="s">
        <v>275</v>
      </c>
      <c r="K687" s="563">
        <v>365</v>
      </c>
      <c r="L687" s="563"/>
      <c r="M687" s="563"/>
      <c r="N687" s="563"/>
      <c r="O687" s="563" t="s">
        <v>80</v>
      </c>
      <c r="P687" s="563">
        <v>30</v>
      </c>
      <c r="Q687" s="563">
        <v>1</v>
      </c>
      <c r="R687" s="570">
        <f t="shared" si="89"/>
        <v>30</v>
      </c>
      <c r="S687" s="3409"/>
    </row>
    <row r="688" spans="1:20" s="412" customFormat="1" ht="13.5" customHeight="1" thickBot="1">
      <c r="A688" s="567" t="s">
        <v>282</v>
      </c>
      <c r="B688" s="3946"/>
      <c r="C688" s="3949"/>
      <c r="D688" s="3413"/>
      <c r="E688" s="579" t="s">
        <v>718</v>
      </c>
      <c r="F688" s="534" t="s">
        <v>8</v>
      </c>
      <c r="G688" s="534" t="s">
        <v>536</v>
      </c>
      <c r="H688" s="552" t="str">
        <f t="shared" si="88"/>
        <v>PK2-YB-ME</v>
      </c>
      <c r="I688" s="3579"/>
      <c r="J688" s="559" t="s">
        <v>276</v>
      </c>
      <c r="K688" s="560">
        <v>365</v>
      </c>
      <c r="L688" s="560"/>
      <c r="M688" s="560"/>
      <c r="N688" s="560"/>
      <c r="O688" s="560" t="s">
        <v>80</v>
      </c>
      <c r="P688" s="560">
        <v>30</v>
      </c>
      <c r="Q688" s="560">
        <v>1</v>
      </c>
      <c r="R688" s="568">
        <f t="shared" si="89"/>
        <v>30</v>
      </c>
      <c r="S688" s="3443"/>
    </row>
    <row r="689" spans="1:19" s="412" customFormat="1" ht="12.75" customHeight="1">
      <c r="A689" s="565" t="s">
        <v>282</v>
      </c>
      <c r="B689" s="3944" t="s">
        <v>303</v>
      </c>
      <c r="C689" s="3948">
        <v>357756</v>
      </c>
      <c r="D689" s="3413"/>
      <c r="E689" s="518" t="s">
        <v>718</v>
      </c>
      <c r="F689" s="461" t="s">
        <v>8</v>
      </c>
      <c r="G689" s="461" t="s">
        <v>536</v>
      </c>
      <c r="H689" s="555" t="str">
        <f t="shared" si="88"/>
        <v>PK2-YB-ME</v>
      </c>
      <c r="I689" s="3578" t="s">
        <v>291</v>
      </c>
      <c r="J689" s="551" t="s">
        <v>274</v>
      </c>
      <c r="K689" s="564">
        <v>365</v>
      </c>
      <c r="L689" s="564"/>
      <c r="M689" s="564"/>
      <c r="N689" s="564"/>
      <c r="O689" s="564" t="s">
        <v>80</v>
      </c>
      <c r="P689" s="564">
        <v>30</v>
      </c>
      <c r="Q689" s="564">
        <v>1</v>
      </c>
      <c r="R689" s="571">
        <f t="shared" si="89"/>
        <v>30</v>
      </c>
      <c r="S689" s="3408" t="s">
        <v>383</v>
      </c>
    </row>
    <row r="690" spans="1:19" s="412" customFormat="1" ht="12.75" customHeight="1">
      <c r="A690" s="556" t="s">
        <v>282</v>
      </c>
      <c r="B690" s="3944"/>
      <c r="C690" s="3411"/>
      <c r="D690" s="3413"/>
      <c r="E690" s="454" t="s">
        <v>718</v>
      </c>
      <c r="F690" s="455" t="s">
        <v>8</v>
      </c>
      <c r="G690" s="455" t="s">
        <v>536</v>
      </c>
      <c r="H690" s="554" t="str">
        <f t="shared" si="88"/>
        <v>PK2-YB-ME</v>
      </c>
      <c r="I690" s="3403"/>
      <c r="J690" s="548" t="s">
        <v>275</v>
      </c>
      <c r="K690" s="563">
        <v>365</v>
      </c>
      <c r="L690" s="563"/>
      <c r="M690" s="563"/>
      <c r="N690" s="563"/>
      <c r="O690" s="563" t="s">
        <v>80</v>
      </c>
      <c r="P690" s="563">
        <v>30</v>
      </c>
      <c r="Q690" s="563">
        <v>1</v>
      </c>
      <c r="R690" s="570">
        <f t="shared" si="89"/>
        <v>30</v>
      </c>
      <c r="S690" s="3409"/>
    </row>
    <row r="691" spans="1:19" s="412" customFormat="1" ht="13.5" customHeight="1" thickBot="1">
      <c r="A691" s="556" t="s">
        <v>282</v>
      </c>
      <c r="B691" s="3946"/>
      <c r="C691" s="3949"/>
      <c r="D691" s="3413"/>
      <c r="E691" s="579" t="s">
        <v>718</v>
      </c>
      <c r="F691" s="534" t="s">
        <v>8</v>
      </c>
      <c r="G691" s="534" t="s">
        <v>536</v>
      </c>
      <c r="H691" s="552" t="str">
        <f t="shared" si="88"/>
        <v>PK2-YB-ME</v>
      </c>
      <c r="I691" s="3579"/>
      <c r="J691" s="559" t="s">
        <v>276</v>
      </c>
      <c r="K691" s="560">
        <v>365</v>
      </c>
      <c r="L691" s="560"/>
      <c r="M691" s="560"/>
      <c r="N691" s="560"/>
      <c r="O691" s="560" t="s">
        <v>80</v>
      </c>
      <c r="P691" s="560">
        <v>30</v>
      </c>
      <c r="Q691" s="560">
        <v>1</v>
      </c>
      <c r="R691" s="568">
        <f t="shared" si="89"/>
        <v>30</v>
      </c>
      <c r="S691" s="3443"/>
    </row>
    <row r="692" spans="1:19" s="412" customFormat="1" ht="12.75" customHeight="1">
      <c r="A692" s="556" t="s">
        <v>282</v>
      </c>
      <c r="B692" s="3944" t="s">
        <v>304</v>
      </c>
      <c r="C692" s="3948">
        <v>357757</v>
      </c>
      <c r="D692" s="3413"/>
      <c r="E692" s="518" t="s">
        <v>718</v>
      </c>
      <c r="F692" s="461" t="s">
        <v>8</v>
      </c>
      <c r="G692" s="461" t="s">
        <v>536</v>
      </c>
      <c r="H692" s="555" t="str">
        <f t="shared" si="88"/>
        <v>PK2-YB-ME</v>
      </c>
      <c r="I692" s="3578" t="s">
        <v>292</v>
      </c>
      <c r="J692" s="551" t="s">
        <v>274</v>
      </c>
      <c r="K692" s="564">
        <v>365</v>
      </c>
      <c r="L692" s="564"/>
      <c r="M692" s="564"/>
      <c r="N692" s="564"/>
      <c r="O692" s="564" t="s">
        <v>80</v>
      </c>
      <c r="P692" s="564">
        <v>30</v>
      </c>
      <c r="Q692" s="564">
        <v>1</v>
      </c>
      <c r="R692" s="571">
        <f t="shared" si="89"/>
        <v>30</v>
      </c>
      <c r="S692" s="3408" t="s">
        <v>383</v>
      </c>
    </row>
    <row r="693" spans="1:19" s="412" customFormat="1" ht="12.75" customHeight="1">
      <c r="A693" s="556" t="s">
        <v>282</v>
      </c>
      <c r="B693" s="3944"/>
      <c r="C693" s="3411"/>
      <c r="D693" s="3413"/>
      <c r="E693" s="454" t="s">
        <v>718</v>
      </c>
      <c r="F693" s="455" t="s">
        <v>8</v>
      </c>
      <c r="G693" s="455" t="s">
        <v>536</v>
      </c>
      <c r="H693" s="554" t="str">
        <f t="shared" si="88"/>
        <v>-YB-ME</v>
      </c>
      <c r="I693" s="3403"/>
      <c r="J693" s="548" t="s">
        <v>275</v>
      </c>
      <c r="K693" s="563">
        <v>365</v>
      </c>
      <c r="L693" s="563"/>
      <c r="M693" s="563"/>
      <c r="N693" s="563"/>
      <c r="O693" s="563" t="s">
        <v>80</v>
      </c>
      <c r="P693" s="563">
        <v>30</v>
      </c>
      <c r="Q693" s="563">
        <v>1</v>
      </c>
      <c r="R693" s="570">
        <f t="shared" si="89"/>
        <v>30</v>
      </c>
      <c r="S693" s="3409"/>
    </row>
    <row r="694" spans="1:19" s="412" customFormat="1" ht="13.5" customHeight="1" thickBot="1">
      <c r="A694" s="556" t="s">
        <v>282</v>
      </c>
      <c r="B694" s="3946"/>
      <c r="C694" s="3949"/>
      <c r="D694" s="3413"/>
      <c r="E694" s="579" t="s">
        <v>718</v>
      </c>
      <c r="F694" s="534" t="s">
        <v>8</v>
      </c>
      <c r="G694" s="534" t="s">
        <v>536</v>
      </c>
      <c r="H694" s="552" t="str">
        <f t="shared" si="88"/>
        <v>-YB-ME</v>
      </c>
      <c r="I694" s="3579"/>
      <c r="J694" s="559" t="s">
        <v>276</v>
      </c>
      <c r="K694" s="560">
        <v>365</v>
      </c>
      <c r="L694" s="560"/>
      <c r="M694" s="560"/>
      <c r="N694" s="560"/>
      <c r="O694" s="560" t="s">
        <v>80</v>
      </c>
      <c r="P694" s="560">
        <v>30</v>
      </c>
      <c r="Q694" s="560">
        <v>1</v>
      </c>
      <c r="R694" s="568">
        <f t="shared" si="89"/>
        <v>30</v>
      </c>
      <c r="S694" s="3443"/>
    </row>
    <row r="695" spans="1:19" s="412" customFormat="1" ht="12.75" customHeight="1">
      <c r="A695" s="556" t="s">
        <v>282</v>
      </c>
      <c r="B695" s="3944" t="s">
        <v>305</v>
      </c>
      <c r="C695" s="3948">
        <v>357758</v>
      </c>
      <c r="D695" s="3413"/>
      <c r="E695" s="518" t="s">
        <v>718</v>
      </c>
      <c r="F695" s="461" t="s">
        <v>8</v>
      </c>
      <c r="G695" s="461" t="s">
        <v>536</v>
      </c>
      <c r="H695" s="555" t="str">
        <f t="shared" si="88"/>
        <v>-YB-ME</v>
      </c>
      <c r="I695" s="3578" t="s">
        <v>293</v>
      </c>
      <c r="J695" s="551" t="s">
        <v>274</v>
      </c>
      <c r="K695" s="564">
        <v>365</v>
      </c>
      <c r="L695" s="564"/>
      <c r="M695" s="564"/>
      <c r="N695" s="564"/>
      <c r="O695" s="564" t="s">
        <v>80</v>
      </c>
      <c r="P695" s="564">
        <v>30</v>
      </c>
      <c r="Q695" s="564">
        <v>1</v>
      </c>
      <c r="R695" s="571">
        <f t="shared" si="89"/>
        <v>30</v>
      </c>
      <c r="S695" s="3408" t="s">
        <v>383</v>
      </c>
    </row>
    <row r="696" spans="1:19" s="412" customFormat="1" ht="12.75" customHeight="1">
      <c r="A696" s="556" t="s">
        <v>282</v>
      </c>
      <c r="B696" s="3944"/>
      <c r="C696" s="3411"/>
      <c r="D696" s="3413"/>
      <c r="E696" s="454" t="s">
        <v>718</v>
      </c>
      <c r="F696" s="455" t="s">
        <v>8</v>
      </c>
      <c r="G696" s="455" t="s">
        <v>536</v>
      </c>
      <c r="H696" s="554" t="str">
        <f t="shared" si="88"/>
        <v>-YB-ME</v>
      </c>
      <c r="I696" s="3403"/>
      <c r="J696" s="548" t="s">
        <v>275</v>
      </c>
      <c r="K696" s="563">
        <v>365</v>
      </c>
      <c r="L696" s="563"/>
      <c r="M696" s="563"/>
      <c r="N696" s="563"/>
      <c r="O696" s="563" t="s">
        <v>80</v>
      </c>
      <c r="P696" s="563">
        <v>30</v>
      </c>
      <c r="Q696" s="563">
        <v>1</v>
      </c>
      <c r="R696" s="570">
        <f t="shared" si="89"/>
        <v>30</v>
      </c>
      <c r="S696" s="3409"/>
    </row>
    <row r="697" spans="1:19" s="412" customFormat="1" ht="13.5" customHeight="1" thickBot="1">
      <c r="A697" s="556" t="s">
        <v>282</v>
      </c>
      <c r="B697" s="3946"/>
      <c r="C697" s="3949"/>
      <c r="D697" s="3413"/>
      <c r="E697" s="579" t="s">
        <v>718</v>
      </c>
      <c r="F697" s="534" t="s">
        <v>8</v>
      </c>
      <c r="G697" s="534" t="s">
        <v>536</v>
      </c>
      <c r="H697" s="552" t="str">
        <f t="shared" si="88"/>
        <v>-YB-ME</v>
      </c>
      <c r="I697" s="3579"/>
      <c r="J697" s="559" t="s">
        <v>276</v>
      </c>
      <c r="K697" s="560">
        <v>365</v>
      </c>
      <c r="L697" s="560"/>
      <c r="M697" s="560"/>
      <c r="N697" s="560"/>
      <c r="O697" s="560" t="s">
        <v>80</v>
      </c>
      <c r="P697" s="560">
        <v>30</v>
      </c>
      <c r="Q697" s="560">
        <v>1</v>
      </c>
      <c r="R697" s="568">
        <f t="shared" si="89"/>
        <v>30</v>
      </c>
      <c r="S697" s="3443"/>
    </row>
    <row r="698" spans="1:19" s="412" customFormat="1" ht="12.75" customHeight="1">
      <c r="A698" s="556" t="s">
        <v>282</v>
      </c>
      <c r="B698" s="3947" t="s">
        <v>306</v>
      </c>
      <c r="C698" s="3948">
        <v>357759</v>
      </c>
      <c r="D698" s="3413"/>
      <c r="E698" s="518" t="s">
        <v>718</v>
      </c>
      <c r="F698" s="461" t="s">
        <v>8</v>
      </c>
      <c r="G698" s="461" t="s">
        <v>536</v>
      </c>
      <c r="H698" s="555" t="str">
        <f t="shared" si="88"/>
        <v>-YB-ME</v>
      </c>
      <c r="I698" s="3578" t="s">
        <v>294</v>
      </c>
      <c r="J698" s="551" t="s">
        <v>274</v>
      </c>
      <c r="K698" s="564">
        <v>365</v>
      </c>
      <c r="L698" s="564"/>
      <c r="M698" s="564"/>
      <c r="N698" s="564"/>
      <c r="O698" s="564" t="s">
        <v>80</v>
      </c>
      <c r="P698" s="564">
        <v>30</v>
      </c>
      <c r="Q698" s="564">
        <v>1</v>
      </c>
      <c r="R698" s="571">
        <f t="shared" ref="R698:R706" si="90">P698*Q698</f>
        <v>30</v>
      </c>
      <c r="S698" s="3408" t="s">
        <v>383</v>
      </c>
    </row>
    <row r="699" spans="1:19" s="412" customFormat="1" ht="12.75" customHeight="1" thickBot="1">
      <c r="A699" s="567" t="s">
        <v>282</v>
      </c>
      <c r="B699" s="3944"/>
      <c r="C699" s="3411"/>
      <c r="D699" s="3413"/>
      <c r="E699" s="454" t="s">
        <v>718</v>
      </c>
      <c r="F699" s="455" t="s">
        <v>8</v>
      </c>
      <c r="G699" s="455" t="s">
        <v>536</v>
      </c>
      <c r="H699" s="554" t="str">
        <f t="shared" si="88"/>
        <v>-YB-ME</v>
      </c>
      <c r="I699" s="3403"/>
      <c r="J699" s="548" t="s">
        <v>275</v>
      </c>
      <c r="K699" s="563">
        <v>365</v>
      </c>
      <c r="L699" s="563"/>
      <c r="M699" s="563"/>
      <c r="N699" s="563"/>
      <c r="O699" s="563" t="s">
        <v>80</v>
      </c>
      <c r="P699" s="563">
        <v>30</v>
      </c>
      <c r="Q699" s="563">
        <v>1</v>
      </c>
      <c r="R699" s="570">
        <f t="shared" si="90"/>
        <v>30</v>
      </c>
      <c r="S699" s="3409"/>
    </row>
    <row r="700" spans="1:19" s="412" customFormat="1" ht="13.5" customHeight="1" thickBot="1">
      <c r="A700" s="565" t="s">
        <v>282</v>
      </c>
      <c r="B700" s="3946"/>
      <c r="C700" s="3949"/>
      <c r="D700" s="3413"/>
      <c r="E700" s="579" t="s">
        <v>718</v>
      </c>
      <c r="F700" s="534" t="s">
        <v>8</v>
      </c>
      <c r="G700" s="534" t="s">
        <v>536</v>
      </c>
      <c r="H700" s="552" t="str">
        <f t="shared" si="88"/>
        <v>-YB-ME</v>
      </c>
      <c r="I700" s="3579"/>
      <c r="J700" s="559" t="s">
        <v>276</v>
      </c>
      <c r="K700" s="560">
        <v>365</v>
      </c>
      <c r="L700" s="560"/>
      <c r="M700" s="560"/>
      <c r="N700" s="560"/>
      <c r="O700" s="560" t="s">
        <v>80</v>
      </c>
      <c r="P700" s="560">
        <v>30</v>
      </c>
      <c r="Q700" s="560">
        <v>1</v>
      </c>
      <c r="R700" s="568">
        <f t="shared" si="90"/>
        <v>30</v>
      </c>
      <c r="S700" s="3443"/>
    </row>
    <row r="701" spans="1:19" s="412" customFormat="1" ht="12.75" customHeight="1">
      <c r="A701" s="556" t="s">
        <v>282</v>
      </c>
      <c r="B701" s="3944" t="s">
        <v>307</v>
      </c>
      <c r="C701" s="3948">
        <v>357760</v>
      </c>
      <c r="D701" s="3413"/>
      <c r="E701" s="518" t="s">
        <v>718</v>
      </c>
      <c r="F701" s="461" t="s">
        <v>8</v>
      </c>
      <c r="G701" s="461" t="s">
        <v>536</v>
      </c>
      <c r="H701" s="555" t="str">
        <f t="shared" si="88"/>
        <v>-YB-ME</v>
      </c>
      <c r="I701" s="3578" t="s">
        <v>295</v>
      </c>
      <c r="J701" s="551" t="s">
        <v>274</v>
      </c>
      <c r="K701" s="564">
        <v>365</v>
      </c>
      <c r="L701" s="564"/>
      <c r="M701" s="564"/>
      <c r="N701" s="564"/>
      <c r="O701" s="564" t="s">
        <v>80</v>
      </c>
      <c r="P701" s="564">
        <v>30</v>
      </c>
      <c r="Q701" s="564">
        <v>1</v>
      </c>
      <c r="R701" s="571">
        <f t="shared" si="90"/>
        <v>30</v>
      </c>
      <c r="S701" s="3408" t="s">
        <v>383</v>
      </c>
    </row>
    <row r="702" spans="1:19" s="412" customFormat="1" ht="12.75" customHeight="1">
      <c r="A702" s="556" t="s">
        <v>282</v>
      </c>
      <c r="B702" s="3944"/>
      <c r="C702" s="3411"/>
      <c r="D702" s="3413"/>
      <c r="E702" s="454" t="s">
        <v>718</v>
      </c>
      <c r="F702" s="455" t="s">
        <v>8</v>
      </c>
      <c r="G702" s="455" t="s">
        <v>536</v>
      </c>
      <c r="H702" s="554" t="str">
        <f t="shared" si="88"/>
        <v>-YB-ME</v>
      </c>
      <c r="I702" s="3403"/>
      <c r="J702" s="548" t="s">
        <v>275</v>
      </c>
      <c r="K702" s="563">
        <v>365</v>
      </c>
      <c r="L702" s="563"/>
      <c r="M702" s="563"/>
      <c r="N702" s="563"/>
      <c r="O702" s="563" t="s">
        <v>80</v>
      </c>
      <c r="P702" s="563">
        <v>30</v>
      </c>
      <c r="Q702" s="563">
        <v>1</v>
      </c>
      <c r="R702" s="570">
        <f t="shared" si="90"/>
        <v>30</v>
      </c>
      <c r="S702" s="3409"/>
    </row>
    <row r="703" spans="1:19" s="412" customFormat="1" ht="13.5" customHeight="1" thickBot="1">
      <c r="A703" s="556" t="s">
        <v>282</v>
      </c>
      <c r="B703" s="3946"/>
      <c r="C703" s="3949"/>
      <c r="D703" s="3413"/>
      <c r="E703" s="579" t="s">
        <v>718</v>
      </c>
      <c r="F703" s="534" t="s">
        <v>8</v>
      </c>
      <c r="G703" s="534" t="s">
        <v>536</v>
      </c>
      <c r="H703" s="552" t="str">
        <f t="shared" si="88"/>
        <v>-YB-ME</v>
      </c>
      <c r="I703" s="3579"/>
      <c r="J703" s="559" t="s">
        <v>276</v>
      </c>
      <c r="K703" s="560">
        <v>365</v>
      </c>
      <c r="L703" s="560"/>
      <c r="M703" s="560"/>
      <c r="N703" s="560"/>
      <c r="O703" s="560" t="s">
        <v>80</v>
      </c>
      <c r="P703" s="560">
        <v>30</v>
      </c>
      <c r="Q703" s="560">
        <v>1</v>
      </c>
      <c r="R703" s="568">
        <f t="shared" si="90"/>
        <v>30</v>
      </c>
      <c r="S703" s="3443"/>
    </row>
    <row r="704" spans="1:19" s="412" customFormat="1" ht="12.75" customHeight="1">
      <c r="A704" s="556" t="s">
        <v>282</v>
      </c>
      <c r="B704" s="3944" t="s">
        <v>308</v>
      </c>
      <c r="C704" s="3948">
        <v>357761</v>
      </c>
      <c r="D704" s="3413"/>
      <c r="E704" s="518" t="s">
        <v>718</v>
      </c>
      <c r="F704" s="461" t="s">
        <v>8</v>
      </c>
      <c r="G704" s="461" t="s">
        <v>536</v>
      </c>
      <c r="H704" s="555" t="str">
        <f t="shared" si="88"/>
        <v>-YB-ME</v>
      </c>
      <c r="I704" s="3578" t="s">
        <v>296</v>
      </c>
      <c r="J704" s="551" t="s">
        <v>274</v>
      </c>
      <c r="K704" s="564">
        <v>365</v>
      </c>
      <c r="L704" s="564"/>
      <c r="M704" s="564"/>
      <c r="N704" s="564"/>
      <c r="O704" s="564" t="s">
        <v>80</v>
      </c>
      <c r="P704" s="564">
        <v>30</v>
      </c>
      <c r="Q704" s="564">
        <v>1</v>
      </c>
      <c r="R704" s="571">
        <f t="shared" si="90"/>
        <v>30</v>
      </c>
      <c r="S704" s="3408" t="s">
        <v>383</v>
      </c>
    </row>
    <row r="705" spans="1:20" s="412" customFormat="1" ht="12.75" customHeight="1">
      <c r="A705" s="556" t="s">
        <v>282</v>
      </c>
      <c r="B705" s="3944"/>
      <c r="C705" s="3411"/>
      <c r="D705" s="3413"/>
      <c r="E705" s="455" t="s">
        <v>718</v>
      </c>
      <c r="F705" s="455" t="s">
        <v>8</v>
      </c>
      <c r="G705" s="455" t="s">
        <v>536</v>
      </c>
      <c r="H705" s="554" t="str">
        <f t="shared" si="88"/>
        <v>-YB-ME</v>
      </c>
      <c r="I705" s="3403"/>
      <c r="J705" s="548" t="s">
        <v>275</v>
      </c>
      <c r="K705" s="563">
        <v>365</v>
      </c>
      <c r="L705" s="563"/>
      <c r="M705" s="563"/>
      <c r="N705" s="563"/>
      <c r="O705" s="563" t="s">
        <v>80</v>
      </c>
      <c r="P705" s="563">
        <v>30</v>
      </c>
      <c r="Q705" s="563">
        <v>1</v>
      </c>
      <c r="R705" s="570">
        <f t="shared" si="90"/>
        <v>30</v>
      </c>
      <c r="S705" s="3409"/>
    </row>
    <row r="706" spans="1:20" s="412" customFormat="1" ht="13.5" customHeight="1" thickBot="1">
      <c r="A706" s="556" t="s">
        <v>282</v>
      </c>
      <c r="B706" s="3945"/>
      <c r="C706" s="3412"/>
      <c r="D706" s="3414"/>
      <c r="E706" s="534" t="s">
        <v>718</v>
      </c>
      <c r="F706" s="534" t="s">
        <v>8</v>
      </c>
      <c r="G706" s="534" t="s">
        <v>536</v>
      </c>
      <c r="H706" s="552" t="str">
        <f t="shared" si="88"/>
        <v>-YB-ME</v>
      </c>
      <c r="I706" s="3579"/>
      <c r="J706" s="559" t="s">
        <v>276</v>
      </c>
      <c r="K706" s="560">
        <v>365</v>
      </c>
      <c r="L706" s="560"/>
      <c r="M706" s="560"/>
      <c r="N706" s="560"/>
      <c r="O706" s="560" t="s">
        <v>80</v>
      </c>
      <c r="P706" s="560">
        <v>30</v>
      </c>
      <c r="Q706" s="560">
        <v>1</v>
      </c>
      <c r="R706" s="568">
        <f t="shared" si="90"/>
        <v>30</v>
      </c>
      <c r="S706" s="3443"/>
    </row>
    <row r="707" spans="1:20" s="608" customFormat="1" ht="12">
      <c r="A707" s="556" t="s">
        <v>282</v>
      </c>
      <c r="B707" s="1918" t="s">
        <v>867</v>
      </c>
      <c r="C707" s="3109">
        <v>361363</v>
      </c>
      <c r="D707" s="3109">
        <v>3268</v>
      </c>
      <c r="E707" s="1233" t="s">
        <v>694</v>
      </c>
      <c r="F707" s="1233" t="s">
        <v>9</v>
      </c>
      <c r="G707" s="1233" t="s">
        <v>536</v>
      </c>
      <c r="H707" s="1233" t="str">
        <f t="shared" si="88"/>
        <v>-FC-ME</v>
      </c>
      <c r="I707" s="1541" t="s">
        <v>1818</v>
      </c>
      <c r="J707" s="3110" t="s">
        <v>1817</v>
      </c>
      <c r="K707" s="1259">
        <v>14</v>
      </c>
      <c r="L707" s="605"/>
      <c r="M707" s="606"/>
      <c r="N707" s="601" t="s">
        <v>80</v>
      </c>
      <c r="O707" s="601"/>
      <c r="P707" s="607">
        <v>30</v>
      </c>
      <c r="Q707" s="601">
        <v>1</v>
      </c>
      <c r="R707" s="606">
        <f t="shared" si="89"/>
        <v>30</v>
      </c>
      <c r="S707" s="3886" t="s">
        <v>384</v>
      </c>
    </row>
    <row r="708" spans="1:20" s="608" customFormat="1" ht="12">
      <c r="A708" s="556" t="s">
        <v>282</v>
      </c>
      <c r="B708" s="1919" t="s">
        <v>868</v>
      </c>
      <c r="C708" s="3103">
        <v>361364</v>
      </c>
      <c r="D708" s="3104">
        <v>3268</v>
      </c>
      <c r="E708" s="3105" t="s">
        <v>694</v>
      </c>
      <c r="F708" s="3105" t="s">
        <v>9</v>
      </c>
      <c r="G708" s="3105" t="s">
        <v>536</v>
      </c>
      <c r="H708" s="3105" t="str">
        <f t="shared" si="88"/>
        <v>-FC-ME</v>
      </c>
      <c r="I708" s="3106" t="str">
        <f t="shared" ref="I708:I717" si="91">B708</f>
        <v>Bag maker 2A2</v>
      </c>
      <c r="J708" s="1939" t="s">
        <v>878</v>
      </c>
      <c r="K708" s="3107">
        <v>14</v>
      </c>
      <c r="L708" s="611"/>
      <c r="M708" s="612"/>
      <c r="N708" s="610" t="s">
        <v>80</v>
      </c>
      <c r="O708" s="610"/>
      <c r="P708" s="613">
        <v>30</v>
      </c>
      <c r="Q708" s="610">
        <v>1</v>
      </c>
      <c r="R708" s="612">
        <f t="shared" si="89"/>
        <v>30</v>
      </c>
      <c r="S708" s="3891"/>
    </row>
    <row r="709" spans="1:20" s="608" customFormat="1" ht="12">
      <c r="A709" s="556" t="s">
        <v>282</v>
      </c>
      <c r="B709" s="1919" t="s">
        <v>869</v>
      </c>
      <c r="C709" s="3104">
        <v>361365</v>
      </c>
      <c r="D709" s="3104">
        <v>3268</v>
      </c>
      <c r="E709" s="3105" t="s">
        <v>694</v>
      </c>
      <c r="F709" s="3105" t="s">
        <v>9</v>
      </c>
      <c r="G709" s="3105" t="s">
        <v>536</v>
      </c>
      <c r="H709" s="3105" t="str">
        <f t="shared" si="88"/>
        <v>-FC-ME</v>
      </c>
      <c r="I709" s="3106" t="str">
        <f t="shared" si="91"/>
        <v>Bag maker 2A3</v>
      </c>
      <c r="J709" s="1939" t="s">
        <v>879</v>
      </c>
      <c r="K709" s="3107">
        <v>14</v>
      </c>
      <c r="L709" s="611"/>
      <c r="M709" s="612"/>
      <c r="N709" s="610" t="s">
        <v>80</v>
      </c>
      <c r="O709" s="610"/>
      <c r="P709" s="613">
        <v>30</v>
      </c>
      <c r="Q709" s="610">
        <v>1</v>
      </c>
      <c r="R709" s="612">
        <f t="shared" si="89"/>
        <v>30</v>
      </c>
      <c r="S709" s="3891"/>
    </row>
    <row r="710" spans="1:20" s="608" customFormat="1" ht="12">
      <c r="A710" s="556" t="s">
        <v>282</v>
      </c>
      <c r="B710" s="1919" t="s">
        <v>870</v>
      </c>
      <c r="C710" s="3104">
        <v>361366</v>
      </c>
      <c r="D710" s="3104">
        <v>3268</v>
      </c>
      <c r="E710" s="3105" t="s">
        <v>694</v>
      </c>
      <c r="F710" s="3105" t="s">
        <v>9</v>
      </c>
      <c r="G710" s="3105" t="s">
        <v>536</v>
      </c>
      <c r="H710" s="3105" t="str">
        <f t="shared" si="88"/>
        <v>-FC-ME</v>
      </c>
      <c r="I710" s="3106" t="str">
        <f t="shared" si="91"/>
        <v>Bag maker 2A4</v>
      </c>
      <c r="J710" s="1939" t="s">
        <v>880</v>
      </c>
      <c r="K710" s="3107">
        <v>14</v>
      </c>
      <c r="L710" s="611"/>
      <c r="M710" s="612"/>
      <c r="N710" s="610" t="s">
        <v>80</v>
      </c>
      <c r="O710" s="610"/>
      <c r="P710" s="613">
        <v>30</v>
      </c>
      <c r="Q710" s="610">
        <v>1</v>
      </c>
      <c r="R710" s="612">
        <f t="shared" si="89"/>
        <v>30</v>
      </c>
      <c r="S710" s="3891"/>
    </row>
    <row r="711" spans="1:20" s="608" customFormat="1" ht="12">
      <c r="A711" s="556" t="s">
        <v>282</v>
      </c>
      <c r="B711" s="1919" t="s">
        <v>871</v>
      </c>
      <c r="C711" s="3103">
        <v>361367</v>
      </c>
      <c r="D711" s="3104">
        <v>3268</v>
      </c>
      <c r="E711" s="3105" t="s">
        <v>694</v>
      </c>
      <c r="F711" s="3105" t="s">
        <v>9</v>
      </c>
      <c r="G711" s="3105" t="s">
        <v>536</v>
      </c>
      <c r="H711" s="3105" t="str">
        <f t="shared" si="88"/>
        <v>-FC-ME</v>
      </c>
      <c r="I711" s="3106" t="str">
        <f t="shared" si="91"/>
        <v>Bag maker 2A5</v>
      </c>
      <c r="J711" s="1939" t="s">
        <v>881</v>
      </c>
      <c r="K711" s="3107">
        <v>14</v>
      </c>
      <c r="L711" s="611"/>
      <c r="M711" s="612"/>
      <c r="N711" s="610" t="s">
        <v>80</v>
      </c>
      <c r="O711" s="610"/>
      <c r="P711" s="613">
        <v>30</v>
      </c>
      <c r="Q711" s="610">
        <v>1</v>
      </c>
      <c r="R711" s="612">
        <f t="shared" si="89"/>
        <v>30</v>
      </c>
      <c r="S711" s="3891"/>
    </row>
    <row r="712" spans="1:20" s="608" customFormat="1" ht="12">
      <c r="A712" s="556" t="s">
        <v>282</v>
      </c>
      <c r="B712" s="1919" t="s">
        <v>872</v>
      </c>
      <c r="C712" s="3103">
        <v>361368</v>
      </c>
      <c r="D712" s="3104">
        <v>3268</v>
      </c>
      <c r="E712" s="3105" t="s">
        <v>694</v>
      </c>
      <c r="F712" s="3105" t="s">
        <v>9</v>
      </c>
      <c r="G712" s="3105" t="s">
        <v>536</v>
      </c>
      <c r="H712" s="3105" t="str">
        <f t="shared" si="88"/>
        <v>-FC-ME</v>
      </c>
      <c r="I712" s="3106" t="str">
        <f t="shared" si="91"/>
        <v>Bag maker 2A7</v>
      </c>
      <c r="J712" s="1939" t="s">
        <v>882</v>
      </c>
      <c r="K712" s="3107">
        <v>14</v>
      </c>
      <c r="L712" s="611"/>
      <c r="M712" s="612"/>
      <c r="N712" s="610" t="s">
        <v>80</v>
      </c>
      <c r="O712" s="610"/>
      <c r="P712" s="613">
        <v>30</v>
      </c>
      <c r="Q712" s="610">
        <v>1</v>
      </c>
      <c r="R712" s="612">
        <f t="shared" si="89"/>
        <v>30</v>
      </c>
      <c r="S712" s="3891"/>
    </row>
    <row r="713" spans="1:20" s="608" customFormat="1" ht="12">
      <c r="A713" s="556" t="s">
        <v>282</v>
      </c>
      <c r="B713" s="1919" t="s">
        <v>873</v>
      </c>
      <c r="C713" s="3103">
        <v>361369</v>
      </c>
      <c r="D713" s="3104">
        <v>3268</v>
      </c>
      <c r="E713" s="3105" t="s">
        <v>694</v>
      </c>
      <c r="F713" s="3105" t="s">
        <v>9</v>
      </c>
      <c r="G713" s="3105" t="s">
        <v>536</v>
      </c>
      <c r="H713" s="3105" t="str">
        <f t="shared" si="88"/>
        <v>-FC-ME</v>
      </c>
      <c r="I713" s="3106" t="str">
        <f t="shared" si="91"/>
        <v>Bag maker 2A8</v>
      </c>
      <c r="J713" s="1939" t="s">
        <v>883</v>
      </c>
      <c r="K713" s="3107">
        <v>14</v>
      </c>
      <c r="L713" s="611"/>
      <c r="M713" s="612"/>
      <c r="N713" s="610" t="s">
        <v>80</v>
      </c>
      <c r="O713" s="610"/>
      <c r="P713" s="613">
        <v>30</v>
      </c>
      <c r="Q713" s="610">
        <v>1</v>
      </c>
      <c r="R713" s="612">
        <f t="shared" si="89"/>
        <v>30</v>
      </c>
      <c r="S713" s="3891"/>
    </row>
    <row r="714" spans="1:20" s="608" customFormat="1" ht="12">
      <c r="A714" s="556" t="s">
        <v>282</v>
      </c>
      <c r="B714" s="1919" t="s">
        <v>874</v>
      </c>
      <c r="C714" s="3104">
        <v>361370</v>
      </c>
      <c r="D714" s="3104">
        <v>3268</v>
      </c>
      <c r="E714" s="3105" t="s">
        <v>694</v>
      </c>
      <c r="F714" s="3105" t="s">
        <v>9</v>
      </c>
      <c r="G714" s="3105" t="s">
        <v>536</v>
      </c>
      <c r="H714" s="3105" t="str">
        <f t="shared" si="88"/>
        <v>-FC-ME</v>
      </c>
      <c r="I714" s="3106" t="str">
        <f t="shared" si="91"/>
        <v>Bag maker 2A9</v>
      </c>
      <c r="J714" s="1939" t="s">
        <v>884</v>
      </c>
      <c r="K714" s="3107">
        <v>14</v>
      </c>
      <c r="L714" s="611"/>
      <c r="M714" s="612"/>
      <c r="N714" s="610" t="s">
        <v>80</v>
      </c>
      <c r="O714" s="610"/>
      <c r="P714" s="613">
        <v>30</v>
      </c>
      <c r="Q714" s="610">
        <v>1</v>
      </c>
      <c r="R714" s="612">
        <f t="shared" si="89"/>
        <v>30</v>
      </c>
      <c r="S714" s="3891"/>
    </row>
    <row r="715" spans="1:20" s="608" customFormat="1" ht="12">
      <c r="A715" s="556" t="s">
        <v>282</v>
      </c>
      <c r="B715" s="1919" t="s">
        <v>875</v>
      </c>
      <c r="C715" s="3103">
        <v>361411</v>
      </c>
      <c r="D715" s="3104">
        <v>3268</v>
      </c>
      <c r="E715" s="3105" t="s">
        <v>694</v>
      </c>
      <c r="F715" s="3105" t="s">
        <v>9</v>
      </c>
      <c r="G715" s="3105" t="s">
        <v>536</v>
      </c>
      <c r="H715" s="3105" t="e">
        <f>#REF!&amp;"-"&amp;E715&amp;F715&amp;"-"&amp;G715</f>
        <v>#REF!</v>
      </c>
      <c r="I715" s="3106" t="str">
        <f t="shared" si="91"/>
        <v>Bag maker 2A10</v>
      </c>
      <c r="J715" s="1939" t="s">
        <v>885</v>
      </c>
      <c r="K715" s="3107">
        <v>14</v>
      </c>
      <c r="L715" s="611"/>
      <c r="M715" s="612"/>
      <c r="N715" s="610" t="s">
        <v>80</v>
      </c>
      <c r="O715" s="610"/>
      <c r="P715" s="613">
        <v>30</v>
      </c>
      <c r="Q715" s="610">
        <v>1</v>
      </c>
      <c r="R715" s="612">
        <f t="shared" si="89"/>
        <v>30</v>
      </c>
      <c r="S715" s="3891"/>
    </row>
    <row r="716" spans="1:20" s="608" customFormat="1" ht="12">
      <c r="A716" s="556" t="s">
        <v>282</v>
      </c>
      <c r="B716" s="1919" t="s">
        <v>876</v>
      </c>
      <c r="C716" s="3104">
        <v>361412</v>
      </c>
      <c r="D716" s="3104">
        <v>3268</v>
      </c>
      <c r="E716" s="3105" t="s">
        <v>694</v>
      </c>
      <c r="F716" s="3105" t="s">
        <v>9</v>
      </c>
      <c r="G716" s="3105" t="s">
        <v>536</v>
      </c>
      <c r="H716" s="3105" t="e">
        <f>#REF!&amp;"-"&amp;E716&amp;F716&amp;"-"&amp;G716</f>
        <v>#REF!</v>
      </c>
      <c r="I716" s="3106" t="str">
        <f t="shared" si="91"/>
        <v>Bag maker 2A11</v>
      </c>
      <c r="J716" s="1939" t="s">
        <v>886</v>
      </c>
      <c r="K716" s="3107">
        <v>14</v>
      </c>
      <c r="L716" s="611"/>
      <c r="M716" s="612"/>
      <c r="N716" s="610" t="s">
        <v>80</v>
      </c>
      <c r="O716" s="610"/>
      <c r="P716" s="613">
        <v>30</v>
      </c>
      <c r="Q716" s="610">
        <v>1</v>
      </c>
      <c r="R716" s="612">
        <f t="shared" si="89"/>
        <v>30</v>
      </c>
      <c r="S716" s="3891"/>
    </row>
    <row r="717" spans="1:20" s="608" customFormat="1" thickBot="1">
      <c r="A717" s="556" t="s">
        <v>282</v>
      </c>
      <c r="B717" s="1920" t="s">
        <v>877</v>
      </c>
      <c r="C717" s="1944">
        <v>361413</v>
      </c>
      <c r="D717" s="1944">
        <v>3268</v>
      </c>
      <c r="E717" s="1944" t="s">
        <v>694</v>
      </c>
      <c r="F717" s="1944" t="s">
        <v>9</v>
      </c>
      <c r="G717" s="1944" t="s">
        <v>536</v>
      </c>
      <c r="H717" s="1944" t="e">
        <f>#REF!&amp;"-"&amp;E717&amp;F717&amp;"-"&amp;G717</f>
        <v>#REF!</v>
      </c>
      <c r="I717" s="3108" t="str">
        <f t="shared" si="91"/>
        <v>Bag maker 2A12</v>
      </c>
      <c r="J717" s="1945" t="s">
        <v>887</v>
      </c>
      <c r="K717" s="2608">
        <v>14</v>
      </c>
      <c r="L717" s="616"/>
      <c r="M717" s="617"/>
      <c r="N717" s="615" t="s">
        <v>80</v>
      </c>
      <c r="O717" s="615"/>
      <c r="P717" s="618">
        <v>30</v>
      </c>
      <c r="Q717" s="615">
        <v>1</v>
      </c>
      <c r="R717" s="617">
        <f t="shared" ref="R717:R739" si="92">P717*Q717</f>
        <v>30</v>
      </c>
      <c r="S717" s="3887"/>
    </row>
    <row r="718" spans="1:20" s="608" customFormat="1" ht="12.75" customHeight="1">
      <c r="A718" s="3878" t="s">
        <v>282</v>
      </c>
      <c r="B718" s="3881" t="s">
        <v>1828</v>
      </c>
      <c r="C718" s="3793">
        <v>365504</v>
      </c>
      <c r="D718" s="3759">
        <v>1519</v>
      </c>
      <c r="E718" s="3759" t="s">
        <v>846</v>
      </c>
      <c r="F718" s="3759" t="s">
        <v>32</v>
      </c>
      <c r="G718" s="3759" t="s">
        <v>536</v>
      </c>
      <c r="H718" s="3759" t="s">
        <v>1626</v>
      </c>
      <c r="I718" s="3752" t="s">
        <v>132</v>
      </c>
      <c r="J718" s="604" t="s">
        <v>153</v>
      </c>
      <c r="K718" s="3742">
        <v>90</v>
      </c>
      <c r="L718" s="635"/>
      <c r="M718" s="607"/>
      <c r="N718" s="3742" t="s">
        <v>80</v>
      </c>
      <c r="O718" s="3742"/>
      <c r="P718" s="3742">
        <v>60</v>
      </c>
      <c r="Q718" s="3742">
        <v>1</v>
      </c>
      <c r="R718" s="3745">
        <f t="shared" si="92"/>
        <v>60</v>
      </c>
      <c r="S718" s="3894" t="s">
        <v>383</v>
      </c>
      <c r="T718" s="1977"/>
    </row>
    <row r="719" spans="1:20" s="608" customFormat="1" ht="12.75" customHeight="1">
      <c r="A719" s="3879"/>
      <c r="B719" s="3882"/>
      <c r="C719" s="3673"/>
      <c r="D719" s="3760"/>
      <c r="E719" s="3760"/>
      <c r="F719" s="3760"/>
      <c r="G719" s="3760"/>
      <c r="H719" s="3760"/>
      <c r="I719" s="3679"/>
      <c r="J719" s="609" t="s">
        <v>154</v>
      </c>
      <c r="K719" s="3743"/>
      <c r="L719" s="642"/>
      <c r="M719" s="613"/>
      <c r="N719" s="3743"/>
      <c r="O719" s="3743"/>
      <c r="P719" s="3743"/>
      <c r="Q719" s="3743"/>
      <c r="R719" s="3616"/>
      <c r="S719" s="3895"/>
      <c r="T719" s="1977"/>
    </row>
    <row r="720" spans="1:20" s="608" customFormat="1" ht="12.75" customHeight="1">
      <c r="A720" s="3879"/>
      <c r="B720" s="3882"/>
      <c r="C720" s="3673"/>
      <c r="D720" s="3760"/>
      <c r="E720" s="3760"/>
      <c r="F720" s="3760"/>
      <c r="G720" s="3760"/>
      <c r="H720" s="3760"/>
      <c r="I720" s="965" t="s">
        <v>155</v>
      </c>
      <c r="J720" s="609" t="s">
        <v>156</v>
      </c>
      <c r="K720" s="3743"/>
      <c r="L720" s="642"/>
      <c r="M720" s="613"/>
      <c r="N720" s="3743"/>
      <c r="O720" s="3743"/>
      <c r="P720" s="3743"/>
      <c r="Q720" s="3743"/>
      <c r="R720" s="3616"/>
      <c r="S720" s="3895"/>
      <c r="T720" s="1977"/>
    </row>
    <row r="721" spans="1:20" s="608" customFormat="1" ht="12.75" customHeight="1">
      <c r="A721" s="3879"/>
      <c r="B721" s="3882"/>
      <c r="C721" s="3673"/>
      <c r="D721" s="3760"/>
      <c r="E721" s="3760"/>
      <c r="F721" s="3760"/>
      <c r="G721" s="3760"/>
      <c r="H721" s="3760"/>
      <c r="I721" s="965" t="s">
        <v>157</v>
      </c>
      <c r="J721" s="609" t="s">
        <v>158</v>
      </c>
      <c r="K721" s="3743"/>
      <c r="L721" s="642"/>
      <c r="M721" s="613"/>
      <c r="N721" s="3743"/>
      <c r="O721" s="3743"/>
      <c r="P721" s="3743"/>
      <c r="Q721" s="3743"/>
      <c r="R721" s="3616"/>
      <c r="S721" s="3895"/>
      <c r="T721" s="1977"/>
    </row>
    <row r="722" spans="1:20" s="608" customFormat="1" ht="12.75" customHeight="1">
      <c r="A722" s="3879"/>
      <c r="B722" s="3882"/>
      <c r="C722" s="3673"/>
      <c r="D722" s="3760"/>
      <c r="E722" s="3760"/>
      <c r="F722" s="3760"/>
      <c r="G722" s="3760"/>
      <c r="H722" s="3760"/>
      <c r="I722" s="3568" t="s">
        <v>159</v>
      </c>
      <c r="J722" s="609" t="s">
        <v>160</v>
      </c>
      <c r="K722" s="3743"/>
      <c r="L722" s="642"/>
      <c r="M722" s="613"/>
      <c r="N722" s="3743"/>
      <c r="O722" s="3743"/>
      <c r="P722" s="3743"/>
      <c r="Q722" s="3743"/>
      <c r="R722" s="3616"/>
      <c r="S722" s="3895"/>
      <c r="T722" s="1977"/>
    </row>
    <row r="723" spans="1:20" s="608" customFormat="1" ht="12.75" customHeight="1" thickBot="1">
      <c r="A723" s="3879"/>
      <c r="B723" s="3882"/>
      <c r="C723" s="3670"/>
      <c r="D723" s="3885"/>
      <c r="E723" s="3885"/>
      <c r="F723" s="3885"/>
      <c r="G723" s="3885"/>
      <c r="H723" s="3885"/>
      <c r="I723" s="3659"/>
      <c r="J723" s="1010" t="s">
        <v>161</v>
      </c>
      <c r="K723" s="3661"/>
      <c r="L723" s="1012"/>
      <c r="M723" s="1011"/>
      <c r="N723" s="3661"/>
      <c r="O723" s="3661"/>
      <c r="P723" s="3661"/>
      <c r="Q723" s="3661"/>
      <c r="R723" s="3617"/>
      <c r="S723" s="3896"/>
      <c r="T723" s="1977"/>
    </row>
    <row r="724" spans="1:20" s="973" customFormat="1" ht="12.75" hidden="1" customHeight="1" thickBot="1">
      <c r="A724" s="3879"/>
      <c r="B724" s="3882"/>
      <c r="C724" s="2600"/>
      <c r="D724" s="2578">
        <v>3231</v>
      </c>
      <c r="E724" s="2601" t="s">
        <v>695</v>
      </c>
      <c r="F724" s="2601" t="s">
        <v>32</v>
      </c>
      <c r="G724" s="2601" t="s">
        <v>697</v>
      </c>
      <c r="H724" s="2601" t="str">
        <f>A724&amp;"-"&amp;E724&amp;F724&amp;"-"&amp;G724</f>
        <v>-MI-EE</v>
      </c>
      <c r="I724" s="2579" t="s">
        <v>120</v>
      </c>
      <c r="J724" s="2602" t="s">
        <v>162</v>
      </c>
      <c r="K724" s="2602"/>
      <c r="L724" s="2579"/>
      <c r="M724" s="2577"/>
      <c r="N724" s="2602"/>
      <c r="O724" s="2602"/>
      <c r="P724" s="2602"/>
      <c r="Q724" s="2602"/>
      <c r="R724" s="2603"/>
      <c r="S724" s="2391"/>
      <c r="T724" s="1977"/>
    </row>
    <row r="725" spans="1:20" s="608" customFormat="1" ht="12.75" customHeight="1">
      <c r="A725" s="3879"/>
      <c r="B725" s="3882"/>
      <c r="C725" s="3694">
        <v>365505</v>
      </c>
      <c r="D725" s="3760">
        <v>1520</v>
      </c>
      <c r="E725" s="3884" t="s">
        <v>696</v>
      </c>
      <c r="F725" s="3884" t="s">
        <v>34</v>
      </c>
      <c r="G725" s="3884" t="s">
        <v>536</v>
      </c>
      <c r="H725" s="3884" t="s">
        <v>1569</v>
      </c>
      <c r="I725" s="3753" t="s">
        <v>132</v>
      </c>
      <c r="J725" s="751" t="s">
        <v>164</v>
      </c>
      <c r="K725" s="3743">
        <v>365</v>
      </c>
      <c r="L725" s="1626"/>
      <c r="M725" s="1625"/>
      <c r="N725" s="3743" t="s">
        <v>80</v>
      </c>
      <c r="O725" s="3743"/>
      <c r="P725" s="3743">
        <v>360</v>
      </c>
      <c r="Q725" s="3743">
        <v>3</v>
      </c>
      <c r="R725" s="3616">
        <f t="shared" si="92"/>
        <v>1080</v>
      </c>
      <c r="S725" s="3891" t="s">
        <v>385</v>
      </c>
      <c r="T725" s="1977"/>
    </row>
    <row r="726" spans="1:20" s="608" customFormat="1" ht="12.75" customHeight="1">
      <c r="A726" s="3879"/>
      <c r="B726" s="3882"/>
      <c r="C726" s="3673"/>
      <c r="D726" s="3760"/>
      <c r="E726" s="3760"/>
      <c r="F726" s="3760"/>
      <c r="G726" s="3760"/>
      <c r="H726" s="3760"/>
      <c r="I726" s="3753"/>
      <c r="J726" s="609" t="s">
        <v>165</v>
      </c>
      <c r="K726" s="3743"/>
      <c r="L726" s="965"/>
      <c r="M726" s="951"/>
      <c r="N726" s="3743"/>
      <c r="O726" s="3743"/>
      <c r="P726" s="3743"/>
      <c r="Q726" s="3743"/>
      <c r="R726" s="3616"/>
      <c r="S726" s="3891"/>
      <c r="T726" s="1977"/>
    </row>
    <row r="727" spans="1:20" s="608" customFormat="1" ht="12.75" customHeight="1" thickBot="1">
      <c r="A727" s="3879"/>
      <c r="B727" s="3882"/>
      <c r="C727" s="3673"/>
      <c r="D727" s="3760"/>
      <c r="E727" s="3760"/>
      <c r="F727" s="3760"/>
      <c r="G727" s="3760"/>
      <c r="H727" s="3760"/>
      <c r="I727" s="3753"/>
      <c r="J727" s="609" t="s">
        <v>166</v>
      </c>
      <c r="K727" s="3743"/>
      <c r="L727" s="965"/>
      <c r="M727" s="951"/>
      <c r="N727" s="3743"/>
      <c r="O727" s="3743"/>
      <c r="P727" s="3743"/>
      <c r="Q727" s="3743"/>
      <c r="R727" s="3616"/>
      <c r="S727" s="3887"/>
      <c r="T727" s="1977"/>
    </row>
    <row r="728" spans="1:20" s="608" customFormat="1" ht="12.75" customHeight="1" thickBot="1">
      <c r="A728" s="3879"/>
      <c r="B728" s="3882"/>
      <c r="C728" s="3670"/>
      <c r="D728" s="3885"/>
      <c r="E728" s="3885"/>
      <c r="F728" s="3885"/>
      <c r="G728" s="3885"/>
      <c r="H728" s="3885"/>
      <c r="I728" s="3659"/>
      <c r="J728" s="1010" t="s">
        <v>167</v>
      </c>
      <c r="K728" s="3661"/>
      <c r="L728" s="2281"/>
      <c r="M728" s="1013"/>
      <c r="N728" s="3661"/>
      <c r="O728" s="3661"/>
      <c r="P728" s="3661"/>
      <c r="Q728" s="3661"/>
      <c r="R728" s="3617"/>
      <c r="S728" s="1130" t="s">
        <v>383</v>
      </c>
      <c r="T728" s="1977"/>
    </row>
    <row r="729" spans="1:20" s="608" customFormat="1" ht="12.75" customHeight="1">
      <c r="A729" s="3879"/>
      <c r="B729" s="3882"/>
      <c r="C729" s="3694">
        <v>365506</v>
      </c>
      <c r="D729" s="3884">
        <v>1521</v>
      </c>
      <c r="E729" s="3884" t="s">
        <v>696</v>
      </c>
      <c r="F729" s="3884" t="s">
        <v>34</v>
      </c>
      <c r="G729" s="3884" t="s">
        <v>536</v>
      </c>
      <c r="H729" s="3884" t="s">
        <v>1569</v>
      </c>
      <c r="I729" s="3897" t="s">
        <v>155</v>
      </c>
      <c r="J729" s="2291" t="s">
        <v>1554</v>
      </c>
      <c r="K729" s="3672">
        <v>180</v>
      </c>
      <c r="L729" s="2604"/>
      <c r="M729" s="2605"/>
      <c r="N729" s="3672" t="s">
        <v>80</v>
      </c>
      <c r="O729" s="3672"/>
      <c r="P729" s="3672">
        <v>360</v>
      </c>
      <c r="Q729" s="3672">
        <v>3</v>
      </c>
      <c r="R729" s="3615">
        <f t="shared" si="92"/>
        <v>1080</v>
      </c>
      <c r="S729" s="3886" t="s">
        <v>385</v>
      </c>
      <c r="T729" s="1977"/>
    </row>
    <row r="730" spans="1:20" s="608" customFormat="1" ht="12.75" customHeight="1">
      <c r="A730" s="3879"/>
      <c r="B730" s="3882"/>
      <c r="C730" s="3670"/>
      <c r="D730" s="3885"/>
      <c r="E730" s="3885"/>
      <c r="F730" s="3885"/>
      <c r="G730" s="3885"/>
      <c r="H730" s="3885"/>
      <c r="I730" s="3659"/>
      <c r="J730" s="1010" t="s">
        <v>1555</v>
      </c>
      <c r="K730" s="3661"/>
      <c r="L730" s="1012"/>
      <c r="M730" s="1011"/>
      <c r="N730" s="3661"/>
      <c r="O730" s="3661"/>
      <c r="P730" s="3661"/>
      <c r="Q730" s="3661"/>
      <c r="R730" s="3617"/>
      <c r="S730" s="3891"/>
      <c r="T730" s="1977"/>
    </row>
    <row r="731" spans="1:20" s="608" customFormat="1" ht="12.75" customHeight="1">
      <c r="A731" s="3879"/>
      <c r="B731" s="3882"/>
      <c r="C731" s="3694">
        <v>365507</v>
      </c>
      <c r="D731" s="3884">
        <v>1522</v>
      </c>
      <c r="E731" s="3884" t="s">
        <v>718</v>
      </c>
      <c r="F731" s="3884" t="s">
        <v>34</v>
      </c>
      <c r="G731" s="3884" t="s">
        <v>536</v>
      </c>
      <c r="H731" s="3884" t="s">
        <v>1624</v>
      </c>
      <c r="I731" s="3897" t="s">
        <v>170</v>
      </c>
      <c r="J731" s="2291" t="s">
        <v>1556</v>
      </c>
      <c r="K731" s="3672">
        <v>365</v>
      </c>
      <c r="L731" s="2598"/>
      <c r="M731" s="2597"/>
      <c r="N731" s="3672" t="s">
        <v>80</v>
      </c>
      <c r="O731" s="3672"/>
      <c r="P731" s="3672">
        <v>480</v>
      </c>
      <c r="Q731" s="3672">
        <v>3</v>
      </c>
      <c r="R731" s="3615">
        <f t="shared" si="92"/>
        <v>1440</v>
      </c>
      <c r="S731" s="3891"/>
      <c r="T731" s="1977"/>
    </row>
    <row r="732" spans="1:20" s="608" customFormat="1" ht="12.75" customHeight="1">
      <c r="A732" s="3879"/>
      <c r="B732" s="3882"/>
      <c r="C732" s="3673"/>
      <c r="D732" s="3760"/>
      <c r="E732" s="3760"/>
      <c r="F732" s="3760"/>
      <c r="G732" s="3760"/>
      <c r="H732" s="3760"/>
      <c r="I732" s="3753"/>
      <c r="J732" s="609" t="s">
        <v>1557</v>
      </c>
      <c r="K732" s="3743"/>
      <c r="L732" s="965"/>
      <c r="M732" s="951"/>
      <c r="N732" s="3743"/>
      <c r="O732" s="3743"/>
      <c r="P732" s="3743"/>
      <c r="Q732" s="3743"/>
      <c r="R732" s="3616"/>
      <c r="S732" s="3891"/>
      <c r="T732" s="1977"/>
    </row>
    <row r="733" spans="1:20" s="608" customFormat="1" ht="12.75" customHeight="1" thickBot="1">
      <c r="A733" s="3879"/>
      <c r="B733" s="3882"/>
      <c r="C733" s="3673"/>
      <c r="D733" s="3760"/>
      <c r="E733" s="3760"/>
      <c r="F733" s="3760"/>
      <c r="G733" s="3760"/>
      <c r="H733" s="3760"/>
      <c r="I733" s="3753"/>
      <c r="J733" s="609" t="s">
        <v>1558</v>
      </c>
      <c r="K733" s="3743"/>
      <c r="L733" s="965"/>
      <c r="M733" s="951"/>
      <c r="N733" s="3743"/>
      <c r="O733" s="3743"/>
      <c r="P733" s="3743"/>
      <c r="Q733" s="3743"/>
      <c r="R733" s="3616"/>
      <c r="S733" s="3887"/>
      <c r="T733" s="1977"/>
    </row>
    <row r="734" spans="1:20" s="608" customFormat="1" ht="12.75" customHeight="1">
      <c r="A734" s="3879"/>
      <c r="B734" s="3882"/>
      <c r="C734" s="3673"/>
      <c r="D734" s="3760"/>
      <c r="E734" s="3760"/>
      <c r="F734" s="3760"/>
      <c r="G734" s="3760"/>
      <c r="H734" s="3760"/>
      <c r="I734" s="3753"/>
      <c r="J734" s="609" t="s">
        <v>174</v>
      </c>
      <c r="K734" s="3743"/>
      <c r="L734" s="965"/>
      <c r="M734" s="951"/>
      <c r="N734" s="3743"/>
      <c r="O734" s="3743"/>
      <c r="P734" s="3743"/>
      <c r="Q734" s="3743"/>
      <c r="R734" s="3616"/>
      <c r="S734" s="3886" t="s">
        <v>383</v>
      </c>
      <c r="T734" s="1977"/>
    </row>
    <row r="735" spans="1:20" s="608" customFormat="1" ht="12.75" customHeight="1" thickBot="1">
      <c r="A735" s="3879"/>
      <c r="B735" s="3882"/>
      <c r="C735" s="3670"/>
      <c r="D735" s="3885"/>
      <c r="E735" s="3885"/>
      <c r="F735" s="3885"/>
      <c r="G735" s="3885"/>
      <c r="H735" s="3885"/>
      <c r="I735" s="3659"/>
      <c r="J735" s="1010" t="s">
        <v>175</v>
      </c>
      <c r="K735" s="3661"/>
      <c r="L735" s="2281"/>
      <c r="M735" s="1013"/>
      <c r="N735" s="3661"/>
      <c r="O735" s="3661"/>
      <c r="P735" s="3661"/>
      <c r="Q735" s="3661"/>
      <c r="R735" s="3617"/>
      <c r="S735" s="3887"/>
      <c r="T735" s="1977"/>
    </row>
    <row r="736" spans="1:20" s="608" customFormat="1" ht="12.75" customHeight="1" thickBot="1">
      <c r="A736" s="3879"/>
      <c r="B736" s="3882"/>
      <c r="C736" s="3694">
        <v>365508</v>
      </c>
      <c r="D736" s="3884">
        <v>1523</v>
      </c>
      <c r="E736" s="3884" t="s">
        <v>696</v>
      </c>
      <c r="F736" s="3884" t="s">
        <v>32</v>
      </c>
      <c r="G736" s="3884" t="s">
        <v>536</v>
      </c>
      <c r="H736" s="3884" t="s">
        <v>1623</v>
      </c>
      <c r="I736" s="3897" t="s">
        <v>176</v>
      </c>
      <c r="J736" s="2291" t="s">
        <v>177</v>
      </c>
      <c r="K736" s="3672">
        <v>365</v>
      </c>
      <c r="L736" s="2604"/>
      <c r="M736" s="2605"/>
      <c r="N736" s="3672" t="s">
        <v>80</v>
      </c>
      <c r="O736" s="3672"/>
      <c r="P736" s="3672">
        <v>480</v>
      </c>
      <c r="Q736" s="3672">
        <v>3</v>
      </c>
      <c r="R736" s="3615">
        <f t="shared" si="92"/>
        <v>1440</v>
      </c>
      <c r="S736" s="1151" t="s">
        <v>385</v>
      </c>
      <c r="T736" s="1977"/>
    </row>
    <row r="737" spans="1:20" s="608" customFormat="1" ht="12.75" customHeight="1">
      <c r="A737" s="3879"/>
      <c r="B737" s="3882"/>
      <c r="C737" s="3673"/>
      <c r="D737" s="3760"/>
      <c r="E737" s="3760"/>
      <c r="F737" s="3760"/>
      <c r="G737" s="3760"/>
      <c r="H737" s="3760"/>
      <c r="I737" s="3753"/>
      <c r="J737" s="609" t="s">
        <v>174</v>
      </c>
      <c r="K737" s="3743"/>
      <c r="L737" s="642"/>
      <c r="M737" s="613"/>
      <c r="N737" s="3743"/>
      <c r="O737" s="3743"/>
      <c r="P737" s="3743"/>
      <c r="Q737" s="3743"/>
      <c r="R737" s="3616"/>
      <c r="S737" s="3886" t="s">
        <v>383</v>
      </c>
      <c r="T737" s="1977"/>
    </row>
    <row r="738" spans="1:20" s="608" customFormat="1" ht="12.75" customHeight="1" thickBot="1">
      <c r="A738" s="3879"/>
      <c r="B738" s="3882"/>
      <c r="C738" s="3670"/>
      <c r="D738" s="3885"/>
      <c r="E738" s="3885"/>
      <c r="F738" s="3885"/>
      <c r="G738" s="3885"/>
      <c r="H738" s="3885"/>
      <c r="I738" s="3659"/>
      <c r="J738" s="1010" t="s">
        <v>175</v>
      </c>
      <c r="K738" s="3661"/>
      <c r="L738" s="1012"/>
      <c r="M738" s="1011"/>
      <c r="N738" s="3661"/>
      <c r="O738" s="3661"/>
      <c r="P738" s="3661"/>
      <c r="Q738" s="3661"/>
      <c r="R738" s="3617"/>
      <c r="S738" s="3887"/>
      <c r="T738" s="1977"/>
    </row>
    <row r="739" spans="1:20" s="608" customFormat="1" ht="12.75" customHeight="1" thickBot="1">
      <c r="A739" s="3879"/>
      <c r="B739" s="3882"/>
      <c r="C739" s="3888">
        <v>365509</v>
      </c>
      <c r="D739" s="3884">
        <v>1530</v>
      </c>
      <c r="E739" s="3884" t="s">
        <v>696</v>
      </c>
      <c r="F739" s="3884" t="s">
        <v>9</v>
      </c>
      <c r="G739" s="3884" t="s">
        <v>697</v>
      </c>
      <c r="H739" s="3884" t="s">
        <v>1645</v>
      </c>
      <c r="I739" s="3753" t="s">
        <v>67</v>
      </c>
      <c r="J739" s="751" t="s">
        <v>68</v>
      </c>
      <c r="K739" s="3672">
        <v>180</v>
      </c>
      <c r="L739" s="989"/>
      <c r="M739" s="982"/>
      <c r="N739" s="3672" t="s">
        <v>80</v>
      </c>
      <c r="O739" s="3672"/>
      <c r="P739" s="3672">
        <v>120</v>
      </c>
      <c r="Q739" s="3672">
        <v>2</v>
      </c>
      <c r="R739" s="3615">
        <f t="shared" si="92"/>
        <v>240</v>
      </c>
      <c r="S739" s="1130" t="s">
        <v>384</v>
      </c>
      <c r="T739" s="1977"/>
    </row>
    <row r="740" spans="1:20" s="608" customFormat="1" ht="12.75" customHeight="1">
      <c r="A740" s="3879"/>
      <c r="B740" s="3882"/>
      <c r="C740" s="3888"/>
      <c r="D740" s="3760"/>
      <c r="E740" s="3760"/>
      <c r="F740" s="3760"/>
      <c r="G740" s="3760"/>
      <c r="H740" s="3760"/>
      <c r="I740" s="3753"/>
      <c r="J740" s="609" t="s">
        <v>69</v>
      </c>
      <c r="K740" s="3743"/>
      <c r="L740" s="642"/>
      <c r="M740" s="613"/>
      <c r="N740" s="3743"/>
      <c r="O740" s="3743"/>
      <c r="P740" s="3743"/>
      <c r="Q740" s="3743"/>
      <c r="R740" s="3616"/>
      <c r="S740" s="3886" t="s">
        <v>383</v>
      </c>
      <c r="T740" s="1977"/>
    </row>
    <row r="741" spans="1:20" s="608" customFormat="1" ht="12.75" customHeight="1">
      <c r="A741" s="3879"/>
      <c r="B741" s="3882"/>
      <c r="C741" s="3888"/>
      <c r="D741" s="3760"/>
      <c r="E741" s="3760"/>
      <c r="F741" s="3760"/>
      <c r="G741" s="3760"/>
      <c r="H741" s="3760"/>
      <c r="I741" s="3753"/>
      <c r="J741" s="609" t="s">
        <v>79</v>
      </c>
      <c r="K741" s="3743"/>
      <c r="L741" s="642"/>
      <c r="M741" s="613"/>
      <c r="N741" s="3743"/>
      <c r="O741" s="3743"/>
      <c r="P741" s="3743"/>
      <c r="Q741" s="3743"/>
      <c r="R741" s="3616"/>
      <c r="S741" s="3891"/>
      <c r="T741" s="1977"/>
    </row>
    <row r="742" spans="1:20" s="608" customFormat="1" ht="12.75" customHeight="1" thickBot="1">
      <c r="A742" s="3880"/>
      <c r="B742" s="3883"/>
      <c r="C742" s="3889"/>
      <c r="D742" s="3795"/>
      <c r="E742" s="3795"/>
      <c r="F742" s="3795"/>
      <c r="G742" s="3795"/>
      <c r="H742" s="3795"/>
      <c r="I742" s="3569"/>
      <c r="J742" s="749" t="s">
        <v>72</v>
      </c>
      <c r="K742" s="3548"/>
      <c r="L742" s="978"/>
      <c r="M742" s="618"/>
      <c r="N742" s="3548"/>
      <c r="O742" s="3548"/>
      <c r="P742" s="3548"/>
      <c r="Q742" s="3548"/>
      <c r="R742" s="3890"/>
      <c r="S742" s="3887"/>
      <c r="T742" s="1977"/>
    </row>
    <row r="743" spans="1:20" s="608" customFormat="1" ht="12.75" customHeight="1">
      <c r="A743" s="3878" t="s">
        <v>282</v>
      </c>
      <c r="B743" s="3881" t="s">
        <v>1840</v>
      </c>
      <c r="C743" s="3875">
        <v>368604</v>
      </c>
      <c r="D743" s="3874">
        <v>8973</v>
      </c>
      <c r="E743" s="3874" t="s">
        <v>999</v>
      </c>
      <c r="F743" s="3874" t="s">
        <v>42</v>
      </c>
      <c r="G743" s="3874" t="s">
        <v>536</v>
      </c>
      <c r="H743" s="3874" t="s">
        <v>1887</v>
      </c>
      <c r="I743" s="3741" t="s">
        <v>1841</v>
      </c>
      <c r="J743" s="1608" t="s">
        <v>1843</v>
      </c>
      <c r="K743" s="3873">
        <v>7</v>
      </c>
      <c r="L743" s="950"/>
      <c r="M743" s="950"/>
      <c r="N743" s="3736"/>
      <c r="O743" s="3736" t="s">
        <v>80</v>
      </c>
      <c r="P743" s="3736">
        <v>10</v>
      </c>
      <c r="Q743" s="3736">
        <v>1</v>
      </c>
      <c r="R743" s="3737">
        <f t="shared" ref="R743" si="93">P743*Q743</f>
        <v>10</v>
      </c>
      <c r="S743" s="3198"/>
      <c r="T743" s="1977"/>
    </row>
    <row r="744" spans="1:20" s="608" customFormat="1" ht="12.75" customHeight="1">
      <c r="A744" s="3879"/>
      <c r="B744" s="3882"/>
      <c r="C744" s="3859"/>
      <c r="D744" s="3861"/>
      <c r="E744" s="3861"/>
      <c r="F744" s="3861"/>
      <c r="G744" s="3861"/>
      <c r="H744" s="3861"/>
      <c r="I744" s="3734"/>
      <c r="J744" s="3214" t="s">
        <v>1844</v>
      </c>
      <c r="K744" s="3866"/>
      <c r="L744" s="951"/>
      <c r="M744" s="951"/>
      <c r="N744" s="3724"/>
      <c r="O744" s="3724"/>
      <c r="P744" s="3724"/>
      <c r="Q744" s="3724"/>
      <c r="R744" s="3725"/>
      <c r="S744" s="3199"/>
      <c r="T744" s="1977"/>
    </row>
    <row r="745" spans="1:20" s="608" customFormat="1" ht="12.75" customHeight="1">
      <c r="A745" s="3879"/>
      <c r="B745" s="3882"/>
      <c r="C745" s="3862">
        <v>368605</v>
      </c>
      <c r="D745" s="3863">
        <v>8974</v>
      </c>
      <c r="E745" s="3863" t="s">
        <v>695</v>
      </c>
      <c r="F745" s="3863" t="s">
        <v>42</v>
      </c>
      <c r="G745" s="3863" t="s">
        <v>536</v>
      </c>
      <c r="H745" s="3863" t="s">
        <v>1869</v>
      </c>
      <c r="I745" s="3734"/>
      <c r="J745" s="3215" t="s">
        <v>1845</v>
      </c>
      <c r="K745" s="3866">
        <v>30</v>
      </c>
      <c r="L745" s="951"/>
      <c r="M745" s="951"/>
      <c r="N745" s="3724" t="s">
        <v>80</v>
      </c>
      <c r="O745" s="3724"/>
      <c r="P745" s="3724">
        <v>10</v>
      </c>
      <c r="Q745" s="3724">
        <v>1</v>
      </c>
      <c r="R745" s="3725">
        <f t="shared" ref="R745" si="94">P745*Q745</f>
        <v>10</v>
      </c>
      <c r="S745" s="3199"/>
      <c r="T745" s="1977"/>
    </row>
    <row r="746" spans="1:20" s="608" customFormat="1" ht="12.75" customHeight="1">
      <c r="A746" s="3879"/>
      <c r="B746" s="3882"/>
      <c r="C746" s="3865"/>
      <c r="D746" s="3864"/>
      <c r="E746" s="3864"/>
      <c r="F746" s="3864"/>
      <c r="G746" s="3864"/>
      <c r="H746" s="3864"/>
      <c r="I746" s="3734"/>
      <c r="J746" s="1613" t="s">
        <v>1846</v>
      </c>
      <c r="K746" s="3866"/>
      <c r="L746" s="951"/>
      <c r="M746" s="951"/>
      <c r="N746" s="3724"/>
      <c r="O746" s="3724"/>
      <c r="P746" s="3724"/>
      <c r="Q746" s="3724"/>
      <c r="R746" s="3725"/>
      <c r="S746" s="3199"/>
      <c r="T746" s="1977"/>
    </row>
    <row r="747" spans="1:20" s="608" customFormat="1" ht="12.75" customHeight="1">
      <c r="A747" s="3879"/>
      <c r="B747" s="3882"/>
      <c r="C747" s="3865"/>
      <c r="D747" s="3864"/>
      <c r="E747" s="3864"/>
      <c r="F747" s="3864"/>
      <c r="G747" s="3864"/>
      <c r="H747" s="3864"/>
      <c r="I747" s="3734"/>
      <c r="J747" s="1613" t="s">
        <v>1847</v>
      </c>
      <c r="K747" s="3866">
        <v>30</v>
      </c>
      <c r="L747" s="951"/>
      <c r="M747" s="951"/>
      <c r="N747" s="3724" t="s">
        <v>80</v>
      </c>
      <c r="O747" s="3724"/>
      <c r="P747" s="3724">
        <v>10</v>
      </c>
      <c r="Q747" s="3724">
        <v>1</v>
      </c>
      <c r="R747" s="3725">
        <f t="shared" ref="R747" si="95">P747*Q747</f>
        <v>10</v>
      </c>
      <c r="S747" s="3199"/>
      <c r="T747" s="1977"/>
    </row>
    <row r="748" spans="1:20" s="608" customFormat="1" ht="12.75" customHeight="1">
      <c r="A748" s="3879"/>
      <c r="B748" s="3882"/>
      <c r="C748" s="3845"/>
      <c r="D748" s="3850"/>
      <c r="E748" s="3850"/>
      <c r="F748" s="3850"/>
      <c r="G748" s="3850"/>
      <c r="H748" s="3850"/>
      <c r="I748" s="3734"/>
      <c r="J748" s="3216" t="s">
        <v>1848</v>
      </c>
      <c r="K748" s="3866"/>
      <c r="L748" s="951"/>
      <c r="M748" s="951"/>
      <c r="N748" s="3724"/>
      <c r="O748" s="3724"/>
      <c r="P748" s="3724"/>
      <c r="Q748" s="3724"/>
      <c r="R748" s="3725"/>
      <c r="S748" s="3199"/>
      <c r="T748" s="1977"/>
    </row>
    <row r="749" spans="1:20" s="608" customFormat="1" ht="12.75" customHeight="1">
      <c r="A749" s="3879"/>
      <c r="B749" s="3882"/>
      <c r="C749" s="3727">
        <v>368606</v>
      </c>
      <c r="D749" s="3730">
        <v>8975</v>
      </c>
      <c r="E749" s="3853" t="s">
        <v>718</v>
      </c>
      <c r="F749" s="3853" t="s">
        <v>34</v>
      </c>
      <c r="G749" s="3853" t="s">
        <v>536</v>
      </c>
      <c r="H749" s="3853" t="s">
        <v>1641</v>
      </c>
      <c r="I749" s="3734"/>
      <c r="J749" s="1287" t="s">
        <v>1849</v>
      </c>
      <c r="K749" s="3866">
        <v>365</v>
      </c>
      <c r="L749" s="951"/>
      <c r="M749" s="951"/>
      <c r="N749" s="3724"/>
      <c r="O749" s="3724" t="s">
        <v>80</v>
      </c>
      <c r="P749" s="3724">
        <v>60</v>
      </c>
      <c r="Q749" s="3724">
        <v>2</v>
      </c>
      <c r="R749" s="3725">
        <f>P749*Q749</f>
        <v>120</v>
      </c>
      <c r="S749" s="3199"/>
      <c r="T749" s="1977"/>
    </row>
    <row r="750" spans="1:20" s="608" customFormat="1" ht="12.75" customHeight="1">
      <c r="A750" s="3879"/>
      <c r="B750" s="3882"/>
      <c r="C750" s="3843"/>
      <c r="D750" s="3848"/>
      <c r="E750" s="3854"/>
      <c r="F750" s="3854"/>
      <c r="G750" s="3854"/>
      <c r="H750" s="3854"/>
      <c r="I750" s="3847"/>
      <c r="J750" s="3197" t="s">
        <v>1850</v>
      </c>
      <c r="K750" s="3867"/>
      <c r="L750" s="1013"/>
      <c r="M750" s="1013"/>
      <c r="N750" s="3868"/>
      <c r="O750" s="3868"/>
      <c r="P750" s="3868"/>
      <c r="Q750" s="3868"/>
      <c r="R750" s="3869"/>
      <c r="S750" s="3199"/>
      <c r="T750" s="1977"/>
    </row>
    <row r="751" spans="1:20" s="608" customFormat="1" ht="12.75" customHeight="1">
      <c r="A751" s="3879"/>
      <c r="B751" s="3882"/>
      <c r="C751" s="3859">
        <v>368607</v>
      </c>
      <c r="D751" s="3861">
        <v>8976</v>
      </c>
      <c r="E751" s="3861" t="s">
        <v>695</v>
      </c>
      <c r="F751" s="3861" t="s">
        <v>42</v>
      </c>
      <c r="G751" s="3861" t="s">
        <v>536</v>
      </c>
      <c r="H751" s="3861" t="s">
        <v>1869</v>
      </c>
      <c r="I751" s="3734" t="s">
        <v>1842</v>
      </c>
      <c r="J751" s="3215" t="s">
        <v>1851</v>
      </c>
      <c r="K751" s="3876">
        <v>30</v>
      </c>
      <c r="L751" s="2597"/>
      <c r="M751" s="2597"/>
      <c r="N751" s="3877" t="s">
        <v>80</v>
      </c>
      <c r="O751" s="3877"/>
      <c r="P751" s="3877">
        <v>10</v>
      </c>
      <c r="Q751" s="3877">
        <v>1</v>
      </c>
      <c r="R751" s="3871">
        <f t="shared" ref="R751" si="96">P751*Q751</f>
        <v>10</v>
      </c>
      <c r="S751" s="3199"/>
      <c r="T751" s="1977"/>
    </row>
    <row r="752" spans="1:20" s="608" customFormat="1" ht="12.75" customHeight="1">
      <c r="A752" s="3879"/>
      <c r="B752" s="3882"/>
      <c r="C752" s="3859"/>
      <c r="D752" s="3861"/>
      <c r="E752" s="3861"/>
      <c r="F752" s="3861"/>
      <c r="G752" s="3861"/>
      <c r="H752" s="3861"/>
      <c r="I752" s="3734"/>
      <c r="J752" s="3214" t="s">
        <v>1852</v>
      </c>
      <c r="K752" s="3866"/>
      <c r="L752" s="951"/>
      <c r="M752" s="951"/>
      <c r="N752" s="3724"/>
      <c r="O752" s="3724"/>
      <c r="P752" s="3724"/>
      <c r="Q752" s="3724"/>
      <c r="R752" s="3725"/>
      <c r="S752" s="3199"/>
      <c r="T752" s="1977"/>
    </row>
    <row r="753" spans="1:20" s="608" customFormat="1" ht="12.75" customHeight="1">
      <c r="A753" s="3879"/>
      <c r="B753" s="3882"/>
      <c r="C753" s="3727">
        <v>368608</v>
      </c>
      <c r="D753" s="3730">
        <v>8977</v>
      </c>
      <c r="E753" s="3853" t="s">
        <v>718</v>
      </c>
      <c r="F753" s="3853" t="s">
        <v>34</v>
      </c>
      <c r="G753" s="3853" t="s">
        <v>536</v>
      </c>
      <c r="H753" s="3853" t="s">
        <v>1641</v>
      </c>
      <c r="I753" s="3734"/>
      <c r="J753" s="1090" t="s">
        <v>1853</v>
      </c>
      <c r="K753" s="3872">
        <v>365</v>
      </c>
      <c r="L753" s="1625"/>
      <c r="M753" s="1625"/>
      <c r="N753" s="3743"/>
      <c r="O753" s="3743" t="s">
        <v>80</v>
      </c>
      <c r="P753" s="3743">
        <v>10</v>
      </c>
      <c r="Q753" s="3743">
        <v>1</v>
      </c>
      <c r="R753" s="3616">
        <f>P753*Q753</f>
        <v>10</v>
      </c>
      <c r="S753" s="3199"/>
      <c r="T753" s="1977"/>
    </row>
    <row r="754" spans="1:20" s="608" customFormat="1" ht="12.75" customHeight="1">
      <c r="A754" s="3879"/>
      <c r="B754" s="3882"/>
      <c r="C754" s="3843"/>
      <c r="D754" s="3848"/>
      <c r="E754" s="3854"/>
      <c r="F754" s="3854"/>
      <c r="G754" s="3854"/>
      <c r="H754" s="3854"/>
      <c r="I754" s="3847"/>
      <c r="J754" s="1239" t="s">
        <v>1854</v>
      </c>
      <c r="K754" s="3646"/>
      <c r="L754" s="1625"/>
      <c r="M754" s="1625"/>
      <c r="N754" s="3661"/>
      <c r="O754" s="3661"/>
      <c r="P754" s="3661"/>
      <c r="Q754" s="3661"/>
      <c r="R754" s="3617"/>
      <c r="S754" s="3199"/>
      <c r="T754" s="1977"/>
    </row>
    <row r="755" spans="1:20" s="608" customFormat="1" ht="12.75" customHeight="1">
      <c r="A755" s="3879"/>
      <c r="B755" s="3882"/>
      <c r="C755" s="3859">
        <v>368609</v>
      </c>
      <c r="D755" s="3861">
        <v>8978</v>
      </c>
      <c r="E755" s="3861" t="s">
        <v>695</v>
      </c>
      <c r="F755" s="3861" t="s">
        <v>42</v>
      </c>
      <c r="G755" s="3861" t="s">
        <v>536</v>
      </c>
      <c r="H755" s="3861" t="s">
        <v>1869</v>
      </c>
      <c r="I755" s="3846" t="s">
        <v>1855</v>
      </c>
      <c r="J755" s="3215" t="s">
        <v>1856</v>
      </c>
      <c r="K755" s="3872">
        <v>14</v>
      </c>
      <c r="L755" s="1625"/>
      <c r="M755" s="1625"/>
      <c r="N755" s="3743" t="s">
        <v>80</v>
      </c>
      <c r="O755" s="3743"/>
      <c r="P755" s="3743">
        <v>10</v>
      </c>
      <c r="Q755" s="3743">
        <v>1</v>
      </c>
      <c r="R755" s="3616">
        <f>P755*Q755</f>
        <v>10</v>
      </c>
      <c r="S755" s="3199"/>
      <c r="T755" s="1977"/>
    </row>
    <row r="756" spans="1:20" s="608" customFormat="1" ht="12.75" customHeight="1">
      <c r="A756" s="3879"/>
      <c r="B756" s="3882"/>
      <c r="C756" s="3859"/>
      <c r="D756" s="3861"/>
      <c r="E756" s="3861"/>
      <c r="F756" s="3861"/>
      <c r="G756" s="3861"/>
      <c r="H756" s="3861"/>
      <c r="I756" s="3734"/>
      <c r="J756" s="3216" t="s">
        <v>1857</v>
      </c>
      <c r="K756" s="3646"/>
      <c r="L756" s="1625"/>
      <c r="M756" s="1625"/>
      <c r="N756" s="3661"/>
      <c r="O756" s="3661"/>
      <c r="P756" s="3661"/>
      <c r="Q756" s="3661"/>
      <c r="R756" s="3617"/>
      <c r="S756" s="3199"/>
      <c r="T756" s="1977"/>
    </row>
    <row r="757" spans="1:20" s="608" customFormat="1" ht="12.75" customHeight="1">
      <c r="A757" s="3879"/>
      <c r="B757" s="3882"/>
      <c r="C757" s="3862">
        <v>368610</v>
      </c>
      <c r="D757" s="3863">
        <v>8979</v>
      </c>
      <c r="E757" s="3861" t="s">
        <v>695</v>
      </c>
      <c r="F757" s="3861" t="s">
        <v>42</v>
      </c>
      <c r="G757" s="3861" t="s">
        <v>536</v>
      </c>
      <c r="H757" s="3861" t="s">
        <v>1869</v>
      </c>
      <c r="I757" s="3734"/>
      <c r="J757" s="3215" t="s">
        <v>1860</v>
      </c>
      <c r="K757" s="3866">
        <v>30</v>
      </c>
      <c r="L757" s="951"/>
      <c r="M757" s="951"/>
      <c r="N757" s="3724" t="s">
        <v>80</v>
      </c>
      <c r="O757" s="3724"/>
      <c r="P757" s="3724">
        <v>10</v>
      </c>
      <c r="Q757" s="3724">
        <v>1</v>
      </c>
      <c r="R757" s="3725">
        <f t="shared" ref="R757" si="97">P757*Q757</f>
        <v>10</v>
      </c>
      <c r="S757" s="3199"/>
      <c r="T757" s="1977"/>
    </row>
    <row r="758" spans="1:20" s="608" customFormat="1" ht="12.75" customHeight="1">
      <c r="A758" s="3879"/>
      <c r="B758" s="3882"/>
      <c r="C758" s="3845"/>
      <c r="D758" s="3850"/>
      <c r="E758" s="3861"/>
      <c r="F758" s="3861"/>
      <c r="G758" s="3861"/>
      <c r="H758" s="3861"/>
      <c r="I758" s="3734"/>
      <c r="J758" s="3214" t="s">
        <v>1861</v>
      </c>
      <c r="K758" s="3866"/>
      <c r="L758" s="951"/>
      <c r="M758" s="951"/>
      <c r="N758" s="3724"/>
      <c r="O758" s="3724"/>
      <c r="P758" s="3724"/>
      <c r="Q758" s="3724"/>
      <c r="R758" s="3725"/>
      <c r="S758" s="3199"/>
      <c r="T758" s="1977"/>
    </row>
    <row r="759" spans="1:20" s="608" customFormat="1" ht="12.75" customHeight="1">
      <c r="A759" s="3879"/>
      <c r="B759" s="3882"/>
      <c r="C759" s="3727">
        <v>368621</v>
      </c>
      <c r="D759" s="3730">
        <v>8980</v>
      </c>
      <c r="E759" s="3853" t="s">
        <v>718</v>
      </c>
      <c r="F759" s="3853" t="s">
        <v>34</v>
      </c>
      <c r="G759" s="3853" t="s">
        <v>536</v>
      </c>
      <c r="H759" s="3853" t="s">
        <v>1641</v>
      </c>
      <c r="I759" s="3734"/>
      <c r="J759" s="3206" t="s">
        <v>1858</v>
      </c>
      <c r="K759" s="3866">
        <v>365</v>
      </c>
      <c r="L759" s="951"/>
      <c r="M759" s="951"/>
      <c r="N759" s="3724"/>
      <c r="O759" s="3724" t="s">
        <v>80</v>
      </c>
      <c r="P759" s="3724">
        <v>60</v>
      </c>
      <c r="Q759" s="3724">
        <v>2</v>
      </c>
      <c r="R759" s="3725">
        <f>P759*Q759</f>
        <v>120</v>
      </c>
      <c r="S759" s="3199"/>
      <c r="T759" s="1977"/>
    </row>
    <row r="760" spans="1:20" s="608" customFormat="1" ht="12.75" customHeight="1">
      <c r="A760" s="3879"/>
      <c r="B760" s="3882"/>
      <c r="C760" s="3843"/>
      <c r="D760" s="3848"/>
      <c r="E760" s="3854"/>
      <c r="F760" s="3854"/>
      <c r="G760" s="3854"/>
      <c r="H760" s="3854"/>
      <c r="I760" s="3847"/>
      <c r="J760" s="3197" t="s">
        <v>1859</v>
      </c>
      <c r="K760" s="3867"/>
      <c r="L760" s="1013"/>
      <c r="M760" s="1013"/>
      <c r="N760" s="3868"/>
      <c r="O760" s="3868"/>
      <c r="P760" s="3868"/>
      <c r="Q760" s="3868"/>
      <c r="R760" s="3869"/>
      <c r="S760" s="3199"/>
      <c r="T760" s="1977"/>
    </row>
    <row r="761" spans="1:20" s="608" customFormat="1" ht="12.75" customHeight="1">
      <c r="A761" s="3879"/>
      <c r="B761" s="3882"/>
      <c r="C761" s="3858">
        <v>368622</v>
      </c>
      <c r="D761" s="3860">
        <v>8981</v>
      </c>
      <c r="E761" s="3860" t="s">
        <v>695</v>
      </c>
      <c r="F761" s="3860" t="s">
        <v>42</v>
      </c>
      <c r="G761" s="3860" t="s">
        <v>536</v>
      </c>
      <c r="H761" s="3860" t="s">
        <v>1869</v>
      </c>
      <c r="I761" s="3855" t="s">
        <v>1862</v>
      </c>
      <c r="J761" s="3215" t="s">
        <v>1863</v>
      </c>
      <c r="K761" s="3876">
        <v>30</v>
      </c>
      <c r="L761" s="2597"/>
      <c r="M761" s="2597"/>
      <c r="N761" s="3877" t="s">
        <v>80</v>
      </c>
      <c r="O761" s="3724"/>
      <c r="P761" s="3724">
        <v>10</v>
      </c>
      <c r="Q761" s="3724">
        <v>1</v>
      </c>
      <c r="R761" s="3725">
        <f t="shared" ref="R761" si="98">P761*Q761</f>
        <v>10</v>
      </c>
      <c r="S761" s="3199"/>
      <c r="T761" s="1977"/>
    </row>
    <row r="762" spans="1:20" s="608" customFormat="1" ht="12.75" customHeight="1">
      <c r="A762" s="3879"/>
      <c r="B762" s="3882"/>
      <c r="C762" s="3859"/>
      <c r="D762" s="3861"/>
      <c r="E762" s="3861"/>
      <c r="F762" s="3861"/>
      <c r="G762" s="3861"/>
      <c r="H762" s="3861"/>
      <c r="I762" s="3856"/>
      <c r="J762" s="1613" t="s">
        <v>1864</v>
      </c>
      <c r="K762" s="3866"/>
      <c r="L762" s="951"/>
      <c r="M762" s="951"/>
      <c r="N762" s="3724"/>
      <c r="O762" s="3724"/>
      <c r="P762" s="3724"/>
      <c r="Q762" s="3724"/>
      <c r="R762" s="3725"/>
      <c r="S762" s="3199"/>
      <c r="T762" s="1977"/>
    </row>
    <row r="763" spans="1:20" s="608" customFormat="1" ht="12.75" customHeight="1">
      <c r="A763" s="3879"/>
      <c r="B763" s="3882"/>
      <c r="C763" s="3862">
        <v>368623</v>
      </c>
      <c r="D763" s="3863">
        <v>8982</v>
      </c>
      <c r="E763" s="3861" t="s">
        <v>34</v>
      </c>
      <c r="F763" s="3861" t="s">
        <v>42</v>
      </c>
      <c r="G763" s="3861" t="s">
        <v>536</v>
      </c>
      <c r="H763" s="3861" t="s">
        <v>1868</v>
      </c>
      <c r="I763" s="3856"/>
      <c r="J763" s="3215" t="s">
        <v>1865</v>
      </c>
      <c r="K763" s="3866">
        <f>30*4</f>
        <v>120</v>
      </c>
      <c r="L763" s="951"/>
      <c r="M763" s="951"/>
      <c r="N763" s="3724" t="s">
        <v>80</v>
      </c>
      <c r="O763" s="3724"/>
      <c r="P763" s="3724">
        <v>10</v>
      </c>
      <c r="Q763" s="3724">
        <v>1</v>
      </c>
      <c r="R763" s="3725">
        <f t="shared" ref="R763" si="99">P763*Q763</f>
        <v>10</v>
      </c>
      <c r="S763" s="3199"/>
      <c r="T763" s="1977"/>
    </row>
    <row r="764" spans="1:20" s="608" customFormat="1" ht="12.75" customHeight="1">
      <c r="A764" s="3879"/>
      <c r="B764" s="3882"/>
      <c r="C764" s="3845"/>
      <c r="D764" s="3850"/>
      <c r="E764" s="3861"/>
      <c r="F764" s="3861"/>
      <c r="G764" s="3861"/>
      <c r="H764" s="3861"/>
      <c r="I764" s="3856"/>
      <c r="J764" s="3216" t="s">
        <v>1866</v>
      </c>
      <c r="K764" s="3866"/>
      <c r="L764" s="951"/>
      <c r="M764" s="951"/>
      <c r="N764" s="3724"/>
      <c r="O764" s="3724"/>
      <c r="P764" s="3724"/>
      <c r="Q764" s="3724"/>
      <c r="R764" s="3725"/>
      <c r="S764" s="3199"/>
      <c r="T764" s="1977"/>
    </row>
    <row r="765" spans="1:20" s="608" customFormat="1" ht="12.75" customHeight="1">
      <c r="A765" s="3879"/>
      <c r="B765" s="3882"/>
      <c r="C765" s="3727"/>
      <c r="D765" s="3730">
        <v>8983</v>
      </c>
      <c r="E765" s="3853" t="s">
        <v>718</v>
      </c>
      <c r="F765" s="3853" t="s">
        <v>34</v>
      </c>
      <c r="G765" s="3853" t="s">
        <v>536</v>
      </c>
      <c r="H765" s="3853" t="s">
        <v>1641</v>
      </c>
      <c r="I765" s="3856"/>
      <c r="J765" s="3206" t="s">
        <v>1867</v>
      </c>
      <c r="K765" s="3866">
        <v>365</v>
      </c>
      <c r="L765" s="951"/>
      <c r="M765" s="951"/>
      <c r="N765" s="3724" t="s">
        <v>80</v>
      </c>
      <c r="O765" s="3724"/>
      <c r="P765" s="3724">
        <v>10</v>
      </c>
      <c r="Q765" s="3724">
        <v>1</v>
      </c>
      <c r="R765" s="3725">
        <f t="shared" ref="R765" si="100">P765*Q765</f>
        <v>10</v>
      </c>
      <c r="S765" s="3199"/>
      <c r="T765" s="1977"/>
    </row>
    <row r="766" spans="1:20" s="608" customFormat="1" ht="12.75" customHeight="1">
      <c r="A766" s="3879"/>
      <c r="B766" s="3882"/>
      <c r="C766" s="3843"/>
      <c r="D766" s="3848"/>
      <c r="E766" s="3854"/>
      <c r="F766" s="3854"/>
      <c r="G766" s="3854"/>
      <c r="H766" s="3854"/>
      <c r="I766" s="3857"/>
      <c r="J766" s="3196" t="s">
        <v>1898</v>
      </c>
      <c r="K766" s="3866"/>
      <c r="L766" s="1013"/>
      <c r="M766" s="1013"/>
      <c r="N766" s="3724"/>
      <c r="O766" s="3724"/>
      <c r="P766" s="3724"/>
      <c r="Q766" s="3724"/>
      <c r="R766" s="3725"/>
      <c r="S766" s="3199"/>
      <c r="T766" s="1977"/>
    </row>
    <row r="767" spans="1:20" s="608" customFormat="1" ht="12.75" customHeight="1">
      <c r="A767" s="3879"/>
      <c r="B767" s="3882"/>
      <c r="C767" s="3858">
        <v>368624</v>
      </c>
      <c r="D767" s="3860">
        <v>8984</v>
      </c>
      <c r="E767" s="3860" t="s">
        <v>695</v>
      </c>
      <c r="F767" s="3860" t="s">
        <v>42</v>
      </c>
      <c r="G767" s="3860" t="s">
        <v>536</v>
      </c>
      <c r="H767" s="3860" t="s">
        <v>1869</v>
      </c>
      <c r="I767" s="3855" t="s">
        <v>1870</v>
      </c>
      <c r="J767" s="3217" t="s">
        <v>1871</v>
      </c>
      <c r="K767" s="3870">
        <v>30</v>
      </c>
      <c r="L767" s="2597"/>
      <c r="M767" s="2597"/>
      <c r="N767" s="3744"/>
      <c r="O767" s="3744" t="s">
        <v>80</v>
      </c>
      <c r="P767" s="3724">
        <v>10</v>
      </c>
      <c r="Q767" s="3724">
        <v>1</v>
      </c>
      <c r="R767" s="3725">
        <f t="shared" ref="R767" si="101">P767*Q767</f>
        <v>10</v>
      </c>
      <c r="S767" s="3199"/>
      <c r="T767" s="1977"/>
    </row>
    <row r="768" spans="1:20" s="608" customFormat="1" ht="12.75" customHeight="1">
      <c r="A768" s="3879"/>
      <c r="B768" s="3882"/>
      <c r="C768" s="3859"/>
      <c r="D768" s="3861"/>
      <c r="E768" s="3861"/>
      <c r="F768" s="3861"/>
      <c r="G768" s="3861"/>
      <c r="H768" s="3861"/>
      <c r="I768" s="3856"/>
      <c r="J768" s="3214" t="s">
        <v>1872</v>
      </c>
      <c r="K768" s="3866"/>
      <c r="L768" s="951"/>
      <c r="M768" s="951"/>
      <c r="N768" s="3724"/>
      <c r="O768" s="3724"/>
      <c r="P768" s="3724"/>
      <c r="Q768" s="3724"/>
      <c r="R768" s="3725"/>
      <c r="S768" s="3199"/>
      <c r="T768" s="1977"/>
    </row>
    <row r="769" spans="1:20" s="608" customFormat="1" ht="12.75" customHeight="1">
      <c r="A769" s="3879"/>
      <c r="B769" s="3882"/>
      <c r="C769" s="3862">
        <v>368625</v>
      </c>
      <c r="D769" s="3863">
        <v>8985</v>
      </c>
      <c r="E769" s="3861" t="s">
        <v>695</v>
      </c>
      <c r="F769" s="3861" t="s">
        <v>9</v>
      </c>
      <c r="G769" s="3861" t="s">
        <v>536</v>
      </c>
      <c r="H769" s="3861" t="s">
        <v>1877</v>
      </c>
      <c r="I769" s="3856"/>
      <c r="J769" s="3217" t="s">
        <v>1873</v>
      </c>
      <c r="K769" s="3870">
        <v>30</v>
      </c>
      <c r="L769" s="2597"/>
      <c r="M769" s="2597"/>
      <c r="N769" s="3744" t="s">
        <v>80</v>
      </c>
      <c r="O769" s="3724"/>
      <c r="P769" s="3724">
        <v>10</v>
      </c>
      <c r="Q769" s="3724">
        <v>1</v>
      </c>
      <c r="R769" s="3725">
        <f t="shared" ref="R769" si="102">P769*Q769</f>
        <v>10</v>
      </c>
      <c r="S769" s="3199"/>
      <c r="T769" s="1977"/>
    </row>
    <row r="770" spans="1:20" s="608" customFormat="1" ht="12.75" customHeight="1">
      <c r="A770" s="3879"/>
      <c r="B770" s="3882"/>
      <c r="C770" s="3845"/>
      <c r="D770" s="3850"/>
      <c r="E770" s="3861"/>
      <c r="F770" s="3861"/>
      <c r="G770" s="3861"/>
      <c r="H770" s="3861"/>
      <c r="I770" s="3856"/>
      <c r="J770" s="3214" t="s">
        <v>1874</v>
      </c>
      <c r="K770" s="3866"/>
      <c r="L770" s="951"/>
      <c r="M770" s="951"/>
      <c r="N770" s="3724"/>
      <c r="O770" s="3724"/>
      <c r="P770" s="3724"/>
      <c r="Q770" s="3724"/>
      <c r="R770" s="3725"/>
      <c r="S770" s="3199"/>
      <c r="T770" s="1977"/>
    </row>
    <row r="771" spans="1:20" s="608" customFormat="1" ht="12.75" customHeight="1">
      <c r="A771" s="3879"/>
      <c r="B771" s="3882"/>
      <c r="C771" s="3210"/>
      <c r="D771" s="3730">
        <v>8986</v>
      </c>
      <c r="E771" s="3853" t="s">
        <v>696</v>
      </c>
      <c r="F771" s="3853" t="s">
        <v>34</v>
      </c>
      <c r="G771" s="3853" t="s">
        <v>536</v>
      </c>
      <c r="H771" s="3853" t="s">
        <v>1805</v>
      </c>
      <c r="I771" s="3856"/>
      <c r="J771" s="3206" t="s">
        <v>1875</v>
      </c>
      <c r="K771" s="3870">
        <v>180</v>
      </c>
      <c r="L771" s="2597"/>
      <c r="M771" s="2597"/>
      <c r="N771" s="3744" t="s">
        <v>80</v>
      </c>
      <c r="O771" s="3724"/>
      <c r="P771" s="3724">
        <v>30</v>
      </c>
      <c r="Q771" s="3724">
        <v>2</v>
      </c>
      <c r="R771" s="3725">
        <f t="shared" ref="R771" si="103">P771*Q771</f>
        <v>60</v>
      </c>
      <c r="S771" s="3199"/>
      <c r="T771" s="1977"/>
    </row>
    <row r="772" spans="1:20" s="608" customFormat="1" ht="12.75" customHeight="1">
      <c r="A772" s="3879"/>
      <c r="B772" s="3882"/>
      <c r="C772" s="3211"/>
      <c r="D772" s="3848"/>
      <c r="E772" s="3854"/>
      <c r="F772" s="3854"/>
      <c r="G772" s="3854"/>
      <c r="H772" s="3854"/>
      <c r="I772" s="3857"/>
      <c r="J772" s="1287" t="s">
        <v>1876</v>
      </c>
      <c r="K772" s="3866"/>
      <c r="L772" s="951"/>
      <c r="M772" s="951"/>
      <c r="N772" s="3724"/>
      <c r="O772" s="3724"/>
      <c r="P772" s="3724"/>
      <c r="Q772" s="3724"/>
      <c r="R772" s="3725"/>
      <c r="S772" s="3199"/>
      <c r="T772" s="1977"/>
    </row>
    <row r="773" spans="1:20" s="608" customFormat="1" ht="12.75" customHeight="1">
      <c r="A773" s="3879"/>
      <c r="B773" s="3882"/>
      <c r="C773" s="3844">
        <v>368626</v>
      </c>
      <c r="D773" s="3849">
        <v>8987</v>
      </c>
      <c r="E773" s="3861" t="s">
        <v>695</v>
      </c>
      <c r="F773" s="3861" t="s">
        <v>42</v>
      </c>
      <c r="G773" s="3861" t="s">
        <v>536</v>
      </c>
      <c r="H773" s="3861" t="s">
        <v>1869</v>
      </c>
      <c r="I773" s="3846" t="s">
        <v>1878</v>
      </c>
      <c r="J773" s="3218" t="s">
        <v>1879</v>
      </c>
      <c r="K773" s="3866">
        <v>30</v>
      </c>
      <c r="L773" s="951"/>
      <c r="M773" s="951"/>
      <c r="N773" s="3724" t="s">
        <v>80</v>
      </c>
      <c r="O773" s="3724"/>
      <c r="P773" s="3724">
        <v>10</v>
      </c>
      <c r="Q773" s="3724">
        <v>1</v>
      </c>
      <c r="R773" s="3725">
        <f t="shared" ref="R773" si="104">P773*Q773</f>
        <v>10</v>
      </c>
      <c r="S773" s="3199"/>
      <c r="T773" s="1977"/>
    </row>
    <row r="774" spans="1:20" s="608" customFormat="1" ht="12.75" customHeight="1">
      <c r="A774" s="3879"/>
      <c r="B774" s="3882"/>
      <c r="C774" s="3845"/>
      <c r="D774" s="3850"/>
      <c r="E774" s="3861"/>
      <c r="F774" s="3861"/>
      <c r="G774" s="3861"/>
      <c r="H774" s="3861"/>
      <c r="I774" s="3734"/>
      <c r="J774" s="3219" t="s">
        <v>1880</v>
      </c>
      <c r="K774" s="3866"/>
      <c r="L774" s="951"/>
      <c r="M774" s="951"/>
      <c r="N774" s="3724"/>
      <c r="O774" s="3724"/>
      <c r="P774" s="3724"/>
      <c r="Q774" s="3724"/>
      <c r="R774" s="3725"/>
      <c r="S774" s="3199"/>
      <c r="T774" s="1977"/>
    </row>
    <row r="775" spans="1:20" s="608" customFormat="1" ht="12.75" customHeight="1">
      <c r="A775" s="3879"/>
      <c r="B775" s="3882"/>
      <c r="C775" s="3727"/>
      <c r="D775" s="3730">
        <v>8989</v>
      </c>
      <c r="E775" s="3853" t="s">
        <v>718</v>
      </c>
      <c r="F775" s="3853" t="s">
        <v>34</v>
      </c>
      <c r="G775" s="3853" t="s">
        <v>536</v>
      </c>
      <c r="H775" s="3853" t="s">
        <v>1641</v>
      </c>
      <c r="I775" s="3734"/>
      <c r="J775" s="3205" t="s">
        <v>1881</v>
      </c>
      <c r="K775" s="3866">
        <v>365</v>
      </c>
      <c r="L775" s="951"/>
      <c r="M775" s="951"/>
      <c r="N775" s="3724"/>
      <c r="O775" s="3724" t="s">
        <v>80</v>
      </c>
      <c r="P775" s="3724">
        <v>60</v>
      </c>
      <c r="Q775" s="3724">
        <v>2</v>
      </c>
      <c r="R775" s="3725">
        <f>P775*Q775</f>
        <v>120</v>
      </c>
      <c r="S775" s="3199"/>
      <c r="T775" s="1977"/>
    </row>
    <row r="776" spans="1:20" s="608" customFormat="1" ht="12.75" customHeight="1">
      <c r="A776" s="3879"/>
      <c r="B776" s="3882"/>
      <c r="C776" s="3843"/>
      <c r="D776" s="3848"/>
      <c r="E776" s="3854"/>
      <c r="F776" s="3854"/>
      <c r="G776" s="3854"/>
      <c r="H776" s="3854"/>
      <c r="I776" s="3847"/>
      <c r="J776" s="3195" t="s">
        <v>1882</v>
      </c>
      <c r="K776" s="3867"/>
      <c r="L776" s="1013"/>
      <c r="M776" s="1013"/>
      <c r="N776" s="3868"/>
      <c r="O776" s="3868"/>
      <c r="P776" s="3868"/>
      <c r="Q776" s="3868"/>
      <c r="R776" s="3869"/>
      <c r="S776" s="3199"/>
      <c r="T776" s="1977"/>
    </row>
    <row r="777" spans="1:20" s="608" customFormat="1" ht="12.75" customHeight="1">
      <c r="A777" s="3879"/>
      <c r="B777" s="3882"/>
      <c r="C777" s="3844">
        <v>368627</v>
      </c>
      <c r="D777" s="3849">
        <v>8990</v>
      </c>
      <c r="E777" s="3849" t="s">
        <v>695</v>
      </c>
      <c r="F777" s="3849" t="s">
        <v>42</v>
      </c>
      <c r="G777" s="3849" t="s">
        <v>536</v>
      </c>
      <c r="H777" s="3849" t="s">
        <v>1869</v>
      </c>
      <c r="I777" s="3212" t="s">
        <v>1883</v>
      </c>
      <c r="J777" s="3218" t="s">
        <v>1884</v>
      </c>
      <c r="K777" s="3645">
        <v>30</v>
      </c>
      <c r="L777" s="2304"/>
      <c r="M777" s="2304"/>
      <c r="N777" s="3672"/>
      <c r="O777" s="3672" t="s">
        <v>80</v>
      </c>
      <c r="P777" s="3672">
        <v>10</v>
      </c>
      <c r="Q777" s="3672">
        <v>1</v>
      </c>
      <c r="R777" s="3615">
        <f>P777*Q777</f>
        <v>10</v>
      </c>
      <c r="S777" s="3199"/>
      <c r="T777" s="1977"/>
    </row>
    <row r="778" spans="1:20" s="608" customFormat="1" ht="12.75" customHeight="1">
      <c r="A778" s="3879"/>
      <c r="B778" s="3882"/>
      <c r="C778" s="3852"/>
      <c r="D778" s="3851"/>
      <c r="E778" s="3851"/>
      <c r="F778" s="3851"/>
      <c r="G778" s="3851"/>
      <c r="H778" s="3851"/>
      <c r="I778" s="3213" t="s">
        <v>1893</v>
      </c>
      <c r="J778" s="3220" t="s">
        <v>1894</v>
      </c>
      <c r="K778" s="3646"/>
      <c r="L778" s="2304"/>
      <c r="M778" s="2304"/>
      <c r="N778" s="3661"/>
      <c r="O778" s="3661"/>
      <c r="P778" s="3661"/>
      <c r="Q778" s="3661"/>
      <c r="R778" s="3617"/>
      <c r="S778" s="3199"/>
      <c r="T778" s="1977"/>
    </row>
    <row r="779" spans="1:20" s="608" customFormat="1" ht="12.75" customHeight="1">
      <c r="A779" s="3879"/>
      <c r="B779" s="3882"/>
      <c r="C779" s="3226">
        <v>368628</v>
      </c>
      <c r="D779" s="3222">
        <v>8991</v>
      </c>
      <c r="E779" s="3222" t="s">
        <v>999</v>
      </c>
      <c r="F779" s="3222" t="s">
        <v>42</v>
      </c>
      <c r="G779" s="3222" t="s">
        <v>536</v>
      </c>
      <c r="H779" s="3222" t="s">
        <v>1887</v>
      </c>
      <c r="I779" s="3207" t="s">
        <v>1885</v>
      </c>
      <c r="J779" s="3223" t="s">
        <v>1886</v>
      </c>
      <c r="K779" s="3208">
        <v>14</v>
      </c>
      <c r="L779" s="2304"/>
      <c r="M779" s="2304"/>
      <c r="N779" s="2304"/>
      <c r="O779" s="2304" t="s">
        <v>80</v>
      </c>
      <c r="P779" s="2304">
        <v>10</v>
      </c>
      <c r="Q779" s="2304">
        <v>1</v>
      </c>
      <c r="R779" s="2325">
        <f t="shared" ref="R779:R784" si="105">P779*Q779</f>
        <v>10</v>
      </c>
      <c r="S779" s="3199"/>
      <c r="T779" s="1977"/>
    </row>
    <row r="780" spans="1:20" s="608" customFormat="1" ht="12.75" customHeight="1">
      <c r="A780" s="3879"/>
      <c r="B780" s="3882"/>
      <c r="C780" s="3226">
        <v>368629</v>
      </c>
      <c r="D780" s="3222">
        <v>8992</v>
      </c>
      <c r="E780" s="3222" t="s">
        <v>999</v>
      </c>
      <c r="F780" s="3222" t="s">
        <v>42</v>
      </c>
      <c r="G780" s="3222" t="s">
        <v>536</v>
      </c>
      <c r="H780" s="3222" t="s">
        <v>1887</v>
      </c>
      <c r="I780" s="3207" t="s">
        <v>1888</v>
      </c>
      <c r="J780" s="3223" t="s">
        <v>1897</v>
      </c>
      <c r="K780" s="3208">
        <v>14</v>
      </c>
      <c r="L780" s="2304"/>
      <c r="M780" s="2304"/>
      <c r="N780" s="2304"/>
      <c r="O780" s="2304" t="s">
        <v>80</v>
      </c>
      <c r="P780" s="2304">
        <v>10</v>
      </c>
      <c r="Q780" s="2304">
        <v>1</v>
      </c>
      <c r="R780" s="2325">
        <f t="shared" si="105"/>
        <v>10</v>
      </c>
      <c r="S780" s="3199"/>
      <c r="T780" s="1977"/>
    </row>
    <row r="781" spans="1:20" s="608" customFormat="1" ht="12.75" customHeight="1">
      <c r="A781" s="3879"/>
      <c r="B781" s="3882"/>
      <c r="C781" s="3844">
        <v>368630</v>
      </c>
      <c r="D781" s="3849">
        <v>8995</v>
      </c>
      <c r="E781" s="3849" t="s">
        <v>999</v>
      </c>
      <c r="F781" s="3849" t="s">
        <v>42</v>
      </c>
      <c r="G781" s="3849" t="s">
        <v>536</v>
      </c>
      <c r="H781" s="3849" t="s">
        <v>1887</v>
      </c>
      <c r="I781" s="3846" t="s">
        <v>1889</v>
      </c>
      <c r="J781" s="3218" t="s">
        <v>1890</v>
      </c>
      <c r="K781" s="3203">
        <v>14</v>
      </c>
      <c r="L781" s="2597"/>
      <c r="M781" s="2597"/>
      <c r="N781" s="2597"/>
      <c r="O781" s="2597" t="s">
        <v>80</v>
      </c>
      <c r="P781" s="2597">
        <v>10</v>
      </c>
      <c r="Q781" s="2597">
        <v>1</v>
      </c>
      <c r="R781" s="3204">
        <f t="shared" si="105"/>
        <v>10</v>
      </c>
      <c r="S781" s="3199"/>
      <c r="T781" s="1977"/>
    </row>
    <row r="782" spans="1:20" s="608" customFormat="1" ht="12.75" customHeight="1">
      <c r="A782" s="3879"/>
      <c r="B782" s="3882"/>
      <c r="C782" s="3865"/>
      <c r="D782" s="3864"/>
      <c r="E782" s="3864"/>
      <c r="F782" s="3864"/>
      <c r="G782" s="3864"/>
      <c r="H782" s="3864"/>
      <c r="I782" s="3734"/>
      <c r="J782" s="3219" t="s">
        <v>1891</v>
      </c>
      <c r="K782" s="1128">
        <v>14</v>
      </c>
      <c r="L782" s="951"/>
      <c r="M782" s="951"/>
      <c r="N782" s="951"/>
      <c r="O782" s="951" t="s">
        <v>80</v>
      </c>
      <c r="P782" s="951">
        <v>10</v>
      </c>
      <c r="Q782" s="951">
        <v>1</v>
      </c>
      <c r="R782" s="3190">
        <f t="shared" si="105"/>
        <v>10</v>
      </c>
      <c r="S782" s="3199"/>
      <c r="T782" s="1977"/>
    </row>
    <row r="783" spans="1:20" s="608" customFormat="1" ht="12.75" customHeight="1">
      <c r="A783" s="3879"/>
      <c r="B783" s="3882"/>
      <c r="C783" s="3852"/>
      <c r="D783" s="3851"/>
      <c r="E783" s="3851"/>
      <c r="F783" s="3851"/>
      <c r="G783" s="3851"/>
      <c r="H783" s="3851"/>
      <c r="I783" s="3847"/>
      <c r="J783" s="3221" t="s">
        <v>1892</v>
      </c>
      <c r="K783" s="3201">
        <v>14</v>
      </c>
      <c r="L783" s="1013"/>
      <c r="M783" s="1013"/>
      <c r="N783" s="1013"/>
      <c r="O783" s="1013" t="s">
        <v>80</v>
      </c>
      <c r="P783" s="1013">
        <v>10</v>
      </c>
      <c r="Q783" s="1013">
        <v>1</v>
      </c>
      <c r="R783" s="3202">
        <f t="shared" si="105"/>
        <v>10</v>
      </c>
      <c r="S783" s="3199"/>
      <c r="T783" s="1977"/>
    </row>
    <row r="784" spans="1:20" s="608" customFormat="1" ht="12.75" customHeight="1" thickBot="1">
      <c r="A784" s="3880"/>
      <c r="B784" s="3883"/>
      <c r="C784" s="3227">
        <v>368631</v>
      </c>
      <c r="D784" s="3224">
        <v>8996</v>
      </c>
      <c r="E784" s="3224" t="s">
        <v>999</v>
      </c>
      <c r="F784" s="3224" t="s">
        <v>42</v>
      </c>
      <c r="G784" s="3224" t="s">
        <v>536</v>
      </c>
      <c r="H784" s="3224" t="s">
        <v>1887</v>
      </c>
      <c r="I784" s="3209" t="s">
        <v>1895</v>
      </c>
      <c r="J784" s="3225" t="s">
        <v>1896</v>
      </c>
      <c r="K784" s="1544">
        <v>14</v>
      </c>
      <c r="L784" s="952"/>
      <c r="M784" s="952"/>
      <c r="N784" s="952"/>
      <c r="O784" s="952" t="s">
        <v>80</v>
      </c>
      <c r="P784" s="952">
        <v>10</v>
      </c>
      <c r="Q784" s="952">
        <v>1</v>
      </c>
      <c r="R784" s="3191">
        <f t="shared" si="105"/>
        <v>10</v>
      </c>
      <c r="S784" s="3200"/>
      <c r="T784" s="1977"/>
    </row>
  </sheetData>
  <autoFilter ref="A5:W740" xr:uid="{A769679C-B8EC-4823-A439-F1C0AC8E62F8}"/>
  <dataConsolidate/>
  <mergeCells count="1755">
    <mergeCell ref="S725:S727"/>
    <mergeCell ref="C729:C730"/>
    <mergeCell ref="D729:D730"/>
    <mergeCell ref="E729:E730"/>
    <mergeCell ref="F729:F730"/>
    <mergeCell ref="G729:G730"/>
    <mergeCell ref="H729:H730"/>
    <mergeCell ref="I729:I730"/>
    <mergeCell ref="S729:S733"/>
    <mergeCell ref="C731:C735"/>
    <mergeCell ref="D731:D735"/>
    <mergeCell ref="N725:N728"/>
    <mergeCell ref="O725:O728"/>
    <mergeCell ref="P725:P728"/>
    <mergeCell ref="F335:F337"/>
    <mergeCell ref="G335:G337"/>
    <mergeCell ref="H335:H337"/>
    <mergeCell ref="K335:K337"/>
    <mergeCell ref="E338:E339"/>
    <mergeCell ref="F338:F339"/>
    <mergeCell ref="G338:G339"/>
    <mergeCell ref="H338:H339"/>
    <mergeCell ref="K338:K339"/>
    <mergeCell ref="E340:E342"/>
    <mergeCell ref="F340:F342"/>
    <mergeCell ref="G340:G342"/>
    <mergeCell ref="H340:H342"/>
    <mergeCell ref="I340:I342"/>
    <mergeCell ref="K340:K342"/>
    <mergeCell ref="S734:S735"/>
    <mergeCell ref="C718:C723"/>
    <mergeCell ref="D718:D723"/>
    <mergeCell ref="F549:F550"/>
    <mergeCell ref="G549:G550"/>
    <mergeCell ref="H549:H550"/>
    <mergeCell ref="K549:K550"/>
    <mergeCell ref="D584:D585"/>
    <mergeCell ref="E584:E585"/>
    <mergeCell ref="E718:E723"/>
    <mergeCell ref="F718:F723"/>
    <mergeCell ref="G718:G723"/>
    <mergeCell ref="H718:H723"/>
    <mergeCell ref="I718:I719"/>
    <mergeCell ref="K718:K723"/>
    <mergeCell ref="I722:I723"/>
    <mergeCell ref="C725:C728"/>
    <mergeCell ref="D725:D728"/>
    <mergeCell ref="E725:E728"/>
    <mergeCell ref="F725:F728"/>
    <mergeCell ref="G725:G728"/>
    <mergeCell ref="H725:H728"/>
    <mergeCell ref="I725:I728"/>
    <mergeCell ref="C611:C612"/>
    <mergeCell ref="D611:D612"/>
    <mergeCell ref="E611:E612"/>
    <mergeCell ref="F611:F612"/>
    <mergeCell ref="G611:G612"/>
    <mergeCell ref="H611:H612"/>
    <mergeCell ref="K611:K612"/>
    <mergeCell ref="C613:C616"/>
    <mergeCell ref="D613:D616"/>
    <mergeCell ref="E613:E616"/>
    <mergeCell ref="F613:F616"/>
    <mergeCell ref="G613:G616"/>
    <mergeCell ref="K288:K290"/>
    <mergeCell ref="D314:D316"/>
    <mergeCell ref="C314:C316"/>
    <mergeCell ref="E309:E311"/>
    <mergeCell ref="F309:F311"/>
    <mergeCell ref="G309:G311"/>
    <mergeCell ref="H309:H311"/>
    <mergeCell ref="K309:K311"/>
    <mergeCell ref="E312:E313"/>
    <mergeCell ref="F312:F313"/>
    <mergeCell ref="G312:G313"/>
    <mergeCell ref="H312:H313"/>
    <mergeCell ref="K312:K313"/>
    <mergeCell ref="E314:E316"/>
    <mergeCell ref="F314:F316"/>
    <mergeCell ref="G314:G316"/>
    <mergeCell ref="H314:H316"/>
    <mergeCell ref="I314:I316"/>
    <mergeCell ref="K314:K316"/>
    <mergeCell ref="D295:D303"/>
    <mergeCell ref="C295:C303"/>
    <mergeCell ref="E257:E259"/>
    <mergeCell ref="F257:F259"/>
    <mergeCell ref="G257:G259"/>
    <mergeCell ref="H257:H259"/>
    <mergeCell ref="K257:K259"/>
    <mergeCell ref="E260:E261"/>
    <mergeCell ref="F260:F261"/>
    <mergeCell ref="G260:G261"/>
    <mergeCell ref="H260:H261"/>
    <mergeCell ref="K260:K261"/>
    <mergeCell ref="E262:E264"/>
    <mergeCell ref="F262:F264"/>
    <mergeCell ref="G262:G264"/>
    <mergeCell ref="H262:H264"/>
    <mergeCell ref="I262:I264"/>
    <mergeCell ref="K262:K264"/>
    <mergeCell ref="D288:D290"/>
    <mergeCell ref="E283:E285"/>
    <mergeCell ref="F283:F285"/>
    <mergeCell ref="G283:G285"/>
    <mergeCell ref="H283:H285"/>
    <mergeCell ref="K283:K285"/>
    <mergeCell ref="E286:E287"/>
    <mergeCell ref="F286:F287"/>
    <mergeCell ref="G286:G287"/>
    <mergeCell ref="H286:H287"/>
    <mergeCell ref="K286:K287"/>
    <mergeCell ref="E288:E290"/>
    <mergeCell ref="F288:F290"/>
    <mergeCell ref="G288:G290"/>
    <mergeCell ref="H288:H290"/>
    <mergeCell ref="I288:I290"/>
    <mergeCell ref="E210:E212"/>
    <mergeCell ref="F210:F212"/>
    <mergeCell ref="G210:G212"/>
    <mergeCell ref="H210:H212"/>
    <mergeCell ref="I210:I212"/>
    <mergeCell ref="K210:K212"/>
    <mergeCell ref="D236:D238"/>
    <mergeCell ref="C236:C238"/>
    <mergeCell ref="E231:E233"/>
    <mergeCell ref="F231:F233"/>
    <mergeCell ref="G231:G233"/>
    <mergeCell ref="H231:H233"/>
    <mergeCell ref="K231:K233"/>
    <mergeCell ref="E234:E235"/>
    <mergeCell ref="F234:F235"/>
    <mergeCell ref="G234:G235"/>
    <mergeCell ref="H234:H235"/>
    <mergeCell ref="K234:K235"/>
    <mergeCell ref="E236:E238"/>
    <mergeCell ref="F236:F238"/>
    <mergeCell ref="G236:G238"/>
    <mergeCell ref="H236:H238"/>
    <mergeCell ref="I236:I238"/>
    <mergeCell ref="K236:K238"/>
    <mergeCell ref="E179:E181"/>
    <mergeCell ref="F179:F181"/>
    <mergeCell ref="G179:G181"/>
    <mergeCell ref="H179:H181"/>
    <mergeCell ref="K179:K181"/>
    <mergeCell ref="E182:E183"/>
    <mergeCell ref="F182:F183"/>
    <mergeCell ref="G182:G183"/>
    <mergeCell ref="H182:H183"/>
    <mergeCell ref="K182:K183"/>
    <mergeCell ref="D184:D186"/>
    <mergeCell ref="E184:E186"/>
    <mergeCell ref="F184:F186"/>
    <mergeCell ref="G184:G186"/>
    <mergeCell ref="H184:H186"/>
    <mergeCell ref="I184:I186"/>
    <mergeCell ref="K184:K186"/>
    <mergeCell ref="D158:D160"/>
    <mergeCell ref="E153:E155"/>
    <mergeCell ref="F153:F155"/>
    <mergeCell ref="G153:G155"/>
    <mergeCell ref="H153:H155"/>
    <mergeCell ref="K153:K155"/>
    <mergeCell ref="E156:E157"/>
    <mergeCell ref="F156:F157"/>
    <mergeCell ref="G156:G157"/>
    <mergeCell ref="H156:H157"/>
    <mergeCell ref="K156:K157"/>
    <mergeCell ref="E158:E160"/>
    <mergeCell ref="F158:F160"/>
    <mergeCell ref="G158:G160"/>
    <mergeCell ref="H158:H160"/>
    <mergeCell ref="I158:I160"/>
    <mergeCell ref="K158:K160"/>
    <mergeCell ref="D78:D79"/>
    <mergeCell ref="C78:C79"/>
    <mergeCell ref="D85:D86"/>
    <mergeCell ref="C85:C86"/>
    <mergeCell ref="G132:G134"/>
    <mergeCell ref="H132:H134"/>
    <mergeCell ref="I132:I134"/>
    <mergeCell ref="K132:K134"/>
    <mergeCell ref="E127:E129"/>
    <mergeCell ref="F127:F129"/>
    <mergeCell ref="G127:G129"/>
    <mergeCell ref="H127:H129"/>
    <mergeCell ref="K127:K129"/>
    <mergeCell ref="E130:E131"/>
    <mergeCell ref="F130:F131"/>
    <mergeCell ref="G130:G131"/>
    <mergeCell ref="H130:H131"/>
    <mergeCell ref="K130:K131"/>
    <mergeCell ref="D130:D131"/>
    <mergeCell ref="C130:C131"/>
    <mergeCell ref="I130:I131"/>
    <mergeCell ref="I569:I570"/>
    <mergeCell ref="K569:K573"/>
    <mergeCell ref="H539:H542"/>
    <mergeCell ref="K539:K542"/>
    <mergeCell ref="C543:C546"/>
    <mergeCell ref="D543:D546"/>
    <mergeCell ref="E543:E546"/>
    <mergeCell ref="F543:F546"/>
    <mergeCell ref="G543:G546"/>
    <mergeCell ref="H543:H546"/>
    <mergeCell ref="K543:K546"/>
    <mergeCell ref="G584:G585"/>
    <mergeCell ref="G574:G575"/>
    <mergeCell ref="H574:H575"/>
    <mergeCell ref="K574:K575"/>
    <mergeCell ref="C426:C427"/>
    <mergeCell ref="D426:D427"/>
    <mergeCell ref="E426:E427"/>
    <mergeCell ref="F426:F427"/>
    <mergeCell ref="G426:G427"/>
    <mergeCell ref="H426:H427"/>
    <mergeCell ref="K426:K427"/>
    <mergeCell ref="C463:C464"/>
    <mergeCell ref="D463:D464"/>
    <mergeCell ref="E463:E464"/>
    <mergeCell ref="F463:F464"/>
    <mergeCell ref="G463:G464"/>
    <mergeCell ref="H463:H464"/>
    <mergeCell ref="K463:K464"/>
    <mergeCell ref="K440:K441"/>
    <mergeCell ref="F440:F441"/>
    <mergeCell ref="C438:C439"/>
    <mergeCell ref="K354:K355"/>
    <mergeCell ref="I359:I361"/>
    <mergeCell ref="F359:F361"/>
    <mergeCell ref="G359:G361"/>
    <mergeCell ref="H359:H361"/>
    <mergeCell ref="C359:C361"/>
    <mergeCell ref="D359:D361"/>
    <mergeCell ref="E359:E361"/>
    <mergeCell ref="Q634:Q635"/>
    <mergeCell ref="O625:O626"/>
    <mergeCell ref="P625:P626"/>
    <mergeCell ref="Q625:Q626"/>
    <mergeCell ref="D516:D519"/>
    <mergeCell ref="C553:C556"/>
    <mergeCell ref="N606:N610"/>
    <mergeCell ref="O606:O610"/>
    <mergeCell ref="E590:E593"/>
    <mergeCell ref="F590:F593"/>
    <mergeCell ref="G590:G593"/>
    <mergeCell ref="H590:H593"/>
    <mergeCell ref="I590:I593"/>
    <mergeCell ref="K590:K593"/>
    <mergeCell ref="L590:L593"/>
    <mergeCell ref="M590:M593"/>
    <mergeCell ref="O590:O593"/>
    <mergeCell ref="C584:C585"/>
    <mergeCell ref="D403:D404"/>
    <mergeCell ref="K405:K408"/>
    <mergeCell ref="C399:C400"/>
    <mergeCell ref="C401:C402"/>
    <mergeCell ref="K399:K400"/>
    <mergeCell ref="E412:E413"/>
    <mergeCell ref="R634:R635"/>
    <mergeCell ref="D634:D635"/>
    <mergeCell ref="E634:E635"/>
    <mergeCell ref="F634:F635"/>
    <mergeCell ref="G634:G635"/>
    <mergeCell ref="H634:H635"/>
    <mergeCell ref="I634:I635"/>
    <mergeCell ref="K634:K635"/>
    <mergeCell ref="L634:L635"/>
    <mergeCell ref="M634:M635"/>
    <mergeCell ref="N634:N635"/>
    <mergeCell ref="O634:O635"/>
    <mergeCell ref="P634:P635"/>
    <mergeCell ref="E627:E630"/>
    <mergeCell ref="F627:F630"/>
    <mergeCell ref="G627:G630"/>
    <mergeCell ref="H627:H630"/>
    <mergeCell ref="I627:I630"/>
    <mergeCell ref="K627:K630"/>
    <mergeCell ref="L627:L630"/>
    <mergeCell ref="M627:M630"/>
    <mergeCell ref="N627:N630"/>
    <mergeCell ref="O627:O630"/>
    <mergeCell ref="P627:P630"/>
    <mergeCell ref="Q627:Q630"/>
    <mergeCell ref="R627:R630"/>
    <mergeCell ref="N569:N573"/>
    <mergeCell ref="O569:O573"/>
    <mergeCell ref="G553:G556"/>
    <mergeCell ref="H553:H556"/>
    <mergeCell ref="I553:I556"/>
    <mergeCell ref="K553:K556"/>
    <mergeCell ref="L553:L556"/>
    <mergeCell ref="M553:M556"/>
    <mergeCell ref="N553:N556"/>
    <mergeCell ref="D576:D579"/>
    <mergeCell ref="E576:E579"/>
    <mergeCell ref="F576:F579"/>
    <mergeCell ref="G576:G579"/>
    <mergeCell ref="H576:H579"/>
    <mergeCell ref="K576:K579"/>
    <mergeCell ref="C560:C561"/>
    <mergeCell ref="I606:I607"/>
    <mergeCell ref="H569:H573"/>
    <mergeCell ref="F553:F556"/>
    <mergeCell ref="D588:D589"/>
    <mergeCell ref="O553:O556"/>
    <mergeCell ref="G580:G583"/>
    <mergeCell ref="H580:H583"/>
    <mergeCell ref="K580:K583"/>
    <mergeCell ref="C574:C575"/>
    <mergeCell ref="H584:H585"/>
    <mergeCell ref="K584:K585"/>
    <mergeCell ref="N584:N585"/>
    <mergeCell ref="O584:O585"/>
    <mergeCell ref="D574:D575"/>
    <mergeCell ref="E574:E575"/>
    <mergeCell ref="F574:F575"/>
    <mergeCell ref="L539:L540"/>
    <mergeCell ref="M539:M540"/>
    <mergeCell ref="R625:R626"/>
    <mergeCell ref="C623:C624"/>
    <mergeCell ref="D623:D624"/>
    <mergeCell ref="E623:E624"/>
    <mergeCell ref="F623:F624"/>
    <mergeCell ref="G623:G624"/>
    <mergeCell ref="H623:H624"/>
    <mergeCell ref="K623:K624"/>
    <mergeCell ref="N623:N624"/>
    <mergeCell ref="O623:O624"/>
    <mergeCell ref="D627:D630"/>
    <mergeCell ref="C606:C610"/>
    <mergeCell ref="I613:I616"/>
    <mergeCell ref="L613:L614"/>
    <mergeCell ref="M613:M614"/>
    <mergeCell ref="N613:N620"/>
    <mergeCell ref="O613:O620"/>
    <mergeCell ref="P613:P620"/>
    <mergeCell ref="Q621:Q622"/>
    <mergeCell ref="R621:R622"/>
    <mergeCell ref="P623:P624"/>
    <mergeCell ref="Q623:Q624"/>
    <mergeCell ref="R623:R624"/>
    <mergeCell ref="D625:D626"/>
    <mergeCell ref="E625:E626"/>
    <mergeCell ref="F625:F626"/>
    <mergeCell ref="G625:G626"/>
    <mergeCell ref="H625:H626"/>
    <mergeCell ref="I625:I626"/>
    <mergeCell ref="N590:N593"/>
    <mergeCell ref="G621:G622"/>
    <mergeCell ref="H621:H622"/>
    <mergeCell ref="K621:K622"/>
    <mergeCell ref="N621:N622"/>
    <mergeCell ref="K625:K626"/>
    <mergeCell ref="N625:N626"/>
    <mergeCell ref="O621:O622"/>
    <mergeCell ref="P621:P622"/>
    <mergeCell ref="C617:C620"/>
    <mergeCell ref="D617:D620"/>
    <mergeCell ref="E617:E620"/>
    <mergeCell ref="F617:F620"/>
    <mergeCell ref="G617:G620"/>
    <mergeCell ref="H617:H620"/>
    <mergeCell ref="K617:K620"/>
    <mergeCell ref="Q606:Q610"/>
    <mergeCell ref="R606:R610"/>
    <mergeCell ref="K606:K610"/>
    <mergeCell ref="H613:H616"/>
    <mergeCell ref="K613:K616"/>
    <mergeCell ref="C621:C622"/>
    <mergeCell ref="D621:D622"/>
    <mergeCell ref="E621:E622"/>
    <mergeCell ref="F621:F622"/>
    <mergeCell ref="N597:N598"/>
    <mergeCell ref="O597:O598"/>
    <mergeCell ref="P597:P598"/>
    <mergeCell ref="Q597:Q598"/>
    <mergeCell ref="R597:R598"/>
    <mergeCell ref="D597:D598"/>
    <mergeCell ref="E597:E598"/>
    <mergeCell ref="F597:F598"/>
    <mergeCell ref="G597:G598"/>
    <mergeCell ref="H597:H598"/>
    <mergeCell ref="I597:I598"/>
    <mergeCell ref="K597:K598"/>
    <mergeCell ref="L597:L598"/>
    <mergeCell ref="M597:M598"/>
    <mergeCell ref="I608:I609"/>
    <mergeCell ref="D606:D610"/>
    <mergeCell ref="E606:E610"/>
    <mergeCell ref="F606:F610"/>
    <mergeCell ref="G606:G610"/>
    <mergeCell ref="H606:H610"/>
    <mergeCell ref="P606:P610"/>
    <mergeCell ref="P553:P556"/>
    <mergeCell ref="Q553:Q556"/>
    <mergeCell ref="R553:R556"/>
    <mergeCell ref="I571:I572"/>
    <mergeCell ref="P590:P593"/>
    <mergeCell ref="Q590:Q593"/>
    <mergeCell ref="R590:R593"/>
    <mergeCell ref="P588:P589"/>
    <mergeCell ref="Q588:Q589"/>
    <mergeCell ref="R588:R589"/>
    <mergeCell ref="C586:C587"/>
    <mergeCell ref="D586:D587"/>
    <mergeCell ref="E586:E587"/>
    <mergeCell ref="F586:F587"/>
    <mergeCell ref="G586:G587"/>
    <mergeCell ref="H586:H587"/>
    <mergeCell ref="K586:K587"/>
    <mergeCell ref="N586:N587"/>
    <mergeCell ref="C588:C589"/>
    <mergeCell ref="O586:O587"/>
    <mergeCell ref="O588:O589"/>
    <mergeCell ref="D590:D593"/>
    <mergeCell ref="D553:D556"/>
    <mergeCell ref="C569:C573"/>
    <mergeCell ref="D569:D573"/>
    <mergeCell ref="E569:E573"/>
    <mergeCell ref="F569:F573"/>
    <mergeCell ref="G569:G573"/>
    <mergeCell ref="P569:P573"/>
    <mergeCell ref="D580:D583"/>
    <mergeCell ref="E580:E583"/>
    <mergeCell ref="F580:F583"/>
    <mergeCell ref="R549:R550"/>
    <mergeCell ref="D551:D552"/>
    <mergeCell ref="E551:E552"/>
    <mergeCell ref="F551:F552"/>
    <mergeCell ref="G551:G552"/>
    <mergeCell ref="H551:H552"/>
    <mergeCell ref="I551:I552"/>
    <mergeCell ref="Q569:Q573"/>
    <mergeCell ref="R569:R573"/>
    <mergeCell ref="N560:N561"/>
    <mergeCell ref="O560:O561"/>
    <mergeCell ref="P560:P561"/>
    <mergeCell ref="Q560:Q561"/>
    <mergeCell ref="R560:R561"/>
    <mergeCell ref="D560:D561"/>
    <mergeCell ref="E560:E561"/>
    <mergeCell ref="F560:F561"/>
    <mergeCell ref="G560:G561"/>
    <mergeCell ref="H560:H561"/>
    <mergeCell ref="I560:I561"/>
    <mergeCell ref="K560:K561"/>
    <mergeCell ref="L560:L561"/>
    <mergeCell ref="M560:M561"/>
    <mergeCell ref="E553:E556"/>
    <mergeCell ref="K551:K552"/>
    <mergeCell ref="N551:N552"/>
    <mergeCell ref="O551:O552"/>
    <mergeCell ref="P551:P552"/>
    <mergeCell ref="Q551:Q552"/>
    <mergeCell ref="R551:R552"/>
    <mergeCell ref="D549:D550"/>
    <mergeCell ref="E549:E550"/>
    <mergeCell ref="N549:N550"/>
    <mergeCell ref="O549:O550"/>
    <mergeCell ref="C547:C548"/>
    <mergeCell ref="D547:D548"/>
    <mergeCell ref="E547:E548"/>
    <mergeCell ref="F547:F548"/>
    <mergeCell ref="G547:G548"/>
    <mergeCell ref="H547:H548"/>
    <mergeCell ref="K547:K548"/>
    <mergeCell ref="N547:N548"/>
    <mergeCell ref="O547:O548"/>
    <mergeCell ref="P547:P548"/>
    <mergeCell ref="Q547:Q548"/>
    <mergeCell ref="R547:R548"/>
    <mergeCell ref="P549:P550"/>
    <mergeCell ref="Q549:Q550"/>
    <mergeCell ref="N514:N515"/>
    <mergeCell ref="O514:O515"/>
    <mergeCell ref="P514:P515"/>
    <mergeCell ref="R532:R536"/>
    <mergeCell ref="N523:N524"/>
    <mergeCell ref="O523:O524"/>
    <mergeCell ref="P523:P524"/>
    <mergeCell ref="Q523:Q524"/>
    <mergeCell ref="R523:R524"/>
    <mergeCell ref="D523:D524"/>
    <mergeCell ref="E523:E524"/>
    <mergeCell ref="F523:F524"/>
    <mergeCell ref="G523:G524"/>
    <mergeCell ref="H523:H524"/>
    <mergeCell ref="I523:I524"/>
    <mergeCell ref="K523:K524"/>
    <mergeCell ref="L523:L524"/>
    <mergeCell ref="M523:M524"/>
    <mergeCell ref="E516:E519"/>
    <mergeCell ref="F516:F519"/>
    <mergeCell ref="G516:G519"/>
    <mergeCell ref="H516:H519"/>
    <mergeCell ref="I516:I519"/>
    <mergeCell ref="K516:K519"/>
    <mergeCell ref="L516:L519"/>
    <mergeCell ref="M516:M519"/>
    <mergeCell ref="N516:N519"/>
    <mergeCell ref="O516:O519"/>
    <mergeCell ref="P516:P519"/>
    <mergeCell ref="Q516:Q519"/>
    <mergeCell ref="R516:R519"/>
    <mergeCell ref="Q532:Q536"/>
    <mergeCell ref="P532:P536"/>
    <mergeCell ref="O532:O536"/>
    <mergeCell ref="I532:I533"/>
    <mergeCell ref="K532:K536"/>
    <mergeCell ref="N502:N509"/>
    <mergeCell ref="O502:O509"/>
    <mergeCell ref="P502:P509"/>
    <mergeCell ref="C502:C505"/>
    <mergeCell ref="D502:D505"/>
    <mergeCell ref="E502:E505"/>
    <mergeCell ref="F502:F505"/>
    <mergeCell ref="G502:G505"/>
    <mergeCell ref="H502:H505"/>
    <mergeCell ref="C506:C509"/>
    <mergeCell ref="D506:D509"/>
    <mergeCell ref="E506:E509"/>
    <mergeCell ref="F506:F509"/>
    <mergeCell ref="G506:G509"/>
    <mergeCell ref="C500:C501"/>
    <mergeCell ref="D500:D501"/>
    <mergeCell ref="E500:E501"/>
    <mergeCell ref="F500:F501"/>
    <mergeCell ref="G500:G501"/>
    <mergeCell ref="H500:H501"/>
    <mergeCell ref="K500:K501"/>
    <mergeCell ref="H506:H509"/>
    <mergeCell ref="L502:L503"/>
    <mergeCell ref="M502:M503"/>
    <mergeCell ref="R495:R499"/>
    <mergeCell ref="D486:D487"/>
    <mergeCell ref="E486:E487"/>
    <mergeCell ref="F486:F487"/>
    <mergeCell ref="G486:G487"/>
    <mergeCell ref="H486:H487"/>
    <mergeCell ref="I486:I487"/>
    <mergeCell ref="K486:K487"/>
    <mergeCell ref="L486:L487"/>
    <mergeCell ref="M486:M487"/>
    <mergeCell ref="N486:N487"/>
    <mergeCell ref="O486:O487"/>
    <mergeCell ref="P486:P487"/>
    <mergeCell ref="Q486:Q487"/>
    <mergeCell ref="R486:R487"/>
    <mergeCell ref="N479:N482"/>
    <mergeCell ref="O479:O482"/>
    <mergeCell ref="P479:P482"/>
    <mergeCell ref="Q479:Q482"/>
    <mergeCell ref="R479:R482"/>
    <mergeCell ref="D479:D482"/>
    <mergeCell ref="L479:L482"/>
    <mergeCell ref="M479:M482"/>
    <mergeCell ref="I497:I498"/>
    <mergeCell ref="D495:D499"/>
    <mergeCell ref="E495:E499"/>
    <mergeCell ref="F495:F499"/>
    <mergeCell ref="G495:G499"/>
    <mergeCell ref="H495:H499"/>
    <mergeCell ref="I495:I496"/>
    <mergeCell ref="K495:K499"/>
    <mergeCell ref="N495:N499"/>
    <mergeCell ref="R465:R472"/>
    <mergeCell ref="L469:L470"/>
    <mergeCell ref="M469:M470"/>
    <mergeCell ref="P477:P478"/>
    <mergeCell ref="Q477:Q478"/>
    <mergeCell ref="R477:R478"/>
    <mergeCell ref="I477:I478"/>
    <mergeCell ref="K477:K478"/>
    <mergeCell ref="N477:N478"/>
    <mergeCell ref="O477:O478"/>
    <mergeCell ref="P473:P474"/>
    <mergeCell ref="Q473:Q474"/>
    <mergeCell ref="R473:R474"/>
    <mergeCell ref="N475:N476"/>
    <mergeCell ref="O475:O476"/>
    <mergeCell ref="P475:P476"/>
    <mergeCell ref="Q475:Q476"/>
    <mergeCell ref="R475:R476"/>
    <mergeCell ref="I465:I468"/>
    <mergeCell ref="I469:I472"/>
    <mergeCell ref="R440:R441"/>
    <mergeCell ref="D442:D445"/>
    <mergeCell ref="E442:E445"/>
    <mergeCell ref="F442:F445"/>
    <mergeCell ref="G442:G445"/>
    <mergeCell ref="H442:H445"/>
    <mergeCell ref="I442:I445"/>
    <mergeCell ref="D440:D441"/>
    <mergeCell ref="E440:E441"/>
    <mergeCell ref="Q442:Q445"/>
    <mergeCell ref="N473:N474"/>
    <mergeCell ref="O473:O474"/>
    <mergeCell ref="C458:C462"/>
    <mergeCell ref="D458:D462"/>
    <mergeCell ref="E458:E462"/>
    <mergeCell ref="F458:F462"/>
    <mergeCell ref="G458:G462"/>
    <mergeCell ref="H458:H462"/>
    <mergeCell ref="I458:I459"/>
    <mergeCell ref="K458:K462"/>
    <mergeCell ref="N458:N462"/>
    <mergeCell ref="O458:O462"/>
    <mergeCell ref="P458:P462"/>
    <mergeCell ref="C442:C445"/>
    <mergeCell ref="C449:C450"/>
    <mergeCell ref="K465:K468"/>
    <mergeCell ref="G469:G472"/>
    <mergeCell ref="H469:H472"/>
    <mergeCell ref="K469:K472"/>
    <mergeCell ref="C469:C472"/>
    <mergeCell ref="R449:R450"/>
    <mergeCell ref="R458:R462"/>
    <mergeCell ref="Q412:Q413"/>
    <mergeCell ref="R412:R413"/>
    <mergeCell ref="H403:H404"/>
    <mergeCell ref="I403:I404"/>
    <mergeCell ref="K403:K404"/>
    <mergeCell ref="N403:N404"/>
    <mergeCell ref="O403:O404"/>
    <mergeCell ref="K401:K402"/>
    <mergeCell ref="N401:N402"/>
    <mergeCell ref="O401:O402"/>
    <mergeCell ref="P405:P408"/>
    <mergeCell ref="Q405:Q408"/>
    <mergeCell ref="R405:R408"/>
    <mergeCell ref="P403:P404"/>
    <mergeCell ref="Q403:Q404"/>
    <mergeCell ref="R403:R404"/>
    <mergeCell ref="P401:P402"/>
    <mergeCell ref="Q401:Q402"/>
    <mergeCell ref="R401:R402"/>
    <mergeCell ref="H412:H413"/>
    <mergeCell ref="I412:I413"/>
    <mergeCell ref="H405:H408"/>
    <mergeCell ref="K412:K413"/>
    <mergeCell ref="O384:O388"/>
    <mergeCell ref="P384:P388"/>
    <mergeCell ref="N375:N376"/>
    <mergeCell ref="D375:D376"/>
    <mergeCell ref="D368:D371"/>
    <mergeCell ref="F375:F376"/>
    <mergeCell ref="G375:G376"/>
    <mergeCell ref="H375:H376"/>
    <mergeCell ref="K375:K376"/>
    <mergeCell ref="L375:L376"/>
    <mergeCell ref="H368:H371"/>
    <mergeCell ref="I375:I376"/>
    <mergeCell ref="P366:P367"/>
    <mergeCell ref="G366:G367"/>
    <mergeCell ref="O375:O376"/>
    <mergeCell ref="P375:P376"/>
    <mergeCell ref="L412:L413"/>
    <mergeCell ref="M412:M413"/>
    <mergeCell ref="N412:N413"/>
    <mergeCell ref="O412:O413"/>
    <mergeCell ref="P412:P413"/>
    <mergeCell ref="E401:E402"/>
    <mergeCell ref="G405:G408"/>
    <mergeCell ref="D412:D413"/>
    <mergeCell ref="E403:E404"/>
    <mergeCell ref="F403:F404"/>
    <mergeCell ref="G403:G404"/>
    <mergeCell ref="F405:F408"/>
    <mergeCell ref="F401:F402"/>
    <mergeCell ref="R349:R353"/>
    <mergeCell ref="K362:K363"/>
    <mergeCell ref="R364:R365"/>
    <mergeCell ref="N349:N353"/>
    <mergeCell ref="O349:O353"/>
    <mergeCell ref="P349:P353"/>
    <mergeCell ref="Q349:Q353"/>
    <mergeCell ref="K349:K353"/>
    <mergeCell ref="I356:I358"/>
    <mergeCell ref="G356:G358"/>
    <mergeCell ref="F356:F358"/>
    <mergeCell ref="E356:E358"/>
    <mergeCell ref="H356:H358"/>
    <mergeCell ref="D356:D358"/>
    <mergeCell ref="C356:C358"/>
    <mergeCell ref="N362:N363"/>
    <mergeCell ref="O362:O363"/>
    <mergeCell ref="P362:P363"/>
    <mergeCell ref="Q362:Q363"/>
    <mergeCell ref="R362:R363"/>
    <mergeCell ref="O364:O365"/>
    <mergeCell ref="P364:P365"/>
    <mergeCell ref="Q364:Q365"/>
    <mergeCell ref="R356:R358"/>
    <mergeCell ref="Q356:Q358"/>
    <mergeCell ref="P356:P358"/>
    <mergeCell ref="H354:H355"/>
    <mergeCell ref="E354:E355"/>
    <mergeCell ref="F354:F355"/>
    <mergeCell ref="G354:G355"/>
    <mergeCell ref="D354:D355"/>
    <mergeCell ref="C354:C355"/>
    <mergeCell ref="C395:C398"/>
    <mergeCell ref="F391:F394"/>
    <mergeCell ref="E384:E388"/>
    <mergeCell ref="F384:F388"/>
    <mergeCell ref="G384:G388"/>
    <mergeCell ref="H384:H388"/>
    <mergeCell ref="I384:I385"/>
    <mergeCell ref="C368:C371"/>
    <mergeCell ref="E375:E376"/>
    <mergeCell ref="C389:C390"/>
    <mergeCell ref="D389:D390"/>
    <mergeCell ref="E389:E390"/>
    <mergeCell ref="F389:F390"/>
    <mergeCell ref="G389:G390"/>
    <mergeCell ref="H389:H390"/>
    <mergeCell ref="C384:C388"/>
    <mergeCell ref="D384:D388"/>
    <mergeCell ref="C375:C376"/>
    <mergeCell ref="I267:I268"/>
    <mergeCell ref="I269:I271"/>
    <mergeCell ref="I275:I277"/>
    <mergeCell ref="I280:I282"/>
    <mergeCell ref="I283:I285"/>
    <mergeCell ref="I405:I408"/>
    <mergeCell ref="P359:P361"/>
    <mergeCell ref="Q359:Q361"/>
    <mergeCell ref="R359:R361"/>
    <mergeCell ref="K391:K394"/>
    <mergeCell ref="K395:K398"/>
    <mergeCell ref="O356:O358"/>
    <mergeCell ref="N356:N358"/>
    <mergeCell ref="K356:K358"/>
    <mergeCell ref="K359:K361"/>
    <mergeCell ref="N359:N361"/>
    <mergeCell ref="H364:H365"/>
    <mergeCell ref="K368:K371"/>
    <mergeCell ref="L368:L371"/>
    <mergeCell ref="M368:M371"/>
    <mergeCell ref="N368:N371"/>
    <mergeCell ref="O368:O371"/>
    <mergeCell ref="P368:P371"/>
    <mergeCell ref="Q368:Q371"/>
    <mergeCell ref="Q375:Q376"/>
    <mergeCell ref="R375:R376"/>
    <mergeCell ref="M395:M396"/>
    <mergeCell ref="Q391:Q398"/>
    <mergeCell ref="R391:R398"/>
    <mergeCell ref="L395:L396"/>
    <mergeCell ref="O391:O398"/>
    <mergeCell ref="P391:P398"/>
    <mergeCell ref="H349:H353"/>
    <mergeCell ref="H391:H394"/>
    <mergeCell ref="E364:E365"/>
    <mergeCell ref="O359:O361"/>
    <mergeCell ref="I391:I394"/>
    <mergeCell ref="I395:I398"/>
    <mergeCell ref="Q366:Q367"/>
    <mergeCell ref="R366:R367"/>
    <mergeCell ref="I366:I367"/>
    <mergeCell ref="M391:M392"/>
    <mergeCell ref="N391:N398"/>
    <mergeCell ref="R384:R388"/>
    <mergeCell ref="L405:L408"/>
    <mergeCell ref="M405:M408"/>
    <mergeCell ref="N405:N408"/>
    <mergeCell ref="O405:O408"/>
    <mergeCell ref="R368:R371"/>
    <mergeCell ref="F364:F365"/>
    <mergeCell ref="G364:G365"/>
    <mergeCell ref="H362:H363"/>
    <mergeCell ref="K389:K390"/>
    <mergeCell ref="N399:N400"/>
    <mergeCell ref="O399:O400"/>
    <mergeCell ref="Q384:Q388"/>
    <mergeCell ref="Q399:Q400"/>
    <mergeCell ref="R399:R400"/>
    <mergeCell ref="P399:P400"/>
    <mergeCell ref="L391:L392"/>
    <mergeCell ref="H395:H398"/>
    <mergeCell ref="E395:E398"/>
    <mergeCell ref="F395:F398"/>
    <mergeCell ref="G395:G398"/>
    <mergeCell ref="D321:D329"/>
    <mergeCell ref="C321:C329"/>
    <mergeCell ref="D306:D308"/>
    <mergeCell ref="C306:C308"/>
    <mergeCell ref="D335:D337"/>
    <mergeCell ref="C335:C337"/>
    <mergeCell ref="C332:C334"/>
    <mergeCell ref="D332:D334"/>
    <mergeCell ref="D309:D311"/>
    <mergeCell ref="C309:C311"/>
    <mergeCell ref="D319:D320"/>
    <mergeCell ref="C319:C320"/>
    <mergeCell ref="C364:C365"/>
    <mergeCell ref="C362:C363"/>
    <mergeCell ref="G391:G394"/>
    <mergeCell ref="D366:D367"/>
    <mergeCell ref="E366:E367"/>
    <mergeCell ref="F366:F367"/>
    <mergeCell ref="C391:C394"/>
    <mergeCell ref="C349:C353"/>
    <mergeCell ref="D349:D353"/>
    <mergeCell ref="E349:E353"/>
    <mergeCell ref="F349:F353"/>
    <mergeCell ref="G349:G353"/>
    <mergeCell ref="D364:D365"/>
    <mergeCell ref="C366:C367"/>
    <mergeCell ref="D340:D342"/>
    <mergeCell ref="C340:C342"/>
    <mergeCell ref="E335:E337"/>
    <mergeCell ref="Q514:Q515"/>
    <mergeCell ref="R514:R515"/>
    <mergeCell ref="N512:N513"/>
    <mergeCell ref="O512:O513"/>
    <mergeCell ref="K510:K511"/>
    <mergeCell ref="N510:N511"/>
    <mergeCell ref="O510:O511"/>
    <mergeCell ref="P510:P511"/>
    <mergeCell ref="Q510:Q511"/>
    <mergeCell ref="R510:R511"/>
    <mergeCell ref="P512:P513"/>
    <mergeCell ref="Q512:Q513"/>
    <mergeCell ref="R512:R513"/>
    <mergeCell ref="D362:D363"/>
    <mergeCell ref="E362:E363"/>
    <mergeCell ref="F362:F363"/>
    <mergeCell ref="G362:G363"/>
    <mergeCell ref="K364:K365"/>
    <mergeCell ref="N364:N365"/>
    <mergeCell ref="I386:I387"/>
    <mergeCell ref="G401:G402"/>
    <mergeCell ref="H401:H402"/>
    <mergeCell ref="E391:E394"/>
    <mergeCell ref="D391:D394"/>
    <mergeCell ref="D395:D398"/>
    <mergeCell ref="K366:K367"/>
    <mergeCell ref="N366:N367"/>
    <mergeCell ref="O366:O367"/>
    <mergeCell ref="H366:H367"/>
    <mergeCell ref="M375:M376"/>
    <mergeCell ref="K384:K388"/>
    <mergeCell ref="N384:N388"/>
    <mergeCell ref="I659:I662"/>
    <mergeCell ref="C641:C651"/>
    <mergeCell ref="D641:D651"/>
    <mergeCell ref="C652:C662"/>
    <mergeCell ref="D652:D662"/>
    <mergeCell ref="F465:F468"/>
    <mergeCell ref="G465:G468"/>
    <mergeCell ref="H465:H468"/>
    <mergeCell ref="D469:D472"/>
    <mergeCell ref="E469:E472"/>
    <mergeCell ref="F469:F472"/>
    <mergeCell ref="K442:K445"/>
    <mergeCell ref="K473:K474"/>
    <mergeCell ref="K475:K476"/>
    <mergeCell ref="M428:M429"/>
    <mergeCell ref="O442:O445"/>
    <mergeCell ref="P442:P445"/>
    <mergeCell ref="K436:K437"/>
    <mergeCell ref="D438:D439"/>
    <mergeCell ref="E438:E439"/>
    <mergeCell ref="F438:F439"/>
    <mergeCell ref="G438:G439"/>
    <mergeCell ref="H438:H439"/>
    <mergeCell ref="K438:K439"/>
    <mergeCell ref="N438:N439"/>
    <mergeCell ref="O438:O439"/>
    <mergeCell ref="P438:P439"/>
    <mergeCell ref="P436:P437"/>
    <mergeCell ref="I432:I435"/>
    <mergeCell ref="D436:D437"/>
    <mergeCell ref="E436:E437"/>
    <mergeCell ref="F436:F437"/>
    <mergeCell ref="I663:I665"/>
    <mergeCell ref="I666:I669"/>
    <mergeCell ref="I670:I673"/>
    <mergeCell ref="C293:C294"/>
    <mergeCell ref="I327:I329"/>
    <mergeCell ref="I332:I334"/>
    <mergeCell ref="I335:I337"/>
    <mergeCell ref="S335:S337"/>
    <mergeCell ref="S288:S289"/>
    <mergeCell ref="I293:I294"/>
    <mergeCell ref="I295:I297"/>
    <mergeCell ref="I301:I303"/>
    <mergeCell ref="I306:I308"/>
    <mergeCell ref="I309:I311"/>
    <mergeCell ref="S309:S311"/>
    <mergeCell ref="S295:S304"/>
    <mergeCell ref="S306:S307"/>
    <mergeCell ref="S332:S333"/>
    <mergeCell ref="I349:I350"/>
    <mergeCell ref="I351:I352"/>
    <mergeCell ref="R442:R445"/>
    <mergeCell ref="F412:F413"/>
    <mergeCell ref="G412:G413"/>
    <mergeCell ref="H440:H441"/>
    <mergeCell ref="C412:C413"/>
    <mergeCell ref="D465:D468"/>
    <mergeCell ref="E465:E468"/>
    <mergeCell ref="E368:E371"/>
    <mergeCell ref="F368:F371"/>
    <mergeCell ref="G368:G371"/>
    <mergeCell ref="S652:S662"/>
    <mergeCell ref="I655:I658"/>
    <mergeCell ref="S707:S717"/>
    <mergeCell ref="D663:D673"/>
    <mergeCell ref="C663:C673"/>
    <mergeCell ref="C674:C676"/>
    <mergeCell ref="C683:C685"/>
    <mergeCell ref="I704:I706"/>
    <mergeCell ref="S338:S339"/>
    <mergeCell ref="S340:S341"/>
    <mergeCell ref="I345:I346"/>
    <mergeCell ref="I698:I700"/>
    <mergeCell ref="S704:S706"/>
    <mergeCell ref="S698:S700"/>
    <mergeCell ref="S701:S703"/>
    <mergeCell ref="I368:I371"/>
    <mergeCell ref="D254:D256"/>
    <mergeCell ref="C254:C256"/>
    <mergeCell ref="D267:D268"/>
    <mergeCell ref="C267:C268"/>
    <mergeCell ref="D257:D259"/>
    <mergeCell ref="C257:C259"/>
    <mergeCell ref="D345:D346"/>
    <mergeCell ref="C345:C346"/>
    <mergeCell ref="D283:D285"/>
    <mergeCell ref="C283:C285"/>
    <mergeCell ref="D280:D282"/>
    <mergeCell ref="C280:C282"/>
    <mergeCell ref="C551:C552"/>
    <mergeCell ref="S283:S285"/>
    <mergeCell ref="S286:S287"/>
    <mergeCell ref="S312:S313"/>
    <mergeCell ref="S314:S315"/>
    <mergeCell ref="I338:I339"/>
    <mergeCell ref="C243:C251"/>
    <mergeCell ref="D243:D251"/>
    <mergeCell ref="D286:D287"/>
    <mergeCell ref="C286:C287"/>
    <mergeCell ref="D312:D313"/>
    <mergeCell ref="C312:C313"/>
    <mergeCell ref="D165:D173"/>
    <mergeCell ref="C165:C173"/>
    <mergeCell ref="D189:D190"/>
    <mergeCell ref="C189:C190"/>
    <mergeCell ref="D182:D183"/>
    <mergeCell ref="C182:C183"/>
    <mergeCell ref="D179:D181"/>
    <mergeCell ref="C179:C181"/>
    <mergeCell ref="D176:D178"/>
    <mergeCell ref="C176:C178"/>
    <mergeCell ref="D191:D199"/>
    <mergeCell ref="C191:C199"/>
    <mergeCell ref="D208:D209"/>
    <mergeCell ref="D260:D261"/>
    <mergeCell ref="C260:C261"/>
    <mergeCell ref="D269:D277"/>
    <mergeCell ref="C269:C277"/>
    <mergeCell ref="D293:D294"/>
    <mergeCell ref="D210:D212"/>
    <mergeCell ref="C210:C212"/>
    <mergeCell ref="C184:C186"/>
    <mergeCell ref="C262:C264"/>
    <mergeCell ref="D262:D264"/>
    <mergeCell ref="C288:C290"/>
    <mergeCell ref="C241:C242"/>
    <mergeCell ref="D241:D242"/>
    <mergeCell ref="S182:S183"/>
    <mergeCell ref="S184:S185"/>
    <mergeCell ref="I189:I190"/>
    <mergeCell ref="I191:I193"/>
    <mergeCell ref="I197:I199"/>
    <mergeCell ref="I241:I242"/>
    <mergeCell ref="S202:S203"/>
    <mergeCell ref="S205:S207"/>
    <mergeCell ref="S208:S209"/>
    <mergeCell ref="S210:S211"/>
    <mergeCell ref="I234:I235"/>
    <mergeCell ref="D231:D233"/>
    <mergeCell ref="C231:C233"/>
    <mergeCell ref="D228:D230"/>
    <mergeCell ref="C228:C230"/>
    <mergeCell ref="D234:D235"/>
    <mergeCell ref="C234:C235"/>
    <mergeCell ref="S191:S200"/>
    <mergeCell ref="S231:S233"/>
    <mergeCell ref="S234:S235"/>
    <mergeCell ref="S236:S237"/>
    <mergeCell ref="E205:E207"/>
    <mergeCell ref="F205:F207"/>
    <mergeCell ref="G205:G207"/>
    <mergeCell ref="H205:H207"/>
    <mergeCell ref="K205:K207"/>
    <mergeCell ref="E208:E209"/>
    <mergeCell ref="F208:F209"/>
    <mergeCell ref="G208:G209"/>
    <mergeCell ref="H208:H209"/>
    <mergeCell ref="K208:K209"/>
    <mergeCell ref="S228:S229"/>
    <mergeCell ref="B165:B190"/>
    <mergeCell ref="B191:B216"/>
    <mergeCell ref="B217:B242"/>
    <mergeCell ref="B321:B346"/>
    <mergeCell ref="B295:B320"/>
    <mergeCell ref="B269:B294"/>
    <mergeCell ref="B243:B268"/>
    <mergeCell ref="I165:I167"/>
    <mergeCell ref="I171:I173"/>
    <mergeCell ref="I176:I178"/>
    <mergeCell ref="I179:I181"/>
    <mergeCell ref="I202:I204"/>
    <mergeCell ref="I205:I207"/>
    <mergeCell ref="I208:I209"/>
    <mergeCell ref="I215:I216"/>
    <mergeCell ref="I217:I219"/>
    <mergeCell ref="I223:I225"/>
    <mergeCell ref="I228:I230"/>
    <mergeCell ref="I231:I233"/>
    <mergeCell ref="C208:C209"/>
    <mergeCell ref="D205:D207"/>
    <mergeCell ref="C205:C207"/>
    <mergeCell ref="I319:I320"/>
    <mergeCell ref="I321:I323"/>
    <mergeCell ref="I243:I245"/>
    <mergeCell ref="I249:I251"/>
    <mergeCell ref="I254:I256"/>
    <mergeCell ref="I257:I259"/>
    <mergeCell ref="I286:I287"/>
    <mergeCell ref="I312:I313"/>
    <mergeCell ref="D338:D339"/>
    <mergeCell ref="C338:C339"/>
    <mergeCell ref="B139:B164"/>
    <mergeCell ref="C139:C147"/>
    <mergeCell ref="D139:D147"/>
    <mergeCell ref="I139:I141"/>
    <mergeCell ref="I145:I147"/>
    <mergeCell ref="I150:I152"/>
    <mergeCell ref="I153:I155"/>
    <mergeCell ref="D150:D152"/>
    <mergeCell ref="C150:C152"/>
    <mergeCell ref="D156:D157"/>
    <mergeCell ref="C156:C157"/>
    <mergeCell ref="I156:I157"/>
    <mergeCell ref="S153:S155"/>
    <mergeCell ref="S156:S157"/>
    <mergeCell ref="D153:D155"/>
    <mergeCell ref="C153:C155"/>
    <mergeCell ref="S130:S131"/>
    <mergeCell ref="S132:S133"/>
    <mergeCell ref="I137:I138"/>
    <mergeCell ref="D137:D138"/>
    <mergeCell ref="C137:C138"/>
    <mergeCell ref="B113:B138"/>
    <mergeCell ref="I113:I115"/>
    <mergeCell ref="I119:I121"/>
    <mergeCell ref="I124:I126"/>
    <mergeCell ref="I127:I129"/>
    <mergeCell ref="S158:S159"/>
    <mergeCell ref="C158:C160"/>
    <mergeCell ref="C132:C134"/>
    <mergeCell ref="D132:D134"/>
    <mergeCell ref="E132:E134"/>
    <mergeCell ref="F132:F134"/>
    <mergeCell ref="S101:S103"/>
    <mergeCell ref="S104:S105"/>
    <mergeCell ref="S106:S107"/>
    <mergeCell ref="I111:I112"/>
    <mergeCell ref="D101:D103"/>
    <mergeCell ref="C101:C103"/>
    <mergeCell ref="D98:D100"/>
    <mergeCell ref="C98:C100"/>
    <mergeCell ref="D111:D112"/>
    <mergeCell ref="C111:C112"/>
    <mergeCell ref="D104:D105"/>
    <mergeCell ref="C104:C105"/>
    <mergeCell ref="I104:I105"/>
    <mergeCell ref="C127:C129"/>
    <mergeCell ref="S127:S129"/>
    <mergeCell ref="E104:E105"/>
    <mergeCell ref="F104:F105"/>
    <mergeCell ref="G104:G105"/>
    <mergeCell ref="H104:H105"/>
    <mergeCell ref="E101:E103"/>
    <mergeCell ref="F101:F103"/>
    <mergeCell ref="G101:G103"/>
    <mergeCell ref="H101:H103"/>
    <mergeCell ref="K101:K103"/>
    <mergeCell ref="K104:K105"/>
    <mergeCell ref="E106:E108"/>
    <mergeCell ref="F106:F108"/>
    <mergeCell ref="G106:G108"/>
    <mergeCell ref="H106:H108"/>
    <mergeCell ref="I106:I108"/>
    <mergeCell ref="D106:D108"/>
    <mergeCell ref="I72:I74"/>
    <mergeCell ref="I75:I77"/>
    <mergeCell ref="S75:S77"/>
    <mergeCell ref="I78:I79"/>
    <mergeCell ref="H80:H82"/>
    <mergeCell ref="G80:G82"/>
    <mergeCell ref="F80:F82"/>
    <mergeCell ref="E80:E82"/>
    <mergeCell ref="D80:D82"/>
    <mergeCell ref="C80:C82"/>
    <mergeCell ref="B87:B112"/>
    <mergeCell ref="I87:I89"/>
    <mergeCell ref="I93:I95"/>
    <mergeCell ref="C87:C95"/>
    <mergeCell ref="D87:D95"/>
    <mergeCell ref="I98:I100"/>
    <mergeCell ref="I101:I103"/>
    <mergeCell ref="I80:I82"/>
    <mergeCell ref="H75:H77"/>
    <mergeCell ref="G75:G77"/>
    <mergeCell ref="F75:F77"/>
    <mergeCell ref="E75:E77"/>
    <mergeCell ref="H78:H79"/>
    <mergeCell ref="G78:G79"/>
    <mergeCell ref="F78:F79"/>
    <mergeCell ref="E78:E79"/>
    <mergeCell ref="B61:B86"/>
    <mergeCell ref="K75:K77"/>
    <mergeCell ref="K78:K79"/>
    <mergeCell ref="K80:K82"/>
    <mergeCell ref="K106:K108"/>
    <mergeCell ref="C106:C108"/>
    <mergeCell ref="B6:B14"/>
    <mergeCell ref="B15:B24"/>
    <mergeCell ref="B25:B33"/>
    <mergeCell ref="B34:B42"/>
    <mergeCell ref="B43:B51"/>
    <mergeCell ref="D25:D27"/>
    <mergeCell ref="C25:C27"/>
    <mergeCell ref="D15:D17"/>
    <mergeCell ref="C15:C17"/>
    <mergeCell ref="B52:B60"/>
    <mergeCell ref="S6:S13"/>
    <mergeCell ref="C6:C13"/>
    <mergeCell ref="D6:D13"/>
    <mergeCell ref="D215:D216"/>
    <mergeCell ref="C215:C216"/>
    <mergeCell ref="D217:D225"/>
    <mergeCell ref="C217:C225"/>
    <mergeCell ref="S217:S226"/>
    <mergeCell ref="D61:D69"/>
    <mergeCell ref="I61:I63"/>
    <mergeCell ref="I67:I69"/>
    <mergeCell ref="P21:P24"/>
    <mergeCell ref="Q21:Q24"/>
    <mergeCell ref="R21:R24"/>
    <mergeCell ref="S21:S24"/>
    <mergeCell ref="S80:S81"/>
    <mergeCell ref="I85:I86"/>
    <mergeCell ref="C72:C74"/>
    <mergeCell ref="D72:D74"/>
    <mergeCell ref="D75:D77"/>
    <mergeCell ref="C75:C77"/>
    <mergeCell ref="S78:S79"/>
    <mergeCell ref="S15:S17"/>
    <mergeCell ref="K21:K24"/>
    <mergeCell ref="N21:N24"/>
    <mergeCell ref="O21:O24"/>
    <mergeCell ref="S61:S70"/>
    <mergeCell ref="S34:S41"/>
    <mergeCell ref="S43:S50"/>
    <mergeCell ref="S52:S59"/>
    <mergeCell ref="C34:C41"/>
    <mergeCell ref="D34:D41"/>
    <mergeCell ref="C43:C50"/>
    <mergeCell ref="D43:D50"/>
    <mergeCell ref="C52:C59"/>
    <mergeCell ref="D52:D59"/>
    <mergeCell ref="C61:C69"/>
    <mergeCell ref="B683:B685"/>
    <mergeCell ref="B680:B682"/>
    <mergeCell ref="S179:S181"/>
    <mergeCell ref="C680:C682"/>
    <mergeCell ref="C677:C679"/>
    <mergeCell ref="D674:D706"/>
    <mergeCell ref="I701:I703"/>
    <mergeCell ref="S663:S673"/>
    <mergeCell ref="I163:I164"/>
    <mergeCell ref="D163:D164"/>
    <mergeCell ref="C163:C164"/>
    <mergeCell ref="I182:I183"/>
    <mergeCell ref="D202:D204"/>
    <mergeCell ref="C202:C204"/>
    <mergeCell ref="S689:S691"/>
    <mergeCell ref="S692:S694"/>
    <mergeCell ref="S72:S73"/>
    <mergeCell ref="S677:S679"/>
    <mergeCell ref="S680:S682"/>
    <mergeCell ref="S683:S685"/>
    <mergeCell ref="I692:I694"/>
    <mergeCell ref="I695:I697"/>
    <mergeCell ref="I674:I676"/>
    <mergeCell ref="I677:I679"/>
    <mergeCell ref="I680:I682"/>
    <mergeCell ref="I683:I685"/>
    <mergeCell ref="I686:I688"/>
    <mergeCell ref="I689:I691"/>
    <mergeCell ref="S243:S252"/>
    <mergeCell ref="S321:S330"/>
    <mergeCell ref="S695:S697"/>
    <mergeCell ref="S269:S278"/>
    <mergeCell ref="S280:S281"/>
    <mergeCell ref="S257:S259"/>
    <mergeCell ref="I260:I261"/>
    <mergeCell ref="S260:S261"/>
    <mergeCell ref="S262:S263"/>
    <mergeCell ref="S254:S255"/>
    <mergeCell ref="I641:I643"/>
    <mergeCell ref="S641:S651"/>
    <mergeCell ref="I644:I647"/>
    <mergeCell ref="N428:N435"/>
    <mergeCell ref="O428:O435"/>
    <mergeCell ref="P428:P435"/>
    <mergeCell ref="Q428:Q435"/>
    <mergeCell ref="R428:R435"/>
    <mergeCell ref="L432:L433"/>
    <mergeCell ref="M432:M433"/>
    <mergeCell ref="S686:S688"/>
    <mergeCell ref="C2:K2"/>
    <mergeCell ref="S674:S676"/>
    <mergeCell ref="C113:C121"/>
    <mergeCell ref="D113:D121"/>
    <mergeCell ref="D124:D126"/>
    <mergeCell ref="C124:C126"/>
    <mergeCell ref="D127:D129"/>
    <mergeCell ref="E399:E400"/>
    <mergeCell ref="F399:F400"/>
    <mergeCell ref="S87:S96"/>
    <mergeCell ref="S98:S99"/>
    <mergeCell ref="S113:S122"/>
    <mergeCell ref="S124:S125"/>
    <mergeCell ref="S139:S148"/>
    <mergeCell ref="S150:S151"/>
    <mergeCell ref="S165:S174"/>
    <mergeCell ref="S176:S177"/>
    <mergeCell ref="I421:I422"/>
    <mergeCell ref="D399:D400"/>
    <mergeCell ref="G399:G400"/>
    <mergeCell ref="H399:H400"/>
    <mergeCell ref="I648:I651"/>
    <mergeCell ref="I652:I654"/>
    <mergeCell ref="D405:D408"/>
    <mergeCell ref="E405:E408"/>
    <mergeCell ref="D401:D402"/>
    <mergeCell ref="C597:C598"/>
    <mergeCell ref="C625:C626"/>
    <mergeCell ref="C627:C630"/>
    <mergeCell ref="C634:C635"/>
    <mergeCell ref="C403:C404"/>
    <mergeCell ref="C405:C408"/>
    <mergeCell ref="B704:B706"/>
    <mergeCell ref="B701:B703"/>
    <mergeCell ref="B698:B700"/>
    <mergeCell ref="C704:C706"/>
    <mergeCell ref="C701:C703"/>
    <mergeCell ref="C698:C700"/>
    <mergeCell ref="C695:C697"/>
    <mergeCell ref="C692:C694"/>
    <mergeCell ref="C689:C691"/>
    <mergeCell ref="C686:C688"/>
    <mergeCell ref="B695:B697"/>
    <mergeCell ref="B692:B694"/>
    <mergeCell ref="B689:B691"/>
    <mergeCell ref="B686:B688"/>
    <mergeCell ref="B677:B679"/>
    <mergeCell ref="B674:B676"/>
    <mergeCell ref="D449:D450"/>
    <mergeCell ref="B663:B673"/>
    <mergeCell ref="B652:B662"/>
    <mergeCell ref="B641:B651"/>
    <mergeCell ref="C512:C513"/>
    <mergeCell ref="C549:C550"/>
    <mergeCell ref="C436:C437"/>
    <mergeCell ref="D428:D431"/>
    <mergeCell ref="E428:E431"/>
    <mergeCell ref="F428:F431"/>
    <mergeCell ref="N440:N441"/>
    <mergeCell ref="O440:O441"/>
    <mergeCell ref="P440:P441"/>
    <mergeCell ref="E421:E425"/>
    <mergeCell ref="O421:O425"/>
    <mergeCell ref="P421:P425"/>
    <mergeCell ref="Q421:Q425"/>
    <mergeCell ref="R421:R425"/>
    <mergeCell ref="H421:H425"/>
    <mergeCell ref="K421:K425"/>
    <mergeCell ref="E475:E476"/>
    <mergeCell ref="F475:F476"/>
    <mergeCell ref="G475:G476"/>
    <mergeCell ref="C421:C425"/>
    <mergeCell ref="R438:R439"/>
    <mergeCell ref="Q438:Q439"/>
    <mergeCell ref="F421:F425"/>
    <mergeCell ref="G421:G425"/>
    <mergeCell ref="Q436:Q437"/>
    <mergeCell ref="R436:R437"/>
    <mergeCell ref="D421:D425"/>
    <mergeCell ref="I423:I424"/>
    <mergeCell ref="G436:G437"/>
    <mergeCell ref="H436:H437"/>
    <mergeCell ref="Q440:Q441"/>
    <mergeCell ref="O436:O437"/>
    <mergeCell ref="I428:I431"/>
    <mergeCell ref="G440:G441"/>
    <mergeCell ref="C440:C441"/>
    <mergeCell ref="Q449:Q450"/>
    <mergeCell ref="N442:N445"/>
    <mergeCell ref="N421:N425"/>
    <mergeCell ref="C432:C435"/>
    <mergeCell ref="M442:M445"/>
    <mergeCell ref="M449:M450"/>
    <mergeCell ref="N449:N450"/>
    <mergeCell ref="O449:O450"/>
    <mergeCell ref="P449:P450"/>
    <mergeCell ref="Q458:Q462"/>
    <mergeCell ref="Q495:Q499"/>
    <mergeCell ref="O495:O499"/>
    <mergeCell ref="P495:P499"/>
    <mergeCell ref="I460:I461"/>
    <mergeCell ref="L465:L466"/>
    <mergeCell ref="M465:M466"/>
    <mergeCell ref="N465:N472"/>
    <mergeCell ref="O465:O472"/>
    <mergeCell ref="P465:P472"/>
    <mergeCell ref="Q465:Q472"/>
    <mergeCell ref="G477:G478"/>
    <mergeCell ref="H477:H478"/>
    <mergeCell ref="D475:D476"/>
    <mergeCell ref="F479:F482"/>
    <mergeCell ref="G479:G482"/>
    <mergeCell ref="H479:H482"/>
    <mergeCell ref="I479:I482"/>
    <mergeCell ref="I440:I441"/>
    <mergeCell ref="G428:G431"/>
    <mergeCell ref="H428:H431"/>
    <mergeCell ref="K428:K431"/>
    <mergeCell ref="I514:I515"/>
    <mergeCell ref="K514:K515"/>
    <mergeCell ref="K506:K509"/>
    <mergeCell ref="K512:K513"/>
    <mergeCell ref="E449:E450"/>
    <mergeCell ref="F449:F450"/>
    <mergeCell ref="G449:G450"/>
    <mergeCell ref="H449:H450"/>
    <mergeCell ref="I449:I450"/>
    <mergeCell ref="K449:K450"/>
    <mergeCell ref="K479:K482"/>
    <mergeCell ref="H432:H435"/>
    <mergeCell ref="I502:I505"/>
    <mergeCell ref="L428:L429"/>
    <mergeCell ref="C465:C468"/>
    <mergeCell ref="L442:L445"/>
    <mergeCell ref="C495:C499"/>
    <mergeCell ref="C486:C487"/>
    <mergeCell ref="L449:L450"/>
    <mergeCell ref="D477:D478"/>
    <mergeCell ref="E477:E478"/>
    <mergeCell ref="F477:F478"/>
    <mergeCell ref="E512:E513"/>
    <mergeCell ref="F512:F513"/>
    <mergeCell ref="G512:G513"/>
    <mergeCell ref="H512:H513"/>
    <mergeCell ref="E514:E515"/>
    <mergeCell ref="F514:F515"/>
    <mergeCell ref="G514:G515"/>
    <mergeCell ref="H514:H515"/>
    <mergeCell ref="C477:C478"/>
    <mergeCell ref="E479:E482"/>
    <mergeCell ref="D432:D435"/>
    <mergeCell ref="E432:E435"/>
    <mergeCell ref="F432:F435"/>
    <mergeCell ref="G432:G435"/>
    <mergeCell ref="Q539:Q546"/>
    <mergeCell ref="R539:R546"/>
    <mergeCell ref="I543:I546"/>
    <mergeCell ref="L543:L544"/>
    <mergeCell ref="M543:M544"/>
    <mergeCell ref="C576:C579"/>
    <mergeCell ref="N532:N536"/>
    <mergeCell ref="K432:K435"/>
    <mergeCell ref="C428:C431"/>
    <mergeCell ref="C456:C457"/>
    <mergeCell ref="C473:C474"/>
    <mergeCell ref="C514:C515"/>
    <mergeCell ref="C510:C511"/>
    <mergeCell ref="D510:D511"/>
    <mergeCell ref="E510:E511"/>
    <mergeCell ref="F510:F511"/>
    <mergeCell ref="G510:G511"/>
    <mergeCell ref="H510:H511"/>
    <mergeCell ref="Q502:Q509"/>
    <mergeCell ref="R502:R509"/>
    <mergeCell ref="I506:I509"/>
    <mergeCell ref="L506:L507"/>
    <mergeCell ref="M506:M507"/>
    <mergeCell ref="K502:K505"/>
    <mergeCell ref="E532:E536"/>
    <mergeCell ref="F532:F536"/>
    <mergeCell ref="N436:N437"/>
    <mergeCell ref="C523:C524"/>
    <mergeCell ref="E539:E542"/>
    <mergeCell ref="F539:F542"/>
    <mergeCell ref="G539:G542"/>
    <mergeCell ref="D514:D515"/>
    <mergeCell ref="O576:O583"/>
    <mergeCell ref="P576:P583"/>
    <mergeCell ref="C580:C583"/>
    <mergeCell ref="F584:F585"/>
    <mergeCell ref="D532:D536"/>
    <mergeCell ref="H475:H476"/>
    <mergeCell ref="D473:D474"/>
    <mergeCell ref="E473:E474"/>
    <mergeCell ref="F473:F474"/>
    <mergeCell ref="G473:G474"/>
    <mergeCell ref="H473:H474"/>
    <mergeCell ref="I534:I535"/>
    <mergeCell ref="C539:C542"/>
    <mergeCell ref="D539:D542"/>
    <mergeCell ref="C516:C519"/>
    <mergeCell ref="D512:D513"/>
    <mergeCell ref="C537:C538"/>
    <mergeCell ref="D537:D538"/>
    <mergeCell ref="E537:E538"/>
    <mergeCell ref="F537:F538"/>
    <mergeCell ref="G537:G538"/>
    <mergeCell ref="H537:H538"/>
    <mergeCell ref="I539:I542"/>
    <mergeCell ref="P584:P585"/>
    <mergeCell ref="C475:C476"/>
    <mergeCell ref="C479:C482"/>
    <mergeCell ref="N539:N546"/>
    <mergeCell ref="O539:O546"/>
    <mergeCell ref="P539:P546"/>
    <mergeCell ref="C532:C536"/>
    <mergeCell ref="G532:G536"/>
    <mergeCell ref="H532:H536"/>
    <mergeCell ref="H731:H735"/>
    <mergeCell ref="I731:I735"/>
    <mergeCell ref="K731:K735"/>
    <mergeCell ref="K725:K728"/>
    <mergeCell ref="K537:K538"/>
    <mergeCell ref="Q613:Q620"/>
    <mergeCell ref="R613:R620"/>
    <mergeCell ref="I617:I620"/>
    <mergeCell ref="L617:L618"/>
    <mergeCell ref="M617:M618"/>
    <mergeCell ref="C590:C593"/>
    <mergeCell ref="E588:E589"/>
    <mergeCell ref="F588:F589"/>
    <mergeCell ref="G588:G589"/>
    <mergeCell ref="H588:H589"/>
    <mergeCell ref="I588:I589"/>
    <mergeCell ref="K588:K589"/>
    <mergeCell ref="N588:N589"/>
    <mergeCell ref="I576:I579"/>
    <mergeCell ref="L576:L577"/>
    <mergeCell ref="M576:M577"/>
    <mergeCell ref="N576:N583"/>
    <mergeCell ref="Q584:Q585"/>
    <mergeCell ref="R584:R585"/>
    <mergeCell ref="P586:P587"/>
    <mergeCell ref="Q586:Q587"/>
    <mergeCell ref="R586:R587"/>
    <mergeCell ref="R576:R583"/>
    <mergeCell ref="I580:I583"/>
    <mergeCell ref="L580:L581"/>
    <mergeCell ref="M580:M581"/>
    <mergeCell ref="Q576:Q583"/>
    <mergeCell ref="A718:A742"/>
    <mergeCell ref="B718:B742"/>
    <mergeCell ref="N718:N723"/>
    <mergeCell ref="O718:O723"/>
    <mergeCell ref="P718:P723"/>
    <mergeCell ref="Q718:Q723"/>
    <mergeCell ref="R718:R723"/>
    <mergeCell ref="S718:S723"/>
    <mergeCell ref="Q725:Q728"/>
    <mergeCell ref="R725:R728"/>
    <mergeCell ref="N729:N730"/>
    <mergeCell ref="O729:O730"/>
    <mergeCell ref="P729:P730"/>
    <mergeCell ref="Q729:Q730"/>
    <mergeCell ref="R729:R730"/>
    <mergeCell ref="N731:N735"/>
    <mergeCell ref="O731:O735"/>
    <mergeCell ref="P731:P735"/>
    <mergeCell ref="Q731:Q735"/>
    <mergeCell ref="R731:R735"/>
    <mergeCell ref="C736:C738"/>
    <mergeCell ref="D736:D738"/>
    <mergeCell ref="E736:E738"/>
    <mergeCell ref="F736:F738"/>
    <mergeCell ref="G736:G738"/>
    <mergeCell ref="H736:H738"/>
    <mergeCell ref="I736:I738"/>
    <mergeCell ref="K736:K738"/>
    <mergeCell ref="N736:N738"/>
    <mergeCell ref="K729:K730"/>
    <mergeCell ref="F731:F735"/>
    <mergeCell ref="G731:G735"/>
    <mergeCell ref="O736:O738"/>
    <mergeCell ref="P736:P738"/>
    <mergeCell ref="Q736:Q738"/>
    <mergeCell ref="R736:R738"/>
    <mergeCell ref="S737:S738"/>
    <mergeCell ref="C739:C742"/>
    <mergeCell ref="D739:D742"/>
    <mergeCell ref="E739:E742"/>
    <mergeCell ref="F739:F742"/>
    <mergeCell ref="G739:G742"/>
    <mergeCell ref="H739:H742"/>
    <mergeCell ref="I739:I742"/>
    <mergeCell ref="K739:K742"/>
    <mergeCell ref="N739:N742"/>
    <mergeCell ref="O739:O742"/>
    <mergeCell ref="P739:P742"/>
    <mergeCell ref="Q739:Q742"/>
    <mergeCell ref="R739:R742"/>
    <mergeCell ref="S740:S742"/>
    <mergeCell ref="E731:E735"/>
    <mergeCell ref="R755:R756"/>
    <mergeCell ref="I761:I766"/>
    <mergeCell ref="I755:I760"/>
    <mergeCell ref="K759:K760"/>
    <mergeCell ref="N759:N760"/>
    <mergeCell ref="O759:O760"/>
    <mergeCell ref="K749:K750"/>
    <mergeCell ref="R749:R750"/>
    <mergeCell ref="Q749:Q750"/>
    <mergeCell ref="P749:P750"/>
    <mergeCell ref="O749:O750"/>
    <mergeCell ref="N749:N750"/>
    <mergeCell ref="A743:A784"/>
    <mergeCell ref="B743:B784"/>
    <mergeCell ref="I743:I750"/>
    <mergeCell ref="I751:I754"/>
    <mergeCell ref="C755:C756"/>
    <mergeCell ref="Q747:Q748"/>
    <mergeCell ref="P747:P748"/>
    <mergeCell ref="O747:O748"/>
    <mergeCell ref="N747:N748"/>
    <mergeCell ref="I773:I776"/>
    <mergeCell ref="K761:K762"/>
    <mergeCell ref="N761:N762"/>
    <mergeCell ref="O761:O762"/>
    <mergeCell ref="P761:P762"/>
    <mergeCell ref="D755:D756"/>
    <mergeCell ref="E755:E756"/>
    <mergeCell ref="F755:F756"/>
    <mergeCell ref="G755:G756"/>
    <mergeCell ref="H755:H756"/>
    <mergeCell ref="K755:K756"/>
    <mergeCell ref="N755:N756"/>
    <mergeCell ref="O755:O756"/>
    <mergeCell ref="P755:P756"/>
    <mergeCell ref="Q755:Q756"/>
    <mergeCell ref="H743:H744"/>
    <mergeCell ref="G743:G744"/>
    <mergeCell ref="F743:F744"/>
    <mergeCell ref="E743:E744"/>
    <mergeCell ref="C743:C744"/>
    <mergeCell ref="D743:D744"/>
    <mergeCell ref="E749:E750"/>
    <mergeCell ref="F749:F750"/>
    <mergeCell ref="G749:G750"/>
    <mergeCell ref="H749:H750"/>
    <mergeCell ref="D749:D750"/>
    <mergeCell ref="C749:C750"/>
    <mergeCell ref="H745:H748"/>
    <mergeCell ref="G745:G748"/>
    <mergeCell ref="K751:K752"/>
    <mergeCell ref="N751:N752"/>
    <mergeCell ref="O751:O752"/>
    <mergeCell ref="P751:P752"/>
    <mergeCell ref="Q751:Q752"/>
    <mergeCell ref="R743:R744"/>
    <mergeCell ref="Q743:Q744"/>
    <mergeCell ref="P743:P744"/>
    <mergeCell ref="O743:O744"/>
    <mergeCell ref="N743:N744"/>
    <mergeCell ref="K743:K744"/>
    <mergeCell ref="K745:K746"/>
    <mergeCell ref="K747:K748"/>
    <mergeCell ref="N745:N746"/>
    <mergeCell ref="O745:O746"/>
    <mergeCell ref="R745:R746"/>
    <mergeCell ref="Q745:Q746"/>
    <mergeCell ref="F745:F748"/>
    <mergeCell ref="E745:E748"/>
    <mergeCell ref="D745:D748"/>
    <mergeCell ref="C745:C748"/>
    <mergeCell ref="P745:P746"/>
    <mergeCell ref="R747:R748"/>
    <mergeCell ref="R751:R752"/>
    <mergeCell ref="E751:E752"/>
    <mergeCell ref="F751:F752"/>
    <mergeCell ref="G751:G752"/>
    <mergeCell ref="H751:H752"/>
    <mergeCell ref="D751:D752"/>
    <mergeCell ref="C751:C752"/>
    <mergeCell ref="K753:K754"/>
    <mergeCell ref="N753:N754"/>
    <mergeCell ref="O753:O754"/>
    <mergeCell ref="P753:P754"/>
    <mergeCell ref="Q753:Q754"/>
    <mergeCell ref="R753:R754"/>
    <mergeCell ref="E753:E754"/>
    <mergeCell ref="F753:F754"/>
    <mergeCell ref="G753:G754"/>
    <mergeCell ref="H753:H754"/>
    <mergeCell ref="C753:C754"/>
    <mergeCell ref="P759:P760"/>
    <mergeCell ref="Q759:Q760"/>
    <mergeCell ref="R759:R760"/>
    <mergeCell ref="E759:E760"/>
    <mergeCell ref="F759:F760"/>
    <mergeCell ref="G759:G760"/>
    <mergeCell ref="H759:H760"/>
    <mergeCell ref="H757:H758"/>
    <mergeCell ref="G757:G758"/>
    <mergeCell ref="F757:F758"/>
    <mergeCell ref="E757:E758"/>
    <mergeCell ref="D757:D758"/>
    <mergeCell ref="C757:C758"/>
    <mergeCell ref="R757:R758"/>
    <mergeCell ref="Q757:Q758"/>
    <mergeCell ref="P757:P758"/>
    <mergeCell ref="O757:O758"/>
    <mergeCell ref="N757:N758"/>
    <mergeCell ref="K757:K758"/>
    <mergeCell ref="C759:C760"/>
    <mergeCell ref="H769:H770"/>
    <mergeCell ref="Q761:Q762"/>
    <mergeCell ref="R761:R762"/>
    <mergeCell ref="K763:K764"/>
    <mergeCell ref="N763:N764"/>
    <mergeCell ref="O763:O764"/>
    <mergeCell ref="P763:P764"/>
    <mergeCell ref="Q763:Q764"/>
    <mergeCell ref="R763:R764"/>
    <mergeCell ref="K765:K766"/>
    <mergeCell ref="N765:N766"/>
    <mergeCell ref="O765:O766"/>
    <mergeCell ref="P765:P766"/>
    <mergeCell ref="Q765:Q766"/>
    <mergeCell ref="R765:R766"/>
    <mergeCell ref="C761:C762"/>
    <mergeCell ref="D761:D762"/>
    <mergeCell ref="E761:E762"/>
    <mergeCell ref="F761:F762"/>
    <mergeCell ref="G761:G762"/>
    <mergeCell ref="H761:H762"/>
    <mergeCell ref="C763:C764"/>
    <mergeCell ref="D763:D764"/>
    <mergeCell ref="E763:E764"/>
    <mergeCell ref="F763:F764"/>
    <mergeCell ref="G763:G764"/>
    <mergeCell ref="H763:H764"/>
    <mergeCell ref="E765:E766"/>
    <mergeCell ref="F765:F766"/>
    <mergeCell ref="G765:G766"/>
    <mergeCell ref="H765:H766"/>
    <mergeCell ref="K769:K770"/>
    <mergeCell ref="N769:N770"/>
    <mergeCell ref="O769:O770"/>
    <mergeCell ref="P769:P770"/>
    <mergeCell ref="Q769:Q770"/>
    <mergeCell ref="R769:R770"/>
    <mergeCell ref="K771:K772"/>
    <mergeCell ref="N771:N772"/>
    <mergeCell ref="O771:O772"/>
    <mergeCell ref="P771:P772"/>
    <mergeCell ref="Q771:Q772"/>
    <mergeCell ref="R771:R772"/>
    <mergeCell ref="K767:K768"/>
    <mergeCell ref="N767:N768"/>
    <mergeCell ref="O767:O768"/>
    <mergeCell ref="P767:P768"/>
    <mergeCell ref="Q767:Q768"/>
    <mergeCell ref="R767:R768"/>
    <mergeCell ref="R777:R778"/>
    <mergeCell ref="Q777:Q778"/>
    <mergeCell ref="P777:P778"/>
    <mergeCell ref="O777:O778"/>
    <mergeCell ref="N777:N778"/>
    <mergeCell ref="K777:K778"/>
    <mergeCell ref="H781:H783"/>
    <mergeCell ref="G781:G783"/>
    <mergeCell ref="F781:F783"/>
    <mergeCell ref="E781:E783"/>
    <mergeCell ref="D781:D783"/>
    <mergeCell ref="C781:C783"/>
    <mergeCell ref="K773:K774"/>
    <mergeCell ref="N773:N774"/>
    <mergeCell ref="O773:O774"/>
    <mergeCell ref="P773:P774"/>
    <mergeCell ref="Q773:Q774"/>
    <mergeCell ref="R773:R774"/>
    <mergeCell ref="K775:K776"/>
    <mergeCell ref="N775:N776"/>
    <mergeCell ref="O775:O776"/>
    <mergeCell ref="P775:P776"/>
    <mergeCell ref="Q775:Q776"/>
    <mergeCell ref="R775:R776"/>
    <mergeCell ref="E773:E774"/>
    <mergeCell ref="F773:F774"/>
    <mergeCell ref="G773:G774"/>
    <mergeCell ref="H773:H774"/>
    <mergeCell ref="E775:E776"/>
    <mergeCell ref="F775:F776"/>
    <mergeCell ref="G775:G776"/>
    <mergeCell ref="H775:H776"/>
    <mergeCell ref="C765:C766"/>
    <mergeCell ref="C773:C774"/>
    <mergeCell ref="C775:C776"/>
    <mergeCell ref="I781:I783"/>
    <mergeCell ref="D753:D754"/>
    <mergeCell ref="D759:D760"/>
    <mergeCell ref="D765:D766"/>
    <mergeCell ref="D771:D772"/>
    <mergeCell ref="D773:D774"/>
    <mergeCell ref="D775:D776"/>
    <mergeCell ref="H777:H778"/>
    <mergeCell ref="G777:G778"/>
    <mergeCell ref="F777:F778"/>
    <mergeCell ref="E777:E778"/>
    <mergeCell ref="D777:D778"/>
    <mergeCell ref="C777:C778"/>
    <mergeCell ref="E771:E772"/>
    <mergeCell ref="F771:F772"/>
    <mergeCell ref="G771:G772"/>
    <mergeCell ref="H771:H772"/>
    <mergeCell ref="I767:I772"/>
    <mergeCell ref="C767:C768"/>
    <mergeCell ref="D767:D768"/>
    <mergeCell ref="E767:E768"/>
    <mergeCell ref="F767:F768"/>
    <mergeCell ref="G767:G768"/>
    <mergeCell ref="H767:H768"/>
    <mergeCell ref="C769:C770"/>
    <mergeCell ref="D769:D770"/>
    <mergeCell ref="E769:E770"/>
    <mergeCell ref="F769:F770"/>
    <mergeCell ref="G769:G770"/>
  </mergeCells>
  <phoneticPr fontId="42" type="noConversion"/>
  <conditionalFormatting sqref="I61 J718:J748 J751:J784">
    <cfRule type="expression" dxfId="592" priority="329" stopIfTrue="1">
      <formula>IF(FIND("Flume Transfer Blower",$K61)&gt;0,1,0)</formula>
    </cfRule>
  </conditionalFormatting>
  <conditionalFormatting sqref="I64:I67">
    <cfRule type="expression" dxfId="591" priority="330" stopIfTrue="1">
      <formula>IF(FIND("Flume Transfer Blower",$K64)&gt;0,1,0)</formula>
    </cfRule>
  </conditionalFormatting>
  <conditionalFormatting sqref="I70:I71">
    <cfRule type="expression" dxfId="590" priority="274" stopIfTrue="1">
      <formula>IF(FIND("Flume Transfer Blower",$K70)&gt;0,1,0)</formula>
    </cfRule>
  </conditionalFormatting>
  <conditionalFormatting sqref="I75">
    <cfRule type="expression" dxfId="589" priority="42" stopIfTrue="1">
      <formula>IF(FIND("Flume Transfer Blower",$K75)&gt;0,1,0)</formula>
    </cfRule>
  </conditionalFormatting>
  <conditionalFormatting sqref="I85 J85:J86 J111:J112 J137:J138 J163:J164 J189:J190 J215:J216 J241:J242 J267:J268 J293:J294 J319:J320 J345:J346">
    <cfRule type="expression" dxfId="588" priority="121" stopIfTrue="1">
      <formula>IF(FIND("Flume Transfer Blower",$J85)&gt;0,1,0)</formula>
    </cfRule>
  </conditionalFormatting>
  <conditionalFormatting sqref="I87">
    <cfRule type="expression" dxfId="587" priority="319" stopIfTrue="1">
      <formula>IF(FIND("Flume Transfer Blower",$K87)&gt;0,1,0)</formula>
    </cfRule>
  </conditionalFormatting>
  <conditionalFormatting sqref="I90:I93">
    <cfRule type="expression" dxfId="586" priority="320" stopIfTrue="1">
      <formula>IF(FIND("Flume Transfer Blower",$K90)&gt;0,1,0)</formula>
    </cfRule>
  </conditionalFormatting>
  <conditionalFormatting sqref="I96:I97">
    <cfRule type="expression" dxfId="585" priority="273" stopIfTrue="1">
      <formula>IF(FIND("Flume Transfer Blower",$K96)&gt;0,1,0)</formula>
    </cfRule>
  </conditionalFormatting>
  <conditionalFormatting sqref="I101">
    <cfRule type="expression" dxfId="584" priority="39" stopIfTrue="1">
      <formula>IF(FIND("Flume Transfer Blower",$K101)&gt;0,1,0)</formula>
    </cfRule>
  </conditionalFormatting>
  <conditionalFormatting sqref="I111">
    <cfRule type="expression" dxfId="583" priority="120" stopIfTrue="1">
      <formula>IF(FIND("Flume Transfer Blower",$J111)&gt;0,1,0)</formula>
    </cfRule>
  </conditionalFormatting>
  <conditionalFormatting sqref="I113">
    <cfRule type="expression" dxfId="582" priority="315" stopIfTrue="1">
      <formula>IF(FIND("Flume Transfer Blower",$K113)&gt;0,1,0)</formula>
    </cfRule>
  </conditionalFormatting>
  <conditionalFormatting sqref="I116:I119">
    <cfRule type="expression" dxfId="581" priority="316" stopIfTrue="1">
      <formula>IF(FIND("Flume Transfer Blower",$K116)&gt;0,1,0)</formula>
    </cfRule>
  </conditionalFormatting>
  <conditionalFormatting sqref="I122">
    <cfRule type="expression" dxfId="580" priority="272" stopIfTrue="1">
      <formula>IF(FIND("Flume Transfer Blower",$K122)&gt;0,1,0)</formula>
    </cfRule>
  </conditionalFormatting>
  <conditionalFormatting sqref="I127">
    <cfRule type="expression" dxfId="579" priority="35" stopIfTrue="1">
      <formula>IF(FIND("Flume Transfer Blower",$K127)&gt;0,1,0)</formula>
    </cfRule>
  </conditionalFormatting>
  <conditionalFormatting sqref="I137">
    <cfRule type="expression" dxfId="578" priority="119" stopIfTrue="1">
      <formula>IF(FIND("Flume Transfer Blower",$J137)&gt;0,1,0)</formula>
    </cfRule>
  </conditionalFormatting>
  <conditionalFormatting sqref="I139">
    <cfRule type="expression" dxfId="577" priority="311" stopIfTrue="1">
      <formula>IF(FIND("Flume Transfer Blower",$K139)&gt;0,1,0)</formula>
    </cfRule>
  </conditionalFormatting>
  <conditionalFormatting sqref="I142:I145">
    <cfRule type="expression" dxfId="576" priority="312" stopIfTrue="1">
      <formula>IF(FIND("Flume Transfer Blower",$K142)&gt;0,1,0)</formula>
    </cfRule>
  </conditionalFormatting>
  <conditionalFormatting sqref="I148">
    <cfRule type="expression" dxfId="575" priority="271" stopIfTrue="1">
      <formula>IF(FIND("Flume Transfer Blower",$K148)&gt;0,1,0)</formula>
    </cfRule>
  </conditionalFormatting>
  <conditionalFormatting sqref="I153">
    <cfRule type="expression" dxfId="574" priority="32" stopIfTrue="1">
      <formula>IF(FIND("Flume Transfer Blower",$K153)&gt;0,1,0)</formula>
    </cfRule>
  </conditionalFormatting>
  <conditionalFormatting sqref="I163">
    <cfRule type="expression" dxfId="573" priority="118" stopIfTrue="1">
      <formula>IF(FIND("Flume Transfer Blower",$J163)&gt;0,1,0)</formula>
    </cfRule>
  </conditionalFormatting>
  <conditionalFormatting sqref="I165">
    <cfRule type="expression" dxfId="572" priority="305" stopIfTrue="1">
      <formula>IF(FIND("Flume Transfer Blower",$K165)&gt;0,1,0)</formula>
    </cfRule>
  </conditionalFormatting>
  <conditionalFormatting sqref="I168:I171">
    <cfRule type="expression" dxfId="571" priority="306" stopIfTrue="1">
      <formula>IF(FIND("Flume Transfer Blower",$K168)&gt;0,1,0)</formula>
    </cfRule>
  </conditionalFormatting>
  <conditionalFormatting sqref="I174">
    <cfRule type="expression" dxfId="570" priority="270" stopIfTrue="1">
      <formula>IF(FIND("Flume Transfer Blower",$K174)&gt;0,1,0)</formula>
    </cfRule>
  </conditionalFormatting>
  <conditionalFormatting sqref="I179">
    <cfRule type="expression" dxfId="569" priority="29" stopIfTrue="1">
      <formula>IF(FIND("Flume Transfer Blower",$K179)&gt;0,1,0)</formula>
    </cfRule>
  </conditionalFormatting>
  <conditionalFormatting sqref="I189">
    <cfRule type="expression" dxfId="568" priority="117" stopIfTrue="1">
      <formula>IF(FIND("Flume Transfer Blower",$J189)&gt;0,1,0)</formula>
    </cfRule>
  </conditionalFormatting>
  <conditionalFormatting sqref="I191">
    <cfRule type="expression" dxfId="567" priority="300" stopIfTrue="1">
      <formula>IF(FIND("Flume Transfer Blower",$K191)&gt;0,1,0)</formula>
    </cfRule>
  </conditionalFormatting>
  <conditionalFormatting sqref="I194:I197">
    <cfRule type="expression" dxfId="566" priority="301" stopIfTrue="1">
      <formula>IF(FIND("Flume Transfer Blower",$K194)&gt;0,1,0)</formula>
    </cfRule>
  </conditionalFormatting>
  <conditionalFormatting sqref="I200">
    <cfRule type="expression" dxfId="565" priority="269" stopIfTrue="1">
      <formula>IF(FIND("Flume Transfer Blower",$K200)&gt;0,1,0)</formula>
    </cfRule>
  </conditionalFormatting>
  <conditionalFormatting sqref="I205">
    <cfRule type="expression" dxfId="564" priority="26" stopIfTrue="1">
      <formula>IF(FIND("Flume Transfer Blower",$K205)&gt;0,1,0)</formula>
    </cfRule>
  </conditionalFormatting>
  <conditionalFormatting sqref="I215">
    <cfRule type="expression" dxfId="563" priority="116" stopIfTrue="1">
      <formula>IF(FIND("Flume Transfer Blower",$J215)&gt;0,1,0)</formula>
    </cfRule>
  </conditionalFormatting>
  <conditionalFormatting sqref="I217">
    <cfRule type="expression" dxfId="562" priority="295" stopIfTrue="1">
      <formula>IF(FIND("Flume Transfer Blower",$K217)&gt;0,1,0)</formula>
    </cfRule>
  </conditionalFormatting>
  <conditionalFormatting sqref="I220:I223">
    <cfRule type="expression" dxfId="561" priority="296" stopIfTrue="1">
      <formula>IF(FIND("Flume Transfer Blower",$K220)&gt;0,1,0)</formula>
    </cfRule>
  </conditionalFormatting>
  <conditionalFormatting sqref="I226">
    <cfRule type="expression" dxfId="560" priority="268" stopIfTrue="1">
      <formula>IF(FIND("Flume Transfer Blower",$K226)&gt;0,1,0)</formula>
    </cfRule>
  </conditionalFormatting>
  <conditionalFormatting sqref="I231">
    <cfRule type="expression" dxfId="559" priority="23" stopIfTrue="1">
      <formula>IF(FIND("Flume Transfer Blower",$K231)&gt;0,1,0)</formula>
    </cfRule>
  </conditionalFormatting>
  <conditionalFormatting sqref="I241">
    <cfRule type="expression" dxfId="558" priority="115" stopIfTrue="1">
      <formula>IF(FIND("Flume Transfer Blower",$J241)&gt;0,1,0)</formula>
    </cfRule>
  </conditionalFormatting>
  <conditionalFormatting sqref="I243">
    <cfRule type="expression" dxfId="557" priority="290" stopIfTrue="1">
      <formula>IF(FIND("Flume Transfer Blower",$K243)&gt;0,1,0)</formula>
    </cfRule>
  </conditionalFormatting>
  <conditionalFormatting sqref="I246:I249">
    <cfRule type="expression" dxfId="556" priority="291" stopIfTrue="1">
      <formula>IF(FIND("Flume Transfer Blower",$K246)&gt;0,1,0)</formula>
    </cfRule>
  </conditionalFormatting>
  <conditionalFormatting sqref="I252">
    <cfRule type="expression" dxfId="555" priority="267" stopIfTrue="1">
      <formula>IF(FIND("Flume Transfer Blower",$K252)&gt;0,1,0)</formula>
    </cfRule>
  </conditionalFormatting>
  <conditionalFormatting sqref="I257">
    <cfRule type="expression" dxfId="554" priority="20" stopIfTrue="1">
      <formula>IF(FIND("Flume Transfer Blower",$K257)&gt;0,1,0)</formula>
    </cfRule>
  </conditionalFormatting>
  <conditionalFormatting sqref="I267">
    <cfRule type="expression" dxfId="553" priority="114" stopIfTrue="1">
      <formula>IF(FIND("Flume Transfer Blower",$J267)&gt;0,1,0)</formula>
    </cfRule>
  </conditionalFormatting>
  <conditionalFormatting sqref="I269">
    <cfRule type="expression" dxfId="552" priority="285" stopIfTrue="1">
      <formula>IF(FIND("Flume Transfer Blower",$K269)&gt;0,1,0)</formula>
    </cfRule>
  </conditionalFormatting>
  <conditionalFormatting sqref="I272:I275">
    <cfRule type="expression" dxfId="551" priority="286" stopIfTrue="1">
      <formula>IF(FIND("Flume Transfer Blower",$K272)&gt;0,1,0)</formula>
    </cfRule>
  </conditionalFormatting>
  <conditionalFormatting sqref="I278">
    <cfRule type="expression" dxfId="550" priority="266" stopIfTrue="1">
      <formula>IF(FIND("Flume Transfer Blower",$K278)&gt;0,1,0)</formula>
    </cfRule>
  </conditionalFormatting>
  <conditionalFormatting sqref="I283">
    <cfRule type="expression" dxfId="549" priority="17" stopIfTrue="1">
      <formula>IF(FIND("Flume Transfer Blower",$K283)&gt;0,1,0)</formula>
    </cfRule>
  </conditionalFormatting>
  <conditionalFormatting sqref="I293">
    <cfRule type="expression" dxfId="548" priority="113" stopIfTrue="1">
      <formula>IF(FIND("Flume Transfer Blower",$J293)&gt;0,1,0)</formula>
    </cfRule>
  </conditionalFormatting>
  <conditionalFormatting sqref="I295">
    <cfRule type="expression" dxfId="547" priority="280" stopIfTrue="1">
      <formula>IF(FIND("Flume Transfer Blower",$K295)&gt;0,1,0)</formula>
    </cfRule>
  </conditionalFormatting>
  <conditionalFormatting sqref="I298:I301">
    <cfRule type="expression" dxfId="546" priority="281" stopIfTrue="1">
      <formula>IF(FIND("Flume Transfer Blower",$K298)&gt;0,1,0)</formula>
    </cfRule>
  </conditionalFormatting>
  <conditionalFormatting sqref="I304">
    <cfRule type="expression" dxfId="545" priority="265" stopIfTrue="1">
      <formula>IF(FIND("Flume Transfer Blower",$K304)&gt;0,1,0)</formula>
    </cfRule>
  </conditionalFormatting>
  <conditionalFormatting sqref="I309">
    <cfRule type="expression" dxfId="544" priority="14" stopIfTrue="1">
      <formula>IF(FIND("Flume Transfer Blower",$K309)&gt;0,1,0)</formula>
    </cfRule>
  </conditionalFormatting>
  <conditionalFormatting sqref="I319">
    <cfRule type="expression" dxfId="543" priority="112" stopIfTrue="1">
      <formula>IF(FIND("Flume Transfer Blower",$J319)&gt;0,1,0)</formula>
    </cfRule>
  </conditionalFormatting>
  <conditionalFormatting sqref="I321">
    <cfRule type="expression" dxfId="542" priority="275" stopIfTrue="1">
      <formula>IF(FIND("Flume Transfer Blower",$K321)&gt;0,1,0)</formula>
    </cfRule>
  </conditionalFormatting>
  <conditionalFormatting sqref="I324:I327">
    <cfRule type="expression" dxfId="541" priority="276" stopIfTrue="1">
      <formula>IF(FIND("Flume Transfer Blower",$K324)&gt;0,1,0)</formula>
    </cfRule>
  </conditionalFormatting>
  <conditionalFormatting sqref="I330">
    <cfRule type="expression" dxfId="540" priority="264" stopIfTrue="1">
      <formula>IF(FIND("Flume Transfer Blower",$K330)&gt;0,1,0)</formula>
    </cfRule>
  </conditionalFormatting>
  <conditionalFormatting sqref="I335">
    <cfRule type="expression" dxfId="539" priority="11" stopIfTrue="1">
      <formula>IF(FIND("Flume Transfer Blower",$K335)&gt;0,1,0)</formula>
    </cfRule>
  </conditionalFormatting>
  <conditionalFormatting sqref="I345">
    <cfRule type="expression" dxfId="538" priority="111" stopIfTrue="1">
      <formula>IF(FIND("Flume Transfer Blower",$J345)&gt;0,1,0)</formula>
    </cfRule>
  </conditionalFormatting>
  <conditionalFormatting sqref="I6:J8 J347:J348 J356:J365 J647 J652:J654 J658 J663:J665 J669">
    <cfRule type="expression" dxfId="537" priority="563" stopIfTrue="1">
      <formula>IF(FIND("Flume Transfer Blower",$K6)&gt;0,1,0)</formula>
    </cfRule>
  </conditionalFormatting>
  <conditionalFormatting sqref="I9:J10">
    <cfRule type="expression" dxfId="536" priority="574" stopIfTrue="1">
      <formula>IF(FIND("Flume Transfer Blower",$K10)&gt;0,1,0)</formula>
    </cfRule>
  </conditionalFormatting>
  <conditionalFormatting sqref="I11:J12">
    <cfRule type="expression" dxfId="535" priority="357" stopIfTrue="1">
      <formula>IF(FIND("Flume Transfer Blower",$K13)&gt;0,1,0)</formula>
    </cfRule>
  </conditionalFormatting>
  <conditionalFormatting sqref="I13:J14 I19:J19">
    <cfRule type="expression" dxfId="534" priority="576" stopIfTrue="1">
      <formula>IF(FIND("Flume Transfer Blower",#REF!)&gt;0,1,0)</formula>
    </cfRule>
  </conditionalFormatting>
  <conditionalFormatting sqref="I15:J18">
    <cfRule type="expression" dxfId="533" priority="244" stopIfTrue="1">
      <formula>IF(FIND("Flume Transfer Blower",$K15)&gt;0,1,0)</formula>
    </cfRule>
  </conditionalFormatting>
  <conditionalFormatting sqref="I20:J60">
    <cfRule type="expression" dxfId="532" priority="242" stopIfTrue="1">
      <formula>IF(FIND("Flume Transfer Blower",$K20)&gt;0,1,0)</formula>
    </cfRule>
  </conditionalFormatting>
  <conditionalFormatting sqref="I123:J123">
    <cfRule type="expression" dxfId="531" priority="537" stopIfTrue="1">
      <formula>IF(FIND("Flume Transfer Blower",$K123)&gt;0,1,0)</formula>
    </cfRule>
  </conditionalFormatting>
  <conditionalFormatting sqref="I149:J149">
    <cfRule type="expression" dxfId="530" priority="310" stopIfTrue="1">
      <formula>IF(FIND("Flume Transfer Blower",$K149)&gt;0,1,0)</formula>
    </cfRule>
  </conditionalFormatting>
  <conditionalFormatting sqref="I175:J175">
    <cfRule type="expression" dxfId="529" priority="309" stopIfTrue="1">
      <formula>IF(FIND("Flume Transfer Blower",$K175)&gt;0,1,0)</formula>
    </cfRule>
  </conditionalFormatting>
  <conditionalFormatting sqref="I201:J201">
    <cfRule type="expression" dxfId="528" priority="304" stopIfTrue="1">
      <formula>IF(FIND("Flume Transfer Blower",$K201)&gt;0,1,0)</formula>
    </cfRule>
  </conditionalFormatting>
  <conditionalFormatting sqref="I227:J227">
    <cfRule type="expression" dxfId="527" priority="299" stopIfTrue="1">
      <formula>IF(FIND("Flume Transfer Blower",$K227)&gt;0,1,0)</formula>
    </cfRule>
  </conditionalFormatting>
  <conditionalFormatting sqref="I253:J253">
    <cfRule type="expression" dxfId="526" priority="294" stopIfTrue="1">
      <formula>IF(FIND("Flume Transfer Blower",$K253)&gt;0,1,0)</formula>
    </cfRule>
  </conditionalFormatting>
  <conditionalFormatting sqref="I279:J279">
    <cfRule type="expression" dxfId="525" priority="289" stopIfTrue="1">
      <formula>IF(FIND("Flume Transfer Blower",$K279)&gt;0,1,0)</formula>
    </cfRule>
  </conditionalFormatting>
  <conditionalFormatting sqref="I305:J305">
    <cfRule type="expression" dxfId="524" priority="284" stopIfTrue="1">
      <formula>IF(FIND("Flume Transfer Blower",$K305)&gt;0,1,0)</formula>
    </cfRule>
  </conditionalFormatting>
  <conditionalFormatting sqref="I331:J331">
    <cfRule type="expression" dxfId="523" priority="279" stopIfTrue="1">
      <formula>IF(FIND("Flume Transfer Blower",$K331)&gt;0,1,0)</formula>
    </cfRule>
  </conditionalFormatting>
  <conditionalFormatting sqref="I644:J644">
    <cfRule type="expression" dxfId="522" priority="256" stopIfTrue="1">
      <formula>IF(FIND("Flume Transfer Blower",$K644)&gt;0,1,0)</formula>
    </cfRule>
  </conditionalFormatting>
  <conditionalFormatting sqref="I648:J648">
    <cfRule type="expression" dxfId="521" priority="255" stopIfTrue="1">
      <formula>IF(FIND("Flume Transfer Blower",$K648)&gt;0,1,0)</formula>
    </cfRule>
  </conditionalFormatting>
  <conditionalFormatting sqref="I655:J655">
    <cfRule type="expression" dxfId="520" priority="252" stopIfTrue="1">
      <formula>IF(FIND("Flume Transfer Blower",$K655)&gt;0,1,0)</formula>
    </cfRule>
  </conditionalFormatting>
  <conditionalFormatting sqref="I659:J659">
    <cfRule type="expression" dxfId="519" priority="251" stopIfTrue="1">
      <formula>IF(FIND("Flume Transfer Blower",$K659)&gt;0,1,0)</formula>
    </cfRule>
  </conditionalFormatting>
  <conditionalFormatting sqref="I666:J666">
    <cfRule type="expression" dxfId="518" priority="248" stopIfTrue="1">
      <formula>IF(FIND("Flume Transfer Blower",$K666)&gt;0,1,0)</formula>
    </cfRule>
  </conditionalFormatting>
  <conditionalFormatting sqref="I670:J670">
    <cfRule type="expression" dxfId="517" priority="247" stopIfTrue="1">
      <formula>IF(FIND("Flume Transfer Blower",$K670)&gt;0,1,0)</formula>
    </cfRule>
  </conditionalFormatting>
  <conditionalFormatting sqref="J61:J71">
    <cfRule type="expression" dxfId="516" priority="331" stopIfTrue="1">
      <formula>IF(FIND("Flume Transfer Blower",$K61)&gt;0,1,0)</formula>
    </cfRule>
  </conditionalFormatting>
  <conditionalFormatting sqref="J75:J81">
    <cfRule type="expression" dxfId="515" priority="40" stopIfTrue="1">
      <formula>IF(FIND("Flume Transfer Blower",$K75)&gt;0,1,0)</formula>
    </cfRule>
  </conditionalFormatting>
  <conditionalFormatting sqref="J87:J97">
    <cfRule type="expression" dxfId="514" priority="321" stopIfTrue="1">
      <formula>IF(FIND("Flume Transfer Blower",$K87)&gt;0,1,0)</formula>
    </cfRule>
  </conditionalFormatting>
  <conditionalFormatting sqref="J101:J107">
    <cfRule type="expression" dxfId="513" priority="37" stopIfTrue="1">
      <formula>IF(FIND("Flume Transfer Blower",$K101)&gt;0,1,0)</formula>
    </cfRule>
  </conditionalFormatting>
  <conditionalFormatting sqref="J113:J122">
    <cfRule type="expression" dxfId="512" priority="317" stopIfTrue="1">
      <formula>IF(FIND("Flume Transfer Blower",$K113)&gt;0,1,0)</formula>
    </cfRule>
  </conditionalFormatting>
  <conditionalFormatting sqref="J127:J133">
    <cfRule type="expression" dxfId="511" priority="34" stopIfTrue="1">
      <formula>IF(FIND("Flume Transfer Blower",$K127)&gt;0,1,0)</formula>
    </cfRule>
  </conditionalFormatting>
  <conditionalFormatting sqref="J139:J148">
    <cfRule type="expression" dxfId="510" priority="313" stopIfTrue="1">
      <formula>IF(FIND("Flume Transfer Blower",$K139)&gt;0,1,0)</formula>
    </cfRule>
  </conditionalFormatting>
  <conditionalFormatting sqref="J153:J159">
    <cfRule type="expression" dxfId="509" priority="31" stopIfTrue="1">
      <formula>IF(FIND("Flume Transfer Blower",$K153)&gt;0,1,0)</formula>
    </cfRule>
  </conditionalFormatting>
  <conditionalFormatting sqref="J165:J174">
    <cfRule type="expression" dxfId="508" priority="307" stopIfTrue="1">
      <formula>IF(FIND("Flume Transfer Blower",$K165)&gt;0,1,0)</formula>
    </cfRule>
  </conditionalFormatting>
  <conditionalFormatting sqref="J179:J185">
    <cfRule type="expression" dxfId="507" priority="28" stopIfTrue="1">
      <formula>IF(FIND("Flume Transfer Blower",$K179)&gt;0,1,0)</formula>
    </cfRule>
  </conditionalFormatting>
  <conditionalFormatting sqref="J191:J200">
    <cfRule type="expression" dxfId="506" priority="302" stopIfTrue="1">
      <formula>IF(FIND("Flume Transfer Blower",$K191)&gt;0,1,0)</formula>
    </cfRule>
  </conditionalFormatting>
  <conditionalFormatting sqref="J205:J211">
    <cfRule type="expression" dxfId="505" priority="25" stopIfTrue="1">
      <formula>IF(FIND("Flume Transfer Blower",$K205)&gt;0,1,0)</formula>
    </cfRule>
  </conditionalFormatting>
  <conditionalFormatting sqref="J217:J226">
    <cfRule type="expression" dxfId="504" priority="297" stopIfTrue="1">
      <formula>IF(FIND("Flume Transfer Blower",$K217)&gt;0,1,0)</formula>
    </cfRule>
  </conditionalFormatting>
  <conditionalFormatting sqref="J231:J237">
    <cfRule type="expression" dxfId="503" priority="22" stopIfTrue="1">
      <formula>IF(FIND("Flume Transfer Blower",$K231)&gt;0,1,0)</formula>
    </cfRule>
  </conditionalFormatting>
  <conditionalFormatting sqref="J243:J252">
    <cfRule type="expression" dxfId="502" priority="292" stopIfTrue="1">
      <formula>IF(FIND("Flume Transfer Blower",$K243)&gt;0,1,0)</formula>
    </cfRule>
  </conditionalFormatting>
  <conditionalFormatting sqref="J257:J263">
    <cfRule type="expression" dxfId="501" priority="19" stopIfTrue="1">
      <formula>IF(FIND("Flume Transfer Blower",$K257)&gt;0,1,0)</formula>
    </cfRule>
  </conditionalFormatting>
  <conditionalFormatting sqref="J269:J278">
    <cfRule type="expression" dxfId="500" priority="287" stopIfTrue="1">
      <formula>IF(FIND("Flume Transfer Blower",$K269)&gt;0,1,0)</formula>
    </cfRule>
  </conditionalFormatting>
  <conditionalFormatting sqref="J283:J289">
    <cfRule type="expression" dxfId="499" priority="16" stopIfTrue="1">
      <formula>IF(FIND("Flume Transfer Blower",$K283)&gt;0,1,0)</formula>
    </cfRule>
  </conditionalFormatting>
  <conditionalFormatting sqref="J295:J304">
    <cfRule type="expression" dxfId="498" priority="282" stopIfTrue="1">
      <formula>IF(FIND("Flume Transfer Blower",$K295)&gt;0,1,0)</formula>
    </cfRule>
  </conditionalFormatting>
  <conditionalFormatting sqref="J309:J315">
    <cfRule type="expression" dxfId="497" priority="13" stopIfTrue="1">
      <formula>IF(FIND("Flume Transfer Blower",$K309)&gt;0,1,0)</formula>
    </cfRule>
  </conditionalFormatting>
  <conditionalFormatting sqref="J321:J330">
    <cfRule type="expression" dxfId="496" priority="277" stopIfTrue="1">
      <formula>IF(FIND("Flume Transfer Blower",$K321)&gt;0,1,0)</formula>
    </cfRule>
  </conditionalFormatting>
  <conditionalFormatting sqref="J335:J341">
    <cfRule type="expression" dxfId="495" priority="10" stopIfTrue="1">
      <formula>IF(FIND("Flume Transfer Blower",$K335)&gt;0,1,0)</formula>
    </cfRule>
  </conditionalFormatting>
  <conditionalFormatting sqref="J349">
    <cfRule type="expression" dxfId="494" priority="238" stopIfTrue="1">
      <formula>IF(FIND("Flume Transfer Blower",#REF!)&gt;0,1,0)</formula>
    </cfRule>
  </conditionalFormatting>
  <conditionalFormatting sqref="J350 J367 J478 J515 J552 J589 J626 J750">
    <cfRule type="expression" dxfId="493" priority="594" stopIfTrue="1">
      <formula>IF(FIND("Flume Transfer Blower",$K349)&gt;0,1,0)</formula>
    </cfRule>
  </conditionalFormatting>
  <conditionalFormatting sqref="J351 J353:J354">
    <cfRule type="expression" dxfId="492" priority="214" stopIfTrue="1">
      <formula>IF(FIND("Flume Transfer Blower",$K335)&gt;0,1,0)</formula>
    </cfRule>
  </conditionalFormatting>
  <conditionalFormatting sqref="J352">
    <cfRule type="expression" dxfId="491" priority="215" stopIfTrue="1">
      <formula>IF(FIND("Flume Transfer Blower",$K351)&gt;0,1,0)</formula>
    </cfRule>
  </conditionalFormatting>
  <conditionalFormatting sqref="J355">
    <cfRule type="expression" dxfId="490" priority="712" stopIfTrue="1">
      <formula>IF(FIND("Flume Transfer Blower",$K338)&gt;0,1,0)</formula>
    </cfRule>
  </conditionalFormatting>
  <conditionalFormatting sqref="J366">
    <cfRule type="expression" dxfId="489" priority="605" stopIfTrue="1">
      <formula>IF(FIND("Flume Transfer Blower",#REF!)&gt;0,1,0)</formula>
    </cfRule>
  </conditionalFormatting>
  <conditionalFormatting sqref="J368:J383">
    <cfRule type="expression" dxfId="488" priority="80" stopIfTrue="1">
      <formula>IF(FIND("Flume Transfer Blower",$K368)&gt;0,1,0)</formula>
    </cfRule>
  </conditionalFormatting>
  <conditionalFormatting sqref="J384">
    <cfRule type="expression" dxfId="487" priority="79" stopIfTrue="1">
      <formula>IF(FIND("Flume Transfer Blower",#REF!)&gt;0,1,0)</formula>
    </cfRule>
  </conditionalFormatting>
  <conditionalFormatting sqref="J385 J404">
    <cfRule type="expression" dxfId="486" priority="81" stopIfTrue="1">
      <formula>IF(FIND("Flume Transfer Blower",$K384)&gt;0,1,0)</formula>
    </cfRule>
  </conditionalFormatting>
  <conditionalFormatting sqref="J386">
    <cfRule type="expression" dxfId="485" priority="77" stopIfTrue="1">
      <formula>IF(FIND("Flume Transfer Blower",$K373)&gt;0,1,0)</formula>
    </cfRule>
  </conditionalFormatting>
  <conditionalFormatting sqref="J387">
    <cfRule type="expression" dxfId="484" priority="78" stopIfTrue="1">
      <formula>IF(FIND("Flume Transfer Blower",$K386)&gt;0,1,0)</formula>
    </cfRule>
  </conditionalFormatting>
  <conditionalFormatting sqref="J388">
    <cfRule type="expression" dxfId="483" priority="76" stopIfTrue="1">
      <formula>IF(FIND("Flume Transfer Blower",$K375)&gt;0,1,0)</formula>
    </cfRule>
  </conditionalFormatting>
  <conditionalFormatting sqref="J389">
    <cfRule type="expression" dxfId="482" priority="55" stopIfTrue="1">
      <formula>IF(FIND("Flume Transfer Blower",$K374)&gt;0,1,0)</formula>
    </cfRule>
  </conditionalFormatting>
  <conditionalFormatting sqref="J390">
    <cfRule type="expression" dxfId="481" priority="56" stopIfTrue="1">
      <formula>IF(FIND("Flume Transfer Blower",$K374)&gt;0,1,0)</formula>
    </cfRule>
  </conditionalFormatting>
  <conditionalFormatting sqref="J391:J402">
    <cfRule type="expression" dxfId="480" priority="66" stopIfTrue="1">
      <formula>IF(FIND("Flume Transfer Blower",$K391)&gt;0,1,0)</formula>
    </cfRule>
  </conditionalFormatting>
  <conditionalFormatting sqref="J403">
    <cfRule type="expression" dxfId="479" priority="82" stopIfTrue="1">
      <formula>IF(FIND("Flume Transfer Blower",#REF!)&gt;0,1,0)</formula>
    </cfRule>
  </conditionalFormatting>
  <conditionalFormatting sqref="J405:J420">
    <cfRule type="expression" dxfId="478" priority="72" stopIfTrue="1">
      <formula>IF(FIND("Flume Transfer Blower",$K405)&gt;0,1,0)</formula>
    </cfRule>
  </conditionalFormatting>
  <conditionalFormatting sqref="J421">
    <cfRule type="expression" dxfId="477" priority="71" stopIfTrue="1">
      <formula>IF(FIND("Flume Transfer Blower",#REF!)&gt;0,1,0)</formula>
    </cfRule>
  </conditionalFormatting>
  <conditionalFormatting sqref="J422 J441">
    <cfRule type="expression" dxfId="476" priority="73" stopIfTrue="1">
      <formula>IF(FIND("Flume Transfer Blower",$K421)&gt;0,1,0)</formula>
    </cfRule>
  </conditionalFormatting>
  <conditionalFormatting sqref="J423">
    <cfRule type="expression" dxfId="475" priority="69" stopIfTrue="1">
      <formula>IF(FIND("Flume Transfer Blower",$K410)&gt;0,1,0)</formula>
    </cfRule>
  </conditionalFormatting>
  <conditionalFormatting sqref="J424">
    <cfRule type="expression" dxfId="474" priority="70" stopIfTrue="1">
      <formula>IF(FIND("Flume Transfer Blower",$K423)&gt;0,1,0)</formula>
    </cfRule>
  </conditionalFormatting>
  <conditionalFormatting sqref="J425">
    <cfRule type="expression" dxfId="473" priority="68" stopIfTrue="1">
      <formula>IF(FIND("Flume Transfer Blower",$K412)&gt;0,1,0)</formula>
    </cfRule>
  </conditionalFormatting>
  <conditionalFormatting sqref="J426">
    <cfRule type="expression" dxfId="472" priority="53" stopIfTrue="1">
      <formula>IF(FIND("Flume Transfer Blower",$K411)&gt;0,1,0)</formula>
    </cfRule>
  </conditionalFormatting>
  <conditionalFormatting sqref="J427">
    <cfRule type="expression" dxfId="471" priority="54" stopIfTrue="1">
      <formula>IF(FIND("Flume Transfer Blower",$K411)&gt;0,1,0)</formula>
    </cfRule>
  </conditionalFormatting>
  <conditionalFormatting sqref="J428:J439">
    <cfRule type="expression" dxfId="470" priority="65" stopIfTrue="1">
      <formula>IF(FIND("Flume Transfer Blower",$K428)&gt;0,1,0)</formula>
    </cfRule>
  </conditionalFormatting>
  <conditionalFormatting sqref="J440">
    <cfRule type="expression" dxfId="469" priority="74" stopIfTrue="1">
      <formula>IF(FIND("Flume Transfer Blower",#REF!)&gt;0,1,0)</formula>
    </cfRule>
  </conditionalFormatting>
  <conditionalFormatting sqref="J442:J457">
    <cfRule type="expression" dxfId="468" priority="59" stopIfTrue="1">
      <formula>IF(FIND("Flume Transfer Blower",$K442)&gt;0,1,0)</formula>
    </cfRule>
  </conditionalFormatting>
  <conditionalFormatting sqref="J458">
    <cfRule type="expression" dxfId="467" priority="180" stopIfTrue="1">
      <formula>IF(FIND("Flume Transfer Blower",#REF!)&gt;0,1,0)</formula>
    </cfRule>
  </conditionalFormatting>
  <conditionalFormatting sqref="J459">
    <cfRule type="expression" dxfId="466" priority="183" stopIfTrue="1">
      <formula>IF(FIND("Flume Transfer Blower",$K458)&gt;0,1,0)</formula>
    </cfRule>
  </conditionalFormatting>
  <conditionalFormatting sqref="J460">
    <cfRule type="expression" dxfId="465" priority="178" stopIfTrue="1">
      <formula>IF(FIND("Flume Transfer Blower",#REF!)&gt;0,1,0)</formula>
    </cfRule>
  </conditionalFormatting>
  <conditionalFormatting sqref="J461">
    <cfRule type="expression" dxfId="464" priority="179" stopIfTrue="1">
      <formula>IF(FIND("Flume Transfer Blower",$K460)&gt;0,1,0)</formula>
    </cfRule>
  </conditionalFormatting>
  <conditionalFormatting sqref="J462">
    <cfRule type="expression" dxfId="463" priority="177" stopIfTrue="1">
      <formula>IF(FIND("Flume Transfer Blower",$K453)&gt;0,1,0)</formula>
    </cfRule>
  </conditionalFormatting>
  <conditionalFormatting sqref="J463">
    <cfRule type="expression" dxfId="462" priority="51" stopIfTrue="1">
      <formula>IF(FIND("Flume Transfer Blower",$K448)&gt;0,1,0)</formula>
    </cfRule>
  </conditionalFormatting>
  <conditionalFormatting sqref="J464">
    <cfRule type="expression" dxfId="461" priority="52" stopIfTrue="1">
      <formula>IF(FIND("Flume Transfer Blower",$K448)&gt;0,1,0)</formula>
    </cfRule>
  </conditionalFormatting>
  <conditionalFormatting sqref="J465:J476">
    <cfRule type="expression" dxfId="460" priority="64" stopIfTrue="1">
      <formula>IF(FIND("Flume Transfer Blower",$K465)&gt;0,1,0)</formula>
    </cfRule>
  </conditionalFormatting>
  <conditionalFormatting sqref="J477">
    <cfRule type="expression" dxfId="459" priority="188" stopIfTrue="1">
      <formula>IF(FIND("Flume Transfer Blower",#REF!)&gt;0,1,0)</formula>
    </cfRule>
  </conditionalFormatting>
  <conditionalFormatting sqref="J479:J494">
    <cfRule type="expression" dxfId="458" priority="58" stopIfTrue="1">
      <formula>IF(FIND("Flume Transfer Blower",$K479)&gt;0,1,0)</formula>
    </cfRule>
  </conditionalFormatting>
  <conditionalFormatting sqref="J495">
    <cfRule type="expression" dxfId="457" priority="168" stopIfTrue="1">
      <formula>IF(FIND("Flume Transfer Blower",#REF!)&gt;0,1,0)</formula>
    </cfRule>
  </conditionalFormatting>
  <conditionalFormatting sqref="J496">
    <cfRule type="expression" dxfId="456" priority="171" stopIfTrue="1">
      <formula>IF(FIND("Flume Transfer Blower",$K495)&gt;0,1,0)</formula>
    </cfRule>
  </conditionalFormatting>
  <conditionalFormatting sqref="J497">
    <cfRule type="expression" dxfId="455" priority="166" stopIfTrue="1">
      <formula>IF(FIND("Flume Transfer Blower",#REF!)&gt;0,1,0)</formula>
    </cfRule>
  </conditionalFormatting>
  <conditionalFormatting sqref="J498">
    <cfRule type="expression" dxfId="454" priority="167" stopIfTrue="1">
      <formula>IF(FIND("Flume Transfer Blower",$K497)&gt;0,1,0)</formula>
    </cfRule>
  </conditionalFormatting>
  <conditionalFormatting sqref="J499">
    <cfRule type="expression" dxfId="453" priority="165" stopIfTrue="1">
      <formula>IF(FIND("Flume Transfer Blower",$K490)&gt;0,1,0)</formula>
    </cfRule>
  </conditionalFormatting>
  <conditionalFormatting sqref="J500">
    <cfRule type="expression" dxfId="452" priority="49" stopIfTrue="1">
      <formula>IF(FIND("Flume Transfer Blower",$K485)&gt;0,1,0)</formula>
    </cfRule>
  </conditionalFormatting>
  <conditionalFormatting sqref="J501">
    <cfRule type="expression" dxfId="451" priority="50" stopIfTrue="1">
      <formula>IF(FIND("Flume Transfer Blower",$K485)&gt;0,1,0)</formula>
    </cfRule>
  </conditionalFormatting>
  <conditionalFormatting sqref="J502:J513">
    <cfRule type="expression" dxfId="450" priority="63" stopIfTrue="1">
      <formula>IF(FIND("Flume Transfer Blower",$K502)&gt;0,1,0)</formula>
    </cfRule>
  </conditionalFormatting>
  <conditionalFormatting sqref="J514">
    <cfRule type="expression" dxfId="449" priority="176" stopIfTrue="1">
      <formula>IF(FIND("Flume Transfer Blower",#REF!)&gt;0,1,0)</formula>
    </cfRule>
  </conditionalFormatting>
  <conditionalFormatting sqref="J516:J531">
    <cfRule type="expression" dxfId="448" priority="57" stopIfTrue="1">
      <formula>IF(FIND("Flume Transfer Blower",$K516)&gt;0,1,0)</formula>
    </cfRule>
  </conditionalFormatting>
  <conditionalFormatting sqref="J532">
    <cfRule type="expression" dxfId="447" priority="156" stopIfTrue="1">
      <formula>IF(FIND("Flume Transfer Blower",#REF!)&gt;0,1,0)</formula>
    </cfRule>
  </conditionalFormatting>
  <conditionalFormatting sqref="J533">
    <cfRule type="expression" dxfId="446" priority="159" stopIfTrue="1">
      <formula>IF(FIND("Flume Transfer Blower",$K532)&gt;0,1,0)</formula>
    </cfRule>
  </conditionalFormatting>
  <conditionalFormatting sqref="J534">
    <cfRule type="expression" dxfId="445" priority="154" stopIfTrue="1">
      <formula>IF(FIND("Flume Transfer Blower",#REF!)&gt;0,1,0)</formula>
    </cfRule>
  </conditionalFormatting>
  <conditionalFormatting sqref="J535">
    <cfRule type="expression" dxfId="444" priority="155" stopIfTrue="1">
      <formula>IF(FIND("Flume Transfer Blower",$K534)&gt;0,1,0)</formula>
    </cfRule>
  </conditionalFormatting>
  <conditionalFormatting sqref="J536">
    <cfRule type="expression" dxfId="443" priority="153" stopIfTrue="1">
      <formula>IF(FIND("Flume Transfer Blower",$K527)&gt;0,1,0)</formula>
    </cfRule>
  </conditionalFormatting>
  <conditionalFormatting sqref="J537">
    <cfRule type="expression" dxfId="442" priority="47" stopIfTrue="1">
      <formula>IF(FIND("Flume Transfer Blower",$K522)&gt;0,1,0)</formula>
    </cfRule>
  </conditionalFormatting>
  <conditionalFormatting sqref="J538">
    <cfRule type="expression" dxfId="441" priority="48" stopIfTrue="1">
      <formula>IF(FIND("Flume Transfer Blower",$K522)&gt;0,1,0)</formula>
    </cfRule>
  </conditionalFormatting>
  <conditionalFormatting sqref="J539:J550">
    <cfRule type="expression" dxfId="440" priority="62" stopIfTrue="1">
      <formula>IF(FIND("Flume Transfer Blower",$K539)&gt;0,1,0)</formula>
    </cfRule>
  </conditionalFormatting>
  <conditionalFormatting sqref="J551">
    <cfRule type="expression" dxfId="439" priority="164" stopIfTrue="1">
      <formula>IF(FIND("Flume Transfer Blower",#REF!)&gt;0,1,0)</formula>
    </cfRule>
  </conditionalFormatting>
  <conditionalFormatting sqref="J553:J568">
    <cfRule type="expression" dxfId="438" priority="91" stopIfTrue="1">
      <formula>IF(FIND("Flume Transfer Blower",$K553)&gt;0,1,0)</formula>
    </cfRule>
  </conditionalFormatting>
  <conditionalFormatting sqref="J569">
    <cfRule type="expression" dxfId="437" priority="144" stopIfTrue="1">
      <formula>IF(FIND("Flume Transfer Blower",#REF!)&gt;0,1,0)</formula>
    </cfRule>
  </conditionalFormatting>
  <conditionalFormatting sqref="J570">
    <cfRule type="expression" dxfId="436" priority="147" stopIfTrue="1">
      <formula>IF(FIND("Flume Transfer Blower",$K569)&gt;0,1,0)</formula>
    </cfRule>
  </conditionalFormatting>
  <conditionalFormatting sqref="J571">
    <cfRule type="expression" dxfId="435" priority="142" stopIfTrue="1">
      <formula>IF(FIND("Flume Transfer Blower",#REF!)&gt;0,1,0)</formula>
    </cfRule>
  </conditionalFormatting>
  <conditionalFormatting sqref="J572">
    <cfRule type="expression" dxfId="434" priority="143" stopIfTrue="1">
      <formula>IF(FIND("Flume Transfer Blower",$K571)&gt;0,1,0)</formula>
    </cfRule>
  </conditionalFormatting>
  <conditionalFormatting sqref="J573">
    <cfRule type="expression" dxfId="433" priority="141" stopIfTrue="1">
      <formula>IF(FIND("Flume Transfer Blower",$K564)&gt;0,1,0)</formula>
    </cfRule>
  </conditionalFormatting>
  <conditionalFormatting sqref="J574">
    <cfRule type="expression" dxfId="432" priority="45" stopIfTrue="1">
      <formula>IF(FIND("Flume Transfer Blower",$K559)&gt;0,1,0)</formula>
    </cfRule>
  </conditionalFormatting>
  <conditionalFormatting sqref="J575">
    <cfRule type="expression" dxfId="431" priority="46" stopIfTrue="1">
      <formula>IF(FIND("Flume Transfer Blower",$K559)&gt;0,1,0)</formula>
    </cfRule>
  </conditionalFormatting>
  <conditionalFormatting sqref="J576:J587">
    <cfRule type="expression" dxfId="430" priority="9" stopIfTrue="1">
      <formula>IF(FIND("Flume Transfer Blower",$K576)&gt;0,1,0)</formula>
    </cfRule>
  </conditionalFormatting>
  <conditionalFormatting sqref="J588">
    <cfRule type="expression" dxfId="429" priority="152" stopIfTrue="1">
      <formula>IF(FIND("Flume Transfer Blower",#REF!)&gt;0,1,0)</formula>
    </cfRule>
  </conditionalFormatting>
  <conditionalFormatting sqref="J590:J605">
    <cfRule type="expression" dxfId="428" priority="8" stopIfTrue="1">
      <formula>IF(FIND("Flume Transfer Blower",$K590)&gt;0,1,0)</formula>
    </cfRule>
  </conditionalFormatting>
  <conditionalFormatting sqref="J606">
    <cfRule type="expression" dxfId="427" priority="132" stopIfTrue="1">
      <formula>IF(FIND("Flume Transfer Blower",#REF!)&gt;0,1,0)</formula>
    </cfRule>
  </conditionalFormatting>
  <conditionalFormatting sqref="J607">
    <cfRule type="expression" dxfId="426" priority="135" stopIfTrue="1">
      <formula>IF(FIND("Flume Transfer Blower",$K606)&gt;0,1,0)</formula>
    </cfRule>
  </conditionalFormatting>
  <conditionalFormatting sqref="J608">
    <cfRule type="expression" dxfId="425" priority="130" stopIfTrue="1">
      <formula>IF(FIND("Flume Transfer Blower",#REF!)&gt;0,1,0)</formula>
    </cfRule>
  </conditionalFormatting>
  <conditionalFormatting sqref="J609">
    <cfRule type="expression" dxfId="424" priority="131" stopIfTrue="1">
      <formula>IF(FIND("Flume Transfer Blower",$K608)&gt;0,1,0)</formula>
    </cfRule>
  </conditionalFormatting>
  <conditionalFormatting sqref="J610">
    <cfRule type="expression" dxfId="423" priority="129" stopIfTrue="1">
      <formula>IF(FIND("Flume Transfer Blower",$K601)&gt;0,1,0)</formula>
    </cfRule>
  </conditionalFormatting>
  <conditionalFormatting sqref="J611">
    <cfRule type="expression" dxfId="422" priority="43" stopIfTrue="1">
      <formula>IF(FIND("Flume Transfer Blower",$K596)&gt;0,1,0)</formula>
    </cfRule>
  </conditionalFormatting>
  <conditionalFormatting sqref="J612">
    <cfRule type="expression" dxfId="421" priority="44" stopIfTrue="1">
      <formula>IF(FIND("Flume Transfer Blower",$K596)&gt;0,1,0)</formula>
    </cfRule>
  </conditionalFormatting>
  <conditionalFormatting sqref="J613:J624">
    <cfRule type="expression" dxfId="420" priority="60" stopIfTrue="1">
      <formula>IF(FIND("Flume Transfer Blower",$K613)&gt;0,1,0)</formula>
    </cfRule>
  </conditionalFormatting>
  <conditionalFormatting sqref="J625">
    <cfRule type="expression" dxfId="419" priority="140" stopIfTrue="1">
      <formula>IF(FIND("Flume Transfer Blower",#REF!)&gt;0,1,0)</formula>
    </cfRule>
  </conditionalFormatting>
  <conditionalFormatting sqref="J627:J643">
    <cfRule type="expression" dxfId="418" priority="7" stopIfTrue="1">
      <formula>IF(FIND("Flume Transfer Blower",$K627)&gt;0,1,0)</formula>
    </cfRule>
  </conditionalFormatting>
  <conditionalFormatting sqref="J645:J646 J649 J651 J656:J657 J660 J667:J668 J671">
    <cfRule type="expression" dxfId="417" priority="254" stopIfTrue="1">
      <formula>IF(FIND("Flume Transfer Blower",$L645)&gt;0,1,0)</formula>
    </cfRule>
  </conditionalFormatting>
  <conditionalFormatting sqref="J650">
    <cfRule type="expression" dxfId="416" priority="257" stopIfTrue="1">
      <formula>IF(FIND("Flume Transfer Blower",#REF!)&gt;0,1,0)</formula>
    </cfRule>
  </conditionalFormatting>
  <conditionalFormatting sqref="J661">
    <cfRule type="expression" dxfId="415" priority="253" stopIfTrue="1">
      <formula>IF(FIND("Flume Transfer Blower",#REF!)&gt;0,1,0)</formula>
    </cfRule>
  </conditionalFormatting>
  <conditionalFormatting sqref="J662">
    <cfRule type="expression" dxfId="414" priority="250" stopIfTrue="1">
      <formula>IF(FIND("Flume Transfer Blower",$L662)&gt;0,1,0)</formula>
    </cfRule>
  </conditionalFormatting>
  <conditionalFormatting sqref="J672">
    <cfRule type="expression" dxfId="413" priority="249" stopIfTrue="1">
      <formula>IF(FIND("Flume Transfer Blower",#REF!)&gt;0,1,0)</formula>
    </cfRule>
  </conditionalFormatting>
  <conditionalFormatting sqref="J673">
    <cfRule type="expression" dxfId="412" priority="246" stopIfTrue="1">
      <formula>IF(FIND("Flume Transfer Blower",$L673)&gt;0,1,0)</formula>
    </cfRule>
  </conditionalFormatting>
  <conditionalFormatting sqref="J674:J706">
    <cfRule type="expression" dxfId="411" priority="524" stopIfTrue="1">
      <formula>IF(FIND("Flume Transfer Blower",$K674)&gt;0,1,0)</formula>
    </cfRule>
  </conditionalFormatting>
  <conditionalFormatting sqref="J749">
    <cfRule type="expression" dxfId="410" priority="715" stopIfTrue="1">
      <formula>IF(FIND("Flume Transfer Blower",#REF!)&gt;0,1,0)</formula>
    </cfRule>
  </conditionalFormatting>
  <dataValidations count="2">
    <dataValidation type="list" allowBlank="1" showInputMessage="1" showErrorMessage="1" sqref="F641:G706 F344:G346 F6:G74 F106:G106 F132:G132 F158:G158 F184:G184 F210:G210 F236:G236 F262:G262 F288:G288 F314:G314 F80:G80 F84:G100 F110:G126 F136:G152 F162:G178 F188:G204 F214:G230 F240:G256 F266:G282 F292:G308 F318:G334 F340:G340" xr:uid="{6E622915-8427-4334-8977-9D1999170542}">
      <formula1>#REF!</formula1>
    </dataValidation>
    <dataValidation type="list" allowBlank="1" showInputMessage="1" showErrorMessage="1" sqref="G75 G78 G101 G104 G127 G130 G153 G156 G179 G182 G205 G208 G231 G234 G257 G260 G283 G286 G309 G312 G335 G338 G718 G724:G725 G729 G731 G736 G739 G749 G753 G757 G767 G743 G745 G773 G751 G759 G755 G763 G765 G761 G769 G771 G775" xr:uid="{B701D4C1-3477-4EB4-ACAE-CA9F59D7F26E}">
      <formula1>$W$6:$W$8</formula1>
    </dataValidation>
  </dataValidations>
  <printOptions horizontalCentered="1"/>
  <pageMargins left="0.23622047244094491" right="0.23622047244094491" top="0.19685039370078741" bottom="0.39370078740157483" header="0.15748031496062992" footer="0.19685039370078741"/>
  <pageSetup paperSize="9" scale="70" fitToHeight="0" orientation="landscape" r:id="rId1"/>
  <headerFooter>
    <oddFooter>&amp;L&amp;8&amp;A : PM Master Plan&amp;R&amp;8Page &amp;P / &amp;N</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FBA88-7C23-43F9-B079-419489B6E8A8}">
  <sheetPr>
    <tabColor rgb="FF00B0F0"/>
    <pageSetUpPr fitToPage="1"/>
  </sheetPr>
  <dimension ref="A1:W41"/>
  <sheetViews>
    <sheetView zoomScaleNormal="100" workbookViewId="0">
      <pane xSplit="2" ySplit="5" topLeftCell="C18" activePane="bottomRight" state="frozen"/>
      <selection activeCell="B7" sqref="B7:B22"/>
      <selection pane="topRight" activeCell="B7" sqref="B7:B22"/>
      <selection pane="bottomLeft" activeCell="B7" sqref="B7:B22"/>
      <selection pane="bottomRight" activeCell="E18" sqref="E18"/>
    </sheetView>
  </sheetViews>
  <sheetFormatPr defaultColWidth="9.140625" defaultRowHeight="12.75" outlineLevelCol="1"/>
  <cols>
    <col min="1" max="1" width="8.28515625" style="1" customWidth="1"/>
    <col min="2" max="2" width="35.7109375" style="2" customWidth="1"/>
    <col min="3" max="3" width="20.42578125" style="43" customWidth="1"/>
    <col min="4" max="4" width="11.5703125" style="43" customWidth="1"/>
    <col min="5" max="5" width="10.28515625" style="384" customWidth="1"/>
    <col min="6" max="7" width="9.140625" style="384" customWidth="1"/>
    <col min="8" max="8" width="10.5703125" style="384" customWidth="1"/>
    <col min="9" max="9" width="24.28515625" style="4" customWidth="1"/>
    <col min="10" max="10" width="64.85546875" style="4" customWidth="1"/>
    <col min="11" max="11" width="10.42578125" style="3" customWidth="1"/>
    <col min="12" max="12" width="24.28515625" style="52" hidden="1" customWidth="1" outlineLevel="1"/>
    <col min="13" max="13" width="5.140625" style="3" hidden="1" customWidth="1" outlineLevel="1"/>
    <col min="14" max="14" width="10.42578125" style="3" customWidth="1" collapsed="1"/>
    <col min="15" max="15" width="10.42578125" style="3" customWidth="1"/>
    <col min="16" max="16" width="10.42578125" style="3" customWidth="1" collapsed="1"/>
    <col min="17" max="18" width="10.42578125" style="3" customWidth="1"/>
    <col min="19" max="19" width="9.140625" style="4"/>
    <col min="20" max="20" width="19.42578125" style="4" customWidth="1"/>
    <col min="21" max="16384" width="9.140625" style="4"/>
  </cols>
  <sheetData>
    <row r="1" spans="1:23" ht="13.5" thickBot="1"/>
    <row r="2" spans="1:23" ht="30" customHeight="1" thickBot="1">
      <c r="C2" s="3749" t="s">
        <v>1092</v>
      </c>
      <c r="D2" s="3750"/>
      <c r="E2" s="3750"/>
      <c r="F2" s="3750"/>
      <c r="G2" s="3750"/>
      <c r="H2" s="3750"/>
      <c r="I2" s="3750"/>
      <c r="J2" s="3750"/>
      <c r="K2" s="3751"/>
      <c r="M2" s="4"/>
      <c r="N2" s="4"/>
      <c r="O2" s="4"/>
      <c r="P2" s="4"/>
      <c r="Q2" s="4"/>
      <c r="R2" s="4"/>
    </row>
    <row r="3" spans="1:23" s="225" customFormat="1" ht="15.75" customHeight="1">
      <c r="A3" s="624"/>
      <c r="B3" s="625"/>
      <c r="C3" s="628" t="s">
        <v>44</v>
      </c>
      <c r="D3" s="628" t="s">
        <v>62</v>
      </c>
      <c r="E3" s="384"/>
      <c r="F3" s="384"/>
      <c r="G3" s="384"/>
      <c r="H3" s="384"/>
      <c r="K3" s="227"/>
      <c r="L3" s="277"/>
      <c r="M3" s="227"/>
      <c r="N3" s="227"/>
      <c r="O3" s="227"/>
      <c r="P3" s="227"/>
      <c r="Q3" s="227"/>
      <c r="R3" s="227"/>
    </row>
    <row r="4" spans="1:23" s="225" customFormat="1" ht="15.75" customHeight="1">
      <c r="A4" s="624"/>
      <c r="B4" s="625"/>
      <c r="C4" s="629"/>
      <c r="D4" s="629"/>
      <c r="E4" s="384"/>
      <c r="F4" s="384"/>
      <c r="G4" s="384"/>
      <c r="H4" s="384"/>
      <c r="K4" s="626"/>
      <c r="L4" s="627"/>
      <c r="M4" s="626"/>
      <c r="N4" s="626"/>
      <c r="O4" s="626"/>
      <c r="P4" s="626"/>
      <c r="Q4" s="626"/>
      <c r="R4" s="626"/>
    </row>
    <row r="5" spans="1:23" s="412" customFormat="1" ht="14.25" customHeight="1" thickBot="1">
      <c r="A5" s="499" t="s">
        <v>0</v>
      </c>
      <c r="B5" s="499" t="s">
        <v>1</v>
      </c>
      <c r="C5" s="500" t="s">
        <v>44</v>
      </c>
      <c r="D5" s="500" t="s">
        <v>62</v>
      </c>
      <c r="E5" s="500" t="s">
        <v>537</v>
      </c>
      <c r="F5" s="500" t="s">
        <v>527</v>
      </c>
      <c r="G5" s="500" t="s">
        <v>535</v>
      </c>
      <c r="H5" s="500" t="s">
        <v>45</v>
      </c>
      <c r="I5" s="499" t="s">
        <v>2</v>
      </c>
      <c r="J5" s="499" t="s">
        <v>3</v>
      </c>
      <c r="K5" s="499" t="s">
        <v>4</v>
      </c>
      <c r="L5" s="499" t="s">
        <v>5</v>
      </c>
      <c r="M5" s="499"/>
      <c r="N5" s="499" t="s">
        <v>51</v>
      </c>
      <c r="O5" s="499" t="s">
        <v>52</v>
      </c>
      <c r="P5" s="499" t="s">
        <v>54</v>
      </c>
      <c r="Q5" s="499" t="s">
        <v>50</v>
      </c>
      <c r="R5" s="499" t="s">
        <v>53</v>
      </c>
      <c r="S5" s="499" t="s">
        <v>382</v>
      </c>
      <c r="T5" s="508" t="s">
        <v>527</v>
      </c>
      <c r="U5" s="411" t="s">
        <v>535</v>
      </c>
      <c r="V5" s="411" t="s">
        <v>527</v>
      </c>
      <c r="W5" s="542"/>
    </row>
    <row r="6" spans="1:23" s="412" customFormat="1" ht="12">
      <c r="A6" s="565" t="s">
        <v>282</v>
      </c>
      <c r="B6" s="966" t="s">
        <v>844</v>
      </c>
      <c r="C6" s="3488">
        <v>361230</v>
      </c>
      <c r="D6" s="3489">
        <v>3151</v>
      </c>
      <c r="E6" s="543" t="s">
        <v>713</v>
      </c>
      <c r="F6" s="543" t="s">
        <v>32</v>
      </c>
      <c r="G6" s="543" t="s">
        <v>536</v>
      </c>
      <c r="H6" s="543" t="str">
        <f>A6&amp;"-"&amp;E6&amp;F6&amp;"-"&amp;G6</f>
        <v>PK2-NI-ME</v>
      </c>
      <c r="I6" s="3490" t="s">
        <v>57</v>
      </c>
      <c r="J6" s="544" t="s">
        <v>838</v>
      </c>
      <c r="K6" s="406">
        <v>60</v>
      </c>
      <c r="L6" s="407"/>
      <c r="M6" s="406"/>
      <c r="N6" s="3402"/>
      <c r="O6" s="3402" t="s">
        <v>80</v>
      </c>
      <c r="P6" s="3402">
        <v>30</v>
      </c>
      <c r="Q6" s="3402">
        <v>2</v>
      </c>
      <c r="R6" s="3445">
        <f>P6*Q6</f>
        <v>60</v>
      </c>
      <c r="S6" s="3747" t="s">
        <v>383</v>
      </c>
      <c r="T6" s="410" t="s">
        <v>529</v>
      </c>
      <c r="U6" s="411" t="s">
        <v>536</v>
      </c>
      <c r="V6" s="411" t="s">
        <v>32</v>
      </c>
      <c r="W6" s="412" t="s">
        <v>708</v>
      </c>
    </row>
    <row r="7" spans="1:23" s="412" customFormat="1" ht="12.75" customHeight="1">
      <c r="A7" s="556" t="s">
        <v>282</v>
      </c>
      <c r="B7" s="972" t="s">
        <v>1073</v>
      </c>
      <c r="C7" s="3440"/>
      <c r="D7" s="3413"/>
      <c r="E7" s="419" t="s">
        <v>713</v>
      </c>
      <c r="F7" s="419" t="s">
        <v>32</v>
      </c>
      <c r="G7" s="419" t="s">
        <v>536</v>
      </c>
      <c r="H7" s="419" t="str">
        <f t="shared" ref="H7:H11" si="0">A7&amp;"-"&amp;E7&amp;F7&amp;"-"&amp;G7</f>
        <v>PK2-NI-ME</v>
      </c>
      <c r="I7" s="3465"/>
      <c r="J7" s="532" t="s">
        <v>837</v>
      </c>
      <c r="K7" s="414">
        <v>60</v>
      </c>
      <c r="L7" s="415"/>
      <c r="M7" s="414"/>
      <c r="N7" s="3403"/>
      <c r="O7" s="3403"/>
      <c r="P7" s="3403"/>
      <c r="Q7" s="3403"/>
      <c r="R7" s="3446"/>
      <c r="S7" s="3748"/>
      <c r="T7" s="410"/>
      <c r="U7" s="411" t="s">
        <v>697</v>
      </c>
      <c r="V7" s="411" t="s">
        <v>42</v>
      </c>
      <c r="W7" s="412" t="s">
        <v>707</v>
      </c>
    </row>
    <row r="8" spans="1:23" s="412" customFormat="1" ht="12.75" customHeight="1">
      <c r="A8" s="556" t="s">
        <v>282</v>
      </c>
      <c r="B8" s="967" t="s">
        <v>1074</v>
      </c>
      <c r="C8" s="3440"/>
      <c r="D8" s="3413"/>
      <c r="E8" s="419" t="s">
        <v>713</v>
      </c>
      <c r="F8" s="419" t="s">
        <v>32</v>
      </c>
      <c r="G8" s="419" t="s">
        <v>536</v>
      </c>
      <c r="H8" s="419" t="str">
        <f t="shared" si="0"/>
        <v>PK2-NI-ME</v>
      </c>
      <c r="I8" s="3465"/>
      <c r="J8" s="532" t="s">
        <v>832</v>
      </c>
      <c r="K8" s="414">
        <v>60</v>
      </c>
      <c r="L8" s="415"/>
      <c r="M8" s="414"/>
      <c r="N8" s="3403"/>
      <c r="O8" s="3403"/>
      <c r="P8" s="3403"/>
      <c r="Q8" s="3403"/>
      <c r="R8" s="3446"/>
      <c r="S8" s="3748"/>
      <c r="T8" s="410"/>
      <c r="U8" s="411" t="s">
        <v>706</v>
      </c>
      <c r="V8" s="411" t="s">
        <v>9</v>
      </c>
      <c r="W8" s="412" t="s">
        <v>709</v>
      </c>
    </row>
    <row r="9" spans="1:23" s="412" customFormat="1" ht="12.75" customHeight="1">
      <c r="A9" s="556" t="s">
        <v>282</v>
      </c>
      <c r="B9" s="967" t="s">
        <v>1075</v>
      </c>
      <c r="C9" s="3440"/>
      <c r="D9" s="3413"/>
      <c r="E9" s="419" t="s">
        <v>713</v>
      </c>
      <c r="F9" s="419" t="s">
        <v>32</v>
      </c>
      <c r="G9" s="419" t="s">
        <v>536</v>
      </c>
      <c r="H9" s="419" t="str">
        <f t="shared" si="0"/>
        <v>PK2-NI-ME</v>
      </c>
      <c r="I9" s="3465"/>
      <c r="J9" s="532" t="s">
        <v>834</v>
      </c>
      <c r="K9" s="414">
        <v>60</v>
      </c>
      <c r="L9" s="415"/>
      <c r="M9" s="414"/>
      <c r="N9" s="3403"/>
      <c r="O9" s="3403"/>
      <c r="P9" s="3403"/>
      <c r="Q9" s="3403"/>
      <c r="R9" s="3446"/>
      <c r="S9" s="3748"/>
      <c r="T9" s="410"/>
      <c r="U9" s="411"/>
      <c r="V9" s="411" t="s">
        <v>7</v>
      </c>
      <c r="W9" s="412" t="s">
        <v>719</v>
      </c>
    </row>
    <row r="10" spans="1:23" s="412" customFormat="1" ht="12.75" customHeight="1">
      <c r="A10" s="556" t="s">
        <v>282</v>
      </c>
      <c r="B10" s="967" t="s">
        <v>1076</v>
      </c>
      <c r="C10" s="3440"/>
      <c r="D10" s="3413"/>
      <c r="E10" s="419" t="s">
        <v>713</v>
      </c>
      <c r="F10" s="419" t="s">
        <v>32</v>
      </c>
      <c r="G10" s="419" t="s">
        <v>536</v>
      </c>
      <c r="H10" s="419" t="str">
        <f t="shared" si="0"/>
        <v>PK2-NI-ME</v>
      </c>
      <c r="I10" s="3465"/>
      <c r="J10" s="532" t="s">
        <v>835</v>
      </c>
      <c r="K10" s="414">
        <v>60</v>
      </c>
      <c r="L10" s="415"/>
      <c r="M10" s="414"/>
      <c r="N10" s="3403"/>
      <c r="O10" s="3403"/>
      <c r="P10" s="3403"/>
      <c r="Q10" s="3403"/>
      <c r="R10" s="3446"/>
      <c r="S10" s="3748"/>
      <c r="T10" s="410"/>
      <c r="U10" s="411"/>
      <c r="V10" s="411" t="s">
        <v>8</v>
      </c>
      <c r="W10" s="412" t="s">
        <v>721</v>
      </c>
    </row>
    <row r="11" spans="1:23" s="412" customFormat="1" ht="12.75" customHeight="1">
      <c r="A11" s="556" t="s">
        <v>282</v>
      </c>
      <c r="B11" s="967" t="s">
        <v>1077</v>
      </c>
      <c r="C11" s="3440"/>
      <c r="D11" s="3413"/>
      <c r="E11" s="419" t="s">
        <v>713</v>
      </c>
      <c r="F11" s="419" t="s">
        <v>32</v>
      </c>
      <c r="G11" s="419" t="s">
        <v>536</v>
      </c>
      <c r="H11" s="419" t="str">
        <f t="shared" si="0"/>
        <v>PK2-NI-ME</v>
      </c>
      <c r="I11" s="3465"/>
      <c r="J11" s="532" t="s">
        <v>836</v>
      </c>
      <c r="K11" s="414">
        <v>60</v>
      </c>
      <c r="L11" s="415"/>
      <c r="M11" s="414"/>
      <c r="N11" s="3403"/>
      <c r="O11" s="3403"/>
      <c r="P11" s="3403"/>
      <c r="Q11" s="3403"/>
      <c r="R11" s="3446"/>
      <c r="S11" s="3748"/>
      <c r="T11" s="410"/>
      <c r="U11" s="411"/>
      <c r="V11" s="411" t="s">
        <v>33</v>
      </c>
      <c r="W11" s="412" t="s">
        <v>720</v>
      </c>
    </row>
    <row r="12" spans="1:23" s="412" customFormat="1" ht="12.75" customHeight="1" thickBot="1">
      <c r="A12" s="556" t="s">
        <v>282</v>
      </c>
      <c r="B12" s="972"/>
      <c r="C12" s="580">
        <v>361231</v>
      </c>
      <c r="D12" s="581">
        <v>3154</v>
      </c>
      <c r="E12" s="582" t="s">
        <v>718</v>
      </c>
      <c r="F12" s="582" t="s">
        <v>32</v>
      </c>
      <c r="G12" s="582" t="s">
        <v>536</v>
      </c>
      <c r="H12" s="582" t="str">
        <f>A12&amp;"-"&amp;E12&amp;F12&amp;"-"&amp;G12&amp;2</f>
        <v>PK2-YI-ME2</v>
      </c>
      <c r="I12" s="583" t="s">
        <v>57</v>
      </c>
      <c r="J12" s="584" t="s">
        <v>1112</v>
      </c>
      <c r="K12" s="585">
        <v>365</v>
      </c>
      <c r="L12" s="586"/>
      <c r="M12" s="585"/>
      <c r="N12" s="585" t="s">
        <v>80</v>
      </c>
      <c r="O12" s="587"/>
      <c r="P12" s="585">
        <v>90</v>
      </c>
      <c r="Q12" s="585">
        <v>2</v>
      </c>
      <c r="R12" s="588">
        <f t="shared" ref="R12" si="1">P12*Q12</f>
        <v>180</v>
      </c>
      <c r="S12" s="1050" t="s">
        <v>383</v>
      </c>
      <c r="T12" s="410"/>
    </row>
    <row r="13" spans="1:23" s="412" customFormat="1" ht="13.5" customHeight="1">
      <c r="A13" s="565" t="s">
        <v>282</v>
      </c>
      <c r="B13" s="966" t="s">
        <v>844</v>
      </c>
      <c r="C13" s="3488">
        <v>363161</v>
      </c>
      <c r="D13" s="3489">
        <v>4365</v>
      </c>
      <c r="E13" s="543" t="s">
        <v>713</v>
      </c>
      <c r="F13" s="543" t="s">
        <v>32</v>
      </c>
      <c r="G13" s="543" t="s">
        <v>536</v>
      </c>
      <c r="H13" s="543" t="str">
        <f>A13&amp;"-"&amp;E13&amp;F13&amp;"-"&amp;G13</f>
        <v>PK2-NI-ME</v>
      </c>
      <c r="I13" s="3490" t="s">
        <v>57</v>
      </c>
      <c r="J13" s="544" t="s">
        <v>838</v>
      </c>
      <c r="K13" s="406">
        <v>60</v>
      </c>
      <c r="L13" s="407"/>
      <c r="M13" s="406"/>
      <c r="N13" s="3402"/>
      <c r="O13" s="3402" t="s">
        <v>80</v>
      </c>
      <c r="P13" s="3402">
        <v>30</v>
      </c>
      <c r="Q13" s="3402">
        <v>2</v>
      </c>
      <c r="R13" s="3445">
        <f>P13*Q13</f>
        <v>60</v>
      </c>
      <c r="S13" s="3747" t="s">
        <v>383</v>
      </c>
      <c r="T13" s="410" t="s">
        <v>529</v>
      </c>
    </row>
    <row r="14" spans="1:23" s="412" customFormat="1" ht="13.5" customHeight="1">
      <c r="A14" s="556" t="s">
        <v>282</v>
      </c>
      <c r="B14" s="972" t="s">
        <v>1078</v>
      </c>
      <c r="C14" s="3440"/>
      <c r="D14" s="3413"/>
      <c r="E14" s="419" t="s">
        <v>713</v>
      </c>
      <c r="F14" s="419" t="s">
        <v>32</v>
      </c>
      <c r="G14" s="419" t="s">
        <v>536</v>
      </c>
      <c r="H14" s="419" t="str">
        <f t="shared" ref="H14:H18" si="2">A14&amp;"-"&amp;E14&amp;F14&amp;"-"&amp;G14</f>
        <v>PK2-NI-ME</v>
      </c>
      <c r="I14" s="3465"/>
      <c r="J14" s="532" t="s">
        <v>837</v>
      </c>
      <c r="K14" s="414">
        <v>60</v>
      </c>
      <c r="L14" s="415"/>
      <c r="M14" s="414"/>
      <c r="N14" s="3403"/>
      <c r="O14" s="3403"/>
      <c r="P14" s="3403"/>
      <c r="Q14" s="3403"/>
      <c r="R14" s="3446"/>
      <c r="S14" s="3748"/>
      <c r="T14" s="410"/>
    </row>
    <row r="15" spans="1:23" s="412" customFormat="1" ht="13.5" customHeight="1">
      <c r="A15" s="556" t="s">
        <v>282</v>
      </c>
      <c r="B15" s="967" t="s">
        <v>1079</v>
      </c>
      <c r="C15" s="3440"/>
      <c r="D15" s="3413"/>
      <c r="E15" s="419" t="s">
        <v>713</v>
      </c>
      <c r="F15" s="419" t="s">
        <v>32</v>
      </c>
      <c r="G15" s="419" t="s">
        <v>536</v>
      </c>
      <c r="H15" s="419" t="str">
        <f t="shared" si="2"/>
        <v>PK2-NI-ME</v>
      </c>
      <c r="I15" s="3465"/>
      <c r="J15" s="532" t="s">
        <v>832</v>
      </c>
      <c r="K15" s="414">
        <v>60</v>
      </c>
      <c r="L15" s="415"/>
      <c r="M15" s="414"/>
      <c r="N15" s="3403"/>
      <c r="O15" s="3403"/>
      <c r="P15" s="3403"/>
      <c r="Q15" s="3403"/>
      <c r="R15" s="3446"/>
      <c r="S15" s="3748"/>
      <c r="T15" s="410"/>
    </row>
    <row r="16" spans="1:23" s="412" customFormat="1" ht="13.5" customHeight="1">
      <c r="A16" s="556" t="s">
        <v>282</v>
      </c>
      <c r="B16" s="967" t="s">
        <v>1081</v>
      </c>
      <c r="C16" s="3440"/>
      <c r="D16" s="3413"/>
      <c r="E16" s="419" t="s">
        <v>713</v>
      </c>
      <c r="F16" s="419" t="s">
        <v>32</v>
      </c>
      <c r="G16" s="419" t="s">
        <v>536</v>
      </c>
      <c r="H16" s="419" t="str">
        <f t="shared" si="2"/>
        <v>PK2-NI-ME</v>
      </c>
      <c r="I16" s="3465"/>
      <c r="J16" s="532" t="s">
        <v>834</v>
      </c>
      <c r="K16" s="414">
        <v>60</v>
      </c>
      <c r="L16" s="415"/>
      <c r="M16" s="414"/>
      <c r="N16" s="3403"/>
      <c r="O16" s="3403"/>
      <c r="P16" s="3403"/>
      <c r="Q16" s="3403"/>
      <c r="R16" s="3446"/>
      <c r="S16" s="3748"/>
      <c r="T16" s="410"/>
    </row>
    <row r="17" spans="1:20" s="412" customFormat="1" ht="13.5" customHeight="1">
      <c r="A17" s="556" t="s">
        <v>282</v>
      </c>
      <c r="B17" s="967" t="s">
        <v>1080</v>
      </c>
      <c r="C17" s="3440"/>
      <c r="D17" s="3413"/>
      <c r="E17" s="419" t="s">
        <v>713</v>
      </c>
      <c r="F17" s="419" t="s">
        <v>32</v>
      </c>
      <c r="G17" s="419" t="s">
        <v>536</v>
      </c>
      <c r="H17" s="419" t="str">
        <f t="shared" si="2"/>
        <v>PK2-NI-ME</v>
      </c>
      <c r="I17" s="3465"/>
      <c r="J17" s="532" t="s">
        <v>835</v>
      </c>
      <c r="K17" s="414">
        <v>60</v>
      </c>
      <c r="L17" s="415"/>
      <c r="M17" s="414"/>
      <c r="N17" s="3403"/>
      <c r="O17" s="3403"/>
      <c r="P17" s="3403"/>
      <c r="Q17" s="3403"/>
      <c r="R17" s="3446"/>
      <c r="S17" s="3748"/>
      <c r="T17" s="410"/>
    </row>
    <row r="18" spans="1:20" s="412" customFormat="1" ht="13.5" customHeight="1">
      <c r="A18" s="556" t="s">
        <v>282</v>
      </c>
      <c r="B18" s="967"/>
      <c r="C18" s="3440"/>
      <c r="D18" s="3413"/>
      <c r="E18" s="419" t="s">
        <v>713</v>
      </c>
      <c r="F18" s="419" t="s">
        <v>32</v>
      </c>
      <c r="G18" s="419" t="s">
        <v>536</v>
      </c>
      <c r="H18" s="419" t="str">
        <f t="shared" si="2"/>
        <v>PK2-NI-ME</v>
      </c>
      <c r="I18" s="3465"/>
      <c r="J18" s="532" t="s">
        <v>836</v>
      </c>
      <c r="K18" s="414">
        <v>60</v>
      </c>
      <c r="L18" s="415"/>
      <c r="M18" s="414"/>
      <c r="N18" s="3403"/>
      <c r="O18" s="3403"/>
      <c r="P18" s="3403"/>
      <c r="Q18" s="3403"/>
      <c r="R18" s="3446"/>
      <c r="S18" s="3748"/>
      <c r="T18" s="410"/>
    </row>
    <row r="19" spans="1:20" s="412" customFormat="1" ht="13.5" customHeight="1" thickBot="1">
      <c r="A19" s="567" t="s">
        <v>282</v>
      </c>
      <c r="B19" s="1005"/>
      <c r="C19" s="1040">
        <v>363162</v>
      </c>
      <c r="D19" s="1041">
        <v>4366</v>
      </c>
      <c r="E19" s="1042" t="s">
        <v>718</v>
      </c>
      <c r="F19" s="1042" t="s">
        <v>32</v>
      </c>
      <c r="G19" s="1042" t="s">
        <v>536</v>
      </c>
      <c r="H19" s="1042" t="str">
        <f>A19&amp;"-"&amp;E19&amp;F19&amp;"-"&amp;G19&amp;2</f>
        <v>PK2-YI-ME2</v>
      </c>
      <c r="I19" s="1043" t="s">
        <v>57</v>
      </c>
      <c r="J19" s="584" t="s">
        <v>1112</v>
      </c>
      <c r="K19" s="1044">
        <v>365</v>
      </c>
      <c r="L19" s="885"/>
      <c r="M19" s="1044"/>
      <c r="N19" s="585" t="s">
        <v>80</v>
      </c>
      <c r="O19" s="587"/>
      <c r="P19" s="585">
        <v>90</v>
      </c>
      <c r="Q19" s="585">
        <v>2</v>
      </c>
      <c r="R19" s="588">
        <f t="shared" ref="R19" si="3">P19*Q19</f>
        <v>180</v>
      </c>
      <c r="S19" s="1050" t="s">
        <v>383</v>
      </c>
      <c r="T19" s="410"/>
    </row>
    <row r="20" spans="1:20" s="412" customFormat="1" ht="13.5" customHeight="1">
      <c r="A20" s="565" t="s">
        <v>282</v>
      </c>
      <c r="B20" s="966" t="s">
        <v>844</v>
      </c>
      <c r="C20" s="3488">
        <v>363191</v>
      </c>
      <c r="D20" s="3489">
        <v>4385</v>
      </c>
      <c r="E20" s="543" t="s">
        <v>713</v>
      </c>
      <c r="F20" s="543" t="s">
        <v>32</v>
      </c>
      <c r="G20" s="543" t="s">
        <v>536</v>
      </c>
      <c r="H20" s="543" t="str">
        <f>A20&amp;"-"&amp;E20&amp;F20&amp;"-"&amp;G20</f>
        <v>PK2-NI-ME</v>
      </c>
      <c r="I20" s="3490" t="s">
        <v>57</v>
      </c>
      <c r="J20" s="544" t="s">
        <v>838</v>
      </c>
      <c r="K20" s="406">
        <v>60</v>
      </c>
      <c r="L20" s="407"/>
      <c r="M20" s="406"/>
      <c r="N20" s="3402"/>
      <c r="O20" s="3402" t="s">
        <v>80</v>
      </c>
      <c r="P20" s="3402">
        <v>30</v>
      </c>
      <c r="Q20" s="3402">
        <v>2</v>
      </c>
      <c r="R20" s="3445">
        <f>P20*Q20</f>
        <v>60</v>
      </c>
      <c r="S20" s="3747" t="s">
        <v>383</v>
      </c>
      <c r="T20" s="410"/>
    </row>
    <row r="21" spans="1:20" s="412" customFormat="1" ht="13.5" customHeight="1">
      <c r="A21" s="556" t="s">
        <v>282</v>
      </c>
      <c r="B21" s="972" t="s">
        <v>1082</v>
      </c>
      <c r="C21" s="3440"/>
      <c r="D21" s="3413"/>
      <c r="E21" s="419" t="s">
        <v>713</v>
      </c>
      <c r="F21" s="419" t="s">
        <v>32</v>
      </c>
      <c r="G21" s="419" t="s">
        <v>536</v>
      </c>
      <c r="H21" s="419" t="str">
        <f t="shared" ref="H21:H25" si="4">A21&amp;"-"&amp;E21&amp;F21&amp;"-"&amp;G21</f>
        <v>PK2-NI-ME</v>
      </c>
      <c r="I21" s="3465"/>
      <c r="J21" s="532" t="s">
        <v>837</v>
      </c>
      <c r="K21" s="414">
        <v>60</v>
      </c>
      <c r="L21" s="415"/>
      <c r="M21" s="414"/>
      <c r="N21" s="3403"/>
      <c r="O21" s="3403"/>
      <c r="P21" s="3403"/>
      <c r="Q21" s="3403"/>
      <c r="R21" s="3446"/>
      <c r="S21" s="3748"/>
      <c r="T21" s="410"/>
    </row>
    <row r="22" spans="1:20" s="412" customFormat="1" ht="13.5" customHeight="1">
      <c r="A22" s="556" t="s">
        <v>282</v>
      </c>
      <c r="B22" s="967" t="s">
        <v>1083</v>
      </c>
      <c r="C22" s="3440"/>
      <c r="D22" s="3413"/>
      <c r="E22" s="419" t="s">
        <v>713</v>
      </c>
      <c r="F22" s="419" t="s">
        <v>32</v>
      </c>
      <c r="G22" s="419" t="s">
        <v>536</v>
      </c>
      <c r="H22" s="419" t="str">
        <f t="shared" si="4"/>
        <v>PK2-NI-ME</v>
      </c>
      <c r="I22" s="3465"/>
      <c r="J22" s="532" t="s">
        <v>832</v>
      </c>
      <c r="K22" s="414">
        <v>60</v>
      </c>
      <c r="L22" s="415"/>
      <c r="M22" s="414"/>
      <c r="N22" s="3403"/>
      <c r="O22" s="3403"/>
      <c r="P22" s="3403"/>
      <c r="Q22" s="3403"/>
      <c r="R22" s="3446"/>
      <c r="S22" s="3748"/>
      <c r="T22" s="410"/>
    </row>
    <row r="23" spans="1:20" s="412" customFormat="1" ht="13.5" customHeight="1">
      <c r="A23" s="556" t="s">
        <v>282</v>
      </c>
      <c r="B23" s="967" t="s">
        <v>1084</v>
      </c>
      <c r="C23" s="3440"/>
      <c r="D23" s="3413"/>
      <c r="E23" s="419" t="s">
        <v>713</v>
      </c>
      <c r="F23" s="419" t="s">
        <v>32</v>
      </c>
      <c r="G23" s="419" t="s">
        <v>536</v>
      </c>
      <c r="H23" s="419" t="str">
        <f t="shared" si="4"/>
        <v>PK2-NI-ME</v>
      </c>
      <c r="I23" s="3465"/>
      <c r="J23" s="532" t="s">
        <v>834</v>
      </c>
      <c r="K23" s="414">
        <v>60</v>
      </c>
      <c r="L23" s="415"/>
      <c r="M23" s="414"/>
      <c r="N23" s="3403"/>
      <c r="O23" s="3403"/>
      <c r="P23" s="3403"/>
      <c r="Q23" s="3403"/>
      <c r="R23" s="3446"/>
      <c r="S23" s="3748"/>
      <c r="T23" s="410"/>
    </row>
    <row r="24" spans="1:20" s="412" customFormat="1" ht="13.5" customHeight="1">
      <c r="A24" s="556" t="s">
        <v>282</v>
      </c>
      <c r="B24" s="967" t="s">
        <v>1085</v>
      </c>
      <c r="C24" s="3440"/>
      <c r="D24" s="3413"/>
      <c r="E24" s="419" t="s">
        <v>713</v>
      </c>
      <c r="F24" s="419" t="s">
        <v>32</v>
      </c>
      <c r="G24" s="419" t="s">
        <v>536</v>
      </c>
      <c r="H24" s="419" t="str">
        <f t="shared" si="4"/>
        <v>PK2-NI-ME</v>
      </c>
      <c r="I24" s="3465"/>
      <c r="J24" s="532" t="s">
        <v>835</v>
      </c>
      <c r="K24" s="414">
        <v>60</v>
      </c>
      <c r="L24" s="415"/>
      <c r="M24" s="414"/>
      <c r="N24" s="3403"/>
      <c r="O24" s="3403"/>
      <c r="P24" s="3403"/>
      <c r="Q24" s="3403"/>
      <c r="R24" s="3446"/>
      <c r="S24" s="3748"/>
      <c r="T24" s="410"/>
    </row>
    <row r="25" spans="1:20" s="412" customFormat="1" ht="13.5" customHeight="1">
      <c r="A25" s="556" t="s">
        <v>282</v>
      </c>
      <c r="B25" s="967" t="s">
        <v>1086</v>
      </c>
      <c r="C25" s="3440"/>
      <c r="D25" s="3413"/>
      <c r="E25" s="419" t="s">
        <v>713</v>
      </c>
      <c r="F25" s="419" t="s">
        <v>32</v>
      </c>
      <c r="G25" s="419" t="s">
        <v>536</v>
      </c>
      <c r="H25" s="419" t="str">
        <f t="shared" si="4"/>
        <v>PK2-NI-ME</v>
      </c>
      <c r="I25" s="3465"/>
      <c r="J25" s="532" t="s">
        <v>836</v>
      </c>
      <c r="K25" s="414">
        <v>60</v>
      </c>
      <c r="L25" s="415"/>
      <c r="M25" s="414"/>
      <c r="N25" s="3403"/>
      <c r="O25" s="3403"/>
      <c r="P25" s="3403"/>
      <c r="Q25" s="3403"/>
      <c r="R25" s="3446"/>
      <c r="S25" s="3748"/>
      <c r="T25" s="410"/>
    </row>
    <row r="26" spans="1:20" s="412" customFormat="1" ht="13.5" customHeight="1" thickBot="1">
      <c r="A26" s="567" t="s">
        <v>282</v>
      </c>
      <c r="B26" s="1005"/>
      <c r="C26" s="1040">
        <v>363193</v>
      </c>
      <c r="D26" s="1041">
        <v>4387</v>
      </c>
      <c r="E26" s="1042" t="s">
        <v>718</v>
      </c>
      <c r="F26" s="1042" t="s">
        <v>32</v>
      </c>
      <c r="G26" s="1042" t="s">
        <v>536</v>
      </c>
      <c r="H26" s="1042" t="str">
        <f>A26&amp;"-"&amp;E26&amp;F26&amp;"-"&amp;G26&amp;2</f>
        <v>PK2-YI-ME2</v>
      </c>
      <c r="I26" s="1043" t="s">
        <v>57</v>
      </c>
      <c r="J26" s="584" t="s">
        <v>1112</v>
      </c>
      <c r="K26" s="1044">
        <v>365</v>
      </c>
      <c r="L26" s="885"/>
      <c r="M26" s="1044"/>
      <c r="N26" s="585" t="s">
        <v>80</v>
      </c>
      <c r="O26" s="587"/>
      <c r="P26" s="585">
        <v>90</v>
      </c>
      <c r="Q26" s="585">
        <v>2</v>
      </c>
      <c r="R26" s="588">
        <f t="shared" ref="R26" si="5">P26*Q26</f>
        <v>180</v>
      </c>
      <c r="S26" s="1050" t="s">
        <v>383</v>
      </c>
      <c r="T26" s="410"/>
    </row>
    <row r="27" spans="1:20" s="973" customFormat="1" ht="13.5" customHeight="1">
      <c r="A27" s="592" t="s">
        <v>282</v>
      </c>
      <c r="B27" s="966" t="s">
        <v>844</v>
      </c>
      <c r="C27" s="3793">
        <v>363192</v>
      </c>
      <c r="D27" s="3759">
        <v>4386</v>
      </c>
      <c r="E27" s="543" t="s">
        <v>713</v>
      </c>
      <c r="F27" s="975" t="s">
        <v>32</v>
      </c>
      <c r="G27" s="975" t="s">
        <v>536</v>
      </c>
      <c r="H27" s="974" t="str">
        <f>A27&amp;"-"&amp;E27&amp;F27&amp;"-"&amp;G27</f>
        <v>PK2-NI-ME</v>
      </c>
      <c r="I27" s="3752" t="s">
        <v>57</v>
      </c>
      <c r="J27" s="544" t="s">
        <v>838</v>
      </c>
      <c r="K27" s="607">
        <v>60</v>
      </c>
      <c r="L27" s="635"/>
      <c r="M27" s="607"/>
      <c r="N27" s="3754"/>
      <c r="O27" s="3754" t="s">
        <v>80</v>
      </c>
      <c r="P27" s="3742">
        <v>30</v>
      </c>
      <c r="Q27" s="3742">
        <v>2</v>
      </c>
      <c r="R27" s="3745">
        <f>P27*Q27</f>
        <v>60</v>
      </c>
      <c r="S27" s="3747" t="s">
        <v>383</v>
      </c>
      <c r="T27" s="410" t="s">
        <v>529</v>
      </c>
    </row>
    <row r="28" spans="1:20" s="973" customFormat="1" ht="13.5" customHeight="1">
      <c r="A28" s="593" t="s">
        <v>282</v>
      </c>
      <c r="B28" s="972" t="s">
        <v>1087</v>
      </c>
      <c r="C28" s="3673"/>
      <c r="D28" s="3760"/>
      <c r="E28" s="419" t="s">
        <v>713</v>
      </c>
      <c r="F28" s="964" t="s">
        <v>32</v>
      </c>
      <c r="G28" s="976" t="s">
        <v>536</v>
      </c>
      <c r="H28" s="633" t="str">
        <f t="shared" ref="H28:H32" si="6">A28&amp;"-"&amp;E28&amp;F28&amp;"-"&amp;G28</f>
        <v>PK2-NI-ME</v>
      </c>
      <c r="I28" s="3753"/>
      <c r="J28" s="532" t="s">
        <v>837</v>
      </c>
      <c r="K28" s="613">
        <v>60</v>
      </c>
      <c r="L28" s="642"/>
      <c r="M28" s="613"/>
      <c r="N28" s="3613"/>
      <c r="O28" s="3613"/>
      <c r="P28" s="3743"/>
      <c r="Q28" s="3743"/>
      <c r="R28" s="3616"/>
      <c r="S28" s="3748"/>
      <c r="T28" s="637"/>
    </row>
    <row r="29" spans="1:20" s="973" customFormat="1" ht="13.5" customHeight="1">
      <c r="A29" s="593" t="s">
        <v>282</v>
      </c>
      <c r="B29" s="984" t="s">
        <v>1088</v>
      </c>
      <c r="C29" s="3673"/>
      <c r="D29" s="3760"/>
      <c r="E29" s="419" t="s">
        <v>713</v>
      </c>
      <c r="F29" s="976" t="s">
        <v>32</v>
      </c>
      <c r="G29" s="976" t="s">
        <v>536</v>
      </c>
      <c r="H29" s="633" t="str">
        <f t="shared" si="6"/>
        <v>PK2-NI-ME</v>
      </c>
      <c r="I29" s="3753"/>
      <c r="J29" s="532" t="s">
        <v>832</v>
      </c>
      <c r="K29" s="613">
        <v>60</v>
      </c>
      <c r="L29" s="642"/>
      <c r="M29" s="613"/>
      <c r="N29" s="3613"/>
      <c r="O29" s="3613"/>
      <c r="P29" s="3743"/>
      <c r="Q29" s="3743"/>
      <c r="R29" s="3616"/>
      <c r="S29" s="3748"/>
      <c r="T29" s="637"/>
    </row>
    <row r="30" spans="1:20" s="973" customFormat="1" ht="13.5" customHeight="1">
      <c r="A30" s="593" t="s">
        <v>282</v>
      </c>
      <c r="B30" s="984" t="s">
        <v>1089</v>
      </c>
      <c r="C30" s="3673"/>
      <c r="D30" s="3760"/>
      <c r="E30" s="419" t="s">
        <v>713</v>
      </c>
      <c r="F30" s="976" t="s">
        <v>32</v>
      </c>
      <c r="G30" s="976" t="s">
        <v>536</v>
      </c>
      <c r="H30" s="633" t="str">
        <f t="shared" si="6"/>
        <v>PK2-NI-ME</v>
      </c>
      <c r="I30" s="3753"/>
      <c r="J30" s="532" t="s">
        <v>834</v>
      </c>
      <c r="K30" s="613">
        <v>60</v>
      </c>
      <c r="L30" s="642"/>
      <c r="M30" s="613"/>
      <c r="N30" s="3613"/>
      <c r="O30" s="3613"/>
      <c r="P30" s="3743"/>
      <c r="Q30" s="3743"/>
      <c r="R30" s="3616"/>
      <c r="S30" s="3748"/>
      <c r="T30" s="637"/>
    </row>
    <row r="31" spans="1:20" s="973" customFormat="1" ht="13.5" customHeight="1">
      <c r="A31" s="593" t="s">
        <v>282</v>
      </c>
      <c r="B31" s="984" t="s">
        <v>1090</v>
      </c>
      <c r="C31" s="3673"/>
      <c r="D31" s="3760"/>
      <c r="E31" s="419" t="s">
        <v>713</v>
      </c>
      <c r="F31" s="976" t="s">
        <v>32</v>
      </c>
      <c r="G31" s="976" t="s">
        <v>536</v>
      </c>
      <c r="H31" s="633" t="str">
        <f t="shared" si="6"/>
        <v>PK2-NI-ME</v>
      </c>
      <c r="I31" s="3753"/>
      <c r="J31" s="532" t="s">
        <v>835</v>
      </c>
      <c r="K31" s="613">
        <v>60</v>
      </c>
      <c r="L31" s="642"/>
      <c r="M31" s="613"/>
      <c r="N31" s="3613"/>
      <c r="O31" s="3613"/>
      <c r="P31" s="3743"/>
      <c r="Q31" s="3743"/>
      <c r="R31" s="3616"/>
      <c r="S31" s="3748"/>
      <c r="T31" s="637"/>
    </row>
    <row r="32" spans="1:20" s="973" customFormat="1" ht="13.5" customHeight="1">
      <c r="A32" s="593" t="s">
        <v>282</v>
      </c>
      <c r="B32" s="984" t="s">
        <v>1091</v>
      </c>
      <c r="C32" s="3673"/>
      <c r="D32" s="3760"/>
      <c r="E32" s="419" t="s">
        <v>713</v>
      </c>
      <c r="F32" s="976" t="s">
        <v>32</v>
      </c>
      <c r="G32" s="976" t="s">
        <v>536</v>
      </c>
      <c r="H32" s="633" t="str">
        <f t="shared" si="6"/>
        <v>PK2-NI-ME</v>
      </c>
      <c r="I32" s="3753"/>
      <c r="J32" s="532" t="s">
        <v>836</v>
      </c>
      <c r="K32" s="613">
        <v>60</v>
      </c>
      <c r="L32" s="642"/>
      <c r="M32" s="613"/>
      <c r="N32" s="3613"/>
      <c r="O32" s="3613"/>
      <c r="P32" s="3743"/>
      <c r="Q32" s="3743"/>
      <c r="R32" s="3616"/>
      <c r="S32" s="3748"/>
      <c r="T32" s="637"/>
    </row>
    <row r="33" spans="1:20" s="973" customFormat="1" ht="13.5" customHeight="1" thickBot="1">
      <c r="A33" s="594" t="s">
        <v>282</v>
      </c>
      <c r="B33" s="985"/>
      <c r="C33" s="1028">
        <v>363194</v>
      </c>
      <c r="D33" s="1027">
        <v>4388</v>
      </c>
      <c r="E33" s="1046" t="s">
        <v>718</v>
      </c>
      <c r="F33" s="1027" t="s">
        <v>32</v>
      </c>
      <c r="G33" s="1027" t="s">
        <v>536</v>
      </c>
      <c r="H33" s="1047" t="str">
        <f>A33&amp;"-"&amp;E33&amp;F33&amp;"-"&amp;G33&amp;2</f>
        <v>PK2-YI-ME2</v>
      </c>
      <c r="I33" s="1048" t="s">
        <v>57</v>
      </c>
      <c r="J33" s="584" t="s">
        <v>1112</v>
      </c>
      <c r="K33" s="1026">
        <v>365</v>
      </c>
      <c r="L33" s="1025"/>
      <c r="M33" s="1026"/>
      <c r="N33" s="1026" t="s">
        <v>80</v>
      </c>
      <c r="O33" s="1049"/>
      <c r="P33" s="1044">
        <v>90</v>
      </c>
      <c r="Q33" s="1044">
        <v>2</v>
      </c>
      <c r="R33" s="1045">
        <f t="shared" ref="R33" si="7">P33*Q33</f>
        <v>180</v>
      </c>
      <c r="S33" s="1050" t="s">
        <v>383</v>
      </c>
      <c r="T33" s="637"/>
    </row>
    <row r="34" spans="1:20" s="608" customFormat="1" ht="12">
      <c r="A34" s="598" t="s">
        <v>282</v>
      </c>
      <c r="B34" s="1039" t="s">
        <v>843</v>
      </c>
      <c r="C34" s="3793">
        <v>361196</v>
      </c>
      <c r="D34" s="3759">
        <v>3128</v>
      </c>
      <c r="E34" s="543" t="s">
        <v>713</v>
      </c>
      <c r="F34" s="975" t="s">
        <v>32</v>
      </c>
      <c r="G34" s="975" t="s">
        <v>536</v>
      </c>
      <c r="H34" s="974" t="str">
        <f>A34&amp;"-"&amp;E34&amp;F34&amp;"-"&amp;G34</f>
        <v>PK2-NI-ME</v>
      </c>
      <c r="I34" s="3752" t="s">
        <v>57</v>
      </c>
      <c r="J34" s="604" t="s">
        <v>838</v>
      </c>
      <c r="K34" s="607">
        <v>60</v>
      </c>
      <c r="L34" s="635"/>
      <c r="M34" s="607"/>
      <c r="N34" s="3754"/>
      <c r="O34" s="3754" t="s">
        <v>80</v>
      </c>
      <c r="P34" s="3742">
        <v>30</v>
      </c>
      <c r="Q34" s="3742">
        <v>2</v>
      </c>
      <c r="R34" s="3745">
        <f>P34*Q34</f>
        <v>60</v>
      </c>
      <c r="S34" s="3747" t="s">
        <v>383</v>
      </c>
    </row>
    <row r="35" spans="1:20" s="608" customFormat="1" ht="12.75" customHeight="1">
      <c r="A35" s="599" t="s">
        <v>282</v>
      </c>
      <c r="B35" s="984" t="s">
        <v>1072</v>
      </c>
      <c r="C35" s="3673"/>
      <c r="D35" s="3760"/>
      <c r="E35" s="419" t="s">
        <v>713</v>
      </c>
      <c r="F35" s="964" t="s">
        <v>32</v>
      </c>
      <c r="G35" s="976" t="s">
        <v>536</v>
      </c>
      <c r="H35" s="633" t="str">
        <f t="shared" ref="H35:H40" si="8">A35&amp;"-"&amp;E35&amp;F35&amp;"-"&amp;G35</f>
        <v>PK2-NI-ME</v>
      </c>
      <c r="I35" s="3753"/>
      <c r="J35" s="609" t="s">
        <v>837</v>
      </c>
      <c r="K35" s="613">
        <v>60</v>
      </c>
      <c r="L35" s="642"/>
      <c r="M35" s="613"/>
      <c r="N35" s="3613"/>
      <c r="O35" s="3613"/>
      <c r="P35" s="3743"/>
      <c r="Q35" s="3743"/>
      <c r="R35" s="3616"/>
      <c r="S35" s="3748"/>
    </row>
    <row r="36" spans="1:20" s="608" customFormat="1" ht="12.75" customHeight="1">
      <c r="A36" s="599" t="s">
        <v>282</v>
      </c>
      <c r="B36" s="984"/>
      <c r="C36" s="3673"/>
      <c r="D36" s="3760"/>
      <c r="E36" s="419" t="s">
        <v>713</v>
      </c>
      <c r="F36" s="976" t="s">
        <v>32</v>
      </c>
      <c r="G36" s="976" t="s">
        <v>536</v>
      </c>
      <c r="H36" s="633" t="str">
        <f t="shared" si="8"/>
        <v>PK2-NI-ME</v>
      </c>
      <c r="I36" s="3753"/>
      <c r="J36" s="609" t="s">
        <v>832</v>
      </c>
      <c r="K36" s="613">
        <v>60</v>
      </c>
      <c r="L36" s="642"/>
      <c r="M36" s="613"/>
      <c r="N36" s="3613"/>
      <c r="O36" s="3613"/>
      <c r="P36" s="3743"/>
      <c r="Q36" s="3743"/>
      <c r="R36" s="3616"/>
      <c r="S36" s="3748"/>
    </row>
    <row r="37" spans="1:20" s="608" customFormat="1" ht="12.75" customHeight="1">
      <c r="A37" s="599" t="s">
        <v>282</v>
      </c>
      <c r="B37" s="984"/>
      <c r="C37" s="3673"/>
      <c r="D37" s="3760"/>
      <c r="E37" s="419" t="s">
        <v>713</v>
      </c>
      <c r="F37" s="976" t="s">
        <v>32</v>
      </c>
      <c r="G37" s="976" t="s">
        <v>536</v>
      </c>
      <c r="H37" s="633" t="str">
        <f t="shared" si="8"/>
        <v>PK2-NI-ME</v>
      </c>
      <c r="I37" s="3753"/>
      <c r="J37" s="609" t="s">
        <v>833</v>
      </c>
      <c r="K37" s="613">
        <v>60</v>
      </c>
      <c r="L37" s="642"/>
      <c r="M37" s="613"/>
      <c r="N37" s="3613"/>
      <c r="O37" s="3613"/>
      <c r="P37" s="3743"/>
      <c r="Q37" s="3743"/>
      <c r="R37" s="3616"/>
      <c r="S37" s="3748"/>
    </row>
    <row r="38" spans="1:20">
      <c r="A38" s="599" t="s">
        <v>282</v>
      </c>
      <c r="B38" s="380"/>
      <c r="C38" s="3673"/>
      <c r="D38" s="3760"/>
      <c r="E38" s="419" t="s">
        <v>713</v>
      </c>
      <c r="F38" s="976" t="s">
        <v>32</v>
      </c>
      <c r="G38" s="976" t="s">
        <v>536</v>
      </c>
      <c r="H38" s="633" t="str">
        <f t="shared" si="8"/>
        <v>PK2-NI-ME</v>
      </c>
      <c r="I38" s="3753"/>
      <c r="J38" s="609" t="s">
        <v>1068</v>
      </c>
      <c r="K38" s="613">
        <v>60</v>
      </c>
      <c r="L38" s="642"/>
      <c r="M38" s="613"/>
      <c r="N38" s="3613"/>
      <c r="O38" s="3613"/>
      <c r="P38" s="3743"/>
      <c r="Q38" s="3743"/>
      <c r="R38" s="3616"/>
      <c r="S38" s="3748"/>
    </row>
    <row r="39" spans="1:20">
      <c r="A39" s="599" t="s">
        <v>282</v>
      </c>
      <c r="B39" s="380"/>
      <c r="C39" s="3673"/>
      <c r="D39" s="3760"/>
      <c r="E39" s="419" t="s">
        <v>713</v>
      </c>
      <c r="F39" s="976" t="s">
        <v>32</v>
      </c>
      <c r="G39" s="976" t="s">
        <v>536</v>
      </c>
      <c r="H39" s="633" t="str">
        <f t="shared" si="8"/>
        <v>PK2-NI-ME</v>
      </c>
      <c r="I39" s="3753"/>
      <c r="J39" s="609" t="s">
        <v>861</v>
      </c>
      <c r="K39" s="613">
        <v>60</v>
      </c>
      <c r="L39" s="642"/>
      <c r="M39" s="613"/>
      <c r="N39" s="3613"/>
      <c r="O39" s="3613"/>
      <c r="P39" s="3743"/>
      <c r="Q39" s="3743"/>
      <c r="R39" s="3616"/>
      <c r="S39" s="3748"/>
    </row>
    <row r="40" spans="1:20">
      <c r="A40" s="599" t="s">
        <v>282</v>
      </c>
      <c r="B40" s="380"/>
      <c r="C40" s="4038"/>
      <c r="D40" s="3761"/>
      <c r="E40" s="419" t="s">
        <v>713</v>
      </c>
      <c r="F40" s="976" t="s">
        <v>32</v>
      </c>
      <c r="G40" s="976" t="s">
        <v>536</v>
      </c>
      <c r="H40" s="633" t="str">
        <f t="shared" si="8"/>
        <v>PK2-NI-ME</v>
      </c>
      <c r="I40" s="3679"/>
      <c r="J40" s="609" t="s">
        <v>836</v>
      </c>
      <c r="K40" s="613">
        <v>60</v>
      </c>
      <c r="L40" s="642"/>
      <c r="M40" s="613"/>
      <c r="N40" s="3755"/>
      <c r="O40" s="3755"/>
      <c r="P40" s="3744"/>
      <c r="Q40" s="3744"/>
      <c r="R40" s="3746"/>
      <c r="S40" s="3748"/>
    </row>
    <row r="41" spans="1:20" ht="13.5" thickBot="1">
      <c r="A41" s="600" t="s">
        <v>282</v>
      </c>
      <c r="B41" s="591"/>
      <c r="C41" s="1028">
        <v>361197</v>
      </c>
      <c r="D41" s="1027">
        <v>3129</v>
      </c>
      <c r="E41" s="1046" t="s">
        <v>718</v>
      </c>
      <c r="F41" s="1027" t="s">
        <v>32</v>
      </c>
      <c r="G41" s="1027" t="s">
        <v>536</v>
      </c>
      <c r="H41" s="1047" t="str">
        <f>A41&amp;"-"&amp;E41&amp;F41&amp;"-"&amp;G41&amp;2</f>
        <v>PK2-YI-ME2</v>
      </c>
      <c r="I41" s="1048" t="s">
        <v>57</v>
      </c>
      <c r="J41" s="1034" t="s">
        <v>1112</v>
      </c>
      <c r="K41" s="1026">
        <v>365</v>
      </c>
      <c r="L41" s="1025"/>
      <c r="M41" s="1026"/>
      <c r="N41" s="1026" t="s">
        <v>80</v>
      </c>
      <c r="O41" s="1049"/>
      <c r="P41" s="1044">
        <v>90</v>
      </c>
      <c r="Q41" s="1044">
        <v>2</v>
      </c>
      <c r="R41" s="1045">
        <f t="shared" ref="R41" si="9">P41*Q41</f>
        <v>180</v>
      </c>
      <c r="S41" s="1021" t="s">
        <v>383</v>
      </c>
    </row>
  </sheetData>
  <autoFilter ref="A5:S33" xr:uid="{F34ACF59-8687-4512-BF31-BD56A6BFBA7E}"/>
  <mergeCells count="46">
    <mergeCell ref="I27:I32"/>
    <mergeCell ref="C27:C32"/>
    <mergeCell ref="D27:D32"/>
    <mergeCell ref="C2:K2"/>
    <mergeCell ref="C6:C11"/>
    <mergeCell ref="D6:D11"/>
    <mergeCell ref="I6:I11"/>
    <mergeCell ref="C13:C18"/>
    <mergeCell ref="D13:D18"/>
    <mergeCell ref="I13:I18"/>
    <mergeCell ref="C20:C25"/>
    <mergeCell ref="D20:D25"/>
    <mergeCell ref="I20:I25"/>
    <mergeCell ref="N27:N32"/>
    <mergeCell ref="R27:R32"/>
    <mergeCell ref="Q27:Q32"/>
    <mergeCell ref="Q6:Q11"/>
    <mergeCell ref="N13:N18"/>
    <mergeCell ref="O13:O18"/>
    <mergeCell ref="P13:P18"/>
    <mergeCell ref="Q13:Q18"/>
    <mergeCell ref="R13:R18"/>
    <mergeCell ref="N6:N11"/>
    <mergeCell ref="O6:O11"/>
    <mergeCell ref="P6:P11"/>
    <mergeCell ref="R6:R11"/>
    <mergeCell ref="N20:N25"/>
    <mergeCell ref="O20:O25"/>
    <mergeCell ref="C34:C40"/>
    <mergeCell ref="D34:D40"/>
    <mergeCell ref="I34:I40"/>
    <mergeCell ref="N34:N40"/>
    <mergeCell ref="P34:P40"/>
    <mergeCell ref="S13:S18"/>
    <mergeCell ref="S6:S11"/>
    <mergeCell ref="Q34:Q40"/>
    <mergeCell ref="R34:R40"/>
    <mergeCell ref="O34:O40"/>
    <mergeCell ref="O27:O32"/>
    <mergeCell ref="S34:S40"/>
    <mergeCell ref="S27:S32"/>
    <mergeCell ref="P20:P25"/>
    <mergeCell ref="Q20:Q25"/>
    <mergeCell ref="R20:R25"/>
    <mergeCell ref="S20:S25"/>
    <mergeCell ref="P27:P32"/>
  </mergeCells>
  <phoneticPr fontId="26" type="noConversion"/>
  <conditionalFormatting sqref="J6:J41">
    <cfRule type="expression" dxfId="409" priority="1" stopIfTrue="1">
      <formula>IF(FIND("Flume Transfer Blower",$K6)&gt;0,1,0)</formula>
    </cfRule>
  </conditionalFormatting>
  <dataValidations count="4">
    <dataValidation type="list" allowBlank="1" showInputMessage="1" showErrorMessage="1" sqref="G6:G26" xr:uid="{861A9142-D275-4626-B6C0-46F2C223544E}">
      <formula1>$U$6:$U$8</formula1>
    </dataValidation>
    <dataValidation type="list" allowBlank="1" showInputMessage="1" showErrorMessage="1" sqref="F6:F26" xr:uid="{5B157C65-2036-48A4-8B95-AA25C35ADFB4}">
      <formula1>$V$6:$V$11</formula1>
    </dataValidation>
    <dataValidation type="list" allowBlank="1" showInputMessage="1" showErrorMessage="1" sqref="G27:G41" xr:uid="{20070DAE-E90B-435D-96B9-F501A75D91BD}">
      <formula1>$W$6:$W$8</formula1>
    </dataValidation>
    <dataValidation type="list" allowBlank="1" showInputMessage="1" showErrorMessage="1" sqref="F27:F41" xr:uid="{B996D7BF-9105-4B30-8292-B4291B30524B}">
      <formula1>$X$6:$X$11</formula1>
    </dataValidation>
  </dataValidations>
  <printOptions horizontalCentered="1"/>
  <pageMargins left="0.23622047244094491" right="0.23622047244094491" top="0.19685039370078741" bottom="0.39370078740157483" header="0.15748031496062992" footer="0.19685039370078741"/>
  <pageSetup paperSize="9" scale="69" fitToHeight="0" orientation="landscape" r:id="rId1"/>
  <headerFooter>
    <oddFooter>&amp;L&amp;8&amp;A : PM Master Plan&amp;R&amp;8Page &amp;P / &amp;N</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250E0-DE29-4CA1-8900-528A2E1D5AC2}">
  <sheetPr>
    <tabColor rgb="FF00B0F0"/>
    <pageSetUpPr fitToPage="1"/>
  </sheetPr>
  <dimension ref="A1:W63"/>
  <sheetViews>
    <sheetView zoomScale="110" zoomScaleNormal="110" workbookViewId="0">
      <pane xSplit="2" ySplit="5" topLeftCell="C27" activePane="bottomRight" state="frozen"/>
      <selection activeCell="I33" sqref="I33:I35"/>
      <selection pane="topRight" activeCell="I33" sqref="I33:I35"/>
      <selection pane="bottomLeft" activeCell="I33" sqref="I33:I35"/>
      <selection pane="bottomRight" activeCell="F41" sqref="F41"/>
    </sheetView>
  </sheetViews>
  <sheetFormatPr defaultColWidth="9.140625" defaultRowHeight="12.75" outlineLevelCol="1"/>
  <cols>
    <col min="1" max="1" width="8.28515625" style="1" customWidth="1"/>
    <col min="2" max="2" width="35.7109375" style="2" customWidth="1"/>
    <col min="3" max="3" width="18.140625" style="43" customWidth="1"/>
    <col min="4" max="4" width="11.5703125" style="43" customWidth="1"/>
    <col min="5" max="5" width="10.28515625" style="384" customWidth="1"/>
    <col min="6" max="7" width="9.140625" style="384" customWidth="1"/>
    <col min="8" max="8" width="10.5703125" style="384" customWidth="1"/>
    <col min="9" max="9" width="27.85546875" style="4" customWidth="1"/>
    <col min="10" max="10" width="45.28515625" style="4" customWidth="1"/>
    <col min="11" max="11" width="10.42578125" style="3" customWidth="1"/>
    <col min="12" max="12" width="24.28515625" style="52" hidden="1" customWidth="1" outlineLevel="1"/>
    <col min="13" max="13" width="5.140625" style="3" hidden="1" customWidth="1" outlineLevel="1"/>
    <col min="14" max="14" width="10.42578125" style="3" customWidth="1" collapsed="1"/>
    <col min="15" max="15" width="10.42578125" style="3" customWidth="1"/>
    <col min="16" max="16" width="10.42578125" style="3" customWidth="1" collapsed="1"/>
    <col min="17" max="18" width="10.42578125" style="3" customWidth="1"/>
    <col min="19" max="19" width="9.140625" style="4"/>
    <col min="20" max="20" width="19.42578125" style="4" customWidth="1"/>
    <col min="21" max="16384" width="9.140625" style="4"/>
  </cols>
  <sheetData>
    <row r="1" spans="1:23" ht="13.5" thickBot="1"/>
    <row r="2" spans="1:23" ht="30" customHeight="1" thickBot="1">
      <c r="C2" s="3749" t="s">
        <v>1092</v>
      </c>
      <c r="D2" s="3750"/>
      <c r="E2" s="3750"/>
      <c r="F2" s="3750"/>
      <c r="G2" s="3750"/>
      <c r="H2" s="3750"/>
      <c r="I2" s="3750"/>
      <c r="J2" s="3750"/>
      <c r="K2" s="3751"/>
      <c r="M2" s="4"/>
      <c r="N2" s="4"/>
      <c r="O2" s="4"/>
      <c r="P2" s="4"/>
      <c r="Q2" s="4"/>
      <c r="R2" s="4"/>
    </row>
    <row r="3" spans="1:23" s="225" customFormat="1" ht="15.75" customHeight="1">
      <c r="A3" s="624"/>
      <c r="B3" s="625"/>
      <c r="C3" s="628"/>
      <c r="D3" s="628"/>
      <c r="E3" s="384"/>
      <c r="F3" s="384"/>
      <c r="G3" s="384"/>
      <c r="H3" s="384"/>
      <c r="K3" s="227"/>
      <c r="L3" s="277"/>
      <c r="M3" s="227"/>
      <c r="N3" s="227"/>
      <c r="O3" s="227"/>
      <c r="P3" s="227"/>
      <c r="Q3" s="227"/>
      <c r="R3" s="227"/>
    </row>
    <row r="4" spans="1:23" s="225" customFormat="1" ht="15.75" customHeight="1">
      <c r="A4" s="624"/>
      <c r="B4" s="625"/>
      <c r="C4" s="629"/>
      <c r="D4" s="629"/>
      <c r="E4" s="384"/>
      <c r="F4" s="384"/>
      <c r="G4" s="384"/>
      <c r="H4" s="384"/>
      <c r="K4" s="626"/>
      <c r="L4" s="627"/>
      <c r="M4" s="626"/>
      <c r="N4" s="626"/>
      <c r="O4" s="626"/>
      <c r="P4" s="626"/>
      <c r="Q4" s="626"/>
      <c r="R4" s="626"/>
    </row>
    <row r="5" spans="1:23" s="412" customFormat="1" ht="14.25" customHeight="1">
      <c r="A5" s="499" t="s">
        <v>0</v>
      </c>
      <c r="B5" s="499" t="s">
        <v>1</v>
      </c>
      <c r="C5" s="500" t="s">
        <v>44</v>
      </c>
      <c r="D5" s="500" t="s">
        <v>62</v>
      </c>
      <c r="E5" s="500" t="s">
        <v>537</v>
      </c>
      <c r="F5" s="500" t="s">
        <v>527</v>
      </c>
      <c r="G5" s="500" t="s">
        <v>535</v>
      </c>
      <c r="H5" s="500" t="s">
        <v>45</v>
      </c>
      <c r="I5" s="499" t="s">
        <v>2</v>
      </c>
      <c r="J5" s="499" t="s">
        <v>3</v>
      </c>
      <c r="K5" s="499" t="s">
        <v>4</v>
      </c>
      <c r="L5" s="499" t="s">
        <v>5</v>
      </c>
      <c r="M5" s="499"/>
      <c r="N5" s="499" t="s">
        <v>51</v>
      </c>
      <c r="O5" s="499" t="s">
        <v>52</v>
      </c>
      <c r="P5" s="499" t="s">
        <v>54</v>
      </c>
      <c r="Q5" s="499" t="s">
        <v>50</v>
      </c>
      <c r="R5" s="499" t="s">
        <v>53</v>
      </c>
      <c r="S5" s="499" t="s">
        <v>382</v>
      </c>
      <c r="T5" s="508" t="s">
        <v>527</v>
      </c>
      <c r="U5" s="411" t="s">
        <v>535</v>
      </c>
      <c r="V5" s="411" t="s">
        <v>527</v>
      </c>
      <c r="W5" s="542"/>
    </row>
    <row r="6" spans="1:23" s="412" customFormat="1" ht="12.75" customHeight="1">
      <c r="A6" s="556" t="s">
        <v>282</v>
      </c>
      <c r="B6" s="1016" t="s">
        <v>844</v>
      </c>
      <c r="C6" s="1019">
        <v>361232</v>
      </c>
      <c r="D6" s="438">
        <v>3155</v>
      </c>
      <c r="E6" s="419" t="s">
        <v>696</v>
      </c>
      <c r="F6" s="419" t="s">
        <v>32</v>
      </c>
      <c r="G6" s="419" t="s">
        <v>697</v>
      </c>
      <c r="H6" s="419" t="str">
        <f t="shared" ref="H6" si="0">A6&amp;"-"&amp;E6&amp;F6&amp;"-"&amp;G6</f>
        <v>PK2-HI-EE</v>
      </c>
      <c r="I6" s="532" t="s">
        <v>67</v>
      </c>
      <c r="J6" s="532" t="s">
        <v>839</v>
      </c>
      <c r="K6" s="414">
        <v>180</v>
      </c>
      <c r="L6" s="415"/>
      <c r="M6" s="414"/>
      <c r="N6" s="414" t="s">
        <v>80</v>
      </c>
      <c r="O6" s="414"/>
      <c r="P6" s="414">
        <v>120</v>
      </c>
      <c r="Q6" s="414">
        <v>2</v>
      </c>
      <c r="R6" s="495">
        <f t="shared" ref="R6:R10" si="1">P6*Q6</f>
        <v>240</v>
      </c>
      <c r="S6" s="3748" t="s">
        <v>383</v>
      </c>
      <c r="T6" s="410"/>
    </row>
    <row r="7" spans="1:23" s="412" customFormat="1" ht="12.75" customHeight="1">
      <c r="A7" s="556" t="s">
        <v>282</v>
      </c>
      <c r="B7" s="1016" t="s">
        <v>1073</v>
      </c>
      <c r="C7" s="3771">
        <v>361233</v>
      </c>
      <c r="D7" s="3774">
        <v>3156</v>
      </c>
      <c r="E7" s="969" t="s">
        <v>696</v>
      </c>
      <c r="F7" s="969" t="s">
        <v>32</v>
      </c>
      <c r="G7" s="969" t="s">
        <v>697</v>
      </c>
      <c r="H7" s="969" t="str">
        <f>A7&amp;"-"&amp;E7&amp;F7&amp;"-"&amp;G7&amp;2</f>
        <v>PK2-HI-EE2</v>
      </c>
      <c r="I7" s="3776" t="s">
        <v>67</v>
      </c>
      <c r="J7" s="527" t="s">
        <v>71</v>
      </c>
      <c r="K7" s="970">
        <v>180</v>
      </c>
      <c r="L7" s="971"/>
      <c r="M7" s="970"/>
      <c r="N7" s="3514" t="s">
        <v>80</v>
      </c>
      <c r="O7" s="3514"/>
      <c r="P7" s="3514">
        <v>120</v>
      </c>
      <c r="Q7" s="3514">
        <v>2</v>
      </c>
      <c r="R7" s="3779">
        <f t="shared" si="1"/>
        <v>240</v>
      </c>
      <c r="S7" s="3748"/>
      <c r="T7" s="410"/>
    </row>
    <row r="8" spans="1:23" s="412" customFormat="1" ht="12.75" customHeight="1">
      <c r="A8" s="556" t="s">
        <v>282</v>
      </c>
      <c r="B8" s="1016" t="s">
        <v>1074</v>
      </c>
      <c r="C8" s="3772"/>
      <c r="D8" s="3530"/>
      <c r="E8" s="969" t="s">
        <v>696</v>
      </c>
      <c r="F8" s="969" t="s">
        <v>32</v>
      </c>
      <c r="G8" s="969" t="s">
        <v>697</v>
      </c>
      <c r="H8" s="969" t="str">
        <f t="shared" ref="H8:H9" si="2">A8&amp;"-"&amp;E8&amp;F8&amp;"-"&amp;G8&amp;2</f>
        <v>PK2-HI-EE2</v>
      </c>
      <c r="I8" s="3777"/>
      <c r="J8" s="527" t="s">
        <v>840</v>
      </c>
      <c r="K8" s="970">
        <v>180</v>
      </c>
      <c r="L8" s="971"/>
      <c r="M8" s="970"/>
      <c r="N8" s="3515"/>
      <c r="O8" s="3515"/>
      <c r="P8" s="3515"/>
      <c r="Q8" s="3515"/>
      <c r="R8" s="3780"/>
      <c r="S8" s="3748"/>
      <c r="T8" s="410"/>
    </row>
    <row r="9" spans="1:23" s="412" customFormat="1" ht="12.75" customHeight="1">
      <c r="A9" s="556" t="s">
        <v>282</v>
      </c>
      <c r="B9" s="1016" t="s">
        <v>1075</v>
      </c>
      <c r="C9" s="3773"/>
      <c r="D9" s="3775"/>
      <c r="E9" s="969" t="s">
        <v>696</v>
      </c>
      <c r="F9" s="969" t="s">
        <v>32</v>
      </c>
      <c r="G9" s="969" t="s">
        <v>697</v>
      </c>
      <c r="H9" s="969" t="str">
        <f t="shared" si="2"/>
        <v>PK2-HI-EE2</v>
      </c>
      <c r="I9" s="3778"/>
      <c r="J9" s="527" t="s">
        <v>72</v>
      </c>
      <c r="K9" s="970">
        <v>180</v>
      </c>
      <c r="L9" s="971"/>
      <c r="M9" s="970"/>
      <c r="N9" s="3532"/>
      <c r="O9" s="3532"/>
      <c r="P9" s="3532"/>
      <c r="Q9" s="3532"/>
      <c r="R9" s="3781"/>
      <c r="S9" s="3748"/>
      <c r="T9" s="410"/>
    </row>
    <row r="10" spans="1:23" s="412" customFormat="1" ht="12.75" customHeight="1">
      <c r="A10" s="556" t="s">
        <v>282</v>
      </c>
      <c r="B10" s="1016" t="s">
        <v>1076</v>
      </c>
      <c r="C10" s="3771">
        <v>361234</v>
      </c>
      <c r="D10" s="3774">
        <v>3157</v>
      </c>
      <c r="E10" s="969" t="s">
        <v>696</v>
      </c>
      <c r="F10" s="969" t="s">
        <v>32</v>
      </c>
      <c r="G10" s="969" t="s">
        <v>697</v>
      </c>
      <c r="H10" s="969" t="str">
        <f>A10&amp;"-"&amp;E10&amp;F10&amp;"-"&amp;G10&amp;3</f>
        <v>PK2-HI-EE3</v>
      </c>
      <c r="I10" s="3776" t="s">
        <v>67</v>
      </c>
      <c r="J10" s="527" t="s">
        <v>69</v>
      </c>
      <c r="K10" s="970">
        <v>180</v>
      </c>
      <c r="L10" s="971"/>
      <c r="M10" s="970"/>
      <c r="N10" s="3514"/>
      <c r="O10" s="3514" t="s">
        <v>80</v>
      </c>
      <c r="P10" s="3514">
        <v>120</v>
      </c>
      <c r="Q10" s="3514">
        <v>2</v>
      </c>
      <c r="R10" s="3779">
        <f t="shared" si="1"/>
        <v>240</v>
      </c>
      <c r="S10" s="3748"/>
      <c r="T10" s="410"/>
    </row>
    <row r="11" spans="1:23" s="412" customFormat="1" ht="12.75" customHeight="1">
      <c r="A11" s="556" t="s">
        <v>282</v>
      </c>
      <c r="B11" s="1016" t="s">
        <v>1077</v>
      </c>
      <c r="C11" s="3772"/>
      <c r="D11" s="3530"/>
      <c r="E11" s="969" t="s">
        <v>696</v>
      </c>
      <c r="F11" s="969" t="s">
        <v>32</v>
      </c>
      <c r="G11" s="969" t="s">
        <v>697</v>
      </c>
      <c r="H11" s="969" t="str">
        <f t="shared" ref="H11:H12" si="3">A11&amp;"-"&amp;E11&amp;F11&amp;"-"&amp;G11&amp;3</f>
        <v>PK2-HI-EE3</v>
      </c>
      <c r="I11" s="3777"/>
      <c r="J11" s="527" t="s">
        <v>841</v>
      </c>
      <c r="K11" s="970">
        <v>180</v>
      </c>
      <c r="L11" s="971"/>
      <c r="M11" s="970"/>
      <c r="N11" s="3515"/>
      <c r="O11" s="3515"/>
      <c r="P11" s="3515"/>
      <c r="Q11" s="3515"/>
      <c r="R11" s="3780"/>
      <c r="S11" s="3748"/>
      <c r="T11" s="410"/>
    </row>
    <row r="12" spans="1:23" s="412" customFormat="1" ht="13.5" customHeight="1">
      <c r="A12" s="556" t="s">
        <v>282</v>
      </c>
      <c r="B12" s="1016" t="s">
        <v>1078</v>
      </c>
      <c r="C12" s="3784"/>
      <c r="D12" s="3785"/>
      <c r="E12" s="1035" t="s">
        <v>696</v>
      </c>
      <c r="F12" s="1035" t="s">
        <v>32</v>
      </c>
      <c r="G12" s="1035" t="s">
        <v>697</v>
      </c>
      <c r="H12" s="1035" t="str">
        <f t="shared" si="3"/>
        <v>PK2-HI-EE3</v>
      </c>
      <c r="I12" s="3786"/>
      <c r="J12" s="1036" t="s">
        <v>842</v>
      </c>
      <c r="K12" s="1037">
        <v>180</v>
      </c>
      <c r="L12" s="1038"/>
      <c r="M12" s="1037"/>
      <c r="N12" s="3782"/>
      <c r="O12" s="3782"/>
      <c r="P12" s="3782"/>
      <c r="Q12" s="3782"/>
      <c r="R12" s="3783"/>
      <c r="S12" s="3765"/>
      <c r="T12" s="410"/>
    </row>
    <row r="13" spans="1:23" s="412" customFormat="1" ht="13.5" customHeight="1">
      <c r="A13" s="556" t="s">
        <v>282</v>
      </c>
      <c r="B13" s="1016" t="s">
        <v>1079</v>
      </c>
      <c r="C13" s="963"/>
      <c r="D13" s="911"/>
      <c r="E13" s="427"/>
      <c r="F13" s="427"/>
      <c r="G13" s="427"/>
      <c r="H13" s="427"/>
      <c r="I13" s="622"/>
      <c r="J13" s="622"/>
      <c r="K13" s="980"/>
      <c r="L13" s="429"/>
      <c r="M13" s="980"/>
      <c r="N13" s="980"/>
      <c r="O13" s="980"/>
      <c r="P13" s="980"/>
      <c r="Q13" s="980"/>
      <c r="R13" s="981"/>
      <c r="S13" s="1004"/>
      <c r="T13" s="410"/>
    </row>
    <row r="14" spans="1:23" s="412" customFormat="1" ht="13.5" customHeight="1">
      <c r="A14" s="556" t="s">
        <v>282</v>
      </c>
      <c r="B14" s="1016" t="s">
        <v>1081</v>
      </c>
      <c r="C14" s="1014"/>
      <c r="D14" s="1015"/>
      <c r="E14" s="419"/>
      <c r="F14" s="419"/>
      <c r="G14" s="419"/>
      <c r="H14" s="419"/>
      <c r="I14" s="532"/>
      <c r="J14" s="532"/>
      <c r="K14" s="414"/>
      <c r="L14" s="415"/>
      <c r="M14" s="414"/>
      <c r="N14" s="532"/>
      <c r="O14" s="532"/>
      <c r="P14" s="532"/>
      <c r="Q14" s="532"/>
      <c r="R14" s="999"/>
      <c r="S14" s="998"/>
      <c r="T14" s="410"/>
    </row>
    <row r="15" spans="1:23" s="412" customFormat="1" ht="13.5" customHeight="1">
      <c r="A15" s="556" t="s">
        <v>282</v>
      </c>
      <c r="B15" s="1016" t="s">
        <v>1080</v>
      </c>
      <c r="C15" s="1014"/>
      <c r="D15" s="1015"/>
      <c r="E15" s="419"/>
      <c r="F15" s="419"/>
      <c r="G15" s="419"/>
      <c r="H15" s="419"/>
      <c r="I15" s="532"/>
      <c r="J15" s="532"/>
      <c r="K15" s="414"/>
      <c r="L15" s="415"/>
      <c r="M15" s="414"/>
      <c r="N15" s="532"/>
      <c r="O15" s="532"/>
      <c r="P15" s="532"/>
      <c r="Q15" s="532"/>
      <c r="R15" s="999"/>
      <c r="S15" s="998"/>
      <c r="T15" s="410"/>
    </row>
    <row r="16" spans="1:23" s="412" customFormat="1" ht="13.5" customHeight="1">
      <c r="A16" s="556" t="s">
        <v>282</v>
      </c>
      <c r="B16" s="1016" t="s">
        <v>1082</v>
      </c>
      <c r="C16" s="1014"/>
      <c r="D16" s="1015"/>
      <c r="E16" s="419"/>
      <c r="F16" s="419"/>
      <c r="G16" s="419"/>
      <c r="H16" s="419"/>
      <c r="I16" s="532"/>
      <c r="J16" s="532"/>
      <c r="K16" s="414"/>
      <c r="L16" s="415"/>
      <c r="M16" s="414"/>
      <c r="N16" s="532"/>
      <c r="O16" s="532"/>
      <c r="P16" s="532"/>
      <c r="Q16" s="532"/>
      <c r="R16" s="999"/>
      <c r="S16" s="998"/>
      <c r="T16" s="410"/>
    </row>
    <row r="17" spans="1:20" s="412" customFormat="1" ht="13.5" customHeight="1">
      <c r="A17" s="556" t="s">
        <v>282</v>
      </c>
      <c r="B17" s="1016" t="s">
        <v>1083</v>
      </c>
      <c r="C17" s="1014"/>
      <c r="D17" s="1015"/>
      <c r="E17" s="419"/>
      <c r="F17" s="419"/>
      <c r="G17" s="419"/>
      <c r="H17" s="419"/>
      <c r="I17" s="532"/>
      <c r="J17" s="532"/>
      <c r="K17" s="414"/>
      <c r="L17" s="415"/>
      <c r="M17" s="414"/>
      <c r="N17" s="532"/>
      <c r="O17" s="532"/>
      <c r="P17" s="532"/>
      <c r="Q17" s="532"/>
      <c r="R17" s="999"/>
      <c r="S17" s="998"/>
      <c r="T17" s="410"/>
    </row>
    <row r="18" spans="1:20" s="412" customFormat="1" ht="13.5" customHeight="1">
      <c r="A18" s="556" t="s">
        <v>282</v>
      </c>
      <c r="B18" s="1016" t="s">
        <v>1084</v>
      </c>
      <c r="C18" s="1014"/>
      <c r="D18" s="1015"/>
      <c r="E18" s="419"/>
      <c r="F18" s="419"/>
      <c r="G18" s="419"/>
      <c r="H18" s="419"/>
      <c r="I18" s="532"/>
      <c r="J18" s="532"/>
      <c r="K18" s="414"/>
      <c r="L18" s="415"/>
      <c r="M18" s="414"/>
      <c r="N18" s="532"/>
      <c r="O18" s="532"/>
      <c r="P18" s="532"/>
      <c r="Q18" s="532"/>
      <c r="R18" s="999"/>
      <c r="S18" s="998"/>
      <c r="T18" s="410"/>
    </row>
    <row r="19" spans="1:20" s="412" customFormat="1" ht="13.5" customHeight="1">
      <c r="A19" s="556" t="s">
        <v>282</v>
      </c>
      <c r="B19" s="1016" t="s">
        <v>1085</v>
      </c>
      <c r="C19" s="1014"/>
      <c r="D19" s="1015"/>
      <c r="E19" s="419"/>
      <c r="F19" s="419"/>
      <c r="G19" s="419"/>
      <c r="H19" s="419"/>
      <c r="I19" s="532"/>
      <c r="J19" s="532"/>
      <c r="K19" s="414"/>
      <c r="L19" s="415"/>
      <c r="M19" s="414"/>
      <c r="N19" s="532"/>
      <c r="O19" s="532"/>
      <c r="P19" s="532"/>
      <c r="Q19" s="532"/>
      <c r="R19" s="999"/>
      <c r="S19" s="998"/>
      <c r="T19" s="410"/>
    </row>
    <row r="20" spans="1:20" s="973" customFormat="1" ht="13.5" customHeight="1">
      <c r="A20" s="593" t="s">
        <v>282</v>
      </c>
      <c r="B20" s="1016" t="s">
        <v>1086</v>
      </c>
      <c r="C20" s="986"/>
      <c r="D20" s="976"/>
      <c r="E20" s="977"/>
      <c r="F20" s="976"/>
      <c r="G20" s="976"/>
      <c r="H20" s="633"/>
      <c r="I20" s="641"/>
      <c r="J20" s="609"/>
      <c r="K20" s="613"/>
      <c r="L20" s="642"/>
      <c r="M20" s="613"/>
      <c r="N20" s="613"/>
      <c r="O20" s="613"/>
      <c r="P20" s="414"/>
      <c r="Q20" s="414"/>
      <c r="R20" s="495"/>
      <c r="S20" s="998"/>
      <c r="T20" s="637"/>
    </row>
    <row r="21" spans="1:20" s="973" customFormat="1" ht="13.5" customHeight="1">
      <c r="A21" s="593" t="s">
        <v>282</v>
      </c>
      <c r="B21" s="1016" t="s">
        <v>1087</v>
      </c>
      <c r="C21" s="995"/>
      <c r="D21" s="996"/>
      <c r="E21" s="977"/>
      <c r="F21" s="976"/>
      <c r="G21" s="976"/>
      <c r="H21" s="633"/>
      <c r="I21" s="641"/>
      <c r="J21" s="609"/>
      <c r="K21" s="613"/>
      <c r="L21" s="642"/>
      <c r="M21" s="613"/>
      <c r="N21" s="641"/>
      <c r="O21" s="609"/>
      <c r="P21" s="532"/>
      <c r="Q21" s="532"/>
      <c r="R21" s="999"/>
      <c r="S21" s="998"/>
      <c r="T21" s="637"/>
    </row>
    <row r="22" spans="1:20" s="973" customFormat="1" ht="13.5" customHeight="1">
      <c r="A22" s="593" t="s">
        <v>282</v>
      </c>
      <c r="B22" s="1016" t="s">
        <v>1088</v>
      </c>
      <c r="C22" s="995"/>
      <c r="D22" s="996"/>
      <c r="E22" s="977"/>
      <c r="F22" s="976"/>
      <c r="G22" s="976"/>
      <c r="H22" s="633"/>
      <c r="I22" s="641"/>
      <c r="J22" s="609"/>
      <c r="K22" s="613"/>
      <c r="L22" s="642"/>
      <c r="M22" s="613"/>
      <c r="N22" s="641"/>
      <c r="O22" s="609"/>
      <c r="P22" s="532"/>
      <c r="Q22" s="532"/>
      <c r="R22" s="999"/>
      <c r="S22" s="998"/>
      <c r="T22" s="637"/>
    </row>
    <row r="23" spans="1:20" s="973" customFormat="1" ht="13.5" customHeight="1">
      <c r="A23" s="593" t="s">
        <v>282</v>
      </c>
      <c r="B23" s="1016" t="s">
        <v>1089</v>
      </c>
      <c r="C23" s="995"/>
      <c r="D23" s="996"/>
      <c r="E23" s="977"/>
      <c r="F23" s="976"/>
      <c r="G23" s="976"/>
      <c r="H23" s="633"/>
      <c r="I23" s="641"/>
      <c r="J23" s="609"/>
      <c r="K23" s="613"/>
      <c r="L23" s="642"/>
      <c r="M23" s="613"/>
      <c r="N23" s="641"/>
      <c r="O23" s="609"/>
      <c r="P23" s="532"/>
      <c r="Q23" s="532"/>
      <c r="R23" s="999"/>
      <c r="S23" s="998"/>
      <c r="T23" s="637"/>
    </row>
    <row r="24" spans="1:20" s="973" customFormat="1" ht="13.5" customHeight="1">
      <c r="A24" s="593" t="s">
        <v>282</v>
      </c>
      <c r="B24" s="1016" t="s">
        <v>1090</v>
      </c>
      <c r="C24" s="995"/>
      <c r="D24" s="996"/>
      <c r="E24" s="977"/>
      <c r="F24" s="976"/>
      <c r="G24" s="976"/>
      <c r="H24" s="633"/>
      <c r="I24" s="641"/>
      <c r="J24" s="609"/>
      <c r="K24" s="613"/>
      <c r="L24" s="642"/>
      <c r="M24" s="613"/>
      <c r="N24" s="609"/>
      <c r="O24" s="641"/>
      <c r="P24" s="532"/>
      <c r="Q24" s="532"/>
      <c r="R24" s="999"/>
      <c r="S24" s="998"/>
      <c r="T24" s="637"/>
    </row>
    <row r="25" spans="1:20" s="973" customFormat="1" ht="13.5" customHeight="1">
      <c r="A25" s="593" t="s">
        <v>282</v>
      </c>
      <c r="B25" s="1016" t="s">
        <v>1091</v>
      </c>
      <c r="C25" s="995"/>
      <c r="D25" s="996"/>
      <c r="E25" s="977"/>
      <c r="F25" s="976"/>
      <c r="G25" s="976"/>
      <c r="H25" s="633"/>
      <c r="I25" s="641"/>
      <c r="J25" s="609"/>
      <c r="K25" s="613"/>
      <c r="L25" s="642"/>
      <c r="M25" s="613"/>
      <c r="N25" s="609"/>
      <c r="O25" s="641"/>
      <c r="P25" s="532"/>
      <c r="Q25" s="532"/>
      <c r="R25" s="999"/>
      <c r="S25" s="998"/>
      <c r="T25" s="637"/>
    </row>
    <row r="26" spans="1:20" s="973" customFormat="1" ht="13.5" customHeight="1" thickBot="1">
      <c r="A26" s="594" t="s">
        <v>282</v>
      </c>
      <c r="B26" s="968" t="s">
        <v>1111</v>
      </c>
      <c r="C26" s="1000"/>
      <c r="D26" s="1001"/>
      <c r="E26" s="614"/>
      <c r="F26" s="991"/>
      <c r="G26" s="991"/>
      <c r="H26" s="747"/>
      <c r="I26" s="645"/>
      <c r="J26" s="749"/>
      <c r="K26" s="618"/>
      <c r="L26" s="978"/>
      <c r="M26" s="618"/>
      <c r="N26" s="749"/>
      <c r="O26" s="645"/>
      <c r="P26" s="918"/>
      <c r="Q26" s="918"/>
      <c r="R26" s="1002"/>
      <c r="S26" s="1003"/>
      <c r="T26" s="637"/>
    </row>
    <row r="27" spans="1:20" s="973" customFormat="1" ht="13.5" customHeight="1" thickBot="1">
      <c r="A27" s="2749" t="s">
        <v>282</v>
      </c>
      <c r="B27" s="2747" t="s">
        <v>1744</v>
      </c>
      <c r="C27" s="2737">
        <v>366696</v>
      </c>
      <c r="D27" s="2738">
        <v>7128</v>
      </c>
      <c r="E27" s="2739" t="s">
        <v>713</v>
      </c>
      <c r="F27" s="2739" t="s">
        <v>32</v>
      </c>
      <c r="G27" s="2739" t="s">
        <v>697</v>
      </c>
      <c r="H27" s="2739" t="str">
        <f t="shared" ref="H27" si="4">A27&amp;"-"&amp;E27&amp;F27&amp;"-"&amp;G27</f>
        <v>PK2-NI-EE</v>
      </c>
      <c r="I27" s="2740" t="s">
        <v>1745</v>
      </c>
      <c r="J27" s="2740" t="s">
        <v>1747</v>
      </c>
      <c r="K27" s="2741">
        <f>30*2</f>
        <v>60</v>
      </c>
      <c r="L27" s="2710"/>
      <c r="M27" s="928"/>
      <c r="N27" s="928" t="s">
        <v>80</v>
      </c>
      <c r="O27" s="928"/>
      <c r="P27" s="928">
        <v>30</v>
      </c>
      <c r="Q27" s="928">
        <v>2</v>
      </c>
      <c r="R27" s="930">
        <f t="shared" ref="R27" si="5">P27*Q27</f>
        <v>60</v>
      </c>
      <c r="S27" s="2736"/>
    </row>
    <row r="28" spans="1:20" s="973" customFormat="1" ht="13.5" customHeight="1" thickBot="1">
      <c r="A28" s="2750" t="s">
        <v>282</v>
      </c>
      <c r="B28" s="2748" t="s">
        <v>1744</v>
      </c>
      <c r="C28" s="2742">
        <v>366695</v>
      </c>
      <c r="D28" s="2743">
        <v>7127</v>
      </c>
      <c r="E28" s="2744" t="s">
        <v>718</v>
      </c>
      <c r="F28" s="2744" t="s">
        <v>32</v>
      </c>
      <c r="G28" s="2744" t="s">
        <v>697</v>
      </c>
      <c r="H28" s="2744" t="str">
        <f t="shared" ref="H28" si="6">A28&amp;"-"&amp;E28&amp;F28&amp;"-"&amp;G28</f>
        <v>PK2-YI-EE</v>
      </c>
      <c r="I28" s="2745" t="s">
        <v>1745</v>
      </c>
      <c r="J28" s="2745" t="s">
        <v>1746</v>
      </c>
      <c r="K28" s="2746">
        <v>365</v>
      </c>
      <c r="L28" s="2710"/>
      <c r="M28" s="928"/>
      <c r="N28" s="928" t="s">
        <v>80</v>
      </c>
      <c r="O28" s="928"/>
      <c r="P28" s="928">
        <v>120</v>
      </c>
      <c r="Q28" s="928">
        <v>2</v>
      </c>
      <c r="R28" s="930">
        <f t="shared" ref="R28" si="7">P28*Q28</f>
        <v>240</v>
      </c>
      <c r="S28" s="2736"/>
    </row>
    <row r="29" spans="1:20" s="608" customFormat="1" ht="13.5" customHeight="1">
      <c r="A29" s="752"/>
      <c r="B29" s="753"/>
      <c r="C29" s="754"/>
      <c r="D29" s="754"/>
      <c r="E29" s="979"/>
      <c r="F29" s="979"/>
      <c r="G29" s="979"/>
      <c r="H29" s="979"/>
      <c r="K29" s="666"/>
      <c r="L29" s="665"/>
      <c r="M29" s="666"/>
      <c r="N29" s="666"/>
      <c r="O29" s="666"/>
      <c r="P29" s="666"/>
      <c r="Q29" s="666"/>
      <c r="R29" s="666"/>
    </row>
    <row r="30" spans="1:20" s="608" customFormat="1" ht="13.5" customHeight="1">
      <c r="A30" s="752"/>
      <c r="B30" s="753"/>
      <c r="C30" s="754"/>
      <c r="D30" s="754"/>
      <c r="E30" s="979"/>
      <c r="F30" s="979"/>
      <c r="G30" s="979"/>
      <c r="H30" s="979"/>
      <c r="K30" s="666"/>
      <c r="L30" s="665"/>
      <c r="M30" s="666"/>
      <c r="N30" s="666"/>
      <c r="O30" s="666"/>
      <c r="P30" s="666"/>
      <c r="Q30" s="666"/>
      <c r="R30" s="666"/>
    </row>
    <row r="31" spans="1:20" s="608" customFormat="1" ht="13.5" customHeight="1">
      <c r="A31" s="752"/>
      <c r="B31" s="753"/>
      <c r="C31" s="754"/>
      <c r="D31" s="754"/>
      <c r="E31" s="979"/>
      <c r="F31" s="979"/>
      <c r="G31" s="979"/>
      <c r="H31" s="979"/>
      <c r="K31" s="666"/>
      <c r="L31" s="665"/>
      <c r="M31" s="666"/>
      <c r="N31" s="666"/>
      <c r="O31" s="666"/>
      <c r="P31" s="666"/>
      <c r="Q31" s="666"/>
      <c r="R31" s="666"/>
    </row>
    <row r="32" spans="1:20"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sheetData>
  <autoFilter ref="A5:S26" xr:uid="{F34ACF59-8687-4512-BF31-BD56A6BFBA7E}"/>
  <mergeCells count="18">
    <mergeCell ref="N10:N12"/>
    <mergeCell ref="O10:O12"/>
    <mergeCell ref="P10:P12"/>
    <mergeCell ref="Q10:Q12"/>
    <mergeCell ref="R10:R12"/>
    <mergeCell ref="C2:K2"/>
    <mergeCell ref="S6:S12"/>
    <mergeCell ref="C7:C9"/>
    <mergeCell ref="D7:D9"/>
    <mergeCell ref="I7:I9"/>
    <mergeCell ref="N7:N9"/>
    <mergeCell ref="O7:O9"/>
    <mergeCell ref="P7:P9"/>
    <mergeCell ref="Q7:Q9"/>
    <mergeCell ref="R7:R9"/>
    <mergeCell ref="C10:C12"/>
    <mergeCell ref="D10:D12"/>
    <mergeCell ref="I10:I12"/>
  </mergeCells>
  <conditionalFormatting sqref="J6:J28">
    <cfRule type="expression" dxfId="408" priority="1" stopIfTrue="1">
      <formula>IF(FIND("Flume Transfer Blower",$K6)&gt;0,1,0)</formula>
    </cfRule>
  </conditionalFormatting>
  <dataValidations count="1">
    <dataValidation type="list" allowBlank="1" showInputMessage="1" showErrorMessage="1" sqref="F6:G28" xr:uid="{F9F22A12-A651-45B9-80EA-7000484DC25C}">
      <formula1>#REF!</formula1>
    </dataValidation>
  </dataValidations>
  <printOptions horizontalCentered="1"/>
  <pageMargins left="0.23622047244094491" right="0.23622047244094491" top="0.19685039370078741" bottom="0.39370078740157483" header="0.15748031496062992" footer="0.19685039370078741"/>
  <pageSetup paperSize="9" scale="78" fitToHeight="0" orientation="landscape" r:id="rId1"/>
  <headerFooter>
    <oddFooter>&amp;L&amp;8&amp;A : PM Master Plan&amp;R&amp;8Page &amp;P / &amp;N</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887A-52ED-4725-8A4B-676900A7AC80}">
  <sheetPr>
    <tabColor rgb="FF00B0F0"/>
    <pageSetUpPr fitToPage="1"/>
  </sheetPr>
  <dimension ref="A1:Z530"/>
  <sheetViews>
    <sheetView zoomScaleNormal="100" workbookViewId="0">
      <pane xSplit="2" ySplit="5" topLeftCell="C168" activePane="bottomRight" state="frozen"/>
      <selection activeCell="A276" sqref="A276:XFD277"/>
      <selection pane="topRight" activeCell="A276" sqref="A276:XFD277"/>
      <selection pane="bottomLeft" activeCell="A276" sqref="A276:XFD277"/>
      <selection pane="bottomRight" activeCell="B129" sqref="B129"/>
    </sheetView>
  </sheetViews>
  <sheetFormatPr defaultColWidth="9.140625" defaultRowHeight="11.25" outlineLevelCol="1"/>
  <cols>
    <col min="1" max="1" width="6.5703125" style="2801" customWidth="1"/>
    <col min="2" max="2" width="29.42578125" style="2802" customWidth="1"/>
    <col min="3" max="3" width="17" style="2803" customWidth="1"/>
    <col min="4" max="4" width="12.140625" style="2803" customWidth="1"/>
    <col min="5" max="5" width="9.7109375" style="2804" customWidth="1"/>
    <col min="6" max="7" width="6.7109375" style="2804" customWidth="1"/>
    <col min="8" max="8" width="12.85546875" style="2804" customWidth="1"/>
    <col min="9" max="9" width="17" style="2613" customWidth="1"/>
    <col min="10" max="10" width="47" style="2613" customWidth="1"/>
    <col min="11" max="11" width="10.42578125" style="193" customWidth="1"/>
    <col min="12" max="12" width="18" style="192" hidden="1" customWidth="1" outlineLevel="1"/>
    <col min="13" max="13" width="7.140625" style="193" customWidth="1" collapsed="1"/>
    <col min="14" max="14" width="7.140625" style="193" customWidth="1"/>
    <col min="15" max="15" width="7.5703125" style="193" customWidth="1" collapsed="1"/>
    <col min="16" max="16" width="7.5703125" style="193" customWidth="1"/>
    <col min="17" max="17" width="8.85546875" style="193" customWidth="1"/>
    <col min="18" max="18" width="9" style="2613" customWidth="1"/>
    <col min="19" max="19" width="19.28515625" style="192" customWidth="1"/>
    <col min="20" max="20" width="8.7109375" style="193" customWidth="1"/>
    <col min="21" max="21" width="7.7109375" style="193" customWidth="1"/>
    <col min="22" max="22" width="11.140625" style="2805" customWidth="1"/>
    <col min="23" max="23" width="11.140625" style="2806" customWidth="1"/>
    <col min="24" max="24" width="15.7109375" style="2613" hidden="1" customWidth="1"/>
    <col min="25" max="25" width="15.7109375" style="193" customWidth="1"/>
    <col min="26" max="26" width="10.85546875" style="193" customWidth="1"/>
    <col min="27" max="16384" width="9.140625" style="2613"/>
  </cols>
  <sheetData>
    <row r="1" spans="1:26" ht="12" thickBot="1"/>
    <row r="2" spans="1:26" ht="30" customHeight="1" thickBot="1">
      <c r="C2" s="4069" t="s">
        <v>798</v>
      </c>
      <c r="D2" s="4070"/>
      <c r="E2" s="4070"/>
      <c r="F2" s="4070"/>
      <c r="G2" s="4070"/>
      <c r="H2" s="4070"/>
      <c r="I2" s="4070"/>
      <c r="J2" s="4070"/>
      <c r="K2" s="4071"/>
      <c r="M2" s="2613"/>
      <c r="N2" s="2613"/>
      <c r="O2" s="2613"/>
      <c r="P2" s="2613"/>
      <c r="Q2" s="2613"/>
    </row>
    <row r="3" spans="1:26">
      <c r="C3" s="2807" t="s">
        <v>44</v>
      </c>
      <c r="D3" s="2807" t="s">
        <v>62</v>
      </c>
    </row>
    <row r="4" spans="1:26">
      <c r="C4" s="2808">
        <f>SUBTOTAL(2,C6:C492)</f>
        <v>32</v>
      </c>
      <c r="D4" s="2808">
        <f>SUBTOTAL(2,D6:D365)</f>
        <v>26</v>
      </c>
      <c r="K4" s="2809"/>
      <c r="L4" s="2810"/>
      <c r="M4" s="2809"/>
      <c r="N4" s="2809"/>
      <c r="O4" s="2809"/>
      <c r="P4" s="2809"/>
      <c r="Q4" s="2809"/>
    </row>
    <row r="5" spans="1:26" ht="14.25" customHeight="1" thickBot="1">
      <c r="A5" s="66" t="s">
        <v>0</v>
      </c>
      <c r="B5" s="66" t="s">
        <v>1</v>
      </c>
      <c r="C5" s="77" t="s">
        <v>44</v>
      </c>
      <c r="D5" s="77" t="s">
        <v>62</v>
      </c>
      <c r="E5" s="77" t="s">
        <v>537</v>
      </c>
      <c r="F5" s="77" t="s">
        <v>527</v>
      </c>
      <c r="G5" s="77" t="s">
        <v>535</v>
      </c>
      <c r="H5" s="77" t="s">
        <v>45</v>
      </c>
      <c r="I5" s="66" t="s">
        <v>2</v>
      </c>
      <c r="J5" s="66" t="s">
        <v>3</v>
      </c>
      <c r="K5" s="66" t="s">
        <v>4</v>
      </c>
      <c r="L5" s="66" t="s">
        <v>5</v>
      </c>
      <c r="M5" s="66" t="s">
        <v>51</v>
      </c>
      <c r="N5" s="66" t="s">
        <v>52</v>
      </c>
      <c r="O5" s="66" t="s">
        <v>54</v>
      </c>
      <c r="P5" s="66" t="s">
        <v>50</v>
      </c>
      <c r="Q5" s="66" t="s">
        <v>53</v>
      </c>
      <c r="R5" s="66" t="s">
        <v>382</v>
      </c>
      <c r="S5" s="2811" t="s">
        <v>527</v>
      </c>
      <c r="T5" s="193" t="s">
        <v>535</v>
      </c>
      <c r="U5" s="193" t="s">
        <v>527</v>
      </c>
      <c r="V5" s="2805" t="s">
        <v>534</v>
      </c>
      <c r="W5" s="2806" t="s">
        <v>532</v>
      </c>
    </row>
    <row r="6" spans="1:26" s="2635" customFormat="1">
      <c r="A6" s="2951" t="s">
        <v>282</v>
      </c>
      <c r="B6" s="2961" t="s">
        <v>799</v>
      </c>
      <c r="C6" s="4047">
        <v>360996</v>
      </c>
      <c r="D6" s="4045">
        <v>3080</v>
      </c>
      <c r="E6" s="4045" t="s">
        <v>695</v>
      </c>
      <c r="F6" s="4045" t="s">
        <v>42</v>
      </c>
      <c r="G6" s="4045" t="s">
        <v>536</v>
      </c>
      <c r="H6" s="4045" t="str">
        <f>A6&amp;"-"&amp;E6&amp;F6&amp;"-"&amp;G6&amp;5</f>
        <v>PK2-ML-ME5</v>
      </c>
      <c r="I6" s="4066" t="s">
        <v>220</v>
      </c>
      <c r="J6" s="2953" t="s">
        <v>488</v>
      </c>
      <c r="K6" s="4066" t="str">
        <f t="shared" ref="K6:K27" si="0">_xlfn.IFS(E6="M","30",E6="M","30")</f>
        <v>30</v>
      </c>
      <c r="L6" s="2815"/>
      <c r="M6" s="2816" t="s">
        <v>80</v>
      </c>
      <c r="N6" s="2814"/>
      <c r="O6" s="2814">
        <v>10</v>
      </c>
      <c r="P6" s="2814">
        <v>1</v>
      </c>
      <c r="Q6" s="2814">
        <v>10</v>
      </c>
      <c r="R6" s="2817" t="s">
        <v>503</v>
      </c>
      <c r="S6" s="2818" t="s">
        <v>528</v>
      </c>
      <c r="T6" s="2819" t="s">
        <v>536</v>
      </c>
      <c r="U6" s="2819" t="s">
        <v>32</v>
      </c>
      <c r="X6" s="2635" t="s">
        <v>708</v>
      </c>
      <c r="Y6" s="2819" t="s">
        <v>788</v>
      </c>
      <c r="Z6" s="2819" t="s">
        <v>751</v>
      </c>
    </row>
    <row r="7" spans="1:26" s="2635" customFormat="1" ht="12.75" customHeight="1">
      <c r="A7" s="2954" t="s">
        <v>282</v>
      </c>
      <c r="B7" s="2962" t="s">
        <v>800</v>
      </c>
      <c r="C7" s="4048"/>
      <c r="D7" s="4046"/>
      <c r="E7" s="4046"/>
      <c r="F7" s="4046"/>
      <c r="G7" s="4046"/>
      <c r="H7" s="4046"/>
      <c r="I7" s="4067"/>
      <c r="J7" s="2956" t="s">
        <v>488</v>
      </c>
      <c r="K7" s="4067"/>
      <c r="L7" s="2824"/>
      <c r="M7" s="2825" t="s">
        <v>80</v>
      </c>
      <c r="N7" s="2823"/>
      <c r="O7" s="2823">
        <v>10</v>
      </c>
      <c r="P7" s="2823">
        <v>1</v>
      </c>
      <c r="Q7" s="2823">
        <v>10</v>
      </c>
      <c r="R7" s="2826" t="s">
        <v>503</v>
      </c>
      <c r="S7" s="2818" t="s">
        <v>528</v>
      </c>
      <c r="T7" s="2819" t="s">
        <v>697</v>
      </c>
      <c r="U7" s="2819" t="s">
        <v>42</v>
      </c>
      <c r="X7" s="2818" t="s">
        <v>707</v>
      </c>
      <c r="Y7" s="2819" t="s">
        <v>788</v>
      </c>
      <c r="Z7" s="2819" t="s">
        <v>751</v>
      </c>
    </row>
    <row r="8" spans="1:26" s="2635" customFormat="1" ht="12.75" customHeight="1">
      <c r="A8" s="2954" t="s">
        <v>282</v>
      </c>
      <c r="B8" s="2962" t="s">
        <v>800</v>
      </c>
      <c r="C8" s="4048"/>
      <c r="D8" s="4046"/>
      <c r="E8" s="4046"/>
      <c r="F8" s="4046"/>
      <c r="G8" s="4046"/>
      <c r="H8" s="4046"/>
      <c r="I8" s="4067"/>
      <c r="J8" s="2956" t="s">
        <v>488</v>
      </c>
      <c r="K8" s="4067"/>
      <c r="L8" s="2824"/>
      <c r="M8" s="2825" t="s">
        <v>80</v>
      </c>
      <c r="N8" s="2823"/>
      <c r="O8" s="2823">
        <v>10</v>
      </c>
      <c r="P8" s="2823">
        <v>1</v>
      </c>
      <c r="Q8" s="2823">
        <v>10</v>
      </c>
      <c r="R8" s="2826" t="s">
        <v>503</v>
      </c>
      <c r="S8" s="2818" t="s">
        <v>528</v>
      </c>
      <c r="T8" s="2819" t="s">
        <v>706</v>
      </c>
      <c r="U8" s="2819" t="s">
        <v>9</v>
      </c>
      <c r="X8" s="2818" t="s">
        <v>709</v>
      </c>
      <c r="Y8" s="2819" t="s">
        <v>788</v>
      </c>
      <c r="Z8" s="2819" t="s">
        <v>751</v>
      </c>
    </row>
    <row r="9" spans="1:26" s="2635" customFormat="1" ht="12.75" customHeight="1">
      <c r="A9" s="2954" t="s">
        <v>282</v>
      </c>
      <c r="B9" s="2962" t="s">
        <v>801</v>
      </c>
      <c r="C9" s="4048"/>
      <c r="D9" s="4046"/>
      <c r="E9" s="4046"/>
      <c r="F9" s="4046"/>
      <c r="G9" s="4046"/>
      <c r="H9" s="4046"/>
      <c r="I9" s="4067"/>
      <c r="J9" s="2956" t="s">
        <v>488</v>
      </c>
      <c r="K9" s="4067"/>
      <c r="L9" s="2824"/>
      <c r="M9" s="2825" t="s">
        <v>80</v>
      </c>
      <c r="N9" s="2823"/>
      <c r="O9" s="2823">
        <v>10</v>
      </c>
      <c r="P9" s="2823">
        <v>1</v>
      </c>
      <c r="Q9" s="2823">
        <v>10</v>
      </c>
      <c r="R9" s="2826" t="s">
        <v>503</v>
      </c>
      <c r="S9" s="2818" t="s">
        <v>528</v>
      </c>
      <c r="T9" s="2819"/>
      <c r="U9" s="2819" t="s">
        <v>7</v>
      </c>
      <c r="X9" s="2635" t="s">
        <v>719</v>
      </c>
      <c r="Y9" s="2819" t="s">
        <v>788</v>
      </c>
      <c r="Z9" s="2819" t="s">
        <v>751</v>
      </c>
    </row>
    <row r="10" spans="1:26" s="2635" customFormat="1" ht="12.75" customHeight="1">
      <c r="A10" s="2954" t="s">
        <v>282</v>
      </c>
      <c r="B10" s="2962" t="s">
        <v>802</v>
      </c>
      <c r="C10" s="4048"/>
      <c r="D10" s="4046"/>
      <c r="E10" s="4046"/>
      <c r="F10" s="4046"/>
      <c r="G10" s="4046"/>
      <c r="H10" s="4046"/>
      <c r="I10" s="4067"/>
      <c r="J10" s="2956" t="s">
        <v>488</v>
      </c>
      <c r="K10" s="4067"/>
      <c r="L10" s="2824"/>
      <c r="M10" s="2825" t="s">
        <v>80</v>
      </c>
      <c r="N10" s="2823"/>
      <c r="O10" s="2823">
        <v>10</v>
      </c>
      <c r="P10" s="2823">
        <v>1</v>
      </c>
      <c r="Q10" s="2823">
        <v>10</v>
      </c>
      <c r="R10" s="2826" t="s">
        <v>503</v>
      </c>
      <c r="S10" s="2818" t="s">
        <v>528</v>
      </c>
      <c r="T10" s="2819"/>
      <c r="U10" s="2819" t="s">
        <v>8</v>
      </c>
      <c r="Y10" s="2819"/>
      <c r="Z10" s="2819"/>
    </row>
    <row r="11" spans="1:26" s="2635" customFormat="1" ht="12.75" customHeight="1">
      <c r="A11" s="2954" t="s">
        <v>282</v>
      </c>
      <c r="B11" s="2962" t="s">
        <v>803</v>
      </c>
      <c r="C11" s="4048"/>
      <c r="D11" s="4046"/>
      <c r="E11" s="4046"/>
      <c r="F11" s="4046"/>
      <c r="G11" s="4046"/>
      <c r="H11" s="4046"/>
      <c r="I11" s="4067"/>
      <c r="J11" s="2956" t="s">
        <v>488</v>
      </c>
      <c r="K11" s="4067"/>
      <c r="L11" s="2824"/>
      <c r="M11" s="2825" t="s">
        <v>80</v>
      </c>
      <c r="N11" s="2823"/>
      <c r="O11" s="2823">
        <v>10</v>
      </c>
      <c r="P11" s="2823">
        <v>1</v>
      </c>
      <c r="Q11" s="2823">
        <v>10</v>
      </c>
      <c r="R11" s="2826" t="s">
        <v>503</v>
      </c>
      <c r="S11" s="2818" t="s">
        <v>528</v>
      </c>
      <c r="T11" s="2819"/>
      <c r="U11" s="2819" t="s">
        <v>34</v>
      </c>
      <c r="X11" s="2635" t="s">
        <v>721</v>
      </c>
      <c r="Y11" s="2819" t="s">
        <v>788</v>
      </c>
      <c r="Z11" s="2819" t="s">
        <v>751</v>
      </c>
    </row>
    <row r="12" spans="1:26" s="2635" customFormat="1" ht="12.75" customHeight="1">
      <c r="A12" s="2954" t="s">
        <v>282</v>
      </c>
      <c r="B12" s="2963" t="s">
        <v>805</v>
      </c>
      <c r="C12" s="4048"/>
      <c r="D12" s="4046"/>
      <c r="E12" s="4046"/>
      <c r="F12" s="4046"/>
      <c r="G12" s="4046"/>
      <c r="H12" s="4046"/>
      <c r="I12" s="4067"/>
      <c r="J12" s="2956" t="s">
        <v>488</v>
      </c>
      <c r="K12" s="4067"/>
      <c r="L12" s="2824"/>
      <c r="M12" s="2825" t="s">
        <v>80</v>
      </c>
      <c r="N12" s="2823"/>
      <c r="O12" s="2823">
        <v>10</v>
      </c>
      <c r="P12" s="2823">
        <v>1</v>
      </c>
      <c r="Q12" s="2823">
        <v>10</v>
      </c>
      <c r="R12" s="2826" t="s">
        <v>503</v>
      </c>
      <c r="S12" s="2818" t="s">
        <v>528</v>
      </c>
      <c r="T12" s="2819"/>
      <c r="U12" s="2819"/>
      <c r="X12" s="2818" t="s">
        <v>720</v>
      </c>
      <c r="Y12" s="2819" t="s">
        <v>788</v>
      </c>
      <c r="Z12" s="2819" t="s">
        <v>751</v>
      </c>
    </row>
    <row r="13" spans="1:26" s="2635" customFormat="1" ht="12.75" customHeight="1">
      <c r="A13" s="2954" t="s">
        <v>282</v>
      </c>
      <c r="B13" s="2963" t="s">
        <v>804</v>
      </c>
      <c r="C13" s="4048"/>
      <c r="D13" s="4046"/>
      <c r="E13" s="4046"/>
      <c r="F13" s="4046"/>
      <c r="G13" s="4046"/>
      <c r="H13" s="4046"/>
      <c r="I13" s="4067"/>
      <c r="J13" s="2956" t="s">
        <v>488</v>
      </c>
      <c r="K13" s="4067"/>
      <c r="L13" s="2824"/>
      <c r="M13" s="2825" t="s">
        <v>80</v>
      </c>
      <c r="N13" s="2823"/>
      <c r="O13" s="2823">
        <v>10</v>
      </c>
      <c r="P13" s="2823">
        <v>1</v>
      </c>
      <c r="Q13" s="2823">
        <v>10</v>
      </c>
      <c r="R13" s="2826" t="s">
        <v>503</v>
      </c>
      <c r="S13" s="2818" t="s">
        <v>528</v>
      </c>
      <c r="T13" s="2819"/>
      <c r="X13" s="2818" t="s">
        <v>723</v>
      </c>
      <c r="Y13" s="2819" t="s">
        <v>788</v>
      </c>
      <c r="Z13" s="2819" t="s">
        <v>751</v>
      </c>
    </row>
    <row r="14" spans="1:26" s="2635" customFormat="1" ht="12.75" customHeight="1">
      <c r="A14" s="2954" t="s">
        <v>282</v>
      </c>
      <c r="B14" s="2963" t="s">
        <v>806</v>
      </c>
      <c r="C14" s="4048"/>
      <c r="D14" s="4046"/>
      <c r="E14" s="4046"/>
      <c r="F14" s="4046"/>
      <c r="G14" s="4046"/>
      <c r="H14" s="4046"/>
      <c r="I14" s="4067"/>
      <c r="J14" s="2958" t="s">
        <v>488</v>
      </c>
      <c r="K14" s="4067"/>
      <c r="L14" s="2829"/>
      <c r="M14" s="2830" t="s">
        <v>80</v>
      </c>
      <c r="N14" s="2828"/>
      <c r="O14" s="2828">
        <v>10</v>
      </c>
      <c r="P14" s="2828">
        <v>1</v>
      </c>
      <c r="Q14" s="2828">
        <v>10</v>
      </c>
      <c r="R14" s="2831" t="s">
        <v>503</v>
      </c>
      <c r="S14" s="2818" t="s">
        <v>528</v>
      </c>
      <c r="T14" s="2819"/>
      <c r="X14" s="2818"/>
      <c r="Y14" s="2819"/>
      <c r="Z14" s="2819"/>
    </row>
    <row r="15" spans="1:26" s="2635" customFormat="1" ht="13.5" customHeight="1" thickBot="1">
      <c r="A15" s="2959" t="s">
        <v>282</v>
      </c>
      <c r="B15" s="2964" t="s">
        <v>807</v>
      </c>
      <c r="C15" s="4052"/>
      <c r="D15" s="4053"/>
      <c r="E15" s="4053"/>
      <c r="F15" s="4053"/>
      <c r="G15" s="4053"/>
      <c r="H15" s="4053"/>
      <c r="I15" s="4068"/>
      <c r="J15" s="2960" t="s">
        <v>488</v>
      </c>
      <c r="K15" s="4068"/>
      <c r="L15" s="2837"/>
      <c r="M15" s="2838" t="s">
        <v>80</v>
      </c>
      <c r="N15" s="2836"/>
      <c r="O15" s="2836">
        <v>10</v>
      </c>
      <c r="P15" s="2836">
        <v>1</v>
      </c>
      <c r="Q15" s="2836">
        <v>10</v>
      </c>
      <c r="R15" s="2839" t="s">
        <v>503</v>
      </c>
      <c r="S15" s="2818" t="s">
        <v>528</v>
      </c>
      <c r="T15" s="2819"/>
      <c r="U15" s="2819"/>
      <c r="X15" s="2818"/>
      <c r="Y15" s="2819"/>
      <c r="Z15" s="2819"/>
    </row>
    <row r="16" spans="1:26" s="2635" customFormat="1" hidden="1">
      <c r="A16" s="297" t="s">
        <v>282</v>
      </c>
      <c r="B16" s="2950" t="s">
        <v>799</v>
      </c>
      <c r="C16" s="4043">
        <v>360997</v>
      </c>
      <c r="D16" s="4040">
        <v>3081</v>
      </c>
      <c r="E16" s="844" t="s">
        <v>695</v>
      </c>
      <c r="F16" s="844" t="s">
        <v>32</v>
      </c>
      <c r="G16" s="844" t="s">
        <v>536</v>
      </c>
      <c r="H16" s="844" t="str">
        <f>A16&amp;"-"&amp;E16&amp;F16&amp;"-"&amp;G16&amp;5</f>
        <v>PK2-MI-ME5</v>
      </c>
      <c r="I16" s="2840" t="s">
        <v>477</v>
      </c>
      <c r="J16" s="2840" t="s">
        <v>481</v>
      </c>
      <c r="K16" s="2841" t="str">
        <f t="shared" si="0"/>
        <v>30</v>
      </c>
      <c r="L16" s="2842"/>
      <c r="M16" s="2841"/>
      <c r="N16" s="2841" t="s">
        <v>80</v>
      </c>
      <c r="O16" s="2841">
        <v>10</v>
      </c>
      <c r="P16" s="2841">
        <v>1</v>
      </c>
      <c r="Q16" s="2841">
        <f t="shared" ref="Q16:Q27" si="1">O16*P16</f>
        <v>10</v>
      </c>
      <c r="R16" s="2843" t="s">
        <v>383</v>
      </c>
      <c r="S16" s="2844" t="s">
        <v>529</v>
      </c>
      <c r="T16" s="2819"/>
      <c r="U16" s="2819"/>
      <c r="X16" s="2818"/>
      <c r="Y16" s="2819" t="s">
        <v>788</v>
      </c>
      <c r="Z16" s="2819" t="s">
        <v>751</v>
      </c>
    </row>
    <row r="17" spans="1:26" s="2635" customFormat="1" hidden="1">
      <c r="A17" s="295" t="s">
        <v>282</v>
      </c>
      <c r="B17" s="2820" t="s">
        <v>800</v>
      </c>
      <c r="C17" s="4043"/>
      <c r="D17" s="4040"/>
      <c r="E17" s="814" t="s">
        <v>695</v>
      </c>
      <c r="F17" s="814" t="s">
        <v>32</v>
      </c>
      <c r="G17" s="814" t="s">
        <v>536</v>
      </c>
      <c r="H17" s="814" t="str">
        <f t="shared" ref="H17:H27" si="2">A17&amp;"-"&amp;E17&amp;F17&amp;"-"&amp;G17&amp;5</f>
        <v>PK2-MI-ME5</v>
      </c>
      <c r="I17" s="2821" t="s">
        <v>477</v>
      </c>
      <c r="J17" s="2821" t="s">
        <v>481</v>
      </c>
      <c r="K17" s="2825" t="str">
        <f t="shared" si="0"/>
        <v>30</v>
      </c>
      <c r="L17" s="2824"/>
      <c r="M17" s="2825"/>
      <c r="N17" s="2825" t="s">
        <v>80</v>
      </c>
      <c r="O17" s="2825">
        <v>10</v>
      </c>
      <c r="P17" s="2825">
        <v>1</v>
      </c>
      <c r="Q17" s="2825">
        <f t="shared" si="1"/>
        <v>10</v>
      </c>
      <c r="R17" s="2843" t="s">
        <v>383</v>
      </c>
      <c r="S17" s="2844" t="s">
        <v>529</v>
      </c>
      <c r="T17" s="2819"/>
      <c r="U17" s="2819"/>
      <c r="X17" s="2818"/>
      <c r="Y17" s="2819" t="s">
        <v>788</v>
      </c>
      <c r="Z17" s="2819" t="s">
        <v>751</v>
      </c>
    </row>
    <row r="18" spans="1:26" s="2635" customFormat="1" hidden="1">
      <c r="A18" s="295" t="s">
        <v>282</v>
      </c>
      <c r="B18" s="2820" t="s">
        <v>800</v>
      </c>
      <c r="C18" s="4043"/>
      <c r="D18" s="4040"/>
      <c r="E18" s="814" t="s">
        <v>695</v>
      </c>
      <c r="F18" s="814" t="s">
        <v>32</v>
      </c>
      <c r="G18" s="814" t="s">
        <v>536</v>
      </c>
      <c r="H18" s="814" t="str">
        <f t="shared" si="2"/>
        <v>PK2-MI-ME5</v>
      </c>
      <c r="I18" s="2821" t="s">
        <v>477</v>
      </c>
      <c r="J18" s="2821" t="s">
        <v>481</v>
      </c>
      <c r="K18" s="2825" t="str">
        <f t="shared" si="0"/>
        <v>30</v>
      </c>
      <c r="L18" s="2824"/>
      <c r="M18" s="2825"/>
      <c r="N18" s="2825" t="s">
        <v>80</v>
      </c>
      <c r="O18" s="2825">
        <v>10</v>
      </c>
      <c r="P18" s="2825">
        <v>1</v>
      </c>
      <c r="Q18" s="2825">
        <f t="shared" ref="Q18:Q19" si="3">O18*P18</f>
        <v>10</v>
      </c>
      <c r="R18" s="2843" t="s">
        <v>383</v>
      </c>
      <c r="S18" s="2844" t="s">
        <v>529</v>
      </c>
      <c r="T18" s="2819"/>
      <c r="U18" s="2819"/>
      <c r="X18" s="2818"/>
      <c r="Y18" s="2819"/>
      <c r="Z18" s="2819"/>
    </row>
    <row r="19" spans="1:26" s="2635" customFormat="1" hidden="1">
      <c r="A19" s="295" t="s">
        <v>282</v>
      </c>
      <c r="B19" s="2820" t="s">
        <v>801</v>
      </c>
      <c r="C19" s="4043"/>
      <c r="D19" s="4040"/>
      <c r="E19" s="814" t="s">
        <v>695</v>
      </c>
      <c r="F19" s="814" t="s">
        <v>32</v>
      </c>
      <c r="G19" s="814" t="s">
        <v>536</v>
      </c>
      <c r="H19" s="814" t="str">
        <f t="shared" si="2"/>
        <v>PK2-MI-ME5</v>
      </c>
      <c r="I19" s="2821" t="s">
        <v>477</v>
      </c>
      <c r="J19" s="2821" t="s">
        <v>481</v>
      </c>
      <c r="K19" s="2825" t="str">
        <f t="shared" si="0"/>
        <v>30</v>
      </c>
      <c r="L19" s="2824"/>
      <c r="M19" s="2825"/>
      <c r="N19" s="2825" t="s">
        <v>80</v>
      </c>
      <c r="O19" s="2825">
        <v>10</v>
      </c>
      <c r="P19" s="2825">
        <v>1</v>
      </c>
      <c r="Q19" s="2825">
        <f t="shared" si="3"/>
        <v>10</v>
      </c>
      <c r="R19" s="2843" t="s">
        <v>383</v>
      </c>
      <c r="S19" s="2844" t="s">
        <v>529</v>
      </c>
      <c r="T19" s="2819"/>
      <c r="U19" s="2819"/>
      <c r="X19" s="2818"/>
      <c r="Y19" s="2819"/>
      <c r="Z19" s="2819"/>
    </row>
    <row r="20" spans="1:26" s="2635" customFormat="1" hidden="1">
      <c r="A20" s="295" t="s">
        <v>282</v>
      </c>
      <c r="B20" s="2820" t="s">
        <v>802</v>
      </c>
      <c r="C20" s="4043"/>
      <c r="D20" s="4040"/>
      <c r="E20" s="814" t="s">
        <v>695</v>
      </c>
      <c r="F20" s="814" t="s">
        <v>32</v>
      </c>
      <c r="G20" s="814" t="s">
        <v>536</v>
      </c>
      <c r="H20" s="814" t="str">
        <f t="shared" si="2"/>
        <v>PK2-MI-ME5</v>
      </c>
      <c r="I20" s="2821" t="s">
        <v>477</v>
      </c>
      <c r="J20" s="2821" t="s">
        <v>481</v>
      </c>
      <c r="K20" s="2825" t="str">
        <f t="shared" si="0"/>
        <v>30</v>
      </c>
      <c r="L20" s="2824"/>
      <c r="M20" s="2825"/>
      <c r="N20" s="2825" t="s">
        <v>80</v>
      </c>
      <c r="O20" s="2825">
        <v>10</v>
      </c>
      <c r="P20" s="2825">
        <v>1</v>
      </c>
      <c r="Q20" s="2825">
        <f t="shared" ref="Q20:Q21" si="4">O20*P20</f>
        <v>10</v>
      </c>
      <c r="R20" s="2843" t="s">
        <v>383</v>
      </c>
      <c r="S20" s="2844" t="s">
        <v>529</v>
      </c>
      <c r="T20" s="2819"/>
      <c r="U20" s="2819"/>
      <c r="X20" s="2818"/>
      <c r="Y20" s="2819"/>
      <c r="Z20" s="2819"/>
    </row>
    <row r="21" spans="1:26" s="2635" customFormat="1" hidden="1">
      <c r="A21" s="295" t="s">
        <v>282</v>
      </c>
      <c r="B21" s="2820" t="s">
        <v>820</v>
      </c>
      <c r="C21" s="4043"/>
      <c r="D21" s="4040"/>
      <c r="E21" s="814" t="s">
        <v>695</v>
      </c>
      <c r="F21" s="814" t="s">
        <v>32</v>
      </c>
      <c r="G21" s="814" t="s">
        <v>536</v>
      </c>
      <c r="H21" s="814" t="str">
        <f t="shared" si="2"/>
        <v>PK2-MI-ME5</v>
      </c>
      <c r="I21" s="2821" t="s">
        <v>477</v>
      </c>
      <c r="J21" s="2821" t="s">
        <v>481</v>
      </c>
      <c r="K21" s="2825" t="str">
        <f t="shared" si="0"/>
        <v>30</v>
      </c>
      <c r="L21" s="2824"/>
      <c r="M21" s="2825"/>
      <c r="N21" s="2825" t="s">
        <v>80</v>
      </c>
      <c r="O21" s="2825">
        <v>10</v>
      </c>
      <c r="P21" s="2825">
        <v>1</v>
      </c>
      <c r="Q21" s="2825">
        <f t="shared" si="4"/>
        <v>10</v>
      </c>
      <c r="R21" s="2843" t="s">
        <v>383</v>
      </c>
      <c r="S21" s="2844" t="s">
        <v>529</v>
      </c>
      <c r="T21" s="2819"/>
      <c r="U21" s="2819"/>
      <c r="X21" s="2818"/>
      <c r="Y21" s="2819"/>
      <c r="Z21" s="2819"/>
    </row>
    <row r="22" spans="1:26" s="2635" customFormat="1" hidden="1">
      <c r="A22" s="295" t="s">
        <v>282</v>
      </c>
      <c r="B22" s="2820" t="s">
        <v>803</v>
      </c>
      <c r="C22" s="4043"/>
      <c r="D22" s="4040"/>
      <c r="E22" s="814" t="s">
        <v>695</v>
      </c>
      <c r="F22" s="814" t="s">
        <v>32</v>
      </c>
      <c r="G22" s="814" t="s">
        <v>536</v>
      </c>
      <c r="H22" s="814" t="str">
        <f t="shared" si="2"/>
        <v>PK2-MI-ME5</v>
      </c>
      <c r="I22" s="2821" t="s">
        <v>477</v>
      </c>
      <c r="J22" s="2821" t="s">
        <v>481</v>
      </c>
      <c r="K22" s="2825" t="str">
        <f t="shared" si="0"/>
        <v>30</v>
      </c>
      <c r="L22" s="2824"/>
      <c r="M22" s="2825"/>
      <c r="N22" s="2825" t="s">
        <v>80</v>
      </c>
      <c r="O22" s="2825">
        <v>10</v>
      </c>
      <c r="P22" s="2825">
        <v>1</v>
      </c>
      <c r="Q22" s="2825">
        <f t="shared" si="1"/>
        <v>10</v>
      </c>
      <c r="R22" s="2826" t="s">
        <v>383</v>
      </c>
      <c r="S22" s="2844" t="s">
        <v>529</v>
      </c>
      <c r="T22" s="2819"/>
      <c r="U22" s="2819"/>
      <c r="X22" s="2818"/>
      <c r="Y22" s="2819" t="s">
        <v>788</v>
      </c>
      <c r="Z22" s="2819" t="s">
        <v>751</v>
      </c>
    </row>
    <row r="23" spans="1:26" s="2635" customFormat="1" hidden="1">
      <c r="A23" s="295" t="s">
        <v>282</v>
      </c>
      <c r="B23" s="2827" t="s">
        <v>805</v>
      </c>
      <c r="C23" s="4043"/>
      <c r="D23" s="4040"/>
      <c r="E23" s="814" t="s">
        <v>695</v>
      </c>
      <c r="F23" s="814" t="s">
        <v>32</v>
      </c>
      <c r="G23" s="814" t="s">
        <v>536</v>
      </c>
      <c r="H23" s="814" t="str">
        <f t="shared" si="2"/>
        <v>PK2-MI-ME5</v>
      </c>
      <c r="I23" s="2821" t="s">
        <v>477</v>
      </c>
      <c r="J23" s="2821" t="s">
        <v>481</v>
      </c>
      <c r="K23" s="2825" t="str">
        <f t="shared" si="0"/>
        <v>30</v>
      </c>
      <c r="L23" s="2824"/>
      <c r="M23" s="2825"/>
      <c r="N23" s="2825" t="s">
        <v>80</v>
      </c>
      <c r="O23" s="2825">
        <v>10</v>
      </c>
      <c r="P23" s="2825">
        <v>1</v>
      </c>
      <c r="Q23" s="2825">
        <f t="shared" si="1"/>
        <v>10</v>
      </c>
      <c r="R23" s="2826" t="s">
        <v>383</v>
      </c>
      <c r="S23" s="2844" t="s">
        <v>529</v>
      </c>
      <c r="T23" s="2819"/>
      <c r="U23" s="2819"/>
      <c r="X23" s="2818"/>
      <c r="Y23" s="2819" t="s">
        <v>788</v>
      </c>
      <c r="Z23" s="2819" t="s">
        <v>751</v>
      </c>
    </row>
    <row r="24" spans="1:26" s="2635" customFormat="1" hidden="1">
      <c r="A24" s="295" t="s">
        <v>282</v>
      </c>
      <c r="B24" s="2827" t="s">
        <v>804</v>
      </c>
      <c r="C24" s="4043"/>
      <c r="D24" s="4040"/>
      <c r="E24" s="844" t="s">
        <v>695</v>
      </c>
      <c r="F24" s="844" t="s">
        <v>32</v>
      </c>
      <c r="G24" s="844" t="s">
        <v>536</v>
      </c>
      <c r="H24" s="844" t="str">
        <f t="shared" si="2"/>
        <v>PK2-MI-ME5</v>
      </c>
      <c r="I24" s="2840" t="s">
        <v>477</v>
      </c>
      <c r="J24" s="2840" t="s">
        <v>481</v>
      </c>
      <c r="K24" s="2841" t="str">
        <f t="shared" si="0"/>
        <v>30</v>
      </c>
      <c r="L24" s="2842"/>
      <c r="M24" s="2841"/>
      <c r="N24" s="2841" t="s">
        <v>80</v>
      </c>
      <c r="O24" s="2841">
        <v>10</v>
      </c>
      <c r="P24" s="2841">
        <v>1</v>
      </c>
      <c r="Q24" s="2841">
        <f t="shared" si="1"/>
        <v>10</v>
      </c>
      <c r="R24" s="2826" t="s">
        <v>383</v>
      </c>
      <c r="S24" s="2844" t="s">
        <v>529</v>
      </c>
      <c r="T24" s="2819"/>
      <c r="U24" s="2819"/>
      <c r="X24" s="2818"/>
      <c r="Y24" s="2819" t="s">
        <v>788</v>
      </c>
      <c r="Z24" s="2819" t="s">
        <v>751</v>
      </c>
    </row>
    <row r="25" spans="1:26" s="2635" customFormat="1" hidden="1">
      <c r="A25" s="295" t="s">
        <v>282</v>
      </c>
      <c r="B25" s="2827" t="s">
        <v>806</v>
      </c>
      <c r="C25" s="4043"/>
      <c r="D25" s="4040"/>
      <c r="E25" s="814" t="s">
        <v>695</v>
      </c>
      <c r="F25" s="814" t="s">
        <v>32</v>
      </c>
      <c r="G25" s="814" t="s">
        <v>536</v>
      </c>
      <c r="H25" s="814" t="str">
        <f t="shared" si="2"/>
        <v>PK2-MI-ME5</v>
      </c>
      <c r="I25" s="2821" t="s">
        <v>477</v>
      </c>
      <c r="J25" s="2821" t="s">
        <v>481</v>
      </c>
      <c r="K25" s="2825" t="str">
        <f t="shared" si="0"/>
        <v>30</v>
      </c>
      <c r="L25" s="2824"/>
      <c r="M25" s="2825"/>
      <c r="N25" s="2825" t="s">
        <v>80</v>
      </c>
      <c r="O25" s="2825">
        <v>10</v>
      </c>
      <c r="P25" s="2825">
        <v>1</v>
      </c>
      <c r="Q25" s="2825">
        <f t="shared" si="1"/>
        <v>10</v>
      </c>
      <c r="R25" s="2826" t="s">
        <v>383</v>
      </c>
      <c r="S25" s="2844" t="s">
        <v>529</v>
      </c>
      <c r="T25" s="2819"/>
      <c r="U25" s="2819"/>
      <c r="X25" s="2818"/>
      <c r="Y25" s="2819" t="s">
        <v>788</v>
      </c>
      <c r="Z25" s="2819" t="s">
        <v>751</v>
      </c>
    </row>
    <row r="26" spans="1:26" s="2635" customFormat="1" hidden="1">
      <c r="A26" s="354" t="s">
        <v>282</v>
      </c>
      <c r="B26" s="2832" t="s">
        <v>807</v>
      </c>
      <c r="C26" s="4043"/>
      <c r="D26" s="4040"/>
      <c r="E26" s="814" t="s">
        <v>695</v>
      </c>
      <c r="F26" s="814" t="s">
        <v>32</v>
      </c>
      <c r="G26" s="814" t="s">
        <v>536</v>
      </c>
      <c r="H26" s="814" t="str">
        <f t="shared" si="2"/>
        <v>PK2-MI-ME5</v>
      </c>
      <c r="I26" s="2821" t="s">
        <v>477</v>
      </c>
      <c r="J26" s="2821" t="s">
        <v>481</v>
      </c>
      <c r="K26" s="2825" t="str">
        <f t="shared" si="0"/>
        <v>30</v>
      </c>
      <c r="L26" s="2824"/>
      <c r="M26" s="2825"/>
      <c r="N26" s="2825" t="s">
        <v>80</v>
      </c>
      <c r="O26" s="2825">
        <v>10</v>
      </c>
      <c r="P26" s="2825">
        <v>1</v>
      </c>
      <c r="Q26" s="2825">
        <f t="shared" si="1"/>
        <v>10</v>
      </c>
      <c r="R26" s="2826" t="s">
        <v>383</v>
      </c>
      <c r="S26" s="2844" t="s">
        <v>529</v>
      </c>
      <c r="T26" s="2819"/>
      <c r="U26" s="2819"/>
      <c r="X26" s="2818"/>
      <c r="Y26" s="2819" t="s">
        <v>788</v>
      </c>
      <c r="Z26" s="2819" t="s">
        <v>751</v>
      </c>
    </row>
    <row r="27" spans="1:26" s="2635" customFormat="1" ht="12" hidden="1" thickBot="1">
      <c r="A27" s="296" t="s">
        <v>282</v>
      </c>
      <c r="B27" s="2833" t="s">
        <v>821</v>
      </c>
      <c r="C27" s="4044"/>
      <c r="D27" s="4041"/>
      <c r="E27" s="848" t="s">
        <v>695</v>
      </c>
      <c r="F27" s="848" t="s">
        <v>32</v>
      </c>
      <c r="G27" s="848" t="s">
        <v>536</v>
      </c>
      <c r="H27" s="824" t="str">
        <f t="shared" si="2"/>
        <v>PK2-MI-ME5</v>
      </c>
      <c r="I27" s="2834" t="s">
        <v>477</v>
      </c>
      <c r="J27" s="2835" t="s">
        <v>481</v>
      </c>
      <c r="K27" s="2836" t="str">
        <f t="shared" si="0"/>
        <v>30</v>
      </c>
      <c r="L27" s="2837"/>
      <c r="M27" s="2838"/>
      <c r="N27" s="2836" t="s">
        <v>80</v>
      </c>
      <c r="O27" s="2836">
        <v>10</v>
      </c>
      <c r="P27" s="2836">
        <v>1</v>
      </c>
      <c r="Q27" s="2836">
        <f t="shared" si="1"/>
        <v>10</v>
      </c>
      <c r="R27" s="2839" t="s">
        <v>383</v>
      </c>
      <c r="S27" s="2844" t="s">
        <v>529</v>
      </c>
      <c r="T27" s="2819"/>
      <c r="U27" s="2819"/>
      <c r="X27" s="2818"/>
      <c r="Y27" s="2819" t="s">
        <v>788</v>
      </c>
      <c r="Z27" s="2819" t="s">
        <v>751</v>
      </c>
    </row>
    <row r="28" spans="1:26" s="2635" customFormat="1">
      <c r="A28" s="299" t="s">
        <v>282</v>
      </c>
      <c r="B28" s="2845" t="s">
        <v>799</v>
      </c>
      <c r="C28" s="4057">
        <v>360998</v>
      </c>
      <c r="D28" s="4054">
        <v>3082</v>
      </c>
      <c r="E28" s="4054" t="s">
        <v>695</v>
      </c>
      <c r="F28" s="4054" t="s">
        <v>42</v>
      </c>
      <c r="G28" s="4054" t="s">
        <v>536</v>
      </c>
      <c r="H28" s="4054" t="str">
        <f t="shared" ref="H28:H61" si="5">A28&amp;"-"&amp;E28&amp;F28&amp;"-"&amp;G28</f>
        <v>PK2-ML-ME</v>
      </c>
      <c r="I28" s="4063" t="s">
        <v>477</v>
      </c>
      <c r="J28" s="2847" t="s">
        <v>478</v>
      </c>
      <c r="K28" s="4063" t="str">
        <f t="shared" ref="K28:K61" si="6">_xlfn.IFS(E28="M","30",E28="M","30")</f>
        <v>30</v>
      </c>
      <c r="L28" s="145"/>
      <c r="M28" s="2848" t="s">
        <v>80</v>
      </c>
      <c r="N28" s="140"/>
      <c r="O28" s="140">
        <v>20</v>
      </c>
      <c r="P28" s="140">
        <v>1</v>
      </c>
      <c r="Q28" s="140">
        <f>O28*P28</f>
        <v>20</v>
      </c>
      <c r="R28" s="2849" t="s">
        <v>503</v>
      </c>
      <c r="S28" s="2844" t="s">
        <v>528</v>
      </c>
      <c r="T28" s="2819"/>
      <c r="U28" s="2819"/>
      <c r="X28" s="2818"/>
      <c r="Y28" s="2819" t="s">
        <v>790</v>
      </c>
      <c r="Z28" s="2819" t="s">
        <v>789</v>
      </c>
    </row>
    <row r="29" spans="1:26" s="2635" customFormat="1" ht="12.75" customHeight="1">
      <c r="A29" s="295" t="s">
        <v>282</v>
      </c>
      <c r="B29" s="2850" t="s">
        <v>800</v>
      </c>
      <c r="C29" s="4058"/>
      <c r="D29" s="4055"/>
      <c r="E29" s="4055"/>
      <c r="F29" s="4055"/>
      <c r="G29" s="4055"/>
      <c r="H29" s="4055"/>
      <c r="I29" s="4064"/>
      <c r="J29" s="2853" t="s">
        <v>478</v>
      </c>
      <c r="K29" s="4064"/>
      <c r="L29" s="144"/>
      <c r="M29" s="2854" t="s">
        <v>80</v>
      </c>
      <c r="N29" s="2614"/>
      <c r="O29" s="2614">
        <v>20</v>
      </c>
      <c r="P29" s="2614">
        <v>1</v>
      </c>
      <c r="Q29" s="2614">
        <f>O29*P29</f>
        <v>20</v>
      </c>
      <c r="R29" s="2855" t="s">
        <v>503</v>
      </c>
      <c r="S29" s="2818" t="s">
        <v>528</v>
      </c>
      <c r="T29" s="2819"/>
      <c r="U29" s="2819"/>
      <c r="X29" s="2818"/>
      <c r="Y29" s="2819" t="s">
        <v>790</v>
      </c>
      <c r="Z29" s="2819" t="s">
        <v>789</v>
      </c>
    </row>
    <row r="30" spans="1:26" s="2635" customFormat="1" ht="12.75" customHeight="1">
      <c r="A30" s="295" t="s">
        <v>282</v>
      </c>
      <c r="B30" s="2850" t="s">
        <v>800</v>
      </c>
      <c r="C30" s="4058"/>
      <c r="D30" s="4055"/>
      <c r="E30" s="4055"/>
      <c r="F30" s="4055"/>
      <c r="G30" s="4055"/>
      <c r="H30" s="4055"/>
      <c r="I30" s="4064"/>
      <c r="J30" s="2853" t="s">
        <v>478</v>
      </c>
      <c r="K30" s="4064"/>
      <c r="L30" s="144"/>
      <c r="M30" s="2854" t="s">
        <v>80</v>
      </c>
      <c r="N30" s="2614"/>
      <c r="O30" s="2614">
        <v>20</v>
      </c>
      <c r="P30" s="2614">
        <v>1</v>
      </c>
      <c r="Q30" s="2614">
        <f t="shared" ref="Q30:Q31" si="7">O30*P30</f>
        <v>20</v>
      </c>
      <c r="R30" s="2855" t="s">
        <v>503</v>
      </c>
      <c r="S30" s="2818" t="s">
        <v>528</v>
      </c>
      <c r="T30" s="2819"/>
      <c r="U30" s="2819"/>
      <c r="X30" s="2818"/>
      <c r="Y30" s="2819"/>
      <c r="Z30" s="2819"/>
    </row>
    <row r="31" spans="1:26" s="2635" customFormat="1" ht="12.75" customHeight="1">
      <c r="A31" s="295" t="s">
        <v>282</v>
      </c>
      <c r="B31" s="2850" t="s">
        <v>801</v>
      </c>
      <c r="C31" s="4058"/>
      <c r="D31" s="4055"/>
      <c r="E31" s="4055"/>
      <c r="F31" s="4055"/>
      <c r="G31" s="4055"/>
      <c r="H31" s="4055"/>
      <c r="I31" s="4064"/>
      <c r="J31" s="2853" t="s">
        <v>478</v>
      </c>
      <c r="K31" s="4064"/>
      <c r="L31" s="144"/>
      <c r="M31" s="2854" t="s">
        <v>80</v>
      </c>
      <c r="N31" s="2614"/>
      <c r="O31" s="2614">
        <v>20</v>
      </c>
      <c r="P31" s="2614">
        <v>1</v>
      </c>
      <c r="Q31" s="2614">
        <f t="shared" si="7"/>
        <v>20</v>
      </c>
      <c r="R31" s="2855" t="s">
        <v>503</v>
      </c>
      <c r="S31" s="2818" t="s">
        <v>528</v>
      </c>
      <c r="T31" s="2819"/>
      <c r="U31" s="2819"/>
      <c r="X31" s="2818"/>
      <c r="Y31" s="2819"/>
      <c r="Z31" s="2819"/>
    </row>
    <row r="32" spans="1:26" s="2635" customFormat="1" ht="12.75" customHeight="1">
      <c r="A32" s="295" t="s">
        <v>282</v>
      </c>
      <c r="B32" s="2850" t="s">
        <v>802</v>
      </c>
      <c r="C32" s="4058"/>
      <c r="D32" s="4055"/>
      <c r="E32" s="4055"/>
      <c r="F32" s="4055"/>
      <c r="G32" s="4055"/>
      <c r="H32" s="4055"/>
      <c r="I32" s="4064"/>
      <c r="J32" s="2853" t="s">
        <v>478</v>
      </c>
      <c r="K32" s="4064"/>
      <c r="L32" s="144"/>
      <c r="M32" s="2854" t="s">
        <v>80</v>
      </c>
      <c r="N32" s="2614"/>
      <c r="O32" s="2614">
        <v>20</v>
      </c>
      <c r="P32" s="2614">
        <v>1</v>
      </c>
      <c r="Q32" s="2614">
        <f t="shared" ref="Q32" si="8">O32*P32</f>
        <v>20</v>
      </c>
      <c r="R32" s="2855" t="s">
        <v>503</v>
      </c>
      <c r="S32" s="2818" t="s">
        <v>528</v>
      </c>
      <c r="T32" s="2819"/>
      <c r="U32" s="2819"/>
      <c r="X32" s="2818"/>
      <c r="Y32" s="2819"/>
      <c r="Z32" s="2819"/>
    </row>
    <row r="33" spans="1:26" s="2635" customFormat="1" ht="12.75" customHeight="1">
      <c r="A33" s="295" t="s">
        <v>282</v>
      </c>
      <c r="B33" s="2850" t="s">
        <v>803</v>
      </c>
      <c r="C33" s="4058"/>
      <c r="D33" s="4055"/>
      <c r="E33" s="4055"/>
      <c r="F33" s="4055"/>
      <c r="G33" s="4055"/>
      <c r="H33" s="4055"/>
      <c r="I33" s="4064"/>
      <c r="J33" s="2853" t="s">
        <v>478</v>
      </c>
      <c r="K33" s="4064"/>
      <c r="L33" s="144"/>
      <c r="M33" s="2854" t="s">
        <v>80</v>
      </c>
      <c r="N33" s="2614"/>
      <c r="O33" s="2614">
        <v>20</v>
      </c>
      <c r="P33" s="2614">
        <v>1</v>
      </c>
      <c r="Q33" s="2614">
        <f>O33*P33</f>
        <v>20</v>
      </c>
      <c r="R33" s="2855" t="s">
        <v>503</v>
      </c>
      <c r="S33" s="2818" t="s">
        <v>528</v>
      </c>
      <c r="T33" s="2819"/>
      <c r="U33" s="2819"/>
      <c r="X33" s="2818"/>
      <c r="Y33" s="2819" t="s">
        <v>790</v>
      </c>
      <c r="Z33" s="2819" t="s">
        <v>789</v>
      </c>
    </row>
    <row r="34" spans="1:26" s="2635" customFormat="1" ht="12.75" customHeight="1">
      <c r="A34" s="295" t="s">
        <v>282</v>
      </c>
      <c r="B34" s="2856" t="s">
        <v>805</v>
      </c>
      <c r="C34" s="4058"/>
      <c r="D34" s="4055"/>
      <c r="E34" s="4055"/>
      <c r="F34" s="4055"/>
      <c r="G34" s="4055"/>
      <c r="H34" s="4055"/>
      <c r="I34" s="4064"/>
      <c r="J34" s="2853" t="s">
        <v>478</v>
      </c>
      <c r="K34" s="4064"/>
      <c r="L34" s="144"/>
      <c r="M34" s="2854" t="s">
        <v>80</v>
      </c>
      <c r="N34" s="2614"/>
      <c r="O34" s="2614">
        <v>20</v>
      </c>
      <c r="P34" s="2614">
        <v>1</v>
      </c>
      <c r="Q34" s="2614">
        <f t="shared" ref="Q34:Q83" si="9">O34*P34</f>
        <v>20</v>
      </c>
      <c r="R34" s="2855" t="s">
        <v>503</v>
      </c>
      <c r="S34" s="2818" t="s">
        <v>528</v>
      </c>
      <c r="T34" s="2819"/>
      <c r="U34" s="2819"/>
      <c r="X34" s="2818"/>
      <c r="Y34" s="2819" t="s">
        <v>790</v>
      </c>
      <c r="Z34" s="2819" t="s">
        <v>789</v>
      </c>
    </row>
    <row r="35" spans="1:26" s="2635" customFormat="1" ht="12.75" customHeight="1">
      <c r="A35" s="295" t="s">
        <v>282</v>
      </c>
      <c r="B35" s="2856" t="s">
        <v>804</v>
      </c>
      <c r="C35" s="4058"/>
      <c r="D35" s="4055"/>
      <c r="E35" s="4055"/>
      <c r="F35" s="4055"/>
      <c r="G35" s="4055"/>
      <c r="H35" s="4055"/>
      <c r="I35" s="4064"/>
      <c r="J35" s="2852" t="s">
        <v>478</v>
      </c>
      <c r="K35" s="4064"/>
      <c r="L35" s="144"/>
      <c r="M35" s="2854" t="s">
        <v>80</v>
      </c>
      <c r="N35" s="2854"/>
      <c r="O35" s="2854">
        <v>20</v>
      </c>
      <c r="P35" s="2854">
        <v>1</v>
      </c>
      <c r="Q35" s="2854">
        <f t="shared" si="9"/>
        <v>20</v>
      </c>
      <c r="R35" s="2855" t="s">
        <v>503</v>
      </c>
      <c r="S35" s="2818" t="s">
        <v>528</v>
      </c>
      <c r="T35" s="2819"/>
      <c r="U35" s="2819"/>
      <c r="X35" s="2818"/>
      <c r="Y35" s="2819" t="s">
        <v>790</v>
      </c>
      <c r="Z35" s="2819" t="s">
        <v>789</v>
      </c>
    </row>
    <row r="36" spans="1:26" s="2635" customFormat="1" ht="12.75" customHeight="1">
      <c r="A36" s="295" t="s">
        <v>282</v>
      </c>
      <c r="B36" s="2856" t="s">
        <v>806</v>
      </c>
      <c r="C36" s="4058"/>
      <c r="D36" s="4055"/>
      <c r="E36" s="4055"/>
      <c r="F36" s="4055"/>
      <c r="G36" s="4055"/>
      <c r="H36" s="4055"/>
      <c r="I36" s="4064"/>
      <c r="J36" s="2852" t="s">
        <v>478</v>
      </c>
      <c r="K36" s="4064"/>
      <c r="L36" s="144"/>
      <c r="M36" s="2854" t="s">
        <v>80</v>
      </c>
      <c r="N36" s="2854"/>
      <c r="O36" s="2854">
        <v>20</v>
      </c>
      <c r="P36" s="2854">
        <v>1</v>
      </c>
      <c r="Q36" s="2854">
        <f t="shared" si="9"/>
        <v>20</v>
      </c>
      <c r="R36" s="2855" t="s">
        <v>503</v>
      </c>
      <c r="S36" s="2818" t="s">
        <v>528</v>
      </c>
      <c r="T36" s="2819"/>
      <c r="U36" s="2819"/>
      <c r="X36" s="2818"/>
      <c r="Y36" s="2819" t="s">
        <v>790</v>
      </c>
      <c r="Z36" s="2819" t="s">
        <v>789</v>
      </c>
    </row>
    <row r="37" spans="1:26" s="2635" customFormat="1" ht="13.5" customHeight="1" thickBot="1">
      <c r="A37" s="296" t="s">
        <v>282</v>
      </c>
      <c r="B37" s="2858" t="s">
        <v>807</v>
      </c>
      <c r="C37" s="4059"/>
      <c r="D37" s="4056"/>
      <c r="E37" s="4056"/>
      <c r="F37" s="4056"/>
      <c r="G37" s="4056"/>
      <c r="H37" s="4056"/>
      <c r="I37" s="4065"/>
      <c r="J37" s="2860" t="s">
        <v>478</v>
      </c>
      <c r="K37" s="4065"/>
      <c r="L37" s="141"/>
      <c r="M37" s="2861" t="s">
        <v>80</v>
      </c>
      <c r="N37" s="2861"/>
      <c r="O37" s="2861">
        <v>20</v>
      </c>
      <c r="P37" s="2861">
        <v>1</v>
      </c>
      <c r="Q37" s="2861">
        <f t="shared" si="9"/>
        <v>20</v>
      </c>
      <c r="R37" s="2862" t="s">
        <v>503</v>
      </c>
      <c r="S37" s="2818" t="s">
        <v>528</v>
      </c>
      <c r="T37" s="2819"/>
      <c r="U37" s="2819"/>
      <c r="X37" s="2818"/>
      <c r="Y37" s="2819" t="s">
        <v>790</v>
      </c>
      <c r="Z37" s="2819" t="s">
        <v>789</v>
      </c>
    </row>
    <row r="38" spans="1:26" s="2635" customFormat="1" hidden="1">
      <c r="A38" s="297" t="s">
        <v>282</v>
      </c>
      <c r="B38" s="2867" t="s">
        <v>799</v>
      </c>
      <c r="C38" s="4058">
        <v>360999</v>
      </c>
      <c r="D38" s="4055">
        <v>3083</v>
      </c>
      <c r="E38" s="2846" t="s">
        <v>695</v>
      </c>
      <c r="F38" s="2846" t="s">
        <v>32</v>
      </c>
      <c r="G38" s="2846" t="s">
        <v>536</v>
      </c>
      <c r="H38" s="2846" t="str">
        <f t="shared" si="5"/>
        <v>PK2-MI-ME</v>
      </c>
      <c r="I38" s="2863" t="s">
        <v>220</v>
      </c>
      <c r="J38" s="2863" t="s">
        <v>486</v>
      </c>
      <c r="K38" s="2864" t="str">
        <f t="shared" si="6"/>
        <v>30</v>
      </c>
      <c r="L38" s="2865"/>
      <c r="M38" s="2864" t="s">
        <v>80</v>
      </c>
      <c r="N38" s="2864"/>
      <c r="O38" s="2864">
        <v>30</v>
      </c>
      <c r="P38" s="2864">
        <v>1</v>
      </c>
      <c r="Q38" s="2864">
        <f t="shared" si="9"/>
        <v>30</v>
      </c>
      <c r="R38" s="2868" t="s">
        <v>383</v>
      </c>
      <c r="S38" s="192" t="s">
        <v>529</v>
      </c>
      <c r="T38" s="2819"/>
      <c r="U38" s="2819"/>
      <c r="X38" s="2818"/>
      <c r="Y38" s="2819" t="s">
        <v>790</v>
      </c>
      <c r="Z38" s="2819" t="s">
        <v>789</v>
      </c>
    </row>
    <row r="39" spans="1:26" s="2635" customFormat="1" hidden="1">
      <c r="A39" s="295" t="s">
        <v>282</v>
      </c>
      <c r="B39" s="2850" t="s">
        <v>800</v>
      </c>
      <c r="C39" s="4058"/>
      <c r="D39" s="4055"/>
      <c r="E39" s="2851" t="s">
        <v>695</v>
      </c>
      <c r="F39" s="2851" t="s">
        <v>32</v>
      </c>
      <c r="G39" s="2851" t="s">
        <v>536</v>
      </c>
      <c r="H39" s="2851" t="str">
        <f t="shared" si="5"/>
        <v>PK2-MI-ME</v>
      </c>
      <c r="I39" s="2863" t="s">
        <v>220</v>
      </c>
      <c r="J39" s="2863" t="s">
        <v>486</v>
      </c>
      <c r="K39" s="2854" t="str">
        <f t="shared" si="6"/>
        <v>30</v>
      </c>
      <c r="L39" s="144"/>
      <c r="M39" s="2854" t="s">
        <v>80</v>
      </c>
      <c r="N39" s="2854"/>
      <c r="O39" s="2864">
        <v>30</v>
      </c>
      <c r="P39" s="2854">
        <v>1</v>
      </c>
      <c r="Q39" s="2854">
        <f t="shared" si="9"/>
        <v>30</v>
      </c>
      <c r="R39" s="2855" t="s">
        <v>383</v>
      </c>
      <c r="S39" s="192" t="s">
        <v>529</v>
      </c>
      <c r="T39" s="2819"/>
      <c r="U39" s="2819"/>
      <c r="X39" s="2818"/>
      <c r="Y39" s="2819" t="s">
        <v>790</v>
      </c>
      <c r="Z39" s="2819" t="s">
        <v>789</v>
      </c>
    </row>
    <row r="40" spans="1:26" s="2635" customFormat="1" hidden="1">
      <c r="A40" s="295" t="s">
        <v>282</v>
      </c>
      <c r="B40" s="2850" t="s">
        <v>800</v>
      </c>
      <c r="C40" s="4058"/>
      <c r="D40" s="4055"/>
      <c r="E40" s="2851" t="s">
        <v>695</v>
      </c>
      <c r="F40" s="2851" t="s">
        <v>32</v>
      </c>
      <c r="G40" s="2851" t="s">
        <v>536</v>
      </c>
      <c r="H40" s="2851" t="str">
        <f t="shared" ref="H40:H41" si="10">A40&amp;"-"&amp;E40&amp;F40&amp;"-"&amp;G40</f>
        <v>PK2-MI-ME</v>
      </c>
      <c r="I40" s="2863" t="s">
        <v>220</v>
      </c>
      <c r="J40" s="2863" t="s">
        <v>486</v>
      </c>
      <c r="K40" s="2854" t="str">
        <f t="shared" ref="K40:K41" si="11">_xlfn.IFS(E40="M","30",E40="M","30")</f>
        <v>30</v>
      </c>
      <c r="L40" s="144"/>
      <c r="M40" s="2854" t="s">
        <v>80</v>
      </c>
      <c r="N40" s="2854"/>
      <c r="O40" s="2864">
        <v>30</v>
      </c>
      <c r="P40" s="2854">
        <v>1</v>
      </c>
      <c r="Q40" s="2854">
        <f t="shared" ref="Q40:Q41" si="12">O40*P40</f>
        <v>30</v>
      </c>
      <c r="R40" s="2855" t="s">
        <v>383</v>
      </c>
      <c r="S40" s="192" t="s">
        <v>529</v>
      </c>
      <c r="T40" s="2819"/>
      <c r="U40" s="2819"/>
      <c r="X40" s="2818"/>
      <c r="Y40" s="2819"/>
      <c r="Z40" s="2819"/>
    </row>
    <row r="41" spans="1:26" s="2635" customFormat="1" hidden="1">
      <c r="A41" s="295" t="s">
        <v>282</v>
      </c>
      <c r="B41" s="2850" t="s">
        <v>801</v>
      </c>
      <c r="C41" s="4058"/>
      <c r="D41" s="4055"/>
      <c r="E41" s="2851" t="s">
        <v>695</v>
      </c>
      <c r="F41" s="2851" t="s">
        <v>32</v>
      </c>
      <c r="G41" s="2851" t="s">
        <v>536</v>
      </c>
      <c r="H41" s="2851" t="str">
        <f t="shared" si="10"/>
        <v>PK2-MI-ME</v>
      </c>
      <c r="I41" s="2863" t="s">
        <v>220</v>
      </c>
      <c r="J41" s="2863" t="s">
        <v>486</v>
      </c>
      <c r="K41" s="2854" t="str">
        <f t="shared" si="11"/>
        <v>30</v>
      </c>
      <c r="L41" s="144"/>
      <c r="M41" s="2854" t="s">
        <v>80</v>
      </c>
      <c r="N41" s="2854"/>
      <c r="O41" s="2864">
        <v>30</v>
      </c>
      <c r="P41" s="2854">
        <v>1</v>
      </c>
      <c r="Q41" s="2854">
        <f t="shared" si="12"/>
        <v>30</v>
      </c>
      <c r="R41" s="2855" t="s">
        <v>383</v>
      </c>
      <c r="S41" s="192" t="s">
        <v>529</v>
      </c>
      <c r="T41" s="2819"/>
      <c r="U41" s="2819"/>
      <c r="X41" s="2818"/>
      <c r="Y41" s="2819"/>
      <c r="Z41" s="2819"/>
    </row>
    <row r="42" spans="1:26" s="2635" customFormat="1" hidden="1">
      <c r="A42" s="295" t="s">
        <v>282</v>
      </c>
      <c r="B42" s="2850" t="s">
        <v>802</v>
      </c>
      <c r="C42" s="4058"/>
      <c r="D42" s="4055"/>
      <c r="E42" s="2851" t="s">
        <v>695</v>
      </c>
      <c r="F42" s="2851" t="s">
        <v>32</v>
      </c>
      <c r="G42" s="2851" t="s">
        <v>536</v>
      </c>
      <c r="H42" s="2851" t="str">
        <f t="shared" si="5"/>
        <v>PK2-MI-ME</v>
      </c>
      <c r="I42" s="2863" t="s">
        <v>220</v>
      </c>
      <c r="J42" s="2863" t="s">
        <v>486</v>
      </c>
      <c r="K42" s="2854" t="str">
        <f t="shared" si="6"/>
        <v>30</v>
      </c>
      <c r="L42" s="144"/>
      <c r="M42" s="2854" t="s">
        <v>80</v>
      </c>
      <c r="N42" s="2854"/>
      <c r="O42" s="2864">
        <v>30</v>
      </c>
      <c r="P42" s="2854">
        <v>1</v>
      </c>
      <c r="Q42" s="2854">
        <f t="shared" si="9"/>
        <v>30</v>
      </c>
      <c r="R42" s="2855" t="s">
        <v>383</v>
      </c>
      <c r="S42" s="192" t="s">
        <v>529</v>
      </c>
      <c r="T42" s="2819"/>
      <c r="U42" s="2819"/>
      <c r="X42" s="2818"/>
      <c r="Y42" s="2819" t="s">
        <v>790</v>
      </c>
      <c r="Z42" s="2819" t="s">
        <v>789</v>
      </c>
    </row>
    <row r="43" spans="1:26" s="2635" customFormat="1" hidden="1">
      <c r="A43" s="295" t="s">
        <v>282</v>
      </c>
      <c r="B43" s="2850" t="s">
        <v>820</v>
      </c>
      <c r="C43" s="4058"/>
      <c r="D43" s="4055"/>
      <c r="E43" s="2851" t="s">
        <v>695</v>
      </c>
      <c r="F43" s="2851" t="s">
        <v>32</v>
      </c>
      <c r="G43" s="2851" t="s">
        <v>536</v>
      </c>
      <c r="H43" s="2851" t="str">
        <f t="shared" ref="H43" si="13">A43&amp;"-"&amp;E43&amp;F43&amp;"-"&amp;G43</f>
        <v>PK2-MI-ME</v>
      </c>
      <c r="I43" s="2863" t="s">
        <v>220</v>
      </c>
      <c r="J43" s="2863" t="s">
        <v>486</v>
      </c>
      <c r="K43" s="2854" t="str">
        <f t="shared" ref="K43" si="14">_xlfn.IFS(E43="M","30",E43="M","30")</f>
        <v>30</v>
      </c>
      <c r="L43" s="144"/>
      <c r="M43" s="2854" t="s">
        <v>80</v>
      </c>
      <c r="N43" s="2854"/>
      <c r="O43" s="2864">
        <v>30</v>
      </c>
      <c r="P43" s="2854">
        <v>1</v>
      </c>
      <c r="Q43" s="2854">
        <f t="shared" ref="Q43" si="15">O43*P43</f>
        <v>30</v>
      </c>
      <c r="R43" s="2855" t="s">
        <v>383</v>
      </c>
      <c r="S43" s="192" t="s">
        <v>529</v>
      </c>
      <c r="T43" s="2819"/>
      <c r="U43" s="2819"/>
      <c r="X43" s="2818"/>
      <c r="Y43" s="2819"/>
      <c r="Z43" s="2819"/>
    </row>
    <row r="44" spans="1:26" s="2635" customFormat="1" hidden="1">
      <c r="A44" s="295" t="s">
        <v>282</v>
      </c>
      <c r="B44" s="2850" t="s">
        <v>803</v>
      </c>
      <c r="C44" s="4058"/>
      <c r="D44" s="4055"/>
      <c r="E44" s="2851" t="s">
        <v>695</v>
      </c>
      <c r="F44" s="2851" t="s">
        <v>32</v>
      </c>
      <c r="G44" s="2851" t="s">
        <v>536</v>
      </c>
      <c r="H44" s="2851" t="str">
        <f t="shared" si="5"/>
        <v>PK2-MI-ME</v>
      </c>
      <c r="I44" s="2863" t="s">
        <v>220</v>
      </c>
      <c r="J44" s="2863" t="s">
        <v>486</v>
      </c>
      <c r="K44" s="2854" t="str">
        <f t="shared" si="6"/>
        <v>30</v>
      </c>
      <c r="L44" s="144"/>
      <c r="M44" s="2854" t="s">
        <v>80</v>
      </c>
      <c r="N44" s="2854"/>
      <c r="O44" s="2864">
        <v>30</v>
      </c>
      <c r="P44" s="2854">
        <v>1</v>
      </c>
      <c r="Q44" s="2854">
        <f t="shared" si="9"/>
        <v>30</v>
      </c>
      <c r="R44" s="2855" t="s">
        <v>383</v>
      </c>
      <c r="S44" s="192" t="s">
        <v>529</v>
      </c>
      <c r="T44" s="2819"/>
      <c r="U44" s="2819"/>
      <c r="X44" s="2818"/>
      <c r="Y44" s="2819" t="s">
        <v>790</v>
      </c>
      <c r="Z44" s="2819" t="s">
        <v>789</v>
      </c>
    </row>
    <row r="45" spans="1:26" s="2635" customFormat="1" hidden="1">
      <c r="A45" s="295" t="s">
        <v>282</v>
      </c>
      <c r="B45" s="2856" t="s">
        <v>805</v>
      </c>
      <c r="C45" s="4058"/>
      <c r="D45" s="4055"/>
      <c r="E45" s="2846" t="s">
        <v>695</v>
      </c>
      <c r="F45" s="2846" t="s">
        <v>32</v>
      </c>
      <c r="G45" s="2846" t="s">
        <v>536</v>
      </c>
      <c r="H45" s="2851" t="str">
        <f t="shared" si="5"/>
        <v>PK2-MI-ME</v>
      </c>
      <c r="I45" s="2863" t="s">
        <v>220</v>
      </c>
      <c r="J45" s="2863" t="s">
        <v>486</v>
      </c>
      <c r="K45" s="2864" t="str">
        <f t="shared" si="6"/>
        <v>30</v>
      </c>
      <c r="L45" s="2865"/>
      <c r="M45" s="2864" t="s">
        <v>80</v>
      </c>
      <c r="N45" s="2864"/>
      <c r="O45" s="2864">
        <v>30</v>
      </c>
      <c r="P45" s="2864">
        <v>1</v>
      </c>
      <c r="Q45" s="2864">
        <f t="shared" si="9"/>
        <v>30</v>
      </c>
      <c r="R45" s="2855" t="s">
        <v>383</v>
      </c>
      <c r="S45" s="192" t="s">
        <v>529</v>
      </c>
      <c r="T45" s="2819"/>
      <c r="U45" s="2819"/>
      <c r="X45" s="2818"/>
      <c r="Y45" s="2819" t="s">
        <v>790</v>
      </c>
      <c r="Z45" s="2819" t="s">
        <v>789</v>
      </c>
    </row>
    <row r="46" spans="1:26" s="2635" customFormat="1" hidden="1">
      <c r="A46" s="295" t="s">
        <v>282</v>
      </c>
      <c r="B46" s="2856" t="s">
        <v>804</v>
      </c>
      <c r="C46" s="4058"/>
      <c r="D46" s="4055"/>
      <c r="E46" s="2851" t="s">
        <v>695</v>
      </c>
      <c r="F46" s="2851" t="s">
        <v>32</v>
      </c>
      <c r="G46" s="2851" t="s">
        <v>536</v>
      </c>
      <c r="H46" s="2851" t="str">
        <f t="shared" si="5"/>
        <v>PK2-MI-ME</v>
      </c>
      <c r="I46" s="2852" t="s">
        <v>220</v>
      </c>
      <c r="J46" s="2852" t="s">
        <v>486</v>
      </c>
      <c r="K46" s="2854" t="str">
        <f t="shared" si="6"/>
        <v>30</v>
      </c>
      <c r="L46" s="144"/>
      <c r="M46" s="2854" t="s">
        <v>80</v>
      </c>
      <c r="N46" s="2854"/>
      <c r="O46" s="2864">
        <v>30</v>
      </c>
      <c r="P46" s="2854">
        <v>1</v>
      </c>
      <c r="Q46" s="2854">
        <f t="shared" si="9"/>
        <v>30</v>
      </c>
      <c r="R46" s="2855" t="s">
        <v>383</v>
      </c>
      <c r="S46" s="192" t="s">
        <v>529</v>
      </c>
      <c r="T46" s="2819"/>
      <c r="U46" s="2819"/>
      <c r="X46" s="2818"/>
      <c r="Y46" s="2819" t="s">
        <v>790</v>
      </c>
      <c r="Z46" s="2819" t="s">
        <v>789</v>
      </c>
    </row>
    <row r="47" spans="1:26" s="2635" customFormat="1" hidden="1">
      <c r="A47" s="295" t="s">
        <v>282</v>
      </c>
      <c r="B47" s="2856" t="s">
        <v>806</v>
      </c>
      <c r="C47" s="4058"/>
      <c r="D47" s="4055"/>
      <c r="E47" s="2851" t="s">
        <v>695</v>
      </c>
      <c r="F47" s="2851" t="s">
        <v>32</v>
      </c>
      <c r="G47" s="2851" t="s">
        <v>536</v>
      </c>
      <c r="H47" s="2851" t="str">
        <f t="shared" si="5"/>
        <v>PK2-MI-ME</v>
      </c>
      <c r="I47" s="2852" t="s">
        <v>220</v>
      </c>
      <c r="J47" s="2852" t="s">
        <v>486</v>
      </c>
      <c r="K47" s="2854" t="str">
        <f t="shared" si="6"/>
        <v>30</v>
      </c>
      <c r="L47" s="144"/>
      <c r="M47" s="2854" t="s">
        <v>80</v>
      </c>
      <c r="N47" s="2854"/>
      <c r="O47" s="2864">
        <v>30</v>
      </c>
      <c r="P47" s="2854">
        <v>1</v>
      </c>
      <c r="Q47" s="2854">
        <f t="shared" si="9"/>
        <v>30</v>
      </c>
      <c r="R47" s="2855" t="s">
        <v>383</v>
      </c>
      <c r="S47" s="192" t="s">
        <v>529</v>
      </c>
      <c r="T47" s="2819"/>
      <c r="U47" s="2819"/>
      <c r="X47" s="2818"/>
      <c r="Y47" s="2819" t="s">
        <v>790</v>
      </c>
      <c r="Z47" s="2819" t="s">
        <v>789</v>
      </c>
    </row>
    <row r="48" spans="1:26" s="2635" customFormat="1" hidden="1">
      <c r="A48" s="295" t="s">
        <v>282</v>
      </c>
      <c r="B48" s="2856" t="s">
        <v>807</v>
      </c>
      <c r="C48" s="4058"/>
      <c r="D48" s="4055"/>
      <c r="E48" s="2851" t="s">
        <v>695</v>
      </c>
      <c r="F48" s="2851" t="s">
        <v>32</v>
      </c>
      <c r="G48" s="2851" t="s">
        <v>536</v>
      </c>
      <c r="H48" s="2851" t="str">
        <f t="shared" si="5"/>
        <v>PK2-MI-ME</v>
      </c>
      <c r="I48" s="2852" t="s">
        <v>220</v>
      </c>
      <c r="J48" s="2852" t="s">
        <v>486</v>
      </c>
      <c r="K48" s="2614" t="str">
        <f t="shared" si="6"/>
        <v>30</v>
      </c>
      <c r="L48" s="144"/>
      <c r="M48" s="2854" t="s">
        <v>80</v>
      </c>
      <c r="N48" s="2614"/>
      <c r="O48" s="2854">
        <v>30</v>
      </c>
      <c r="P48" s="2614">
        <v>1</v>
      </c>
      <c r="Q48" s="2614">
        <f t="shared" si="9"/>
        <v>30</v>
      </c>
      <c r="R48" s="2855" t="s">
        <v>383</v>
      </c>
      <c r="S48" s="192" t="s">
        <v>529</v>
      </c>
      <c r="T48" s="2819"/>
      <c r="U48" s="2819"/>
      <c r="X48" s="2818"/>
      <c r="Y48" s="2819" t="s">
        <v>790</v>
      </c>
      <c r="Z48" s="2819" t="s">
        <v>789</v>
      </c>
    </row>
    <row r="49" spans="1:26" s="2635" customFormat="1" hidden="1">
      <c r="A49" s="297" t="s">
        <v>282</v>
      </c>
      <c r="B49" s="2866" t="s">
        <v>821</v>
      </c>
      <c r="C49" s="4058"/>
      <c r="D49" s="4055"/>
      <c r="E49" s="2851" t="s">
        <v>695</v>
      </c>
      <c r="F49" s="2851" t="s">
        <v>32</v>
      </c>
      <c r="G49" s="2851" t="s">
        <v>536</v>
      </c>
      <c r="H49" s="2851" t="str">
        <f t="shared" ref="H49" si="16">A49&amp;"-"&amp;E49&amp;F49&amp;"-"&amp;G49</f>
        <v>PK2-MI-ME</v>
      </c>
      <c r="I49" s="2852" t="s">
        <v>220</v>
      </c>
      <c r="J49" s="2852" t="s">
        <v>486</v>
      </c>
      <c r="K49" s="2614" t="str">
        <f t="shared" ref="K49" si="17">_xlfn.IFS(E49="M","30",E49="M","30")</f>
        <v>30</v>
      </c>
      <c r="L49" s="144"/>
      <c r="M49" s="2854" t="s">
        <v>80</v>
      </c>
      <c r="N49" s="2614"/>
      <c r="O49" s="2854">
        <v>30</v>
      </c>
      <c r="P49" s="2614">
        <v>1</v>
      </c>
      <c r="Q49" s="2614">
        <f t="shared" ref="Q49" si="18">O49*P49</f>
        <v>30</v>
      </c>
      <c r="R49" s="2855" t="s">
        <v>383</v>
      </c>
      <c r="S49" s="192" t="s">
        <v>529</v>
      </c>
      <c r="T49" s="2819"/>
      <c r="U49" s="2819"/>
      <c r="X49" s="2818"/>
      <c r="Y49" s="2819"/>
      <c r="Z49" s="2819"/>
    </row>
    <row r="50" spans="1:26" s="2635" customFormat="1" hidden="1">
      <c r="A50" s="297" t="s">
        <v>282</v>
      </c>
      <c r="B50" s="2867" t="s">
        <v>799</v>
      </c>
      <c r="C50" s="4058"/>
      <c r="D50" s="4055"/>
      <c r="E50" s="2846" t="s">
        <v>695</v>
      </c>
      <c r="F50" s="2846" t="s">
        <v>32</v>
      </c>
      <c r="G50" s="2846" t="s">
        <v>536</v>
      </c>
      <c r="H50" s="2846" t="str">
        <f t="shared" si="5"/>
        <v>PK2-MI-ME</v>
      </c>
      <c r="I50" s="2863" t="s">
        <v>489</v>
      </c>
      <c r="J50" s="2863" t="s">
        <v>490</v>
      </c>
      <c r="K50" s="2864" t="str">
        <f t="shared" si="6"/>
        <v>30</v>
      </c>
      <c r="L50" s="2865"/>
      <c r="M50" s="2864" t="s">
        <v>80</v>
      </c>
      <c r="N50" s="2864"/>
      <c r="O50" s="2864">
        <v>30</v>
      </c>
      <c r="P50" s="2864">
        <v>1</v>
      </c>
      <c r="Q50" s="2864">
        <f t="shared" si="9"/>
        <v>30</v>
      </c>
      <c r="R50" s="2868" t="s">
        <v>383</v>
      </c>
      <c r="S50" s="192" t="s">
        <v>529</v>
      </c>
      <c r="T50" s="2819"/>
      <c r="U50" s="2819"/>
      <c r="X50" s="2818"/>
      <c r="Y50" s="2819" t="s">
        <v>790</v>
      </c>
      <c r="Z50" s="2819" t="s">
        <v>789</v>
      </c>
    </row>
    <row r="51" spans="1:26" s="2635" customFormat="1" hidden="1">
      <c r="A51" s="295" t="s">
        <v>282</v>
      </c>
      <c r="B51" s="2850" t="s">
        <v>800</v>
      </c>
      <c r="C51" s="4058"/>
      <c r="D51" s="4055"/>
      <c r="E51" s="2851" t="s">
        <v>695</v>
      </c>
      <c r="F51" s="2851" t="s">
        <v>32</v>
      </c>
      <c r="G51" s="2851" t="s">
        <v>536</v>
      </c>
      <c r="H51" s="2851" t="str">
        <f t="shared" si="5"/>
        <v>PK2-MI-ME</v>
      </c>
      <c r="I51" s="2852" t="s">
        <v>489</v>
      </c>
      <c r="J51" s="2852" t="s">
        <v>490</v>
      </c>
      <c r="K51" s="2854" t="str">
        <f t="shared" si="6"/>
        <v>30</v>
      </c>
      <c r="L51" s="144"/>
      <c r="M51" s="2854" t="s">
        <v>80</v>
      </c>
      <c r="N51" s="2854"/>
      <c r="O51" s="2854">
        <v>30</v>
      </c>
      <c r="P51" s="2854">
        <v>1</v>
      </c>
      <c r="Q51" s="2854">
        <f t="shared" si="9"/>
        <v>30</v>
      </c>
      <c r="R51" s="2855" t="s">
        <v>383</v>
      </c>
      <c r="S51" s="192" t="s">
        <v>529</v>
      </c>
      <c r="T51" s="2819"/>
      <c r="U51" s="2819"/>
      <c r="X51" s="2818"/>
      <c r="Y51" s="2819" t="s">
        <v>790</v>
      </c>
      <c r="Z51" s="2819" t="s">
        <v>789</v>
      </c>
    </row>
    <row r="52" spans="1:26" s="2635" customFormat="1" hidden="1">
      <c r="A52" s="295" t="s">
        <v>282</v>
      </c>
      <c r="B52" s="2850" t="s">
        <v>800</v>
      </c>
      <c r="C52" s="4058"/>
      <c r="D52" s="4055"/>
      <c r="E52" s="2851" t="s">
        <v>695</v>
      </c>
      <c r="F52" s="2851" t="s">
        <v>32</v>
      </c>
      <c r="G52" s="2851" t="s">
        <v>536</v>
      </c>
      <c r="H52" s="2851" t="str">
        <f t="shared" si="5"/>
        <v>PK2-MI-ME</v>
      </c>
      <c r="I52" s="2852" t="s">
        <v>489</v>
      </c>
      <c r="J52" s="2852" t="s">
        <v>490</v>
      </c>
      <c r="K52" s="2854" t="str">
        <f t="shared" si="6"/>
        <v>30</v>
      </c>
      <c r="L52" s="144"/>
      <c r="M52" s="2854" t="s">
        <v>80</v>
      </c>
      <c r="N52" s="2854"/>
      <c r="O52" s="2854">
        <v>30</v>
      </c>
      <c r="P52" s="2854">
        <v>1</v>
      </c>
      <c r="Q52" s="2854">
        <f t="shared" si="9"/>
        <v>30</v>
      </c>
      <c r="R52" s="2855" t="s">
        <v>383</v>
      </c>
      <c r="S52" s="192" t="s">
        <v>529</v>
      </c>
      <c r="T52" s="2819"/>
      <c r="U52" s="2819"/>
      <c r="X52" s="2818"/>
      <c r="Y52" s="2819" t="s">
        <v>790</v>
      </c>
      <c r="Z52" s="2819" t="s">
        <v>789</v>
      </c>
    </row>
    <row r="53" spans="1:26" s="2635" customFormat="1" hidden="1">
      <c r="A53" s="295" t="s">
        <v>282</v>
      </c>
      <c r="B53" s="2850" t="s">
        <v>801</v>
      </c>
      <c r="C53" s="4058"/>
      <c r="D53" s="4055"/>
      <c r="E53" s="2851" t="s">
        <v>695</v>
      </c>
      <c r="F53" s="2851" t="s">
        <v>32</v>
      </c>
      <c r="G53" s="2851" t="s">
        <v>536</v>
      </c>
      <c r="H53" s="2851" t="str">
        <f t="shared" ref="H53:H55" si="19">A53&amp;"-"&amp;E53&amp;F53&amp;"-"&amp;G53</f>
        <v>PK2-MI-ME</v>
      </c>
      <c r="I53" s="2852" t="s">
        <v>489</v>
      </c>
      <c r="J53" s="2852" t="s">
        <v>490</v>
      </c>
      <c r="K53" s="2854" t="str">
        <f t="shared" ref="K53:K55" si="20">_xlfn.IFS(E53="M","30",E53="M","30")</f>
        <v>30</v>
      </c>
      <c r="L53" s="144"/>
      <c r="M53" s="2854" t="s">
        <v>80</v>
      </c>
      <c r="N53" s="2854"/>
      <c r="O53" s="2854">
        <v>30</v>
      </c>
      <c r="P53" s="2854">
        <v>1</v>
      </c>
      <c r="Q53" s="2854">
        <f t="shared" ref="Q53:Q55" si="21">O53*P53</f>
        <v>30</v>
      </c>
      <c r="R53" s="2855" t="s">
        <v>383</v>
      </c>
      <c r="S53" s="192" t="s">
        <v>529</v>
      </c>
      <c r="T53" s="2819"/>
      <c r="U53" s="2819"/>
      <c r="X53" s="2818"/>
      <c r="Y53" s="2819"/>
      <c r="Z53" s="2819"/>
    </row>
    <row r="54" spans="1:26" s="2635" customFormat="1" hidden="1">
      <c r="A54" s="295" t="s">
        <v>282</v>
      </c>
      <c r="B54" s="2850" t="s">
        <v>802</v>
      </c>
      <c r="C54" s="4058"/>
      <c r="D54" s="4055"/>
      <c r="E54" s="2851" t="s">
        <v>695</v>
      </c>
      <c r="F54" s="2851" t="s">
        <v>32</v>
      </c>
      <c r="G54" s="2851" t="s">
        <v>536</v>
      </c>
      <c r="H54" s="2851" t="str">
        <f t="shared" si="19"/>
        <v>PK2-MI-ME</v>
      </c>
      <c r="I54" s="2852" t="s">
        <v>489</v>
      </c>
      <c r="J54" s="2852" t="s">
        <v>490</v>
      </c>
      <c r="K54" s="2854" t="str">
        <f t="shared" si="20"/>
        <v>30</v>
      </c>
      <c r="L54" s="144"/>
      <c r="M54" s="2854" t="s">
        <v>80</v>
      </c>
      <c r="N54" s="2854"/>
      <c r="O54" s="2854">
        <v>30</v>
      </c>
      <c r="P54" s="2854">
        <v>1</v>
      </c>
      <c r="Q54" s="2854">
        <f t="shared" si="21"/>
        <v>30</v>
      </c>
      <c r="R54" s="2855" t="s">
        <v>383</v>
      </c>
      <c r="S54" s="192" t="s">
        <v>529</v>
      </c>
      <c r="T54" s="2819"/>
      <c r="U54" s="2819"/>
      <c r="X54" s="2818"/>
      <c r="Y54" s="2819"/>
      <c r="Z54" s="2819"/>
    </row>
    <row r="55" spans="1:26" s="2635" customFormat="1" hidden="1">
      <c r="A55" s="295" t="s">
        <v>282</v>
      </c>
      <c r="B55" s="2850" t="s">
        <v>820</v>
      </c>
      <c r="C55" s="4058"/>
      <c r="D55" s="4055"/>
      <c r="E55" s="2851" t="s">
        <v>695</v>
      </c>
      <c r="F55" s="2851" t="s">
        <v>32</v>
      </c>
      <c r="G55" s="2851" t="s">
        <v>536</v>
      </c>
      <c r="H55" s="2851" t="str">
        <f t="shared" si="19"/>
        <v>PK2-MI-ME</v>
      </c>
      <c r="I55" s="2852" t="s">
        <v>489</v>
      </c>
      <c r="J55" s="2852" t="s">
        <v>490</v>
      </c>
      <c r="K55" s="2854" t="str">
        <f t="shared" si="20"/>
        <v>30</v>
      </c>
      <c r="L55" s="144"/>
      <c r="M55" s="2854" t="s">
        <v>80</v>
      </c>
      <c r="N55" s="2854"/>
      <c r="O55" s="2854">
        <v>30</v>
      </c>
      <c r="P55" s="2854">
        <v>1</v>
      </c>
      <c r="Q55" s="2854">
        <f t="shared" si="21"/>
        <v>30</v>
      </c>
      <c r="R55" s="2855" t="s">
        <v>383</v>
      </c>
      <c r="S55" s="192" t="s">
        <v>529</v>
      </c>
      <c r="T55" s="2819"/>
      <c r="U55" s="2819"/>
      <c r="X55" s="2818"/>
      <c r="Y55" s="2819"/>
      <c r="Z55" s="2819"/>
    </row>
    <row r="56" spans="1:26" s="2635" customFormat="1" hidden="1">
      <c r="A56" s="295" t="s">
        <v>282</v>
      </c>
      <c r="B56" s="2850" t="s">
        <v>803</v>
      </c>
      <c r="C56" s="4058"/>
      <c r="D56" s="4055"/>
      <c r="E56" s="2851" t="s">
        <v>695</v>
      </c>
      <c r="F56" s="2851" t="s">
        <v>32</v>
      </c>
      <c r="G56" s="2851" t="s">
        <v>536</v>
      </c>
      <c r="H56" s="2851" t="str">
        <f t="shared" si="5"/>
        <v>PK2-MI-ME</v>
      </c>
      <c r="I56" s="2852" t="s">
        <v>489</v>
      </c>
      <c r="J56" s="2852" t="s">
        <v>490</v>
      </c>
      <c r="K56" s="2854" t="str">
        <f t="shared" si="6"/>
        <v>30</v>
      </c>
      <c r="L56" s="144"/>
      <c r="M56" s="2854" t="s">
        <v>80</v>
      </c>
      <c r="N56" s="2854"/>
      <c r="O56" s="2854">
        <v>30</v>
      </c>
      <c r="P56" s="2854">
        <v>1</v>
      </c>
      <c r="Q56" s="2854">
        <f t="shared" si="9"/>
        <v>30</v>
      </c>
      <c r="R56" s="2855" t="s">
        <v>383</v>
      </c>
      <c r="S56" s="192" t="s">
        <v>529</v>
      </c>
      <c r="T56" s="2819"/>
      <c r="U56" s="2819"/>
      <c r="X56" s="2818"/>
      <c r="Y56" s="2819" t="s">
        <v>790</v>
      </c>
      <c r="Z56" s="2819" t="s">
        <v>789</v>
      </c>
    </row>
    <row r="57" spans="1:26" s="2635" customFormat="1" hidden="1">
      <c r="A57" s="295" t="s">
        <v>282</v>
      </c>
      <c r="B57" s="2856" t="s">
        <v>805</v>
      </c>
      <c r="C57" s="4058"/>
      <c r="D57" s="4055"/>
      <c r="E57" s="2846" t="s">
        <v>695</v>
      </c>
      <c r="F57" s="2846" t="s">
        <v>32</v>
      </c>
      <c r="G57" s="2846" t="s">
        <v>536</v>
      </c>
      <c r="H57" s="2851" t="str">
        <f t="shared" si="5"/>
        <v>PK2-MI-ME</v>
      </c>
      <c r="I57" s="2852" t="s">
        <v>489</v>
      </c>
      <c r="J57" s="2852" t="s">
        <v>490</v>
      </c>
      <c r="K57" s="2864" t="str">
        <f t="shared" si="6"/>
        <v>30</v>
      </c>
      <c r="L57" s="2865"/>
      <c r="M57" s="2864" t="s">
        <v>80</v>
      </c>
      <c r="N57" s="2864"/>
      <c r="O57" s="2864">
        <v>30</v>
      </c>
      <c r="P57" s="2864">
        <v>1</v>
      </c>
      <c r="Q57" s="2864">
        <f t="shared" si="9"/>
        <v>30</v>
      </c>
      <c r="R57" s="2855" t="s">
        <v>383</v>
      </c>
      <c r="S57" s="192" t="s">
        <v>529</v>
      </c>
      <c r="T57" s="2819"/>
      <c r="U57" s="2819"/>
      <c r="X57" s="2818"/>
      <c r="Y57" s="2819" t="s">
        <v>790</v>
      </c>
      <c r="Z57" s="2819" t="s">
        <v>789</v>
      </c>
    </row>
    <row r="58" spans="1:26" s="2635" customFormat="1" hidden="1">
      <c r="A58" s="295" t="s">
        <v>282</v>
      </c>
      <c r="B58" s="2856" t="s">
        <v>804</v>
      </c>
      <c r="C58" s="4058"/>
      <c r="D58" s="4055"/>
      <c r="E58" s="2851" t="s">
        <v>695</v>
      </c>
      <c r="F58" s="2851" t="s">
        <v>32</v>
      </c>
      <c r="G58" s="2851" t="s">
        <v>536</v>
      </c>
      <c r="H58" s="2851" t="str">
        <f t="shared" si="5"/>
        <v>PK2-MI-ME</v>
      </c>
      <c r="I58" s="2852" t="s">
        <v>489</v>
      </c>
      <c r="J58" s="2852" t="s">
        <v>490</v>
      </c>
      <c r="K58" s="2854" t="str">
        <f t="shared" si="6"/>
        <v>30</v>
      </c>
      <c r="L58" s="144"/>
      <c r="M58" s="2854" t="s">
        <v>80</v>
      </c>
      <c r="N58" s="2854"/>
      <c r="O58" s="2854">
        <v>30</v>
      </c>
      <c r="P58" s="2854">
        <v>1</v>
      </c>
      <c r="Q58" s="2854">
        <f t="shared" si="9"/>
        <v>30</v>
      </c>
      <c r="R58" s="2855" t="s">
        <v>383</v>
      </c>
      <c r="S58" s="192" t="s">
        <v>529</v>
      </c>
      <c r="T58" s="2819"/>
      <c r="U58" s="2819"/>
      <c r="X58" s="2818"/>
      <c r="Y58" s="2819" t="s">
        <v>790</v>
      </c>
      <c r="Z58" s="2819" t="s">
        <v>789</v>
      </c>
    </row>
    <row r="59" spans="1:26" s="2635" customFormat="1" hidden="1">
      <c r="A59" s="295" t="s">
        <v>282</v>
      </c>
      <c r="B59" s="2856" t="s">
        <v>806</v>
      </c>
      <c r="C59" s="4058"/>
      <c r="D59" s="4055"/>
      <c r="E59" s="2851" t="s">
        <v>695</v>
      </c>
      <c r="F59" s="2851" t="s">
        <v>32</v>
      </c>
      <c r="G59" s="2851" t="s">
        <v>536</v>
      </c>
      <c r="H59" s="2851" t="str">
        <f t="shared" si="5"/>
        <v>PK2-MI-ME</v>
      </c>
      <c r="I59" s="2852" t="s">
        <v>489</v>
      </c>
      <c r="J59" s="2852" t="s">
        <v>490</v>
      </c>
      <c r="K59" s="2854" t="str">
        <f t="shared" si="6"/>
        <v>30</v>
      </c>
      <c r="L59" s="144"/>
      <c r="M59" s="2854" t="s">
        <v>80</v>
      </c>
      <c r="N59" s="2854"/>
      <c r="O59" s="2854">
        <v>30</v>
      </c>
      <c r="P59" s="2854">
        <v>1</v>
      </c>
      <c r="Q59" s="2854">
        <f t="shared" si="9"/>
        <v>30</v>
      </c>
      <c r="R59" s="2855" t="s">
        <v>383</v>
      </c>
      <c r="S59" s="192" t="s">
        <v>529</v>
      </c>
      <c r="T59" s="2819"/>
      <c r="U59" s="2819"/>
      <c r="X59" s="2818"/>
      <c r="Y59" s="2819" t="s">
        <v>790</v>
      </c>
      <c r="Z59" s="2819" t="s">
        <v>789</v>
      </c>
    </row>
    <row r="60" spans="1:26" s="2635" customFormat="1" hidden="1">
      <c r="A60" s="354" t="s">
        <v>282</v>
      </c>
      <c r="B60" s="2857" t="s">
        <v>807</v>
      </c>
      <c r="C60" s="4058"/>
      <c r="D60" s="4055"/>
      <c r="E60" s="2869" t="s">
        <v>695</v>
      </c>
      <c r="F60" s="2869" t="s">
        <v>32</v>
      </c>
      <c r="G60" s="2869" t="s">
        <v>536</v>
      </c>
      <c r="H60" s="2869" t="str">
        <f t="shared" ref="H60" si="22">A60&amp;"-"&amp;E60&amp;F60&amp;"-"&amp;G60</f>
        <v>PK2-MI-ME</v>
      </c>
      <c r="I60" s="2870" t="s">
        <v>489</v>
      </c>
      <c r="J60" s="2870" t="s">
        <v>490</v>
      </c>
      <c r="K60" s="2871" t="str">
        <f t="shared" ref="K60" si="23">_xlfn.IFS(E60="M","30",E60="M","30")</f>
        <v>30</v>
      </c>
      <c r="L60" s="2872"/>
      <c r="M60" s="2871" t="s">
        <v>80</v>
      </c>
      <c r="N60" s="2871"/>
      <c r="O60" s="2871">
        <v>30</v>
      </c>
      <c r="P60" s="2871">
        <v>1</v>
      </c>
      <c r="Q60" s="2871">
        <f t="shared" ref="Q60" si="24">O60*P60</f>
        <v>30</v>
      </c>
      <c r="R60" s="2873" t="s">
        <v>383</v>
      </c>
      <c r="S60" s="192" t="s">
        <v>529</v>
      </c>
      <c r="T60" s="2819"/>
      <c r="U60" s="2819"/>
      <c r="X60" s="2818"/>
      <c r="Y60" s="2819"/>
      <c r="Z60" s="2819"/>
    </row>
    <row r="61" spans="1:26" s="2635" customFormat="1" ht="12" hidden="1" thickBot="1">
      <c r="A61" s="296" t="s">
        <v>282</v>
      </c>
      <c r="B61" s="2858" t="s">
        <v>821</v>
      </c>
      <c r="C61" s="4059"/>
      <c r="D61" s="4056"/>
      <c r="E61" s="2859" t="s">
        <v>695</v>
      </c>
      <c r="F61" s="2859" t="s">
        <v>32</v>
      </c>
      <c r="G61" s="2859" t="s">
        <v>536</v>
      </c>
      <c r="H61" s="2859" t="str">
        <f t="shared" si="5"/>
        <v>PK2-MI-ME</v>
      </c>
      <c r="I61" s="2860" t="s">
        <v>489</v>
      </c>
      <c r="J61" s="2860" t="s">
        <v>490</v>
      </c>
      <c r="K61" s="142" t="str">
        <f t="shared" si="6"/>
        <v>30</v>
      </c>
      <c r="L61" s="141"/>
      <c r="M61" s="2861" t="s">
        <v>80</v>
      </c>
      <c r="N61" s="142"/>
      <c r="O61" s="142">
        <v>30</v>
      </c>
      <c r="P61" s="142">
        <v>1</v>
      </c>
      <c r="Q61" s="142">
        <f t="shared" si="9"/>
        <v>30</v>
      </c>
      <c r="R61" s="2862" t="s">
        <v>383</v>
      </c>
      <c r="S61" s="192" t="s">
        <v>529</v>
      </c>
      <c r="T61" s="2819"/>
      <c r="U61" s="2819"/>
      <c r="X61" s="2818"/>
      <c r="Y61" s="2819" t="s">
        <v>790</v>
      </c>
      <c r="Z61" s="2819" t="s">
        <v>789</v>
      </c>
    </row>
    <row r="62" spans="1:26" s="2635" customFormat="1" hidden="1">
      <c r="A62" s="831" t="s">
        <v>282</v>
      </c>
      <c r="B62" s="2812" t="s">
        <v>799</v>
      </c>
      <c r="C62" s="4042">
        <v>361000</v>
      </c>
      <c r="D62" s="4039">
        <v>3084</v>
      </c>
      <c r="E62" s="844" t="s">
        <v>846</v>
      </c>
      <c r="F62" s="844" t="s">
        <v>9</v>
      </c>
      <c r="G62" s="844" t="s">
        <v>697</v>
      </c>
      <c r="H62" s="844" t="str">
        <f>A62&amp;"-"&amp;E62&amp;F62&amp;"-"&amp;G62</f>
        <v>PK2-QC-EE</v>
      </c>
      <c r="I62" s="2840" t="s">
        <v>482</v>
      </c>
      <c r="J62" s="2840" t="s">
        <v>485</v>
      </c>
      <c r="K62" s="2841">
        <v>90</v>
      </c>
      <c r="L62" s="2842"/>
      <c r="M62" s="2841" t="s">
        <v>80</v>
      </c>
      <c r="N62" s="2841"/>
      <c r="O62" s="2841">
        <v>30</v>
      </c>
      <c r="P62" s="2841">
        <v>1</v>
      </c>
      <c r="Q62" s="2841">
        <f t="shared" si="9"/>
        <v>30</v>
      </c>
      <c r="R62" s="2843" t="s">
        <v>384</v>
      </c>
      <c r="S62" s="192" t="s">
        <v>531</v>
      </c>
      <c r="T62" s="2819"/>
      <c r="U62" s="2819"/>
      <c r="X62" s="2818"/>
      <c r="Y62" s="2819" t="s">
        <v>533</v>
      </c>
      <c r="Z62" s="2819" t="s">
        <v>791</v>
      </c>
    </row>
    <row r="63" spans="1:26" s="2635" customFormat="1" hidden="1">
      <c r="A63" s="832" t="s">
        <v>282</v>
      </c>
      <c r="B63" s="2820" t="s">
        <v>800</v>
      </c>
      <c r="C63" s="4043"/>
      <c r="D63" s="4040"/>
      <c r="E63" s="844" t="s">
        <v>846</v>
      </c>
      <c r="F63" s="844" t="s">
        <v>9</v>
      </c>
      <c r="G63" s="844" t="s">
        <v>697</v>
      </c>
      <c r="H63" s="844" t="str">
        <f t="shared" ref="H63:H64" si="25">A63&amp;"-"&amp;E63&amp;F63&amp;"-"&amp;G63</f>
        <v>PK2-QC-EE</v>
      </c>
      <c r="I63" s="2840" t="s">
        <v>482</v>
      </c>
      <c r="J63" s="2840" t="s">
        <v>485</v>
      </c>
      <c r="K63" s="2841">
        <v>90</v>
      </c>
      <c r="L63" s="2842"/>
      <c r="M63" s="2841" t="s">
        <v>80</v>
      </c>
      <c r="N63" s="2841"/>
      <c r="O63" s="2841">
        <v>30</v>
      </c>
      <c r="P63" s="2841">
        <v>1</v>
      </c>
      <c r="Q63" s="2841">
        <f t="shared" ref="Q63:Q64" si="26">O63*P63</f>
        <v>30</v>
      </c>
      <c r="R63" s="2843" t="s">
        <v>384</v>
      </c>
      <c r="S63" s="192" t="s">
        <v>531</v>
      </c>
      <c r="T63" s="2819"/>
      <c r="U63" s="2819"/>
      <c r="X63" s="2818"/>
      <c r="Y63" s="2819"/>
      <c r="Z63" s="2819"/>
    </row>
    <row r="64" spans="1:26" s="2635" customFormat="1" hidden="1">
      <c r="A64" s="832" t="s">
        <v>282</v>
      </c>
      <c r="B64" s="2820" t="s">
        <v>800</v>
      </c>
      <c r="C64" s="4043"/>
      <c r="D64" s="4040"/>
      <c r="E64" s="844" t="s">
        <v>846</v>
      </c>
      <c r="F64" s="844" t="s">
        <v>9</v>
      </c>
      <c r="G64" s="844" t="s">
        <v>697</v>
      </c>
      <c r="H64" s="844" t="str">
        <f t="shared" si="25"/>
        <v>PK2-QC-EE</v>
      </c>
      <c r="I64" s="2840" t="s">
        <v>482</v>
      </c>
      <c r="J64" s="2840" t="s">
        <v>485</v>
      </c>
      <c r="K64" s="2841">
        <v>90</v>
      </c>
      <c r="L64" s="2842"/>
      <c r="M64" s="2841" t="s">
        <v>80</v>
      </c>
      <c r="N64" s="2841"/>
      <c r="O64" s="2841">
        <v>30</v>
      </c>
      <c r="P64" s="2841">
        <v>1</v>
      </c>
      <c r="Q64" s="2841">
        <f t="shared" si="26"/>
        <v>30</v>
      </c>
      <c r="R64" s="2843" t="s">
        <v>384</v>
      </c>
      <c r="S64" s="192" t="s">
        <v>531</v>
      </c>
      <c r="T64" s="2819"/>
      <c r="U64" s="2819"/>
      <c r="X64" s="2818"/>
      <c r="Y64" s="2819"/>
      <c r="Z64" s="2819"/>
    </row>
    <row r="65" spans="1:26" s="2635" customFormat="1" hidden="1">
      <c r="A65" s="832" t="s">
        <v>282</v>
      </c>
      <c r="B65" s="2820" t="s">
        <v>801</v>
      </c>
      <c r="C65" s="4043"/>
      <c r="D65" s="4040"/>
      <c r="E65" s="814" t="s">
        <v>846</v>
      </c>
      <c r="F65" s="814" t="s">
        <v>9</v>
      </c>
      <c r="G65" s="814" t="s">
        <v>697</v>
      </c>
      <c r="H65" s="814" t="str">
        <f t="shared" ref="H65:H71" si="27">A65&amp;"-"&amp;E65&amp;F65&amp;"-"&amp;G65</f>
        <v>PK2-QC-EE</v>
      </c>
      <c r="I65" s="2821" t="s">
        <v>482</v>
      </c>
      <c r="J65" s="2821" t="s">
        <v>485</v>
      </c>
      <c r="K65" s="2841">
        <v>90</v>
      </c>
      <c r="L65" s="2824"/>
      <c r="M65" s="2825" t="s">
        <v>80</v>
      </c>
      <c r="N65" s="2825"/>
      <c r="O65" s="2825">
        <v>30</v>
      </c>
      <c r="P65" s="2825">
        <v>1</v>
      </c>
      <c r="Q65" s="2825">
        <f t="shared" si="9"/>
        <v>30</v>
      </c>
      <c r="R65" s="2826" t="s">
        <v>384</v>
      </c>
      <c r="S65" s="192" t="s">
        <v>531</v>
      </c>
      <c r="T65" s="2819"/>
      <c r="U65" s="2819"/>
      <c r="X65" s="2818"/>
      <c r="Y65" s="2819" t="s">
        <v>533</v>
      </c>
      <c r="Z65" s="2819" t="s">
        <v>791</v>
      </c>
    </row>
    <row r="66" spans="1:26" s="2635" customFormat="1" hidden="1">
      <c r="A66" s="832" t="s">
        <v>282</v>
      </c>
      <c r="B66" s="2820" t="s">
        <v>802</v>
      </c>
      <c r="C66" s="4043"/>
      <c r="D66" s="4040"/>
      <c r="E66" s="814" t="s">
        <v>846</v>
      </c>
      <c r="F66" s="814" t="s">
        <v>9</v>
      </c>
      <c r="G66" s="814" t="s">
        <v>697</v>
      </c>
      <c r="H66" s="814" t="str">
        <f t="shared" si="27"/>
        <v>PK2-QC-EE</v>
      </c>
      <c r="I66" s="2821" t="s">
        <v>482</v>
      </c>
      <c r="J66" s="2821" t="s">
        <v>485</v>
      </c>
      <c r="K66" s="2841">
        <v>90</v>
      </c>
      <c r="L66" s="2824"/>
      <c r="M66" s="2825" t="s">
        <v>80</v>
      </c>
      <c r="N66" s="2825"/>
      <c r="O66" s="2825">
        <v>30</v>
      </c>
      <c r="P66" s="2825">
        <v>1</v>
      </c>
      <c r="Q66" s="2825">
        <f t="shared" si="9"/>
        <v>30</v>
      </c>
      <c r="R66" s="2826" t="s">
        <v>384</v>
      </c>
      <c r="S66" s="192" t="s">
        <v>531</v>
      </c>
      <c r="T66" s="2819"/>
      <c r="U66" s="2819"/>
      <c r="X66" s="2818"/>
      <c r="Y66" s="2819"/>
      <c r="Z66" s="2819"/>
    </row>
    <row r="67" spans="1:26" s="2635" customFormat="1" hidden="1">
      <c r="A67" s="832" t="s">
        <v>282</v>
      </c>
      <c r="B67" s="2820" t="s">
        <v>803</v>
      </c>
      <c r="C67" s="4043"/>
      <c r="D67" s="4040"/>
      <c r="E67" s="814" t="s">
        <v>846</v>
      </c>
      <c r="F67" s="814" t="s">
        <v>9</v>
      </c>
      <c r="G67" s="814" t="s">
        <v>697</v>
      </c>
      <c r="H67" s="814" t="str">
        <f t="shared" si="27"/>
        <v>PK2-QC-EE</v>
      </c>
      <c r="I67" s="2821" t="s">
        <v>482</v>
      </c>
      <c r="J67" s="2821" t="s">
        <v>485</v>
      </c>
      <c r="K67" s="2841">
        <v>90</v>
      </c>
      <c r="L67" s="2824"/>
      <c r="M67" s="2825" t="s">
        <v>80</v>
      </c>
      <c r="N67" s="2825"/>
      <c r="O67" s="2825">
        <v>30</v>
      </c>
      <c r="P67" s="2825">
        <v>1</v>
      </c>
      <c r="Q67" s="2825">
        <f t="shared" si="9"/>
        <v>30</v>
      </c>
      <c r="R67" s="2826" t="s">
        <v>384</v>
      </c>
      <c r="S67" s="192" t="s">
        <v>531</v>
      </c>
      <c r="T67" s="2819"/>
      <c r="U67" s="2819"/>
      <c r="X67" s="2818"/>
      <c r="Y67" s="2819" t="s">
        <v>533</v>
      </c>
      <c r="Z67" s="2819" t="s">
        <v>791</v>
      </c>
    </row>
    <row r="68" spans="1:26" s="2635" customFormat="1" hidden="1">
      <c r="A68" s="832" t="s">
        <v>282</v>
      </c>
      <c r="B68" s="2827" t="s">
        <v>805</v>
      </c>
      <c r="C68" s="4043"/>
      <c r="D68" s="4040"/>
      <c r="E68" s="814" t="s">
        <v>846</v>
      </c>
      <c r="F68" s="814" t="s">
        <v>9</v>
      </c>
      <c r="G68" s="814" t="s">
        <v>697</v>
      </c>
      <c r="H68" s="814" t="str">
        <f t="shared" si="27"/>
        <v>PK2-QC-EE</v>
      </c>
      <c r="I68" s="2821" t="s">
        <v>482</v>
      </c>
      <c r="J68" s="2821" t="s">
        <v>485</v>
      </c>
      <c r="K68" s="2841">
        <v>90</v>
      </c>
      <c r="L68" s="2824"/>
      <c r="M68" s="2825" t="s">
        <v>80</v>
      </c>
      <c r="N68" s="2825"/>
      <c r="O68" s="2825">
        <v>30</v>
      </c>
      <c r="P68" s="2825">
        <v>1</v>
      </c>
      <c r="Q68" s="2825">
        <f t="shared" si="9"/>
        <v>30</v>
      </c>
      <c r="R68" s="2826" t="s">
        <v>384</v>
      </c>
      <c r="S68" s="192" t="s">
        <v>531</v>
      </c>
      <c r="T68" s="2819"/>
      <c r="U68" s="2819"/>
      <c r="X68" s="2818"/>
      <c r="Y68" s="2819" t="s">
        <v>533</v>
      </c>
      <c r="Z68" s="2819" t="s">
        <v>791</v>
      </c>
    </row>
    <row r="69" spans="1:26" s="2635" customFormat="1" ht="12.75" hidden="1" customHeight="1">
      <c r="A69" s="832" t="s">
        <v>282</v>
      </c>
      <c r="B69" s="2827" t="s">
        <v>804</v>
      </c>
      <c r="C69" s="4043"/>
      <c r="D69" s="4040"/>
      <c r="E69" s="844" t="s">
        <v>846</v>
      </c>
      <c r="F69" s="844" t="s">
        <v>9</v>
      </c>
      <c r="G69" s="844" t="s">
        <v>697</v>
      </c>
      <c r="H69" s="844" t="str">
        <f t="shared" si="27"/>
        <v>PK2-QC-EE</v>
      </c>
      <c r="I69" s="2840" t="s">
        <v>482</v>
      </c>
      <c r="J69" s="2840" t="s">
        <v>485</v>
      </c>
      <c r="K69" s="2841">
        <v>90</v>
      </c>
      <c r="L69" s="2842"/>
      <c r="M69" s="2841" t="s">
        <v>80</v>
      </c>
      <c r="N69" s="2841"/>
      <c r="O69" s="2841">
        <v>30</v>
      </c>
      <c r="P69" s="2841">
        <v>1</v>
      </c>
      <c r="Q69" s="2841">
        <f t="shared" si="9"/>
        <v>30</v>
      </c>
      <c r="R69" s="2826" t="s">
        <v>384</v>
      </c>
      <c r="S69" s="192" t="s">
        <v>531</v>
      </c>
      <c r="T69" s="2819"/>
      <c r="U69" s="2819"/>
      <c r="Y69" s="2819" t="s">
        <v>533</v>
      </c>
      <c r="Z69" s="2819" t="s">
        <v>791</v>
      </c>
    </row>
    <row r="70" spans="1:26" s="2635" customFormat="1" hidden="1">
      <c r="A70" s="832" t="s">
        <v>282</v>
      </c>
      <c r="B70" s="2827" t="s">
        <v>806</v>
      </c>
      <c r="C70" s="4043"/>
      <c r="D70" s="4040"/>
      <c r="E70" s="814" t="s">
        <v>846</v>
      </c>
      <c r="F70" s="814" t="s">
        <v>9</v>
      </c>
      <c r="G70" s="814" t="s">
        <v>697</v>
      </c>
      <c r="H70" s="814" t="str">
        <f t="shared" si="27"/>
        <v>PK2-QC-EE</v>
      </c>
      <c r="I70" s="2821" t="s">
        <v>482</v>
      </c>
      <c r="J70" s="2821" t="s">
        <v>485</v>
      </c>
      <c r="K70" s="2841">
        <v>90</v>
      </c>
      <c r="L70" s="2824"/>
      <c r="M70" s="2825" t="s">
        <v>80</v>
      </c>
      <c r="N70" s="2825"/>
      <c r="O70" s="2825">
        <v>30</v>
      </c>
      <c r="P70" s="2825">
        <v>1</v>
      </c>
      <c r="Q70" s="2825">
        <f t="shared" si="9"/>
        <v>30</v>
      </c>
      <c r="R70" s="2826" t="s">
        <v>384</v>
      </c>
      <c r="S70" s="192" t="s">
        <v>531</v>
      </c>
      <c r="T70" s="2819"/>
      <c r="U70" s="2819"/>
      <c r="Y70" s="2819" t="s">
        <v>533</v>
      </c>
      <c r="Z70" s="2819" t="s">
        <v>791</v>
      </c>
    </row>
    <row r="71" spans="1:26" s="2635" customFormat="1" ht="12" hidden="1" thickBot="1">
      <c r="A71" s="833" t="s">
        <v>282</v>
      </c>
      <c r="B71" s="2832" t="s">
        <v>807</v>
      </c>
      <c r="C71" s="4043"/>
      <c r="D71" s="4040"/>
      <c r="E71" s="814" t="s">
        <v>846</v>
      </c>
      <c r="F71" s="814" t="s">
        <v>9</v>
      </c>
      <c r="G71" s="814" t="s">
        <v>697</v>
      </c>
      <c r="H71" s="814" t="str">
        <f t="shared" si="27"/>
        <v>PK2-QC-EE</v>
      </c>
      <c r="I71" s="2821" t="s">
        <v>482</v>
      </c>
      <c r="J71" s="2821" t="s">
        <v>485</v>
      </c>
      <c r="K71" s="2841">
        <v>90</v>
      </c>
      <c r="L71" s="2824"/>
      <c r="M71" s="2836" t="s">
        <v>80</v>
      </c>
      <c r="N71" s="2838"/>
      <c r="O71" s="2838">
        <v>30</v>
      </c>
      <c r="P71" s="2838">
        <v>1</v>
      </c>
      <c r="Q71" s="2838">
        <f t="shared" si="9"/>
        <v>30</v>
      </c>
      <c r="R71" s="2839" t="s">
        <v>384</v>
      </c>
      <c r="S71" s="192" t="s">
        <v>531</v>
      </c>
      <c r="T71" s="2819"/>
      <c r="U71" s="2819"/>
      <c r="Y71" s="2819" t="s">
        <v>533</v>
      </c>
      <c r="Z71" s="2819" t="s">
        <v>791</v>
      </c>
    </row>
    <row r="72" spans="1:26" hidden="1">
      <c r="A72" s="299" t="s">
        <v>282</v>
      </c>
      <c r="B72" s="2845" t="s">
        <v>799</v>
      </c>
      <c r="C72" s="4057">
        <v>361001</v>
      </c>
      <c r="D72" s="4054">
        <v>3085</v>
      </c>
      <c r="E72" s="138" t="s">
        <v>713</v>
      </c>
      <c r="F72" s="344" t="s">
        <v>32</v>
      </c>
      <c r="G72" s="344" t="s">
        <v>697</v>
      </c>
      <c r="H72" s="47" t="str">
        <f>A72&amp;"-"&amp;E72&amp;F72&amp;"-"&amp;G72</f>
        <v>PK2-NI-EE</v>
      </c>
      <c r="I72" s="58" t="s">
        <v>482</v>
      </c>
      <c r="J72" s="2874" t="s">
        <v>507</v>
      </c>
      <c r="K72" s="26" t="str">
        <f>_xlfn.IFS(E72="N","60",E72="N","60")</f>
        <v>60</v>
      </c>
      <c r="L72" s="2865"/>
      <c r="M72" s="2864" t="s">
        <v>80</v>
      </c>
      <c r="N72" s="2864"/>
      <c r="O72" s="2864">
        <v>10</v>
      </c>
      <c r="P72" s="2864">
        <v>1</v>
      </c>
      <c r="Q72" s="2864">
        <f t="shared" si="9"/>
        <v>10</v>
      </c>
      <c r="R72" s="2868" t="s">
        <v>383</v>
      </c>
      <c r="S72" s="192" t="s">
        <v>529</v>
      </c>
      <c r="V72" s="193"/>
      <c r="W72" s="2819"/>
      <c r="Y72" s="2819" t="s">
        <v>792</v>
      </c>
      <c r="Z72" s="2819" t="s">
        <v>752</v>
      </c>
    </row>
    <row r="73" spans="1:26" hidden="1">
      <c r="A73" s="295" t="s">
        <v>282</v>
      </c>
      <c r="B73" s="2850" t="s">
        <v>800</v>
      </c>
      <c r="C73" s="4058"/>
      <c r="D73" s="4055"/>
      <c r="E73" s="65" t="s">
        <v>713</v>
      </c>
      <c r="F73" s="345" t="s">
        <v>32</v>
      </c>
      <c r="G73" s="345" t="s">
        <v>697</v>
      </c>
      <c r="H73" s="37" t="str">
        <f t="shared" ref="H73:H83" si="28">A73&amp;"-"&amp;E73&amp;F73&amp;"-"&amp;G73</f>
        <v>PK2-NI-EE</v>
      </c>
      <c r="I73" s="180" t="s">
        <v>482</v>
      </c>
      <c r="J73" s="2875" t="s">
        <v>507</v>
      </c>
      <c r="K73" s="15" t="str">
        <f t="shared" ref="K73:K83" si="29">_xlfn.IFS(E73="N","60",E73="N","60")</f>
        <v>60</v>
      </c>
      <c r="L73" s="144"/>
      <c r="M73" s="2854" t="s">
        <v>80</v>
      </c>
      <c r="N73" s="2614"/>
      <c r="O73" s="2614">
        <v>10</v>
      </c>
      <c r="P73" s="2614">
        <v>1</v>
      </c>
      <c r="Q73" s="2614">
        <f t="shared" si="9"/>
        <v>10</v>
      </c>
      <c r="R73" s="2855" t="s">
        <v>383</v>
      </c>
      <c r="S73" s="192" t="s">
        <v>529</v>
      </c>
      <c r="V73" s="193"/>
      <c r="W73" s="2819"/>
      <c r="Y73" s="2819" t="s">
        <v>792</v>
      </c>
      <c r="Z73" s="2819" t="s">
        <v>752</v>
      </c>
    </row>
    <row r="74" spans="1:26" hidden="1">
      <c r="A74" s="295" t="s">
        <v>282</v>
      </c>
      <c r="B74" s="2850" t="s">
        <v>800</v>
      </c>
      <c r="C74" s="4058"/>
      <c r="D74" s="4055"/>
      <c r="E74" s="65" t="s">
        <v>713</v>
      </c>
      <c r="F74" s="345" t="s">
        <v>32</v>
      </c>
      <c r="G74" s="345" t="s">
        <v>697</v>
      </c>
      <c r="H74" s="38" t="str">
        <f t="shared" si="28"/>
        <v>PK2-NI-EE</v>
      </c>
      <c r="I74" s="33" t="s">
        <v>482</v>
      </c>
      <c r="J74" s="2876" t="s">
        <v>507</v>
      </c>
      <c r="K74" s="13" t="str">
        <f t="shared" si="29"/>
        <v>60</v>
      </c>
      <c r="L74" s="2865"/>
      <c r="M74" s="2864" t="s">
        <v>80</v>
      </c>
      <c r="N74" s="2864"/>
      <c r="O74" s="2864">
        <v>10</v>
      </c>
      <c r="P74" s="2864">
        <v>1</v>
      </c>
      <c r="Q74" s="2864">
        <f t="shared" si="9"/>
        <v>10</v>
      </c>
      <c r="R74" s="2855" t="s">
        <v>383</v>
      </c>
      <c r="S74" s="192" t="s">
        <v>529</v>
      </c>
      <c r="V74" s="193"/>
      <c r="W74" s="2819"/>
      <c r="Y74" s="2819" t="s">
        <v>792</v>
      </c>
      <c r="Z74" s="2819" t="s">
        <v>752</v>
      </c>
    </row>
    <row r="75" spans="1:26" hidden="1">
      <c r="A75" s="295" t="s">
        <v>282</v>
      </c>
      <c r="B75" s="2850" t="s">
        <v>801</v>
      </c>
      <c r="C75" s="4058"/>
      <c r="D75" s="4055"/>
      <c r="E75" s="65" t="s">
        <v>713</v>
      </c>
      <c r="F75" s="345" t="s">
        <v>32</v>
      </c>
      <c r="G75" s="345" t="s">
        <v>697</v>
      </c>
      <c r="H75" s="38" t="str">
        <f t="shared" ref="H75:H78" si="30">A75&amp;"-"&amp;E75&amp;F75&amp;"-"&amp;G75</f>
        <v>PK2-NI-EE</v>
      </c>
      <c r="I75" s="33" t="s">
        <v>482</v>
      </c>
      <c r="J75" s="2876" t="s">
        <v>507</v>
      </c>
      <c r="K75" s="13" t="str">
        <f t="shared" ref="K75:K78" si="31">_xlfn.IFS(E75="N","60",E75="N","60")</f>
        <v>60</v>
      </c>
      <c r="L75" s="2865"/>
      <c r="M75" s="2864" t="s">
        <v>80</v>
      </c>
      <c r="N75" s="2864"/>
      <c r="O75" s="2864">
        <v>10</v>
      </c>
      <c r="P75" s="2864">
        <v>1</v>
      </c>
      <c r="Q75" s="2864">
        <f t="shared" ref="Q75:Q78" si="32">O75*P75</f>
        <v>10</v>
      </c>
      <c r="R75" s="2855" t="s">
        <v>383</v>
      </c>
      <c r="S75" s="192" t="s">
        <v>529</v>
      </c>
      <c r="V75" s="193"/>
      <c r="W75" s="2819"/>
      <c r="Y75" s="2819"/>
      <c r="Z75" s="2819"/>
    </row>
    <row r="76" spans="1:26" hidden="1">
      <c r="A76" s="295" t="s">
        <v>282</v>
      </c>
      <c r="B76" s="2850" t="s">
        <v>802</v>
      </c>
      <c r="C76" s="4058"/>
      <c r="D76" s="4055"/>
      <c r="E76" s="65" t="s">
        <v>713</v>
      </c>
      <c r="F76" s="345" t="s">
        <v>32</v>
      </c>
      <c r="G76" s="345" t="s">
        <v>697</v>
      </c>
      <c r="H76" s="38" t="str">
        <f t="shared" ref="H76:H77" si="33">A76&amp;"-"&amp;E76&amp;F76&amp;"-"&amp;G76</f>
        <v>PK2-NI-EE</v>
      </c>
      <c r="I76" s="33" t="s">
        <v>482</v>
      </c>
      <c r="J76" s="2876" t="s">
        <v>507</v>
      </c>
      <c r="K76" s="13" t="str">
        <f t="shared" ref="K76:K77" si="34">_xlfn.IFS(E76="N","60",E76="N","60")</f>
        <v>60</v>
      </c>
      <c r="L76" s="2865"/>
      <c r="M76" s="2864" t="s">
        <v>80</v>
      </c>
      <c r="N76" s="2864"/>
      <c r="O76" s="2864">
        <v>10</v>
      </c>
      <c r="P76" s="2864">
        <v>1</v>
      </c>
      <c r="Q76" s="2864">
        <f t="shared" ref="Q76:Q77" si="35">O76*P76</f>
        <v>10</v>
      </c>
      <c r="R76" s="2855" t="s">
        <v>383</v>
      </c>
      <c r="S76" s="192" t="s">
        <v>529</v>
      </c>
      <c r="V76" s="193"/>
      <c r="W76" s="2819"/>
      <c r="Y76" s="2819"/>
      <c r="Z76" s="2819"/>
    </row>
    <row r="77" spans="1:26" hidden="1">
      <c r="A77" s="295" t="s">
        <v>282</v>
      </c>
      <c r="B77" s="2850" t="s">
        <v>820</v>
      </c>
      <c r="C77" s="4058"/>
      <c r="D77" s="4055"/>
      <c r="E77" s="65" t="s">
        <v>713</v>
      </c>
      <c r="F77" s="345" t="s">
        <v>32</v>
      </c>
      <c r="G77" s="345" t="s">
        <v>697</v>
      </c>
      <c r="H77" s="38" t="str">
        <f t="shared" si="33"/>
        <v>PK2-NI-EE</v>
      </c>
      <c r="I77" s="33" t="s">
        <v>482</v>
      </c>
      <c r="J77" s="2876" t="s">
        <v>507</v>
      </c>
      <c r="K77" s="13" t="str">
        <f t="shared" si="34"/>
        <v>60</v>
      </c>
      <c r="L77" s="2865"/>
      <c r="M77" s="2864" t="s">
        <v>80</v>
      </c>
      <c r="N77" s="2864"/>
      <c r="O77" s="2864">
        <v>10</v>
      </c>
      <c r="P77" s="2864">
        <v>1</v>
      </c>
      <c r="Q77" s="2864">
        <f t="shared" si="35"/>
        <v>10</v>
      </c>
      <c r="R77" s="2855" t="s">
        <v>383</v>
      </c>
      <c r="S77" s="192" t="s">
        <v>529</v>
      </c>
      <c r="V77" s="193"/>
      <c r="W77" s="2819"/>
      <c r="Y77" s="2819"/>
      <c r="Z77" s="2819"/>
    </row>
    <row r="78" spans="1:26" hidden="1">
      <c r="A78" s="295" t="s">
        <v>282</v>
      </c>
      <c r="B78" s="2850" t="s">
        <v>803</v>
      </c>
      <c r="C78" s="4058"/>
      <c r="D78" s="4055"/>
      <c r="E78" s="65" t="s">
        <v>713</v>
      </c>
      <c r="F78" s="345" t="s">
        <v>32</v>
      </c>
      <c r="G78" s="345" t="s">
        <v>697</v>
      </c>
      <c r="H78" s="38" t="str">
        <f t="shared" si="30"/>
        <v>PK2-NI-EE</v>
      </c>
      <c r="I78" s="33" t="s">
        <v>482</v>
      </c>
      <c r="J78" s="2876" t="s">
        <v>507</v>
      </c>
      <c r="K78" s="13" t="str">
        <f t="shared" si="31"/>
        <v>60</v>
      </c>
      <c r="L78" s="2865"/>
      <c r="M78" s="2864" t="s">
        <v>80</v>
      </c>
      <c r="N78" s="2864"/>
      <c r="O78" s="2864">
        <v>10</v>
      </c>
      <c r="P78" s="2864">
        <v>1</v>
      </c>
      <c r="Q78" s="2864">
        <f t="shared" si="32"/>
        <v>10</v>
      </c>
      <c r="R78" s="2855" t="s">
        <v>383</v>
      </c>
      <c r="S78" s="192" t="s">
        <v>529</v>
      </c>
      <c r="V78" s="193"/>
      <c r="W78" s="2819"/>
      <c r="Y78" s="2819"/>
      <c r="Z78" s="2819"/>
    </row>
    <row r="79" spans="1:26" hidden="1">
      <c r="A79" s="295" t="s">
        <v>282</v>
      </c>
      <c r="B79" s="2856" t="s">
        <v>805</v>
      </c>
      <c r="C79" s="4058"/>
      <c r="D79" s="4055"/>
      <c r="E79" s="65" t="s">
        <v>713</v>
      </c>
      <c r="F79" s="345" t="s">
        <v>32</v>
      </c>
      <c r="G79" s="345" t="s">
        <v>697</v>
      </c>
      <c r="H79" s="38" t="str">
        <f t="shared" si="28"/>
        <v>PK2-NI-EE</v>
      </c>
      <c r="I79" s="33" t="s">
        <v>482</v>
      </c>
      <c r="J79" s="2876" t="s">
        <v>507</v>
      </c>
      <c r="K79" s="13" t="str">
        <f t="shared" si="29"/>
        <v>60</v>
      </c>
      <c r="L79" s="144"/>
      <c r="M79" s="2854" t="s">
        <v>80</v>
      </c>
      <c r="N79" s="2614"/>
      <c r="O79" s="2614">
        <v>10</v>
      </c>
      <c r="P79" s="2614">
        <v>1</v>
      </c>
      <c r="Q79" s="2614">
        <f t="shared" si="9"/>
        <v>10</v>
      </c>
      <c r="R79" s="2855" t="s">
        <v>383</v>
      </c>
      <c r="S79" s="192" t="s">
        <v>529</v>
      </c>
      <c r="V79" s="193"/>
      <c r="W79" s="2819"/>
      <c r="Y79" s="2819" t="s">
        <v>792</v>
      </c>
      <c r="Z79" s="2819" t="s">
        <v>752</v>
      </c>
    </row>
    <row r="80" spans="1:26" hidden="1">
      <c r="A80" s="295" t="s">
        <v>282</v>
      </c>
      <c r="B80" s="2856" t="s">
        <v>804</v>
      </c>
      <c r="C80" s="4058"/>
      <c r="D80" s="4055"/>
      <c r="E80" s="65" t="s">
        <v>713</v>
      </c>
      <c r="F80" s="345" t="s">
        <v>32</v>
      </c>
      <c r="G80" s="345" t="s">
        <v>697</v>
      </c>
      <c r="H80" s="38" t="str">
        <f t="shared" si="28"/>
        <v>PK2-NI-EE</v>
      </c>
      <c r="I80" s="33" t="s">
        <v>482</v>
      </c>
      <c r="J80" s="2876" t="s">
        <v>507</v>
      </c>
      <c r="K80" s="13" t="str">
        <f t="shared" si="29"/>
        <v>60</v>
      </c>
      <c r="L80" s="2865"/>
      <c r="M80" s="2864" t="s">
        <v>80</v>
      </c>
      <c r="N80" s="2864"/>
      <c r="O80" s="2864">
        <v>10</v>
      </c>
      <c r="P80" s="2864">
        <v>1</v>
      </c>
      <c r="Q80" s="2864">
        <f t="shared" si="9"/>
        <v>10</v>
      </c>
      <c r="R80" s="2855" t="s">
        <v>383</v>
      </c>
      <c r="S80" s="192" t="s">
        <v>529</v>
      </c>
      <c r="V80" s="193"/>
      <c r="W80" s="2819"/>
      <c r="Y80" s="2819" t="s">
        <v>792</v>
      </c>
      <c r="Z80" s="2819" t="s">
        <v>752</v>
      </c>
    </row>
    <row r="81" spans="1:26" hidden="1">
      <c r="A81" s="295" t="s">
        <v>282</v>
      </c>
      <c r="B81" s="2856" t="s">
        <v>806</v>
      </c>
      <c r="C81" s="4058"/>
      <c r="D81" s="4055"/>
      <c r="E81" s="65" t="s">
        <v>713</v>
      </c>
      <c r="F81" s="345" t="s">
        <v>32</v>
      </c>
      <c r="G81" s="345" t="s">
        <v>697</v>
      </c>
      <c r="H81" s="38" t="str">
        <f t="shared" si="28"/>
        <v>PK2-NI-EE</v>
      </c>
      <c r="I81" s="33" t="s">
        <v>482</v>
      </c>
      <c r="J81" s="2876" t="s">
        <v>507</v>
      </c>
      <c r="K81" s="13" t="str">
        <f t="shared" si="29"/>
        <v>60</v>
      </c>
      <c r="L81" s="144"/>
      <c r="M81" s="2854" t="s">
        <v>80</v>
      </c>
      <c r="N81" s="2614"/>
      <c r="O81" s="2614">
        <v>10</v>
      </c>
      <c r="P81" s="2614">
        <v>1</v>
      </c>
      <c r="Q81" s="2614">
        <f t="shared" si="9"/>
        <v>10</v>
      </c>
      <c r="R81" s="2855" t="s">
        <v>383</v>
      </c>
      <c r="S81" s="192" t="s">
        <v>529</v>
      </c>
      <c r="V81" s="193"/>
      <c r="W81" s="2819"/>
      <c r="Y81" s="2819" t="s">
        <v>792</v>
      </c>
      <c r="Z81" s="2819" t="s">
        <v>752</v>
      </c>
    </row>
    <row r="82" spans="1:26" hidden="1">
      <c r="A82" s="354" t="s">
        <v>282</v>
      </c>
      <c r="B82" s="2857" t="s">
        <v>807</v>
      </c>
      <c r="C82" s="4058"/>
      <c r="D82" s="4055"/>
      <c r="E82" s="65" t="s">
        <v>713</v>
      </c>
      <c r="F82" s="345" t="s">
        <v>32</v>
      </c>
      <c r="G82" s="345" t="s">
        <v>697</v>
      </c>
      <c r="H82" s="38" t="str">
        <f t="shared" si="28"/>
        <v>PK2-NI-EE</v>
      </c>
      <c r="I82" s="33" t="s">
        <v>482</v>
      </c>
      <c r="J82" s="2876" t="s">
        <v>507</v>
      </c>
      <c r="K82" s="13" t="str">
        <f t="shared" si="29"/>
        <v>60</v>
      </c>
      <c r="L82" s="2865"/>
      <c r="M82" s="2864" t="s">
        <v>80</v>
      </c>
      <c r="N82" s="2864"/>
      <c r="O82" s="2864">
        <v>10</v>
      </c>
      <c r="P82" s="2864">
        <v>1</v>
      </c>
      <c r="Q82" s="2864">
        <f t="shared" si="9"/>
        <v>10</v>
      </c>
      <c r="R82" s="2855" t="s">
        <v>383</v>
      </c>
      <c r="S82" s="192" t="s">
        <v>529</v>
      </c>
      <c r="V82" s="193"/>
      <c r="W82" s="2819"/>
      <c r="Y82" s="2819" t="s">
        <v>792</v>
      </c>
      <c r="Z82" s="2819" t="s">
        <v>752</v>
      </c>
    </row>
    <row r="83" spans="1:26" ht="12" hidden="1" thickBot="1">
      <c r="A83" s="296" t="s">
        <v>282</v>
      </c>
      <c r="B83" s="2858" t="s">
        <v>821</v>
      </c>
      <c r="C83" s="4059"/>
      <c r="D83" s="4056"/>
      <c r="E83" s="139" t="s">
        <v>713</v>
      </c>
      <c r="F83" s="346" t="s">
        <v>32</v>
      </c>
      <c r="G83" s="346" t="s">
        <v>697</v>
      </c>
      <c r="H83" s="39" t="str">
        <f t="shared" si="28"/>
        <v>PK2-NI-EE</v>
      </c>
      <c r="I83" s="54" t="s">
        <v>482</v>
      </c>
      <c r="J83" s="2877" t="s">
        <v>507</v>
      </c>
      <c r="K83" s="16" t="str">
        <f t="shared" si="29"/>
        <v>60</v>
      </c>
      <c r="L83" s="141"/>
      <c r="M83" s="2861" t="s">
        <v>80</v>
      </c>
      <c r="N83" s="142"/>
      <c r="O83" s="142">
        <v>10</v>
      </c>
      <c r="P83" s="142">
        <v>1</v>
      </c>
      <c r="Q83" s="142">
        <f t="shared" si="9"/>
        <v>10</v>
      </c>
      <c r="R83" s="2862" t="s">
        <v>383</v>
      </c>
      <c r="S83" s="192" t="s">
        <v>529</v>
      </c>
      <c r="V83" s="193"/>
      <c r="W83" s="2819"/>
      <c r="Y83" s="2819" t="s">
        <v>792</v>
      </c>
      <c r="Z83" s="2819" t="s">
        <v>752</v>
      </c>
    </row>
    <row r="84" spans="1:26" hidden="1">
      <c r="A84" s="299" t="s">
        <v>282</v>
      </c>
      <c r="B84" s="2845" t="s">
        <v>799</v>
      </c>
      <c r="C84" s="4057">
        <v>361002</v>
      </c>
      <c r="D84" s="4060">
        <v>3086</v>
      </c>
      <c r="E84" s="47" t="s">
        <v>696</v>
      </c>
      <c r="F84" s="344" t="s">
        <v>34</v>
      </c>
      <c r="G84" s="344" t="s">
        <v>536</v>
      </c>
      <c r="H84" s="47" t="str">
        <f>A84&amp;"-"&amp;E84&amp;F84&amp;"-"&amp;G84</f>
        <v>PK2-HR-ME</v>
      </c>
      <c r="I84" s="2874" t="s">
        <v>477</v>
      </c>
      <c r="J84" s="2874" t="s">
        <v>479</v>
      </c>
      <c r="K84" s="26" t="str">
        <f>_xlfn.IFS(E84="H","180",E84="180","30")</f>
        <v>180</v>
      </c>
      <c r="L84" s="2865"/>
      <c r="M84" s="2864" t="s">
        <v>80</v>
      </c>
      <c r="N84" s="2864"/>
      <c r="O84" s="26">
        <v>60</v>
      </c>
      <c r="P84" s="26">
        <v>1</v>
      </c>
      <c r="Q84" s="26">
        <v>60</v>
      </c>
      <c r="R84" s="2849" t="s">
        <v>385</v>
      </c>
      <c r="S84" s="192" t="s">
        <v>530</v>
      </c>
      <c r="V84" s="193"/>
      <c r="W84" s="2819"/>
      <c r="Y84" s="193" t="s">
        <v>717</v>
      </c>
      <c r="Z84" s="193" t="s">
        <v>716</v>
      </c>
    </row>
    <row r="85" spans="1:26" hidden="1">
      <c r="A85" s="295" t="s">
        <v>282</v>
      </c>
      <c r="B85" s="2850" t="s">
        <v>800</v>
      </c>
      <c r="C85" s="4058"/>
      <c r="D85" s="4061"/>
      <c r="E85" s="65" t="s">
        <v>696</v>
      </c>
      <c r="F85" s="347" t="s">
        <v>34</v>
      </c>
      <c r="G85" s="347" t="s">
        <v>536</v>
      </c>
      <c r="H85" s="37" t="str">
        <f t="shared" ref="H85:H95" si="36">A85&amp;"-"&amp;E85&amp;F85&amp;"-"&amp;G85</f>
        <v>PK2-HR-ME</v>
      </c>
      <c r="I85" s="2876" t="s">
        <v>477</v>
      </c>
      <c r="J85" s="2876" t="s">
        <v>479</v>
      </c>
      <c r="K85" s="13" t="str">
        <f t="shared" ref="K85:K95" si="37">_xlfn.IFS(E85="H","180",E85="180","30")</f>
        <v>180</v>
      </c>
      <c r="L85" s="144"/>
      <c r="M85" s="2854" t="s">
        <v>80</v>
      </c>
      <c r="N85" s="2614"/>
      <c r="O85" s="13">
        <v>60</v>
      </c>
      <c r="P85" s="13">
        <v>1</v>
      </c>
      <c r="Q85" s="13">
        <v>60</v>
      </c>
      <c r="R85" s="2868" t="s">
        <v>385</v>
      </c>
      <c r="S85" s="192" t="s">
        <v>530</v>
      </c>
      <c r="V85" s="193"/>
      <c r="W85" s="2819"/>
      <c r="Y85" s="193" t="s">
        <v>717</v>
      </c>
      <c r="Z85" s="193" t="s">
        <v>716</v>
      </c>
    </row>
    <row r="86" spans="1:26" hidden="1">
      <c r="A86" s="295" t="s">
        <v>282</v>
      </c>
      <c r="B86" s="2850" t="s">
        <v>800</v>
      </c>
      <c r="C86" s="4058"/>
      <c r="D86" s="4061"/>
      <c r="E86" s="65" t="s">
        <v>696</v>
      </c>
      <c r="F86" s="345" t="s">
        <v>34</v>
      </c>
      <c r="G86" s="345" t="s">
        <v>536</v>
      </c>
      <c r="H86" s="38" t="str">
        <f t="shared" si="36"/>
        <v>PK2-HR-ME</v>
      </c>
      <c r="I86" s="2876" t="s">
        <v>477</v>
      </c>
      <c r="J86" s="2876" t="s">
        <v>479</v>
      </c>
      <c r="K86" s="13" t="str">
        <f t="shared" si="37"/>
        <v>180</v>
      </c>
      <c r="L86" s="144"/>
      <c r="M86" s="2864" t="s">
        <v>80</v>
      </c>
      <c r="N86" s="2854"/>
      <c r="O86" s="13">
        <v>60</v>
      </c>
      <c r="P86" s="13">
        <v>1</v>
      </c>
      <c r="Q86" s="13">
        <v>60</v>
      </c>
      <c r="R86" s="2855" t="s">
        <v>385</v>
      </c>
      <c r="S86" s="192" t="s">
        <v>530</v>
      </c>
      <c r="V86" s="193"/>
      <c r="W86" s="2819"/>
      <c r="Y86" s="193" t="s">
        <v>717</v>
      </c>
      <c r="Z86" s="193" t="s">
        <v>716</v>
      </c>
    </row>
    <row r="87" spans="1:26" hidden="1">
      <c r="A87" s="295" t="s">
        <v>282</v>
      </c>
      <c r="B87" s="2850" t="s">
        <v>801</v>
      </c>
      <c r="C87" s="4058"/>
      <c r="D87" s="4061"/>
      <c r="E87" s="65" t="s">
        <v>696</v>
      </c>
      <c r="F87" s="345" t="s">
        <v>34</v>
      </c>
      <c r="G87" s="345" t="s">
        <v>536</v>
      </c>
      <c r="H87" s="38" t="str">
        <f t="shared" ref="H87:H90" si="38">A87&amp;"-"&amp;E87&amp;F87&amp;"-"&amp;G87</f>
        <v>PK2-HR-ME</v>
      </c>
      <c r="I87" s="2876" t="s">
        <v>477</v>
      </c>
      <c r="J87" s="2876" t="s">
        <v>479</v>
      </c>
      <c r="K87" s="13" t="str">
        <f t="shared" ref="K87:K90" si="39">_xlfn.IFS(E87="H","180",E87="180","30")</f>
        <v>180</v>
      </c>
      <c r="L87" s="144"/>
      <c r="M87" s="2864" t="s">
        <v>80</v>
      </c>
      <c r="N87" s="2854"/>
      <c r="O87" s="13">
        <v>60</v>
      </c>
      <c r="P87" s="13">
        <v>1</v>
      </c>
      <c r="Q87" s="13">
        <v>60</v>
      </c>
      <c r="R87" s="2855" t="s">
        <v>385</v>
      </c>
      <c r="S87" s="192" t="s">
        <v>530</v>
      </c>
      <c r="V87" s="193"/>
      <c r="W87" s="2819"/>
    </row>
    <row r="88" spans="1:26" hidden="1">
      <c r="A88" s="295" t="s">
        <v>282</v>
      </c>
      <c r="B88" s="2850" t="s">
        <v>802</v>
      </c>
      <c r="C88" s="4058"/>
      <c r="D88" s="4061"/>
      <c r="E88" s="65" t="s">
        <v>696</v>
      </c>
      <c r="F88" s="345" t="s">
        <v>34</v>
      </c>
      <c r="G88" s="345" t="s">
        <v>536</v>
      </c>
      <c r="H88" s="38" t="str">
        <f t="shared" ref="H88:H89" si="40">A88&amp;"-"&amp;E88&amp;F88&amp;"-"&amp;G88</f>
        <v>PK2-HR-ME</v>
      </c>
      <c r="I88" s="2876" t="s">
        <v>477</v>
      </c>
      <c r="J88" s="2876" t="s">
        <v>479</v>
      </c>
      <c r="K88" s="13" t="str">
        <f t="shared" ref="K88:K89" si="41">_xlfn.IFS(E88="H","180",E88="180","30")</f>
        <v>180</v>
      </c>
      <c r="L88" s="144"/>
      <c r="M88" s="2864" t="s">
        <v>80</v>
      </c>
      <c r="N88" s="2854"/>
      <c r="O88" s="13">
        <v>60</v>
      </c>
      <c r="P88" s="13">
        <v>1</v>
      </c>
      <c r="Q88" s="13">
        <v>60</v>
      </c>
      <c r="R88" s="2855" t="s">
        <v>385</v>
      </c>
      <c r="S88" s="192" t="s">
        <v>530</v>
      </c>
      <c r="V88" s="193"/>
      <c r="W88" s="2819"/>
    </row>
    <row r="89" spans="1:26" hidden="1">
      <c r="A89" s="295" t="s">
        <v>282</v>
      </c>
      <c r="B89" s="2850" t="s">
        <v>820</v>
      </c>
      <c r="C89" s="4058"/>
      <c r="D89" s="4061"/>
      <c r="E89" s="65" t="s">
        <v>696</v>
      </c>
      <c r="F89" s="345" t="s">
        <v>34</v>
      </c>
      <c r="G89" s="345" t="s">
        <v>536</v>
      </c>
      <c r="H89" s="38" t="str">
        <f t="shared" si="40"/>
        <v>PK2-HR-ME</v>
      </c>
      <c r="I89" s="2876" t="s">
        <v>477</v>
      </c>
      <c r="J89" s="2876" t="s">
        <v>479</v>
      </c>
      <c r="K89" s="13" t="str">
        <f t="shared" si="41"/>
        <v>180</v>
      </c>
      <c r="L89" s="144"/>
      <c r="M89" s="2864" t="s">
        <v>80</v>
      </c>
      <c r="N89" s="2854"/>
      <c r="O89" s="13">
        <v>60</v>
      </c>
      <c r="P89" s="13">
        <v>1</v>
      </c>
      <c r="Q89" s="13">
        <v>60</v>
      </c>
      <c r="R89" s="2855" t="s">
        <v>385</v>
      </c>
      <c r="S89" s="192" t="s">
        <v>530</v>
      </c>
      <c r="V89" s="193"/>
      <c r="W89" s="2819"/>
    </row>
    <row r="90" spans="1:26" hidden="1">
      <c r="A90" s="295" t="s">
        <v>282</v>
      </c>
      <c r="B90" s="2850" t="s">
        <v>803</v>
      </c>
      <c r="C90" s="4058"/>
      <c r="D90" s="4061"/>
      <c r="E90" s="65" t="s">
        <v>696</v>
      </c>
      <c r="F90" s="345" t="s">
        <v>34</v>
      </c>
      <c r="G90" s="345" t="s">
        <v>536</v>
      </c>
      <c r="H90" s="38" t="str">
        <f t="shared" si="38"/>
        <v>PK2-HR-ME</v>
      </c>
      <c r="I90" s="2876" t="s">
        <v>477</v>
      </c>
      <c r="J90" s="2876" t="s">
        <v>479</v>
      </c>
      <c r="K90" s="13" t="str">
        <f t="shared" si="39"/>
        <v>180</v>
      </c>
      <c r="L90" s="144"/>
      <c r="M90" s="2864" t="s">
        <v>80</v>
      </c>
      <c r="N90" s="2854"/>
      <c r="O90" s="13">
        <v>60</v>
      </c>
      <c r="P90" s="13">
        <v>1</v>
      </c>
      <c r="Q90" s="13">
        <v>60</v>
      </c>
      <c r="R90" s="2855" t="s">
        <v>385</v>
      </c>
      <c r="S90" s="192" t="s">
        <v>530</v>
      </c>
      <c r="V90" s="193"/>
      <c r="W90" s="2819"/>
    </row>
    <row r="91" spans="1:26" hidden="1">
      <c r="A91" s="295" t="s">
        <v>282</v>
      </c>
      <c r="B91" s="2856" t="s">
        <v>805</v>
      </c>
      <c r="C91" s="4058"/>
      <c r="D91" s="4061"/>
      <c r="E91" s="65" t="s">
        <v>696</v>
      </c>
      <c r="F91" s="345" t="s">
        <v>34</v>
      </c>
      <c r="G91" s="345" t="s">
        <v>536</v>
      </c>
      <c r="H91" s="38" t="str">
        <f t="shared" si="36"/>
        <v>PK2-HR-ME</v>
      </c>
      <c r="I91" s="2876" t="s">
        <v>477</v>
      </c>
      <c r="J91" s="2876" t="s">
        <v>479</v>
      </c>
      <c r="K91" s="13" t="str">
        <f t="shared" si="37"/>
        <v>180</v>
      </c>
      <c r="L91" s="144"/>
      <c r="M91" s="2854" t="s">
        <v>80</v>
      </c>
      <c r="N91" s="2614"/>
      <c r="O91" s="13">
        <v>60</v>
      </c>
      <c r="P91" s="13">
        <v>1</v>
      </c>
      <c r="Q91" s="13">
        <v>60</v>
      </c>
      <c r="R91" s="2855" t="s">
        <v>385</v>
      </c>
      <c r="S91" s="192" t="s">
        <v>530</v>
      </c>
      <c r="V91" s="193"/>
      <c r="W91" s="2819"/>
      <c r="Y91" s="193" t="s">
        <v>717</v>
      </c>
      <c r="Z91" s="193" t="s">
        <v>716</v>
      </c>
    </row>
    <row r="92" spans="1:26" hidden="1">
      <c r="A92" s="295" t="s">
        <v>282</v>
      </c>
      <c r="B92" s="2856" t="s">
        <v>804</v>
      </c>
      <c r="C92" s="4058"/>
      <c r="D92" s="4061"/>
      <c r="E92" s="65" t="s">
        <v>696</v>
      </c>
      <c r="F92" s="345" t="s">
        <v>34</v>
      </c>
      <c r="G92" s="345" t="s">
        <v>536</v>
      </c>
      <c r="H92" s="38" t="str">
        <f t="shared" si="36"/>
        <v>PK2-HR-ME</v>
      </c>
      <c r="I92" s="2876" t="s">
        <v>477</v>
      </c>
      <c r="J92" s="2876" t="s">
        <v>479</v>
      </c>
      <c r="K92" s="13" t="str">
        <f t="shared" si="37"/>
        <v>180</v>
      </c>
      <c r="L92" s="144"/>
      <c r="M92" s="2864" t="s">
        <v>80</v>
      </c>
      <c r="N92" s="2854"/>
      <c r="O92" s="13">
        <v>60</v>
      </c>
      <c r="P92" s="13">
        <v>1</v>
      </c>
      <c r="Q92" s="13">
        <v>60</v>
      </c>
      <c r="R92" s="2855" t="s">
        <v>385</v>
      </c>
      <c r="S92" s="192" t="s">
        <v>530</v>
      </c>
      <c r="V92" s="193"/>
      <c r="W92" s="2819"/>
      <c r="Y92" s="193" t="s">
        <v>717</v>
      </c>
      <c r="Z92" s="193" t="s">
        <v>716</v>
      </c>
    </row>
    <row r="93" spans="1:26" hidden="1">
      <c r="A93" s="295" t="s">
        <v>282</v>
      </c>
      <c r="B93" s="2856" t="s">
        <v>806</v>
      </c>
      <c r="C93" s="4058"/>
      <c r="D93" s="4061"/>
      <c r="E93" s="65" t="s">
        <v>696</v>
      </c>
      <c r="F93" s="345" t="s">
        <v>34</v>
      </c>
      <c r="G93" s="345" t="s">
        <v>536</v>
      </c>
      <c r="H93" s="38" t="str">
        <f t="shared" si="36"/>
        <v>PK2-HR-ME</v>
      </c>
      <c r="I93" s="2876" t="s">
        <v>477</v>
      </c>
      <c r="J93" s="2876" t="s">
        <v>479</v>
      </c>
      <c r="K93" s="13" t="str">
        <f t="shared" si="37"/>
        <v>180</v>
      </c>
      <c r="L93" s="144"/>
      <c r="M93" s="2854" t="s">
        <v>80</v>
      </c>
      <c r="N93" s="2614"/>
      <c r="O93" s="13">
        <v>60</v>
      </c>
      <c r="P93" s="13">
        <v>1</v>
      </c>
      <c r="Q93" s="13">
        <v>60</v>
      </c>
      <c r="R93" s="2855" t="s">
        <v>385</v>
      </c>
      <c r="S93" s="192" t="s">
        <v>530</v>
      </c>
      <c r="V93" s="193"/>
      <c r="W93" s="2819"/>
      <c r="Y93" s="193" t="s">
        <v>717</v>
      </c>
      <c r="Z93" s="193" t="s">
        <v>716</v>
      </c>
    </row>
    <row r="94" spans="1:26" hidden="1">
      <c r="A94" s="354" t="s">
        <v>282</v>
      </c>
      <c r="B94" s="2857" t="s">
        <v>807</v>
      </c>
      <c r="C94" s="4058"/>
      <c r="D94" s="4061"/>
      <c r="E94" s="65" t="s">
        <v>696</v>
      </c>
      <c r="F94" s="345" t="s">
        <v>34</v>
      </c>
      <c r="G94" s="345" t="s">
        <v>536</v>
      </c>
      <c r="H94" s="38" t="str">
        <f t="shared" si="36"/>
        <v>PK2-HR-ME</v>
      </c>
      <c r="I94" s="2876" t="s">
        <v>477</v>
      </c>
      <c r="J94" s="2876" t="s">
        <v>479</v>
      </c>
      <c r="K94" s="13" t="str">
        <f t="shared" si="37"/>
        <v>180</v>
      </c>
      <c r="L94" s="144"/>
      <c r="M94" s="2864" t="s">
        <v>80</v>
      </c>
      <c r="N94" s="2854"/>
      <c r="O94" s="13">
        <v>60</v>
      </c>
      <c r="P94" s="13">
        <v>1</v>
      </c>
      <c r="Q94" s="13">
        <v>60</v>
      </c>
      <c r="R94" s="2855" t="s">
        <v>385</v>
      </c>
      <c r="S94" s="192" t="s">
        <v>530</v>
      </c>
      <c r="V94" s="193"/>
      <c r="W94" s="2819"/>
      <c r="Y94" s="193" t="s">
        <v>717</v>
      </c>
      <c r="Z94" s="193" t="s">
        <v>716</v>
      </c>
    </row>
    <row r="95" spans="1:26" ht="12" hidden="1" thickBot="1">
      <c r="A95" s="296" t="s">
        <v>282</v>
      </c>
      <c r="B95" s="2858" t="s">
        <v>821</v>
      </c>
      <c r="C95" s="4059"/>
      <c r="D95" s="4062"/>
      <c r="E95" s="139" t="s">
        <v>696</v>
      </c>
      <c r="F95" s="346" t="s">
        <v>34</v>
      </c>
      <c r="G95" s="346" t="s">
        <v>536</v>
      </c>
      <c r="H95" s="39" t="str">
        <f t="shared" si="36"/>
        <v>PK2-HR-ME</v>
      </c>
      <c r="I95" s="2877" t="s">
        <v>477</v>
      </c>
      <c r="J95" s="2877" t="s">
        <v>479</v>
      </c>
      <c r="K95" s="16" t="str">
        <f t="shared" si="37"/>
        <v>180</v>
      </c>
      <c r="L95" s="141"/>
      <c r="M95" s="2861" t="s">
        <v>80</v>
      </c>
      <c r="N95" s="142"/>
      <c r="O95" s="16">
        <v>60</v>
      </c>
      <c r="P95" s="16">
        <v>1</v>
      </c>
      <c r="Q95" s="16">
        <v>60</v>
      </c>
      <c r="R95" s="2862" t="s">
        <v>385</v>
      </c>
      <c r="S95" s="192" t="s">
        <v>530</v>
      </c>
      <c r="V95" s="193"/>
      <c r="W95" s="2819"/>
      <c r="Y95" s="193" t="s">
        <v>717</v>
      </c>
      <c r="Z95" s="193" t="s">
        <v>716</v>
      </c>
    </row>
    <row r="96" spans="1:26" hidden="1">
      <c r="A96" s="299" t="s">
        <v>282</v>
      </c>
      <c r="B96" s="2845" t="s">
        <v>799</v>
      </c>
      <c r="C96" s="4057">
        <v>361003</v>
      </c>
      <c r="D96" s="4054">
        <v>3087</v>
      </c>
      <c r="E96" s="138" t="s">
        <v>718</v>
      </c>
      <c r="F96" s="344" t="s">
        <v>34</v>
      </c>
      <c r="G96" s="344" t="s">
        <v>536</v>
      </c>
      <c r="H96" s="47" t="str">
        <f>A96&amp;"-"&amp;E96&amp;F96&amp;"-"&amp;G96</f>
        <v>PK2-YR-ME</v>
      </c>
      <c r="I96" s="2874" t="s">
        <v>492</v>
      </c>
      <c r="J96" s="2874" t="s">
        <v>494</v>
      </c>
      <c r="K96" s="26" t="str">
        <f>_xlfn.IFS(E96="Y","365",E96="Y","365")</f>
        <v>365</v>
      </c>
      <c r="L96" s="145"/>
      <c r="M96" s="2848" t="s">
        <v>80</v>
      </c>
      <c r="N96" s="2848"/>
      <c r="O96" s="26">
        <v>60</v>
      </c>
      <c r="P96" s="26">
        <v>1</v>
      </c>
      <c r="Q96" s="26">
        <v>20</v>
      </c>
      <c r="R96" s="2849" t="s">
        <v>383</v>
      </c>
      <c r="S96" s="192" t="s">
        <v>529</v>
      </c>
      <c r="V96" s="193"/>
      <c r="W96" s="2819"/>
      <c r="Y96" s="193" t="s">
        <v>735</v>
      </c>
      <c r="Z96" s="193" t="s">
        <v>736</v>
      </c>
    </row>
    <row r="97" spans="1:26" hidden="1">
      <c r="A97" s="295" t="s">
        <v>282</v>
      </c>
      <c r="B97" s="2850" t="s">
        <v>800</v>
      </c>
      <c r="C97" s="4058"/>
      <c r="D97" s="4055"/>
      <c r="E97" s="65" t="s">
        <v>718</v>
      </c>
      <c r="F97" s="345" t="s">
        <v>34</v>
      </c>
      <c r="G97" s="345" t="s">
        <v>536</v>
      </c>
      <c r="H97" s="38" t="str">
        <f t="shared" ref="H97:H119" si="42">A97&amp;"-"&amp;E97&amp;F97&amp;"-"&amp;G97</f>
        <v>PK2-YR-ME</v>
      </c>
      <c r="I97" s="2876" t="s">
        <v>492</v>
      </c>
      <c r="J97" s="2876" t="s">
        <v>494</v>
      </c>
      <c r="K97" s="13" t="str">
        <f t="shared" ref="K97:K119" si="43">_xlfn.IFS(E97="Y","365",E97="Y","365")</f>
        <v>365</v>
      </c>
      <c r="L97" s="144"/>
      <c r="M97" s="2854" t="s">
        <v>80</v>
      </c>
      <c r="N97" s="2614"/>
      <c r="O97" s="13">
        <v>60</v>
      </c>
      <c r="P97" s="13">
        <v>1</v>
      </c>
      <c r="Q97" s="13">
        <v>20</v>
      </c>
      <c r="R97" s="2855" t="s">
        <v>383</v>
      </c>
      <c r="S97" s="192" t="s">
        <v>529</v>
      </c>
      <c r="V97" s="193"/>
      <c r="W97" s="2819"/>
      <c r="Y97" s="193" t="s">
        <v>735</v>
      </c>
      <c r="Z97" s="193" t="s">
        <v>736</v>
      </c>
    </row>
    <row r="98" spans="1:26" hidden="1">
      <c r="A98" s="295" t="s">
        <v>282</v>
      </c>
      <c r="B98" s="2850" t="s">
        <v>800</v>
      </c>
      <c r="C98" s="4058"/>
      <c r="D98" s="4055"/>
      <c r="E98" s="65" t="s">
        <v>718</v>
      </c>
      <c r="F98" s="345" t="s">
        <v>34</v>
      </c>
      <c r="G98" s="345" t="s">
        <v>536</v>
      </c>
      <c r="H98" s="38" t="str">
        <f t="shared" si="42"/>
        <v>PK2-YR-ME</v>
      </c>
      <c r="I98" s="2876" t="s">
        <v>492</v>
      </c>
      <c r="J98" s="2876" t="s">
        <v>494</v>
      </c>
      <c r="K98" s="13" t="str">
        <f t="shared" si="43"/>
        <v>365</v>
      </c>
      <c r="L98" s="144"/>
      <c r="M98" s="2854" t="s">
        <v>80</v>
      </c>
      <c r="N98" s="2854"/>
      <c r="O98" s="13">
        <v>60</v>
      </c>
      <c r="P98" s="13">
        <v>1</v>
      </c>
      <c r="Q98" s="13">
        <v>20</v>
      </c>
      <c r="R98" s="2855" t="s">
        <v>383</v>
      </c>
      <c r="S98" s="192" t="s">
        <v>529</v>
      </c>
      <c r="V98" s="193"/>
      <c r="W98" s="2819"/>
      <c r="Y98" s="193" t="s">
        <v>735</v>
      </c>
      <c r="Z98" s="193" t="s">
        <v>736</v>
      </c>
    </row>
    <row r="99" spans="1:26" hidden="1">
      <c r="A99" s="295" t="s">
        <v>282</v>
      </c>
      <c r="B99" s="2850" t="s">
        <v>801</v>
      </c>
      <c r="C99" s="4058"/>
      <c r="D99" s="4055"/>
      <c r="E99" s="65" t="s">
        <v>718</v>
      </c>
      <c r="F99" s="345" t="s">
        <v>34</v>
      </c>
      <c r="G99" s="345" t="s">
        <v>536</v>
      </c>
      <c r="H99" s="38" t="str">
        <f t="shared" ref="H99:H100" si="44">A99&amp;"-"&amp;E99&amp;F99&amp;"-"&amp;G99</f>
        <v>PK2-YR-ME</v>
      </c>
      <c r="I99" s="2876" t="s">
        <v>492</v>
      </c>
      <c r="J99" s="2876" t="s">
        <v>494</v>
      </c>
      <c r="K99" s="13" t="str">
        <f t="shared" ref="K99:K100" si="45">_xlfn.IFS(E99="Y","365",E99="Y","365")</f>
        <v>365</v>
      </c>
      <c r="L99" s="144"/>
      <c r="M99" s="2854" t="s">
        <v>80</v>
      </c>
      <c r="N99" s="2854"/>
      <c r="O99" s="13">
        <v>60</v>
      </c>
      <c r="P99" s="13">
        <v>1</v>
      </c>
      <c r="Q99" s="13">
        <v>20</v>
      </c>
      <c r="R99" s="2855" t="s">
        <v>383</v>
      </c>
      <c r="S99" s="192" t="s">
        <v>529</v>
      </c>
      <c r="V99" s="193"/>
      <c r="W99" s="2819"/>
    </row>
    <row r="100" spans="1:26" hidden="1">
      <c r="A100" s="295" t="s">
        <v>282</v>
      </c>
      <c r="B100" s="2850" t="s">
        <v>802</v>
      </c>
      <c r="C100" s="4058"/>
      <c r="D100" s="4055"/>
      <c r="E100" s="65" t="s">
        <v>718</v>
      </c>
      <c r="F100" s="345" t="s">
        <v>34</v>
      </c>
      <c r="G100" s="345" t="s">
        <v>536</v>
      </c>
      <c r="H100" s="38" t="str">
        <f t="shared" si="44"/>
        <v>PK2-YR-ME</v>
      </c>
      <c r="I100" s="2876" t="s">
        <v>492</v>
      </c>
      <c r="J100" s="2876" t="s">
        <v>494</v>
      </c>
      <c r="K100" s="13" t="str">
        <f t="shared" si="45"/>
        <v>365</v>
      </c>
      <c r="L100" s="144"/>
      <c r="M100" s="2854" t="s">
        <v>80</v>
      </c>
      <c r="N100" s="2854"/>
      <c r="O100" s="13">
        <v>60</v>
      </c>
      <c r="P100" s="13">
        <v>1</v>
      </c>
      <c r="Q100" s="13">
        <v>20</v>
      </c>
      <c r="R100" s="2855" t="s">
        <v>383</v>
      </c>
      <c r="S100" s="192" t="s">
        <v>529</v>
      </c>
      <c r="V100" s="193"/>
      <c r="W100" s="2819"/>
    </row>
    <row r="101" spans="1:26" hidden="1">
      <c r="A101" s="295" t="s">
        <v>282</v>
      </c>
      <c r="B101" s="2850" t="s">
        <v>820</v>
      </c>
      <c r="C101" s="4058"/>
      <c r="D101" s="4055"/>
      <c r="E101" s="65" t="s">
        <v>718</v>
      </c>
      <c r="F101" s="345" t="s">
        <v>34</v>
      </c>
      <c r="G101" s="345" t="s">
        <v>536</v>
      </c>
      <c r="H101" s="38" t="str">
        <f t="shared" ref="H101" si="46">A101&amp;"-"&amp;E101&amp;F101&amp;"-"&amp;G101</f>
        <v>PK2-YR-ME</v>
      </c>
      <c r="I101" s="2876" t="s">
        <v>492</v>
      </c>
      <c r="J101" s="2876" t="s">
        <v>494</v>
      </c>
      <c r="K101" s="13" t="str">
        <f t="shared" ref="K101" si="47">_xlfn.IFS(E101="Y","365",E101="Y","365")</f>
        <v>365</v>
      </c>
      <c r="L101" s="144"/>
      <c r="M101" s="2854" t="s">
        <v>80</v>
      </c>
      <c r="N101" s="2854"/>
      <c r="O101" s="13">
        <v>60</v>
      </c>
      <c r="P101" s="13">
        <v>1</v>
      </c>
      <c r="Q101" s="13">
        <v>20</v>
      </c>
      <c r="R101" s="2855" t="s">
        <v>383</v>
      </c>
      <c r="S101" s="192" t="s">
        <v>529</v>
      </c>
      <c r="V101" s="193"/>
      <c r="W101" s="2819"/>
    </row>
    <row r="102" spans="1:26" hidden="1">
      <c r="A102" s="295" t="s">
        <v>282</v>
      </c>
      <c r="B102" s="2850" t="s">
        <v>803</v>
      </c>
      <c r="C102" s="4058"/>
      <c r="D102" s="4055"/>
      <c r="E102" s="65" t="s">
        <v>718</v>
      </c>
      <c r="F102" s="345" t="s">
        <v>34</v>
      </c>
      <c r="G102" s="345" t="s">
        <v>536</v>
      </c>
      <c r="H102" s="38" t="str">
        <f t="shared" si="42"/>
        <v>PK2-YR-ME</v>
      </c>
      <c r="I102" s="2876" t="s">
        <v>492</v>
      </c>
      <c r="J102" s="2876" t="s">
        <v>494</v>
      </c>
      <c r="K102" s="13" t="str">
        <f t="shared" si="43"/>
        <v>365</v>
      </c>
      <c r="L102" s="144"/>
      <c r="M102" s="2854" t="s">
        <v>80</v>
      </c>
      <c r="N102" s="2854"/>
      <c r="O102" s="13">
        <v>60</v>
      </c>
      <c r="P102" s="13">
        <v>1</v>
      </c>
      <c r="Q102" s="13">
        <v>20</v>
      </c>
      <c r="R102" s="2855" t="s">
        <v>383</v>
      </c>
      <c r="S102" s="192" t="s">
        <v>529</v>
      </c>
      <c r="V102" s="193"/>
      <c r="W102" s="2819"/>
      <c r="Y102" s="193" t="s">
        <v>735</v>
      </c>
      <c r="Z102" s="193" t="s">
        <v>736</v>
      </c>
    </row>
    <row r="103" spans="1:26" hidden="1">
      <c r="A103" s="295" t="s">
        <v>282</v>
      </c>
      <c r="B103" s="2856" t="s">
        <v>805</v>
      </c>
      <c r="C103" s="4058"/>
      <c r="D103" s="4055"/>
      <c r="E103" s="65" t="s">
        <v>718</v>
      </c>
      <c r="F103" s="345" t="s">
        <v>34</v>
      </c>
      <c r="G103" s="345" t="s">
        <v>536</v>
      </c>
      <c r="H103" s="38" t="str">
        <f t="shared" si="42"/>
        <v>PK2-YR-ME</v>
      </c>
      <c r="I103" s="2876" t="s">
        <v>492</v>
      </c>
      <c r="J103" s="2876" t="s">
        <v>494</v>
      </c>
      <c r="K103" s="13" t="str">
        <f t="shared" si="43"/>
        <v>365</v>
      </c>
      <c r="L103" s="144"/>
      <c r="M103" s="2854" t="s">
        <v>80</v>
      </c>
      <c r="N103" s="2854"/>
      <c r="O103" s="13">
        <v>60</v>
      </c>
      <c r="P103" s="13">
        <v>1</v>
      </c>
      <c r="Q103" s="13">
        <v>20</v>
      </c>
      <c r="R103" s="2855" t="s">
        <v>383</v>
      </c>
      <c r="S103" s="192" t="s">
        <v>529</v>
      </c>
      <c r="V103" s="193"/>
      <c r="W103" s="2819"/>
      <c r="Y103" s="193" t="s">
        <v>735</v>
      </c>
      <c r="Z103" s="193" t="s">
        <v>736</v>
      </c>
    </row>
    <row r="104" spans="1:26" hidden="1">
      <c r="A104" s="295" t="s">
        <v>282</v>
      </c>
      <c r="B104" s="2856" t="s">
        <v>804</v>
      </c>
      <c r="C104" s="4058"/>
      <c r="D104" s="4055"/>
      <c r="E104" s="65" t="s">
        <v>718</v>
      </c>
      <c r="F104" s="345" t="s">
        <v>34</v>
      </c>
      <c r="G104" s="345" t="s">
        <v>536</v>
      </c>
      <c r="H104" s="38" t="str">
        <f t="shared" si="42"/>
        <v>PK2-YR-ME</v>
      </c>
      <c r="I104" s="2876" t="s">
        <v>492</v>
      </c>
      <c r="J104" s="2876" t="s">
        <v>494</v>
      </c>
      <c r="K104" s="13" t="str">
        <f t="shared" si="43"/>
        <v>365</v>
      </c>
      <c r="L104" s="144"/>
      <c r="M104" s="2854" t="s">
        <v>80</v>
      </c>
      <c r="N104" s="2614"/>
      <c r="O104" s="13">
        <v>60</v>
      </c>
      <c r="P104" s="13">
        <v>1</v>
      </c>
      <c r="Q104" s="13">
        <v>20</v>
      </c>
      <c r="R104" s="2855" t="s">
        <v>383</v>
      </c>
      <c r="S104" s="192" t="s">
        <v>529</v>
      </c>
      <c r="V104" s="193"/>
      <c r="W104" s="2819"/>
      <c r="Y104" s="193" t="s">
        <v>735</v>
      </c>
      <c r="Z104" s="193" t="s">
        <v>736</v>
      </c>
    </row>
    <row r="105" spans="1:26" hidden="1">
      <c r="A105" s="295" t="s">
        <v>282</v>
      </c>
      <c r="B105" s="2856" t="s">
        <v>806</v>
      </c>
      <c r="C105" s="4058"/>
      <c r="D105" s="4055"/>
      <c r="E105" s="65" t="s">
        <v>718</v>
      </c>
      <c r="F105" s="345" t="s">
        <v>34</v>
      </c>
      <c r="G105" s="345" t="s">
        <v>536</v>
      </c>
      <c r="H105" s="38" t="str">
        <f t="shared" si="42"/>
        <v>PK2-YR-ME</v>
      </c>
      <c r="I105" s="2876" t="s">
        <v>492</v>
      </c>
      <c r="J105" s="2876" t="s">
        <v>494</v>
      </c>
      <c r="K105" s="13" t="str">
        <f t="shared" si="43"/>
        <v>365</v>
      </c>
      <c r="L105" s="144"/>
      <c r="M105" s="2854" t="s">
        <v>80</v>
      </c>
      <c r="N105" s="2854"/>
      <c r="O105" s="13">
        <v>60</v>
      </c>
      <c r="P105" s="13">
        <v>1</v>
      </c>
      <c r="Q105" s="13">
        <v>20</v>
      </c>
      <c r="R105" s="2855" t="s">
        <v>383</v>
      </c>
      <c r="S105" s="192" t="s">
        <v>529</v>
      </c>
      <c r="V105" s="193"/>
      <c r="W105" s="2819"/>
      <c r="Y105" s="193" t="s">
        <v>735</v>
      </c>
      <c r="Z105" s="193" t="s">
        <v>736</v>
      </c>
    </row>
    <row r="106" spans="1:26" hidden="1">
      <c r="A106" s="295" t="s">
        <v>282</v>
      </c>
      <c r="B106" s="2856" t="s">
        <v>807</v>
      </c>
      <c r="C106" s="4058"/>
      <c r="D106" s="4055"/>
      <c r="E106" s="65" t="s">
        <v>718</v>
      </c>
      <c r="F106" s="345" t="s">
        <v>34</v>
      </c>
      <c r="G106" s="345" t="s">
        <v>536</v>
      </c>
      <c r="H106" s="38" t="str">
        <f t="shared" si="42"/>
        <v>PK2-YR-ME</v>
      </c>
      <c r="I106" s="2876" t="s">
        <v>492</v>
      </c>
      <c r="J106" s="2876" t="s">
        <v>494</v>
      </c>
      <c r="K106" s="13" t="str">
        <f t="shared" si="43"/>
        <v>365</v>
      </c>
      <c r="L106" s="144"/>
      <c r="M106" s="2854" t="s">
        <v>80</v>
      </c>
      <c r="N106" s="2854"/>
      <c r="O106" s="13">
        <v>60</v>
      </c>
      <c r="P106" s="13">
        <v>1</v>
      </c>
      <c r="Q106" s="13">
        <v>20</v>
      </c>
      <c r="R106" s="2855" t="s">
        <v>383</v>
      </c>
      <c r="S106" s="192" t="s">
        <v>529</v>
      </c>
      <c r="V106" s="193"/>
      <c r="W106" s="2819"/>
      <c r="Y106" s="193" t="s">
        <v>735</v>
      </c>
      <c r="Z106" s="193" t="s">
        <v>736</v>
      </c>
    </row>
    <row r="107" spans="1:26" hidden="1">
      <c r="A107" s="297" t="s">
        <v>282</v>
      </c>
      <c r="B107" s="2866" t="s">
        <v>821</v>
      </c>
      <c r="C107" s="4058"/>
      <c r="D107" s="4055"/>
      <c r="E107" s="65" t="s">
        <v>718</v>
      </c>
      <c r="F107" s="345" t="s">
        <v>34</v>
      </c>
      <c r="G107" s="345" t="s">
        <v>536</v>
      </c>
      <c r="H107" s="38" t="str">
        <f t="shared" ref="H107" si="48">A107&amp;"-"&amp;E107&amp;F107&amp;"-"&amp;G107</f>
        <v>PK2-YR-ME</v>
      </c>
      <c r="I107" s="2876" t="s">
        <v>492</v>
      </c>
      <c r="J107" s="2876" t="s">
        <v>494</v>
      </c>
      <c r="K107" s="13" t="str">
        <f t="shared" ref="K107" si="49">_xlfn.IFS(E107="Y","365",E107="Y","365")</f>
        <v>365</v>
      </c>
      <c r="L107" s="144"/>
      <c r="M107" s="2854" t="s">
        <v>80</v>
      </c>
      <c r="N107" s="2854"/>
      <c r="O107" s="13">
        <v>60</v>
      </c>
      <c r="P107" s="13">
        <v>1</v>
      </c>
      <c r="Q107" s="13">
        <v>20</v>
      </c>
      <c r="R107" s="2878" t="s">
        <v>383</v>
      </c>
      <c r="S107" s="192" t="s">
        <v>529</v>
      </c>
      <c r="V107" s="193"/>
      <c r="W107" s="2819"/>
    </row>
    <row r="108" spans="1:26" hidden="1">
      <c r="A108" s="297" t="s">
        <v>282</v>
      </c>
      <c r="B108" s="2867" t="s">
        <v>799</v>
      </c>
      <c r="C108" s="4058"/>
      <c r="D108" s="4055"/>
      <c r="E108" s="65" t="s">
        <v>718</v>
      </c>
      <c r="F108" s="345" t="s">
        <v>34</v>
      </c>
      <c r="G108" s="345" t="s">
        <v>536</v>
      </c>
      <c r="H108" s="38" t="str">
        <f t="shared" si="42"/>
        <v>PK2-YR-ME</v>
      </c>
      <c r="I108" s="2876" t="s">
        <v>489</v>
      </c>
      <c r="J108" s="2876" t="s">
        <v>491</v>
      </c>
      <c r="K108" s="13" t="str">
        <f>_xlfn.IFS(E108="Y","365",E108="Y","365")</f>
        <v>365</v>
      </c>
      <c r="L108" s="144"/>
      <c r="M108" s="2854" t="s">
        <v>80</v>
      </c>
      <c r="N108" s="2854"/>
      <c r="O108" s="13">
        <v>60</v>
      </c>
      <c r="P108" s="13">
        <v>1</v>
      </c>
      <c r="Q108" s="13">
        <f t="shared" ref="Q108:Q129" si="50">O108*P108</f>
        <v>60</v>
      </c>
      <c r="R108" s="2879" t="s">
        <v>385</v>
      </c>
      <c r="S108" s="2613" t="s">
        <v>530</v>
      </c>
      <c r="V108" s="193"/>
      <c r="W108" s="2819"/>
      <c r="Y108" s="193" t="s">
        <v>735</v>
      </c>
      <c r="Z108" s="193" t="s">
        <v>736</v>
      </c>
    </row>
    <row r="109" spans="1:26" hidden="1">
      <c r="A109" s="295" t="s">
        <v>282</v>
      </c>
      <c r="B109" s="2850" t="s">
        <v>800</v>
      </c>
      <c r="C109" s="4058"/>
      <c r="D109" s="4055"/>
      <c r="E109" s="65" t="s">
        <v>718</v>
      </c>
      <c r="F109" s="345" t="s">
        <v>34</v>
      </c>
      <c r="G109" s="345" t="s">
        <v>536</v>
      </c>
      <c r="H109" s="65" t="str">
        <f t="shared" si="42"/>
        <v>PK2-YR-ME</v>
      </c>
      <c r="I109" s="2876" t="s">
        <v>489</v>
      </c>
      <c r="J109" s="2876" t="s">
        <v>491</v>
      </c>
      <c r="K109" s="13" t="str">
        <f t="shared" si="43"/>
        <v>365</v>
      </c>
      <c r="L109" s="144"/>
      <c r="M109" s="2854" t="s">
        <v>80</v>
      </c>
      <c r="N109" s="2614"/>
      <c r="O109" s="13">
        <v>60</v>
      </c>
      <c r="P109" s="13">
        <v>1</v>
      </c>
      <c r="Q109" s="13">
        <f t="shared" si="50"/>
        <v>60</v>
      </c>
      <c r="R109" s="2878" t="s">
        <v>385</v>
      </c>
      <c r="S109" s="192" t="s">
        <v>530</v>
      </c>
      <c r="V109" s="193"/>
      <c r="W109" s="2819"/>
      <c r="Y109" s="193" t="s">
        <v>735</v>
      </c>
      <c r="Z109" s="193" t="s">
        <v>736</v>
      </c>
    </row>
    <row r="110" spans="1:26" hidden="1">
      <c r="A110" s="295" t="s">
        <v>282</v>
      </c>
      <c r="B110" s="2850" t="s">
        <v>800</v>
      </c>
      <c r="C110" s="4058"/>
      <c r="D110" s="4055"/>
      <c r="E110" s="65" t="s">
        <v>718</v>
      </c>
      <c r="F110" s="345" t="s">
        <v>34</v>
      </c>
      <c r="G110" s="345" t="s">
        <v>536</v>
      </c>
      <c r="H110" s="65" t="str">
        <f t="shared" ref="H110:H111" si="51">A110&amp;"-"&amp;E110&amp;F110&amp;"-"&amp;G110</f>
        <v>PK2-YR-ME</v>
      </c>
      <c r="I110" s="2876" t="s">
        <v>489</v>
      </c>
      <c r="J110" s="2876" t="s">
        <v>491</v>
      </c>
      <c r="K110" s="13" t="str">
        <f t="shared" ref="K110:K111" si="52">_xlfn.IFS(E110="Y","365",E110="Y","365")</f>
        <v>365</v>
      </c>
      <c r="L110" s="144"/>
      <c r="M110" s="2854" t="s">
        <v>80</v>
      </c>
      <c r="N110" s="2854"/>
      <c r="O110" s="13">
        <v>60</v>
      </c>
      <c r="P110" s="13">
        <v>1</v>
      </c>
      <c r="Q110" s="13">
        <f t="shared" ref="Q110:Q111" si="53">O110*P110</f>
        <v>60</v>
      </c>
      <c r="R110" s="2878" t="s">
        <v>385</v>
      </c>
      <c r="S110" s="192" t="s">
        <v>530</v>
      </c>
      <c r="V110" s="193"/>
      <c r="W110" s="2819"/>
    </row>
    <row r="111" spans="1:26" hidden="1">
      <c r="A111" s="295" t="s">
        <v>282</v>
      </c>
      <c r="B111" s="2850" t="s">
        <v>801</v>
      </c>
      <c r="C111" s="4058"/>
      <c r="D111" s="4055"/>
      <c r="E111" s="65" t="s">
        <v>718</v>
      </c>
      <c r="F111" s="345" t="s">
        <v>34</v>
      </c>
      <c r="G111" s="345" t="s">
        <v>536</v>
      </c>
      <c r="H111" s="65" t="str">
        <f t="shared" si="51"/>
        <v>PK2-YR-ME</v>
      </c>
      <c r="I111" s="2876" t="s">
        <v>489</v>
      </c>
      <c r="J111" s="2876" t="s">
        <v>491</v>
      </c>
      <c r="K111" s="13" t="str">
        <f t="shared" si="52"/>
        <v>365</v>
      </c>
      <c r="L111" s="144"/>
      <c r="M111" s="2854" t="s">
        <v>80</v>
      </c>
      <c r="N111" s="2854"/>
      <c r="O111" s="13">
        <v>60</v>
      </c>
      <c r="P111" s="13">
        <v>1</v>
      </c>
      <c r="Q111" s="13">
        <f t="shared" si="53"/>
        <v>60</v>
      </c>
      <c r="R111" s="2878" t="s">
        <v>385</v>
      </c>
      <c r="S111" s="192" t="s">
        <v>530</v>
      </c>
      <c r="V111" s="193"/>
      <c r="W111" s="2819"/>
    </row>
    <row r="112" spans="1:26" hidden="1">
      <c r="A112" s="295" t="s">
        <v>282</v>
      </c>
      <c r="B112" s="2850" t="s">
        <v>802</v>
      </c>
      <c r="C112" s="4058"/>
      <c r="D112" s="4055"/>
      <c r="E112" s="65" t="s">
        <v>718</v>
      </c>
      <c r="F112" s="345" t="s">
        <v>34</v>
      </c>
      <c r="G112" s="345" t="s">
        <v>536</v>
      </c>
      <c r="H112" s="65" t="str">
        <f t="shared" si="42"/>
        <v>PK2-YR-ME</v>
      </c>
      <c r="I112" s="2876" t="s">
        <v>489</v>
      </c>
      <c r="J112" s="2876" t="s">
        <v>491</v>
      </c>
      <c r="K112" s="13" t="str">
        <f t="shared" si="43"/>
        <v>365</v>
      </c>
      <c r="L112" s="144"/>
      <c r="M112" s="2854" t="s">
        <v>80</v>
      </c>
      <c r="N112" s="2854"/>
      <c r="O112" s="13">
        <v>60</v>
      </c>
      <c r="P112" s="13">
        <v>1</v>
      </c>
      <c r="Q112" s="13">
        <f t="shared" si="50"/>
        <v>60</v>
      </c>
      <c r="R112" s="2878" t="s">
        <v>385</v>
      </c>
      <c r="S112" s="192" t="s">
        <v>530</v>
      </c>
      <c r="V112" s="193"/>
      <c r="W112" s="2819"/>
      <c r="Y112" s="193" t="s">
        <v>735</v>
      </c>
      <c r="Z112" s="193" t="s">
        <v>736</v>
      </c>
    </row>
    <row r="113" spans="1:26" hidden="1">
      <c r="A113" s="295" t="s">
        <v>282</v>
      </c>
      <c r="B113" s="2850" t="s">
        <v>820</v>
      </c>
      <c r="C113" s="4058"/>
      <c r="D113" s="4055"/>
      <c r="E113" s="65" t="s">
        <v>718</v>
      </c>
      <c r="F113" s="345" t="s">
        <v>34</v>
      </c>
      <c r="G113" s="345" t="s">
        <v>536</v>
      </c>
      <c r="H113" s="65" t="str">
        <f t="shared" ref="H113" si="54">A113&amp;"-"&amp;E113&amp;F113&amp;"-"&amp;G113</f>
        <v>PK2-YR-ME</v>
      </c>
      <c r="I113" s="2876" t="s">
        <v>489</v>
      </c>
      <c r="J113" s="2876" t="s">
        <v>491</v>
      </c>
      <c r="K113" s="13" t="str">
        <f t="shared" ref="K113" si="55">_xlfn.IFS(E113="Y","365",E113="Y","365")</f>
        <v>365</v>
      </c>
      <c r="L113" s="144"/>
      <c r="M113" s="2854" t="s">
        <v>80</v>
      </c>
      <c r="N113" s="2854"/>
      <c r="O113" s="13">
        <v>60</v>
      </c>
      <c r="P113" s="13">
        <v>1</v>
      </c>
      <c r="Q113" s="13">
        <f t="shared" ref="Q113" si="56">O113*P113</f>
        <v>60</v>
      </c>
      <c r="R113" s="2878" t="s">
        <v>385</v>
      </c>
      <c r="S113" s="192" t="s">
        <v>530</v>
      </c>
      <c r="V113" s="193"/>
      <c r="W113" s="2819"/>
    </row>
    <row r="114" spans="1:26" hidden="1">
      <c r="A114" s="295" t="s">
        <v>282</v>
      </c>
      <c r="B114" s="2850" t="s">
        <v>803</v>
      </c>
      <c r="C114" s="4058"/>
      <c r="D114" s="4055"/>
      <c r="E114" s="65" t="s">
        <v>718</v>
      </c>
      <c r="F114" s="345" t="s">
        <v>34</v>
      </c>
      <c r="G114" s="345" t="s">
        <v>536</v>
      </c>
      <c r="H114" s="65" t="str">
        <f t="shared" si="42"/>
        <v>PK2-YR-ME</v>
      </c>
      <c r="I114" s="2876" t="s">
        <v>489</v>
      </c>
      <c r="J114" s="2876" t="s">
        <v>491</v>
      </c>
      <c r="K114" s="13" t="str">
        <f t="shared" si="43"/>
        <v>365</v>
      </c>
      <c r="L114" s="144"/>
      <c r="M114" s="2854" t="s">
        <v>80</v>
      </c>
      <c r="N114" s="2854"/>
      <c r="O114" s="13">
        <v>60</v>
      </c>
      <c r="P114" s="13">
        <v>1</v>
      </c>
      <c r="Q114" s="13">
        <f t="shared" si="50"/>
        <v>60</v>
      </c>
      <c r="R114" s="2878" t="s">
        <v>385</v>
      </c>
      <c r="S114" s="192" t="s">
        <v>530</v>
      </c>
      <c r="V114" s="193"/>
      <c r="W114" s="2819"/>
      <c r="Y114" s="193" t="s">
        <v>735</v>
      </c>
      <c r="Z114" s="193" t="s">
        <v>736</v>
      </c>
    </row>
    <row r="115" spans="1:26" hidden="1">
      <c r="A115" s="295" t="s">
        <v>282</v>
      </c>
      <c r="B115" s="2856" t="s">
        <v>805</v>
      </c>
      <c r="C115" s="4058"/>
      <c r="D115" s="4055"/>
      <c r="E115" s="65" t="s">
        <v>718</v>
      </c>
      <c r="F115" s="345" t="s">
        <v>34</v>
      </c>
      <c r="G115" s="345" t="s">
        <v>536</v>
      </c>
      <c r="H115" s="65" t="str">
        <f t="shared" si="42"/>
        <v>PK2-YR-ME</v>
      </c>
      <c r="I115" s="2876" t="s">
        <v>489</v>
      </c>
      <c r="J115" s="2876" t="s">
        <v>491</v>
      </c>
      <c r="K115" s="13" t="str">
        <f t="shared" si="43"/>
        <v>365</v>
      </c>
      <c r="L115" s="144"/>
      <c r="M115" s="2854" t="s">
        <v>80</v>
      </c>
      <c r="N115" s="2854"/>
      <c r="O115" s="13">
        <v>60</v>
      </c>
      <c r="P115" s="13">
        <v>1</v>
      </c>
      <c r="Q115" s="13">
        <f t="shared" si="50"/>
        <v>60</v>
      </c>
      <c r="R115" s="2878" t="s">
        <v>385</v>
      </c>
      <c r="S115" s="192" t="s">
        <v>530</v>
      </c>
      <c r="V115" s="193"/>
      <c r="W115" s="2819"/>
      <c r="Y115" s="193" t="s">
        <v>735</v>
      </c>
      <c r="Z115" s="193" t="s">
        <v>736</v>
      </c>
    </row>
    <row r="116" spans="1:26" hidden="1">
      <c r="A116" s="295" t="s">
        <v>282</v>
      </c>
      <c r="B116" s="2856" t="s">
        <v>804</v>
      </c>
      <c r="C116" s="4058"/>
      <c r="D116" s="4055"/>
      <c r="E116" s="65" t="s">
        <v>718</v>
      </c>
      <c r="F116" s="345" t="s">
        <v>34</v>
      </c>
      <c r="G116" s="345" t="s">
        <v>536</v>
      </c>
      <c r="H116" s="65" t="str">
        <f t="shared" si="42"/>
        <v>PK2-YR-ME</v>
      </c>
      <c r="I116" s="2876" t="s">
        <v>489</v>
      </c>
      <c r="J116" s="2876" t="s">
        <v>491</v>
      </c>
      <c r="K116" s="13" t="str">
        <f t="shared" si="43"/>
        <v>365</v>
      </c>
      <c r="L116" s="144"/>
      <c r="M116" s="2854" t="s">
        <v>80</v>
      </c>
      <c r="N116" s="2614"/>
      <c r="O116" s="13">
        <v>60</v>
      </c>
      <c r="P116" s="13">
        <v>1</v>
      </c>
      <c r="Q116" s="13">
        <f t="shared" si="50"/>
        <v>60</v>
      </c>
      <c r="R116" s="2878" t="s">
        <v>385</v>
      </c>
      <c r="S116" s="192" t="s">
        <v>530</v>
      </c>
      <c r="V116" s="193"/>
      <c r="W116" s="2819"/>
      <c r="Y116" s="193" t="s">
        <v>735</v>
      </c>
      <c r="Z116" s="193" t="s">
        <v>736</v>
      </c>
    </row>
    <row r="117" spans="1:26" hidden="1">
      <c r="A117" s="295" t="s">
        <v>282</v>
      </c>
      <c r="B117" s="2856" t="s">
        <v>806</v>
      </c>
      <c r="C117" s="4058"/>
      <c r="D117" s="4055"/>
      <c r="E117" s="65" t="s">
        <v>718</v>
      </c>
      <c r="F117" s="345" t="s">
        <v>34</v>
      </c>
      <c r="G117" s="345" t="s">
        <v>536</v>
      </c>
      <c r="H117" s="65" t="str">
        <f t="shared" si="42"/>
        <v>PK2-YR-ME</v>
      </c>
      <c r="I117" s="2876" t="s">
        <v>489</v>
      </c>
      <c r="J117" s="2876" t="s">
        <v>491</v>
      </c>
      <c r="K117" s="13" t="str">
        <f t="shared" si="43"/>
        <v>365</v>
      </c>
      <c r="L117" s="144"/>
      <c r="M117" s="2854" t="s">
        <v>80</v>
      </c>
      <c r="N117" s="2854"/>
      <c r="O117" s="13">
        <v>60</v>
      </c>
      <c r="P117" s="13">
        <v>1</v>
      </c>
      <c r="Q117" s="13">
        <f t="shared" si="50"/>
        <v>60</v>
      </c>
      <c r="R117" s="2879" t="s">
        <v>385</v>
      </c>
      <c r="S117" s="192" t="s">
        <v>530</v>
      </c>
      <c r="V117" s="193"/>
      <c r="W117" s="2819"/>
      <c r="Y117" s="193" t="s">
        <v>735</v>
      </c>
      <c r="Z117" s="193" t="s">
        <v>736</v>
      </c>
    </row>
    <row r="118" spans="1:26" hidden="1">
      <c r="A118" s="354" t="s">
        <v>282</v>
      </c>
      <c r="B118" s="2857" t="s">
        <v>807</v>
      </c>
      <c r="C118" s="4058"/>
      <c r="D118" s="4055"/>
      <c r="E118" s="149" t="s">
        <v>718</v>
      </c>
      <c r="F118" s="889" t="s">
        <v>34</v>
      </c>
      <c r="G118" s="889" t="s">
        <v>536</v>
      </c>
      <c r="H118" s="149" t="str">
        <f t="shared" ref="H118" si="57">A118&amp;"-"&amp;E118&amp;F118&amp;"-"&amp;G118</f>
        <v>PK2-YR-ME</v>
      </c>
      <c r="I118" s="2880" t="s">
        <v>489</v>
      </c>
      <c r="J118" s="2880" t="s">
        <v>491</v>
      </c>
      <c r="K118" s="19" t="str">
        <f t="shared" ref="K118" si="58">_xlfn.IFS(E118="Y","365",E118="Y","365")</f>
        <v>365</v>
      </c>
      <c r="L118" s="2872"/>
      <c r="M118" s="2871" t="s">
        <v>80</v>
      </c>
      <c r="N118" s="2871"/>
      <c r="O118" s="19">
        <v>60</v>
      </c>
      <c r="P118" s="19">
        <v>1</v>
      </c>
      <c r="Q118" s="19">
        <f t="shared" ref="Q118" si="59">O118*P118</f>
        <v>60</v>
      </c>
      <c r="R118" s="2881" t="s">
        <v>385</v>
      </c>
      <c r="S118" s="192" t="s">
        <v>530</v>
      </c>
      <c r="V118" s="193"/>
      <c r="W118" s="2819"/>
    </row>
    <row r="119" spans="1:26" ht="12" hidden="1" thickBot="1">
      <c r="A119" s="296" t="s">
        <v>282</v>
      </c>
      <c r="B119" s="2858" t="s">
        <v>821</v>
      </c>
      <c r="C119" s="4059"/>
      <c r="D119" s="4056"/>
      <c r="E119" s="139" t="s">
        <v>718</v>
      </c>
      <c r="F119" s="346" t="s">
        <v>34</v>
      </c>
      <c r="G119" s="346" t="s">
        <v>536</v>
      </c>
      <c r="H119" s="139" t="str">
        <f t="shared" si="42"/>
        <v>PK2-YR-ME</v>
      </c>
      <c r="I119" s="2877" t="s">
        <v>489</v>
      </c>
      <c r="J119" s="2877" t="s">
        <v>491</v>
      </c>
      <c r="K119" s="16" t="str">
        <f t="shared" si="43"/>
        <v>365</v>
      </c>
      <c r="L119" s="141"/>
      <c r="M119" s="2861" t="s">
        <v>80</v>
      </c>
      <c r="N119" s="2861"/>
      <c r="O119" s="16">
        <v>60</v>
      </c>
      <c r="P119" s="16">
        <v>1</v>
      </c>
      <c r="Q119" s="16">
        <f t="shared" si="50"/>
        <v>60</v>
      </c>
      <c r="R119" s="2882" t="s">
        <v>385</v>
      </c>
      <c r="S119" s="192" t="s">
        <v>530</v>
      </c>
      <c r="V119" s="193"/>
      <c r="W119" s="2819"/>
      <c r="Y119" s="193" t="s">
        <v>735</v>
      </c>
      <c r="Z119" s="193" t="s">
        <v>736</v>
      </c>
    </row>
    <row r="120" spans="1:26">
      <c r="A120" s="299" t="s">
        <v>282</v>
      </c>
      <c r="B120" s="2845" t="s">
        <v>799</v>
      </c>
      <c r="C120" s="4057">
        <v>361014</v>
      </c>
      <c r="D120" s="4054">
        <v>3088</v>
      </c>
      <c r="E120" s="4054" t="s">
        <v>718</v>
      </c>
      <c r="F120" s="4054" t="s">
        <v>34</v>
      </c>
      <c r="G120" s="4054" t="s">
        <v>536</v>
      </c>
      <c r="H120" s="4054" t="str">
        <f>A120&amp;"-"&amp;E120&amp;F120&amp;"-"&amp;G120&amp;2</f>
        <v>PK2-YR-ME2</v>
      </c>
      <c r="I120" s="4063" t="s">
        <v>482</v>
      </c>
      <c r="J120" s="2874" t="s">
        <v>484</v>
      </c>
      <c r="K120" s="4063">
        <v>365</v>
      </c>
      <c r="L120" s="145"/>
      <c r="M120" s="2848" t="s">
        <v>80</v>
      </c>
      <c r="N120" s="2848"/>
      <c r="O120" s="26">
        <v>60</v>
      </c>
      <c r="P120" s="26">
        <v>1</v>
      </c>
      <c r="Q120" s="26">
        <f t="shared" si="50"/>
        <v>60</v>
      </c>
      <c r="R120" s="2849" t="s">
        <v>503</v>
      </c>
      <c r="S120" s="2844" t="s">
        <v>528</v>
      </c>
      <c r="V120" s="193"/>
      <c r="W120" s="2819"/>
      <c r="Y120" s="193" t="s">
        <v>735</v>
      </c>
      <c r="Z120" s="193" t="s">
        <v>736</v>
      </c>
    </row>
    <row r="121" spans="1:26" ht="12.75" customHeight="1">
      <c r="A121" s="295" t="s">
        <v>282</v>
      </c>
      <c r="B121" s="2850" t="s">
        <v>800</v>
      </c>
      <c r="C121" s="4058"/>
      <c r="D121" s="4055"/>
      <c r="E121" s="4055"/>
      <c r="F121" s="4055"/>
      <c r="G121" s="4055"/>
      <c r="H121" s="4055"/>
      <c r="I121" s="4064"/>
      <c r="J121" s="2875" t="s">
        <v>484</v>
      </c>
      <c r="K121" s="4064"/>
      <c r="L121" s="144"/>
      <c r="M121" s="2854" t="s">
        <v>80</v>
      </c>
      <c r="N121" s="2614"/>
      <c r="O121" s="15">
        <v>60</v>
      </c>
      <c r="P121" s="15">
        <v>1</v>
      </c>
      <c r="Q121" s="15">
        <f t="shared" si="50"/>
        <v>60</v>
      </c>
      <c r="R121" s="2855" t="s">
        <v>503</v>
      </c>
      <c r="S121" s="2818" t="s">
        <v>528</v>
      </c>
      <c r="V121" s="193"/>
      <c r="W121" s="2819"/>
      <c r="Y121" s="193" t="s">
        <v>735</v>
      </c>
      <c r="Z121" s="193" t="s">
        <v>736</v>
      </c>
    </row>
    <row r="122" spans="1:26" ht="12.75" customHeight="1">
      <c r="A122" s="295" t="s">
        <v>282</v>
      </c>
      <c r="B122" s="2850" t="s">
        <v>800</v>
      </c>
      <c r="C122" s="4058"/>
      <c r="D122" s="4055"/>
      <c r="E122" s="4055"/>
      <c r="F122" s="4055"/>
      <c r="G122" s="4055"/>
      <c r="H122" s="4055"/>
      <c r="I122" s="4064"/>
      <c r="J122" s="2875" t="s">
        <v>484</v>
      </c>
      <c r="K122" s="4064"/>
      <c r="L122" s="144"/>
      <c r="M122" s="2864" t="s">
        <v>80</v>
      </c>
      <c r="N122" s="2854"/>
      <c r="O122" s="15">
        <v>60</v>
      </c>
      <c r="P122" s="15">
        <v>1</v>
      </c>
      <c r="Q122" s="15">
        <f t="shared" ref="Q122:Q123" si="60">O122*P122</f>
        <v>60</v>
      </c>
      <c r="R122" s="2855" t="s">
        <v>503</v>
      </c>
      <c r="S122" s="2818" t="s">
        <v>528</v>
      </c>
      <c r="V122" s="193"/>
      <c r="W122" s="2819"/>
    </row>
    <row r="123" spans="1:26" ht="12.75" customHeight="1">
      <c r="A123" s="295" t="s">
        <v>282</v>
      </c>
      <c r="B123" s="2850" t="s">
        <v>801</v>
      </c>
      <c r="C123" s="4058"/>
      <c r="D123" s="4055"/>
      <c r="E123" s="4055"/>
      <c r="F123" s="4055"/>
      <c r="G123" s="4055"/>
      <c r="H123" s="4055"/>
      <c r="I123" s="4064"/>
      <c r="J123" s="2875" t="s">
        <v>484</v>
      </c>
      <c r="K123" s="4064"/>
      <c r="L123" s="144"/>
      <c r="M123" s="2864" t="s">
        <v>80</v>
      </c>
      <c r="N123" s="2854"/>
      <c r="O123" s="15">
        <v>60</v>
      </c>
      <c r="P123" s="15">
        <v>1</v>
      </c>
      <c r="Q123" s="15">
        <f t="shared" si="60"/>
        <v>60</v>
      </c>
      <c r="R123" s="2855" t="s">
        <v>503</v>
      </c>
      <c r="S123" s="2818" t="s">
        <v>528</v>
      </c>
      <c r="V123" s="193"/>
      <c r="W123" s="2819"/>
    </row>
    <row r="124" spans="1:26" ht="12.75" customHeight="1">
      <c r="A124" s="295" t="s">
        <v>282</v>
      </c>
      <c r="B124" s="2850" t="s">
        <v>802</v>
      </c>
      <c r="C124" s="4058"/>
      <c r="D124" s="4055"/>
      <c r="E124" s="4055"/>
      <c r="F124" s="4055"/>
      <c r="G124" s="4055"/>
      <c r="H124" s="4055"/>
      <c r="I124" s="4064"/>
      <c r="J124" s="2875" t="s">
        <v>484</v>
      </c>
      <c r="K124" s="4064"/>
      <c r="L124" s="144"/>
      <c r="M124" s="2864" t="s">
        <v>80</v>
      </c>
      <c r="N124" s="2854"/>
      <c r="O124" s="15">
        <v>60</v>
      </c>
      <c r="P124" s="15">
        <v>1</v>
      </c>
      <c r="Q124" s="15">
        <f t="shared" ref="Q124" si="61">O124*P124</f>
        <v>60</v>
      </c>
      <c r="R124" s="2855" t="s">
        <v>503</v>
      </c>
      <c r="S124" s="2818" t="s">
        <v>528</v>
      </c>
      <c r="V124" s="193"/>
      <c r="W124" s="2819"/>
    </row>
    <row r="125" spans="1:26" ht="12.75" customHeight="1">
      <c r="A125" s="295" t="s">
        <v>282</v>
      </c>
      <c r="B125" s="2850" t="s">
        <v>803</v>
      </c>
      <c r="C125" s="4058"/>
      <c r="D125" s="4055"/>
      <c r="E125" s="4055"/>
      <c r="F125" s="4055"/>
      <c r="G125" s="4055"/>
      <c r="H125" s="4055"/>
      <c r="I125" s="4064"/>
      <c r="J125" s="2876" t="s">
        <v>484</v>
      </c>
      <c r="K125" s="4064"/>
      <c r="L125" s="144"/>
      <c r="M125" s="2864" t="s">
        <v>80</v>
      </c>
      <c r="N125" s="2854"/>
      <c r="O125" s="13">
        <v>60</v>
      </c>
      <c r="P125" s="13">
        <v>1</v>
      </c>
      <c r="Q125" s="13">
        <f t="shared" si="50"/>
        <v>60</v>
      </c>
      <c r="R125" s="2855" t="s">
        <v>503</v>
      </c>
      <c r="S125" s="2818" t="s">
        <v>528</v>
      </c>
      <c r="V125" s="193"/>
      <c r="W125" s="2819"/>
      <c r="Y125" s="193" t="s">
        <v>735</v>
      </c>
      <c r="Z125" s="193" t="s">
        <v>736</v>
      </c>
    </row>
    <row r="126" spans="1:26" ht="12.75" customHeight="1">
      <c r="A126" s="295" t="s">
        <v>282</v>
      </c>
      <c r="B126" s="2856" t="s">
        <v>805</v>
      </c>
      <c r="C126" s="4058"/>
      <c r="D126" s="4055"/>
      <c r="E126" s="4055"/>
      <c r="F126" s="4055"/>
      <c r="G126" s="4055"/>
      <c r="H126" s="4055"/>
      <c r="I126" s="4064"/>
      <c r="J126" s="2876" t="s">
        <v>484</v>
      </c>
      <c r="K126" s="4064"/>
      <c r="L126" s="144"/>
      <c r="M126" s="2854" t="s">
        <v>80</v>
      </c>
      <c r="N126" s="2854"/>
      <c r="O126" s="13">
        <v>60</v>
      </c>
      <c r="P126" s="13">
        <v>1</v>
      </c>
      <c r="Q126" s="13">
        <f t="shared" si="50"/>
        <v>60</v>
      </c>
      <c r="R126" s="2855" t="s">
        <v>503</v>
      </c>
      <c r="S126" s="2818" t="s">
        <v>528</v>
      </c>
      <c r="V126" s="193"/>
      <c r="W126" s="2819"/>
      <c r="Y126" s="193" t="s">
        <v>735</v>
      </c>
      <c r="Z126" s="193" t="s">
        <v>736</v>
      </c>
    </row>
    <row r="127" spans="1:26" ht="12.75" customHeight="1">
      <c r="A127" s="295" t="s">
        <v>282</v>
      </c>
      <c r="B127" s="2856" t="s">
        <v>804</v>
      </c>
      <c r="C127" s="4058"/>
      <c r="D127" s="4055"/>
      <c r="E127" s="4055"/>
      <c r="F127" s="4055"/>
      <c r="G127" s="4055"/>
      <c r="H127" s="4055"/>
      <c r="I127" s="4064"/>
      <c r="J127" s="2876" t="s">
        <v>484</v>
      </c>
      <c r="K127" s="4064"/>
      <c r="L127" s="144"/>
      <c r="M127" s="2864" t="s">
        <v>80</v>
      </c>
      <c r="N127" s="2854"/>
      <c r="O127" s="13">
        <v>60</v>
      </c>
      <c r="P127" s="13">
        <v>1</v>
      </c>
      <c r="Q127" s="13">
        <f t="shared" si="50"/>
        <v>60</v>
      </c>
      <c r="R127" s="2855" t="s">
        <v>503</v>
      </c>
      <c r="S127" s="2818" t="s">
        <v>528</v>
      </c>
      <c r="V127" s="193"/>
      <c r="W127" s="2819"/>
      <c r="Y127" s="193" t="s">
        <v>735</v>
      </c>
      <c r="Z127" s="193" t="s">
        <v>736</v>
      </c>
    </row>
    <row r="128" spans="1:26" ht="12.75" customHeight="1">
      <c r="A128" s="295" t="s">
        <v>282</v>
      </c>
      <c r="B128" s="2856" t="s">
        <v>806</v>
      </c>
      <c r="C128" s="4058"/>
      <c r="D128" s="4055"/>
      <c r="E128" s="4055"/>
      <c r="F128" s="4055"/>
      <c r="G128" s="4055"/>
      <c r="H128" s="4055"/>
      <c r="I128" s="4064"/>
      <c r="J128" s="2876" t="s">
        <v>484</v>
      </c>
      <c r="K128" s="4064"/>
      <c r="L128" s="144"/>
      <c r="M128" s="2854" t="s">
        <v>80</v>
      </c>
      <c r="N128" s="2614"/>
      <c r="O128" s="13">
        <v>60</v>
      </c>
      <c r="P128" s="13">
        <v>1</v>
      </c>
      <c r="Q128" s="13">
        <f t="shared" si="50"/>
        <v>60</v>
      </c>
      <c r="R128" s="2855" t="s">
        <v>503</v>
      </c>
      <c r="S128" s="2818" t="s">
        <v>528</v>
      </c>
      <c r="V128" s="193"/>
      <c r="W128" s="2819"/>
      <c r="Y128" s="193" t="s">
        <v>735</v>
      </c>
      <c r="Z128" s="193" t="s">
        <v>736</v>
      </c>
    </row>
    <row r="129" spans="1:26" ht="12.75" customHeight="1" thickBot="1">
      <c r="A129" s="296" t="s">
        <v>282</v>
      </c>
      <c r="B129" s="2858" t="s">
        <v>807</v>
      </c>
      <c r="C129" s="4059"/>
      <c r="D129" s="4056"/>
      <c r="E129" s="4056"/>
      <c r="F129" s="4056"/>
      <c r="G129" s="4056"/>
      <c r="H129" s="4056"/>
      <c r="I129" s="4065"/>
      <c r="J129" s="2877" t="s">
        <v>484</v>
      </c>
      <c r="K129" s="4065"/>
      <c r="L129" s="141"/>
      <c r="M129" s="2885" t="s">
        <v>80</v>
      </c>
      <c r="N129" s="2861"/>
      <c r="O129" s="16">
        <v>60</v>
      </c>
      <c r="P129" s="16">
        <v>1</v>
      </c>
      <c r="Q129" s="16">
        <f t="shared" si="50"/>
        <v>60</v>
      </c>
      <c r="R129" s="2862" t="s">
        <v>503</v>
      </c>
      <c r="S129" s="2818" t="s">
        <v>528</v>
      </c>
      <c r="V129" s="193"/>
      <c r="W129" s="2819"/>
      <c r="Y129" s="193" t="s">
        <v>735</v>
      </c>
      <c r="Z129" s="193" t="s">
        <v>736</v>
      </c>
    </row>
    <row r="130" spans="1:26" hidden="1">
      <c r="A130" s="297" t="s">
        <v>282</v>
      </c>
      <c r="B130" s="2867" t="s">
        <v>799</v>
      </c>
      <c r="C130" s="4058">
        <v>361015</v>
      </c>
      <c r="D130" s="4055">
        <v>3089</v>
      </c>
      <c r="E130" s="150" t="s">
        <v>718</v>
      </c>
      <c r="F130" s="347" t="s">
        <v>34</v>
      </c>
      <c r="G130" s="347" t="s">
        <v>536</v>
      </c>
      <c r="H130" s="150" t="str">
        <f>A130&amp;"-"&amp;E130&amp;F130&amp;"-"&amp;G130&amp;3</f>
        <v>PK2-YR-ME3</v>
      </c>
      <c r="I130" s="2875" t="s">
        <v>492</v>
      </c>
      <c r="J130" s="2875" t="s">
        <v>493</v>
      </c>
      <c r="K130" s="15">
        <v>730</v>
      </c>
      <c r="L130" s="2865"/>
      <c r="M130" s="2864" t="s">
        <v>80</v>
      </c>
      <c r="N130" s="2864"/>
      <c r="O130" s="15">
        <v>30</v>
      </c>
      <c r="P130" s="15">
        <v>1</v>
      </c>
      <c r="Q130" s="15">
        <v>30</v>
      </c>
      <c r="R130" s="2883" t="s">
        <v>385</v>
      </c>
      <c r="S130" s="192" t="s">
        <v>530</v>
      </c>
      <c r="T130" s="193" t="s">
        <v>724</v>
      </c>
      <c r="U130" s="2819" t="s">
        <v>722</v>
      </c>
      <c r="V130" s="193"/>
      <c r="W130" s="2819"/>
      <c r="Y130" s="193" t="s">
        <v>735</v>
      </c>
      <c r="Z130" s="193" t="s">
        <v>736</v>
      </c>
    </row>
    <row r="131" spans="1:26" hidden="1">
      <c r="A131" s="295" t="s">
        <v>282</v>
      </c>
      <c r="B131" s="2850" t="s">
        <v>800</v>
      </c>
      <c r="C131" s="4058"/>
      <c r="D131" s="4055"/>
      <c r="E131" s="65" t="s">
        <v>718</v>
      </c>
      <c r="F131" s="345" t="s">
        <v>34</v>
      </c>
      <c r="G131" s="345" t="s">
        <v>536</v>
      </c>
      <c r="H131" s="65" t="str">
        <f t="shared" ref="H131:H141" si="62">A131&amp;"-"&amp;E131&amp;F131&amp;"-"&amp;G131&amp;3</f>
        <v>PK2-YR-ME3</v>
      </c>
      <c r="I131" s="2876" t="s">
        <v>492</v>
      </c>
      <c r="J131" s="2876" t="s">
        <v>493</v>
      </c>
      <c r="K131" s="13">
        <v>730</v>
      </c>
      <c r="L131" s="144"/>
      <c r="M131" s="2854" t="s">
        <v>80</v>
      </c>
      <c r="N131" s="2614"/>
      <c r="O131" s="13">
        <v>30</v>
      </c>
      <c r="P131" s="13">
        <v>1</v>
      </c>
      <c r="Q131" s="13">
        <v>30</v>
      </c>
      <c r="R131" s="2878" t="s">
        <v>385</v>
      </c>
      <c r="S131" s="192" t="s">
        <v>530</v>
      </c>
      <c r="U131" s="2819"/>
      <c r="V131" s="193"/>
      <c r="W131" s="2819"/>
      <c r="Y131" s="193" t="s">
        <v>735</v>
      </c>
      <c r="Z131" s="193" t="s">
        <v>736</v>
      </c>
    </row>
    <row r="132" spans="1:26" hidden="1">
      <c r="A132" s="295" t="s">
        <v>282</v>
      </c>
      <c r="B132" s="2850" t="s">
        <v>800</v>
      </c>
      <c r="C132" s="4058"/>
      <c r="D132" s="4055"/>
      <c r="E132" s="65" t="s">
        <v>718</v>
      </c>
      <c r="F132" s="345" t="s">
        <v>34</v>
      </c>
      <c r="G132" s="345" t="s">
        <v>536</v>
      </c>
      <c r="H132" s="65" t="str">
        <f t="shared" ref="H132:H136" si="63">A132&amp;"-"&amp;E132&amp;F132&amp;"-"&amp;G132&amp;3</f>
        <v>PK2-YR-ME3</v>
      </c>
      <c r="I132" s="2876" t="s">
        <v>492</v>
      </c>
      <c r="J132" s="2876" t="s">
        <v>493</v>
      </c>
      <c r="K132" s="13">
        <v>730</v>
      </c>
      <c r="L132" s="144"/>
      <c r="M132" s="2864" t="s">
        <v>80</v>
      </c>
      <c r="N132" s="2854"/>
      <c r="O132" s="13">
        <v>30</v>
      </c>
      <c r="P132" s="13">
        <v>1</v>
      </c>
      <c r="Q132" s="13">
        <v>30</v>
      </c>
      <c r="R132" s="2878" t="s">
        <v>385</v>
      </c>
      <c r="S132" s="192" t="s">
        <v>530</v>
      </c>
      <c r="U132" s="2819"/>
      <c r="V132" s="193"/>
      <c r="W132" s="2819"/>
    </row>
    <row r="133" spans="1:26" hidden="1">
      <c r="A133" s="295" t="s">
        <v>282</v>
      </c>
      <c r="B133" s="2850" t="s">
        <v>801</v>
      </c>
      <c r="C133" s="4058"/>
      <c r="D133" s="4055"/>
      <c r="E133" s="65" t="s">
        <v>718</v>
      </c>
      <c r="F133" s="345" t="s">
        <v>34</v>
      </c>
      <c r="G133" s="345" t="s">
        <v>536</v>
      </c>
      <c r="H133" s="65" t="str">
        <f t="shared" si="63"/>
        <v>PK2-YR-ME3</v>
      </c>
      <c r="I133" s="2876" t="s">
        <v>492</v>
      </c>
      <c r="J133" s="2876" t="s">
        <v>493</v>
      </c>
      <c r="K133" s="13">
        <v>730</v>
      </c>
      <c r="L133" s="144"/>
      <c r="M133" s="2864" t="s">
        <v>80</v>
      </c>
      <c r="N133" s="2854"/>
      <c r="O133" s="13">
        <v>30</v>
      </c>
      <c r="P133" s="13">
        <v>1</v>
      </c>
      <c r="Q133" s="13">
        <v>30</v>
      </c>
      <c r="R133" s="2878" t="s">
        <v>385</v>
      </c>
      <c r="S133" s="192" t="s">
        <v>530</v>
      </c>
      <c r="U133" s="2819"/>
      <c r="V133" s="193"/>
      <c r="W133" s="2819"/>
    </row>
    <row r="134" spans="1:26" hidden="1">
      <c r="A134" s="295" t="s">
        <v>282</v>
      </c>
      <c r="B134" s="2850" t="s">
        <v>802</v>
      </c>
      <c r="C134" s="4058"/>
      <c r="D134" s="4055"/>
      <c r="E134" s="65" t="s">
        <v>718</v>
      </c>
      <c r="F134" s="345" t="s">
        <v>34</v>
      </c>
      <c r="G134" s="345" t="s">
        <v>536</v>
      </c>
      <c r="H134" s="65" t="str">
        <f t="shared" ref="H134:H135" si="64">A134&amp;"-"&amp;E134&amp;F134&amp;"-"&amp;G134&amp;3</f>
        <v>PK2-YR-ME3</v>
      </c>
      <c r="I134" s="2876" t="s">
        <v>492</v>
      </c>
      <c r="J134" s="2876" t="s">
        <v>493</v>
      </c>
      <c r="K134" s="13">
        <v>730</v>
      </c>
      <c r="L134" s="144"/>
      <c r="M134" s="2864" t="s">
        <v>80</v>
      </c>
      <c r="N134" s="2854"/>
      <c r="O134" s="13">
        <v>30</v>
      </c>
      <c r="P134" s="13">
        <v>1</v>
      </c>
      <c r="Q134" s="13">
        <v>30</v>
      </c>
      <c r="R134" s="2878" t="s">
        <v>385</v>
      </c>
      <c r="S134" s="192" t="s">
        <v>530</v>
      </c>
      <c r="U134" s="2819"/>
      <c r="V134" s="193"/>
      <c r="W134" s="2819"/>
    </row>
    <row r="135" spans="1:26" hidden="1">
      <c r="A135" s="295" t="s">
        <v>282</v>
      </c>
      <c r="B135" s="2850" t="s">
        <v>820</v>
      </c>
      <c r="C135" s="4058"/>
      <c r="D135" s="4055"/>
      <c r="E135" s="65" t="s">
        <v>718</v>
      </c>
      <c r="F135" s="345" t="s">
        <v>34</v>
      </c>
      <c r="G135" s="345" t="s">
        <v>536</v>
      </c>
      <c r="H135" s="65" t="str">
        <f t="shared" si="64"/>
        <v>PK2-YR-ME3</v>
      </c>
      <c r="I135" s="2876" t="s">
        <v>492</v>
      </c>
      <c r="J135" s="2876" t="s">
        <v>493</v>
      </c>
      <c r="K135" s="13">
        <v>730</v>
      </c>
      <c r="L135" s="144"/>
      <c r="M135" s="2864" t="s">
        <v>80</v>
      </c>
      <c r="N135" s="2854"/>
      <c r="O135" s="13">
        <v>30</v>
      </c>
      <c r="P135" s="13">
        <v>1</v>
      </c>
      <c r="Q135" s="13">
        <v>30</v>
      </c>
      <c r="R135" s="2878" t="s">
        <v>385</v>
      </c>
      <c r="S135" s="192" t="s">
        <v>530</v>
      </c>
      <c r="U135" s="2819"/>
      <c r="V135" s="193"/>
      <c r="W135" s="2819"/>
    </row>
    <row r="136" spans="1:26" hidden="1">
      <c r="A136" s="295" t="s">
        <v>282</v>
      </c>
      <c r="B136" s="2850" t="s">
        <v>803</v>
      </c>
      <c r="C136" s="4058"/>
      <c r="D136" s="4055"/>
      <c r="E136" s="65" t="s">
        <v>718</v>
      </c>
      <c r="F136" s="345" t="s">
        <v>34</v>
      </c>
      <c r="G136" s="345" t="s">
        <v>536</v>
      </c>
      <c r="H136" s="65" t="str">
        <f t="shared" si="63"/>
        <v>PK2-YR-ME3</v>
      </c>
      <c r="I136" s="2876" t="s">
        <v>492</v>
      </c>
      <c r="J136" s="2876" t="s">
        <v>493</v>
      </c>
      <c r="K136" s="13">
        <v>730</v>
      </c>
      <c r="L136" s="144"/>
      <c r="M136" s="2864" t="s">
        <v>80</v>
      </c>
      <c r="N136" s="2854"/>
      <c r="O136" s="13">
        <v>30</v>
      </c>
      <c r="P136" s="13">
        <v>1</v>
      </c>
      <c r="Q136" s="13">
        <v>30</v>
      </c>
      <c r="R136" s="2878" t="s">
        <v>385</v>
      </c>
      <c r="S136" s="192" t="s">
        <v>530</v>
      </c>
      <c r="U136" s="2819"/>
      <c r="V136" s="193"/>
      <c r="W136" s="2819"/>
      <c r="Y136" s="193" t="s">
        <v>735</v>
      </c>
      <c r="Z136" s="193" t="s">
        <v>736</v>
      </c>
    </row>
    <row r="137" spans="1:26" hidden="1">
      <c r="A137" s="295" t="s">
        <v>282</v>
      </c>
      <c r="B137" s="2850" t="s">
        <v>805</v>
      </c>
      <c r="C137" s="4058"/>
      <c r="D137" s="4055"/>
      <c r="E137" s="65" t="s">
        <v>718</v>
      </c>
      <c r="F137" s="345" t="s">
        <v>34</v>
      </c>
      <c r="G137" s="345" t="s">
        <v>536</v>
      </c>
      <c r="H137" s="65" t="str">
        <f t="shared" si="62"/>
        <v>PK2-YR-ME3</v>
      </c>
      <c r="I137" s="2876" t="s">
        <v>492</v>
      </c>
      <c r="J137" s="2876" t="s">
        <v>493</v>
      </c>
      <c r="K137" s="13">
        <v>730</v>
      </c>
      <c r="L137" s="144"/>
      <c r="M137" s="2854" t="s">
        <v>80</v>
      </c>
      <c r="N137" s="2854"/>
      <c r="O137" s="13">
        <v>30</v>
      </c>
      <c r="P137" s="13">
        <v>1</v>
      </c>
      <c r="Q137" s="13">
        <v>30</v>
      </c>
      <c r="R137" s="2878" t="s">
        <v>385</v>
      </c>
      <c r="S137" s="192" t="s">
        <v>530</v>
      </c>
      <c r="U137" s="2819"/>
      <c r="V137" s="193"/>
      <c r="W137" s="2819"/>
      <c r="Y137" s="193" t="s">
        <v>735</v>
      </c>
      <c r="Z137" s="193" t="s">
        <v>736</v>
      </c>
    </row>
    <row r="138" spans="1:26" hidden="1">
      <c r="A138" s="295" t="s">
        <v>282</v>
      </c>
      <c r="B138" s="2856" t="s">
        <v>804</v>
      </c>
      <c r="C138" s="4058"/>
      <c r="D138" s="4055"/>
      <c r="E138" s="65" t="s">
        <v>718</v>
      </c>
      <c r="F138" s="345" t="s">
        <v>34</v>
      </c>
      <c r="G138" s="345" t="s">
        <v>536</v>
      </c>
      <c r="H138" s="65" t="str">
        <f t="shared" si="62"/>
        <v>PK2-YR-ME3</v>
      </c>
      <c r="I138" s="2876" t="s">
        <v>492</v>
      </c>
      <c r="J138" s="2876" t="s">
        <v>493</v>
      </c>
      <c r="K138" s="13">
        <v>730</v>
      </c>
      <c r="L138" s="144"/>
      <c r="M138" s="2864" t="s">
        <v>80</v>
      </c>
      <c r="N138" s="2854"/>
      <c r="O138" s="13">
        <v>30</v>
      </c>
      <c r="P138" s="13">
        <v>1</v>
      </c>
      <c r="Q138" s="13">
        <v>30</v>
      </c>
      <c r="R138" s="2878" t="s">
        <v>385</v>
      </c>
      <c r="S138" s="192" t="s">
        <v>530</v>
      </c>
      <c r="U138" s="2819"/>
      <c r="V138" s="193"/>
      <c r="W138" s="2819"/>
      <c r="Y138" s="193" t="s">
        <v>735</v>
      </c>
      <c r="Z138" s="193" t="s">
        <v>736</v>
      </c>
    </row>
    <row r="139" spans="1:26" hidden="1">
      <c r="A139" s="295" t="s">
        <v>282</v>
      </c>
      <c r="B139" s="2856" t="s">
        <v>806</v>
      </c>
      <c r="C139" s="4058"/>
      <c r="D139" s="4055"/>
      <c r="E139" s="65" t="s">
        <v>718</v>
      </c>
      <c r="F139" s="345" t="s">
        <v>34</v>
      </c>
      <c r="G139" s="345" t="s">
        <v>536</v>
      </c>
      <c r="H139" s="65" t="str">
        <f t="shared" si="62"/>
        <v>PK2-YR-ME3</v>
      </c>
      <c r="I139" s="2876" t="s">
        <v>492</v>
      </c>
      <c r="J139" s="2876" t="s">
        <v>493</v>
      </c>
      <c r="K139" s="13">
        <v>730</v>
      </c>
      <c r="L139" s="144"/>
      <c r="M139" s="2854" t="s">
        <v>80</v>
      </c>
      <c r="N139" s="2614"/>
      <c r="O139" s="13">
        <v>30</v>
      </c>
      <c r="P139" s="13">
        <v>1</v>
      </c>
      <c r="Q139" s="13">
        <v>30</v>
      </c>
      <c r="R139" s="2878" t="s">
        <v>385</v>
      </c>
      <c r="S139" s="192" t="s">
        <v>530</v>
      </c>
      <c r="U139" s="2819"/>
      <c r="V139" s="193"/>
      <c r="W139" s="2819"/>
      <c r="Y139" s="193" t="s">
        <v>735</v>
      </c>
      <c r="Z139" s="193" t="s">
        <v>736</v>
      </c>
    </row>
    <row r="140" spans="1:26" hidden="1">
      <c r="A140" s="295" t="s">
        <v>282</v>
      </c>
      <c r="B140" s="2856" t="s">
        <v>807</v>
      </c>
      <c r="C140" s="4058"/>
      <c r="D140" s="4055"/>
      <c r="E140" s="65" t="s">
        <v>718</v>
      </c>
      <c r="F140" s="345" t="s">
        <v>34</v>
      </c>
      <c r="G140" s="345" t="s">
        <v>536</v>
      </c>
      <c r="H140" s="65" t="str">
        <f t="shared" si="62"/>
        <v>PK2-YR-ME3</v>
      </c>
      <c r="I140" s="2876" t="s">
        <v>492</v>
      </c>
      <c r="J140" s="2876" t="s">
        <v>493</v>
      </c>
      <c r="K140" s="13">
        <v>730</v>
      </c>
      <c r="L140" s="144"/>
      <c r="M140" s="2864" t="s">
        <v>80</v>
      </c>
      <c r="N140" s="2854"/>
      <c r="O140" s="13">
        <v>30</v>
      </c>
      <c r="P140" s="13">
        <v>1</v>
      </c>
      <c r="Q140" s="13">
        <v>30</v>
      </c>
      <c r="R140" s="2879" t="s">
        <v>385</v>
      </c>
      <c r="S140" s="192" t="s">
        <v>530</v>
      </c>
      <c r="U140" s="2819"/>
      <c r="V140" s="193"/>
      <c r="W140" s="2819"/>
      <c r="Y140" s="193" t="s">
        <v>735</v>
      </c>
      <c r="Z140" s="193" t="s">
        <v>736</v>
      </c>
    </row>
    <row r="141" spans="1:26" ht="12" hidden="1" thickBot="1">
      <c r="A141" s="296" t="s">
        <v>282</v>
      </c>
      <c r="B141" s="2858" t="s">
        <v>821</v>
      </c>
      <c r="C141" s="4059"/>
      <c r="D141" s="4056"/>
      <c r="E141" s="139" t="s">
        <v>718</v>
      </c>
      <c r="F141" s="346" t="s">
        <v>34</v>
      </c>
      <c r="G141" s="346" t="s">
        <v>536</v>
      </c>
      <c r="H141" s="139" t="str">
        <f t="shared" si="62"/>
        <v>PK2-YR-ME3</v>
      </c>
      <c r="I141" s="2877" t="s">
        <v>492</v>
      </c>
      <c r="J141" s="2877" t="s">
        <v>493</v>
      </c>
      <c r="K141" s="16">
        <v>730</v>
      </c>
      <c r="L141" s="2884"/>
      <c r="M141" s="2861" t="s">
        <v>80</v>
      </c>
      <c r="N141" s="2885"/>
      <c r="O141" s="16">
        <v>30</v>
      </c>
      <c r="P141" s="16">
        <v>1</v>
      </c>
      <c r="Q141" s="16">
        <v>30</v>
      </c>
      <c r="R141" s="2882" t="s">
        <v>385</v>
      </c>
      <c r="S141" s="192" t="s">
        <v>530</v>
      </c>
      <c r="U141" s="2819"/>
      <c r="V141" s="193"/>
      <c r="W141" s="2819"/>
      <c r="Y141" s="193" t="s">
        <v>735</v>
      </c>
      <c r="Z141" s="193" t="s">
        <v>736</v>
      </c>
    </row>
    <row r="142" spans="1:26">
      <c r="A142" s="2951" t="s">
        <v>282</v>
      </c>
      <c r="B142" s="2952" t="s">
        <v>1793</v>
      </c>
      <c r="C142" s="4047">
        <v>361016</v>
      </c>
      <c r="D142" s="4045">
        <v>3090</v>
      </c>
      <c r="E142" s="4045" t="s">
        <v>695</v>
      </c>
      <c r="F142" s="4045" t="s">
        <v>42</v>
      </c>
      <c r="G142" s="4045" t="s">
        <v>536</v>
      </c>
      <c r="H142" s="4045" t="str">
        <f>A142&amp;"-"&amp;E142&amp;F142&amp;"-"&amp;G142&amp;6</f>
        <v>PK2-ML-ME6</v>
      </c>
      <c r="I142" s="4066" t="s">
        <v>220</v>
      </c>
      <c r="J142" s="2953" t="s">
        <v>488</v>
      </c>
      <c r="K142" s="4066" t="str">
        <f t="shared" ref="K142:K165" si="65">_xlfn.IFS(E142="M","30",E142="M","30")</f>
        <v>30</v>
      </c>
      <c r="L142" s="2815"/>
      <c r="M142" s="2816" t="s">
        <v>80</v>
      </c>
      <c r="N142" s="2814"/>
      <c r="O142" s="2814">
        <v>10</v>
      </c>
      <c r="P142" s="2814">
        <v>1</v>
      </c>
      <c r="Q142" s="2814">
        <v>10</v>
      </c>
      <c r="R142" s="2849" t="s">
        <v>503</v>
      </c>
      <c r="S142" s="2818" t="s">
        <v>528</v>
      </c>
      <c r="U142" s="2819"/>
      <c r="V142" s="193"/>
      <c r="W142" s="2819"/>
    </row>
    <row r="143" spans="1:26" ht="12.75" customHeight="1">
      <c r="A143" s="2954" t="s">
        <v>282</v>
      </c>
      <c r="B143" s="2955" t="s">
        <v>808</v>
      </c>
      <c r="C143" s="4048"/>
      <c r="D143" s="4046"/>
      <c r="E143" s="4046"/>
      <c r="F143" s="4046"/>
      <c r="G143" s="4046"/>
      <c r="H143" s="4046"/>
      <c r="I143" s="4067"/>
      <c r="J143" s="2956" t="s">
        <v>488</v>
      </c>
      <c r="K143" s="4067"/>
      <c r="L143" s="2824"/>
      <c r="M143" s="2825" t="s">
        <v>80</v>
      </c>
      <c r="N143" s="2823"/>
      <c r="O143" s="2823">
        <v>10</v>
      </c>
      <c r="P143" s="2823">
        <v>1</v>
      </c>
      <c r="Q143" s="2823">
        <v>10</v>
      </c>
      <c r="R143" s="2855" t="s">
        <v>503</v>
      </c>
      <c r="S143" s="2818" t="s">
        <v>528</v>
      </c>
      <c r="U143" s="2819"/>
      <c r="V143" s="193"/>
      <c r="W143" s="2819"/>
    </row>
    <row r="144" spans="1:26" ht="12.75" customHeight="1">
      <c r="A144" s="2954" t="s">
        <v>282</v>
      </c>
      <c r="B144" s="2955" t="s">
        <v>809</v>
      </c>
      <c r="C144" s="4048"/>
      <c r="D144" s="4046"/>
      <c r="E144" s="4046"/>
      <c r="F144" s="4046"/>
      <c r="G144" s="4046"/>
      <c r="H144" s="4046"/>
      <c r="I144" s="4067"/>
      <c r="J144" s="2956" t="s">
        <v>488</v>
      </c>
      <c r="K144" s="4067"/>
      <c r="L144" s="2824"/>
      <c r="M144" s="2825" t="s">
        <v>80</v>
      </c>
      <c r="N144" s="2823"/>
      <c r="O144" s="2823">
        <v>10</v>
      </c>
      <c r="P144" s="2823">
        <v>1</v>
      </c>
      <c r="Q144" s="2823">
        <v>10</v>
      </c>
      <c r="R144" s="2855" t="s">
        <v>503</v>
      </c>
      <c r="S144" s="2818" t="s">
        <v>528</v>
      </c>
      <c r="U144" s="2819"/>
      <c r="V144" s="193"/>
      <c r="W144" s="2819"/>
    </row>
    <row r="145" spans="1:23" ht="12.75" customHeight="1">
      <c r="A145" s="2954" t="s">
        <v>282</v>
      </c>
      <c r="B145" s="2955" t="s">
        <v>810</v>
      </c>
      <c r="C145" s="4048"/>
      <c r="D145" s="4046"/>
      <c r="E145" s="4046"/>
      <c r="F145" s="4046"/>
      <c r="G145" s="4046"/>
      <c r="H145" s="4046"/>
      <c r="I145" s="4067"/>
      <c r="J145" s="2956" t="s">
        <v>488</v>
      </c>
      <c r="K145" s="4067"/>
      <c r="L145" s="2824"/>
      <c r="M145" s="2825" t="s">
        <v>80</v>
      </c>
      <c r="N145" s="2823"/>
      <c r="O145" s="2823">
        <v>10</v>
      </c>
      <c r="P145" s="2823">
        <v>1</v>
      </c>
      <c r="Q145" s="2823">
        <v>10</v>
      </c>
      <c r="R145" s="2855" t="s">
        <v>503</v>
      </c>
      <c r="S145" s="2818" t="s">
        <v>528</v>
      </c>
      <c r="U145" s="2819"/>
      <c r="V145" s="193"/>
      <c r="W145" s="2819"/>
    </row>
    <row r="146" spans="1:23" ht="12.75" customHeight="1">
      <c r="A146" s="2954" t="s">
        <v>282</v>
      </c>
      <c r="B146" s="2955" t="s">
        <v>811</v>
      </c>
      <c r="C146" s="4048"/>
      <c r="D146" s="4046"/>
      <c r="E146" s="4046"/>
      <c r="F146" s="4046"/>
      <c r="G146" s="4046"/>
      <c r="H146" s="4046"/>
      <c r="I146" s="4067"/>
      <c r="J146" s="2956" t="s">
        <v>488</v>
      </c>
      <c r="K146" s="4067"/>
      <c r="L146" s="2824"/>
      <c r="M146" s="2825" t="s">
        <v>80</v>
      </c>
      <c r="N146" s="2823"/>
      <c r="O146" s="2823">
        <v>10</v>
      </c>
      <c r="P146" s="2823">
        <v>1</v>
      </c>
      <c r="Q146" s="2823">
        <v>10</v>
      </c>
      <c r="R146" s="2855" t="s">
        <v>503</v>
      </c>
      <c r="S146" s="2818" t="s">
        <v>528</v>
      </c>
      <c r="U146" s="2819"/>
      <c r="V146" s="193"/>
      <c r="W146" s="2819"/>
    </row>
    <row r="147" spans="1:23" ht="12.75" customHeight="1">
      <c r="A147" s="2954" t="s">
        <v>282</v>
      </c>
      <c r="B147" s="2955" t="s">
        <v>812</v>
      </c>
      <c r="C147" s="4048"/>
      <c r="D147" s="4046"/>
      <c r="E147" s="4046"/>
      <c r="F147" s="4046"/>
      <c r="G147" s="4046"/>
      <c r="H147" s="4046"/>
      <c r="I147" s="4067"/>
      <c r="J147" s="2956" t="s">
        <v>488</v>
      </c>
      <c r="K147" s="4067"/>
      <c r="L147" s="2824"/>
      <c r="M147" s="2825" t="s">
        <v>80</v>
      </c>
      <c r="N147" s="2823"/>
      <c r="O147" s="2823">
        <v>10</v>
      </c>
      <c r="P147" s="2823">
        <v>1</v>
      </c>
      <c r="Q147" s="2823">
        <v>10</v>
      </c>
      <c r="R147" s="2855" t="s">
        <v>503</v>
      </c>
      <c r="S147" s="2818" t="s">
        <v>528</v>
      </c>
      <c r="U147" s="2819"/>
      <c r="V147" s="193"/>
      <c r="W147" s="2819"/>
    </row>
    <row r="148" spans="1:23" ht="12.75" customHeight="1">
      <c r="A148" s="2954" t="s">
        <v>282</v>
      </c>
      <c r="B148" s="2955" t="s">
        <v>1794</v>
      </c>
      <c r="C148" s="4048"/>
      <c r="D148" s="4046"/>
      <c r="E148" s="4046"/>
      <c r="F148" s="4046"/>
      <c r="G148" s="4046"/>
      <c r="H148" s="4046"/>
      <c r="I148" s="4067"/>
      <c r="J148" s="2956" t="s">
        <v>488</v>
      </c>
      <c r="K148" s="4067"/>
      <c r="L148" s="2824"/>
      <c r="M148" s="2825" t="s">
        <v>80</v>
      </c>
      <c r="N148" s="2823"/>
      <c r="O148" s="2823">
        <v>10</v>
      </c>
      <c r="P148" s="2823">
        <v>1</v>
      </c>
      <c r="Q148" s="2823">
        <v>10</v>
      </c>
      <c r="R148" s="2855" t="s">
        <v>503</v>
      </c>
      <c r="S148" s="2818" t="s">
        <v>528</v>
      </c>
      <c r="U148" s="2819"/>
      <c r="V148" s="193"/>
      <c r="W148" s="2819"/>
    </row>
    <row r="149" spans="1:23" ht="12.75" customHeight="1">
      <c r="A149" s="2954" t="s">
        <v>282</v>
      </c>
      <c r="B149" s="2955" t="s">
        <v>814</v>
      </c>
      <c r="C149" s="4048"/>
      <c r="D149" s="4046"/>
      <c r="E149" s="4046"/>
      <c r="F149" s="4046"/>
      <c r="G149" s="4046"/>
      <c r="H149" s="4046"/>
      <c r="I149" s="4067"/>
      <c r="J149" s="2956" t="s">
        <v>488</v>
      </c>
      <c r="K149" s="4067"/>
      <c r="L149" s="2824"/>
      <c r="M149" s="2825" t="s">
        <v>80</v>
      </c>
      <c r="N149" s="2823"/>
      <c r="O149" s="2823">
        <v>10</v>
      </c>
      <c r="P149" s="2823">
        <v>1</v>
      </c>
      <c r="Q149" s="2823">
        <v>10</v>
      </c>
      <c r="R149" s="2855" t="s">
        <v>503</v>
      </c>
      <c r="S149" s="2818" t="s">
        <v>528</v>
      </c>
      <c r="U149" s="2819"/>
      <c r="V149" s="193"/>
      <c r="W149" s="2819"/>
    </row>
    <row r="150" spans="1:23" ht="12.75" customHeight="1">
      <c r="A150" s="2954" t="s">
        <v>282</v>
      </c>
      <c r="B150" s="2957" t="s">
        <v>815</v>
      </c>
      <c r="C150" s="4048"/>
      <c r="D150" s="4046"/>
      <c r="E150" s="4046"/>
      <c r="F150" s="4046"/>
      <c r="G150" s="4046"/>
      <c r="H150" s="4046"/>
      <c r="I150" s="4067"/>
      <c r="J150" s="2956" t="s">
        <v>488</v>
      </c>
      <c r="K150" s="4067"/>
      <c r="L150" s="2824"/>
      <c r="M150" s="2825" t="s">
        <v>80</v>
      </c>
      <c r="N150" s="2823"/>
      <c r="O150" s="2823">
        <v>10</v>
      </c>
      <c r="P150" s="2823">
        <v>1</v>
      </c>
      <c r="Q150" s="2823">
        <v>10</v>
      </c>
      <c r="R150" s="2855" t="s">
        <v>503</v>
      </c>
      <c r="S150" s="2818" t="s">
        <v>528</v>
      </c>
      <c r="U150" s="2819"/>
      <c r="V150" s="193"/>
      <c r="W150" s="2819"/>
    </row>
    <row r="151" spans="1:23" ht="12.75" customHeight="1">
      <c r="A151" s="2954" t="s">
        <v>282</v>
      </c>
      <c r="B151" s="2957" t="s">
        <v>816</v>
      </c>
      <c r="C151" s="4048"/>
      <c r="D151" s="4046"/>
      <c r="E151" s="4046"/>
      <c r="F151" s="4046"/>
      <c r="G151" s="4046"/>
      <c r="H151" s="4046"/>
      <c r="I151" s="4067"/>
      <c r="J151" s="2956" t="s">
        <v>488</v>
      </c>
      <c r="K151" s="4067"/>
      <c r="L151" s="2824"/>
      <c r="M151" s="2825" t="s">
        <v>80</v>
      </c>
      <c r="N151" s="2823"/>
      <c r="O151" s="2823">
        <v>10</v>
      </c>
      <c r="P151" s="2823">
        <v>1</v>
      </c>
      <c r="Q151" s="2823">
        <v>10</v>
      </c>
      <c r="R151" s="2855" t="s">
        <v>503</v>
      </c>
      <c r="S151" s="2818" t="s">
        <v>528</v>
      </c>
      <c r="U151" s="2819"/>
      <c r="V151" s="193"/>
      <c r="W151" s="2819"/>
    </row>
    <row r="152" spans="1:23" ht="12.75" customHeight="1">
      <c r="A152" s="2954" t="s">
        <v>282</v>
      </c>
      <c r="B152" s="2957" t="s">
        <v>817</v>
      </c>
      <c r="C152" s="4048"/>
      <c r="D152" s="4046"/>
      <c r="E152" s="4046"/>
      <c r="F152" s="4046"/>
      <c r="G152" s="4046"/>
      <c r="H152" s="4046"/>
      <c r="I152" s="4067"/>
      <c r="J152" s="2958" t="s">
        <v>488</v>
      </c>
      <c r="K152" s="4067"/>
      <c r="L152" s="2829"/>
      <c r="M152" s="2830" t="s">
        <v>80</v>
      </c>
      <c r="N152" s="2828"/>
      <c r="O152" s="2828">
        <v>10</v>
      </c>
      <c r="P152" s="2828">
        <v>1</v>
      </c>
      <c r="Q152" s="2828">
        <v>10</v>
      </c>
      <c r="R152" s="2873" t="s">
        <v>503</v>
      </c>
      <c r="S152" s="2818" t="s">
        <v>528</v>
      </c>
      <c r="U152" s="2819"/>
      <c r="V152" s="193"/>
      <c r="W152" s="2819"/>
    </row>
    <row r="153" spans="1:23" ht="13.5" customHeight="1" thickBot="1">
      <c r="A153" s="2959" t="s">
        <v>282</v>
      </c>
      <c r="B153" s="2955" t="s">
        <v>818</v>
      </c>
      <c r="C153" s="4052"/>
      <c r="D153" s="4053"/>
      <c r="E153" s="4053"/>
      <c r="F153" s="4053"/>
      <c r="G153" s="4053"/>
      <c r="H153" s="4053"/>
      <c r="I153" s="4068"/>
      <c r="J153" s="2960" t="s">
        <v>488</v>
      </c>
      <c r="K153" s="4068"/>
      <c r="L153" s="2837"/>
      <c r="M153" s="2838" t="s">
        <v>80</v>
      </c>
      <c r="N153" s="2836"/>
      <c r="O153" s="2836">
        <v>10</v>
      </c>
      <c r="P153" s="2836">
        <v>1</v>
      </c>
      <c r="Q153" s="2836">
        <v>10</v>
      </c>
      <c r="R153" s="2862" t="s">
        <v>503</v>
      </c>
      <c r="S153" s="2818" t="s">
        <v>528</v>
      </c>
      <c r="U153" s="2819"/>
      <c r="V153" s="193"/>
      <c r="W153" s="2819"/>
    </row>
    <row r="154" spans="1:23" hidden="1">
      <c r="A154" s="299" t="s">
        <v>282</v>
      </c>
      <c r="B154" s="2845" t="s">
        <v>1793</v>
      </c>
      <c r="C154" s="4042">
        <v>361017</v>
      </c>
      <c r="D154" s="4039">
        <v>3091</v>
      </c>
      <c r="E154" s="844" t="s">
        <v>695</v>
      </c>
      <c r="F154" s="844" t="s">
        <v>32</v>
      </c>
      <c r="G154" s="844" t="s">
        <v>536</v>
      </c>
      <c r="H154" s="844" t="str">
        <f>A154&amp;"-"&amp;E154&amp;F154&amp;"-"&amp;G154&amp;6</f>
        <v>PK2-MI-ME6</v>
      </c>
      <c r="I154" s="2840" t="s">
        <v>477</v>
      </c>
      <c r="J154" s="2840" t="s">
        <v>481</v>
      </c>
      <c r="K154" s="2841" t="str">
        <f t="shared" si="65"/>
        <v>30</v>
      </c>
      <c r="L154" s="2842"/>
      <c r="M154" s="2841"/>
      <c r="N154" s="2841" t="s">
        <v>80</v>
      </c>
      <c r="O154" s="2841">
        <v>10</v>
      </c>
      <c r="P154" s="2841">
        <v>1</v>
      </c>
      <c r="Q154" s="2841">
        <f t="shared" ref="Q154:Q165" si="66">O154*P154</f>
        <v>10</v>
      </c>
      <c r="R154" s="2868" t="s">
        <v>383</v>
      </c>
      <c r="S154" s="2844" t="s">
        <v>529</v>
      </c>
      <c r="U154" s="2819"/>
      <c r="V154" s="193"/>
      <c r="W154" s="2819"/>
    </row>
    <row r="155" spans="1:23" hidden="1">
      <c r="A155" s="295" t="s">
        <v>282</v>
      </c>
      <c r="B155" s="2850" t="s">
        <v>808</v>
      </c>
      <c r="C155" s="4043"/>
      <c r="D155" s="4040"/>
      <c r="E155" s="814" t="s">
        <v>695</v>
      </c>
      <c r="F155" s="814" t="s">
        <v>32</v>
      </c>
      <c r="G155" s="814" t="s">
        <v>536</v>
      </c>
      <c r="H155" s="814" t="str">
        <f t="shared" ref="H155:H165" si="67">A155&amp;"-"&amp;E155&amp;F155&amp;"-"&amp;G155&amp;6</f>
        <v>PK2-MI-ME6</v>
      </c>
      <c r="I155" s="2821" t="s">
        <v>477</v>
      </c>
      <c r="J155" s="2821" t="s">
        <v>481</v>
      </c>
      <c r="K155" s="2825" t="str">
        <f t="shared" si="65"/>
        <v>30</v>
      </c>
      <c r="L155" s="2824"/>
      <c r="M155" s="2825"/>
      <c r="N155" s="2825" t="s">
        <v>80</v>
      </c>
      <c r="O155" s="2825">
        <v>10</v>
      </c>
      <c r="P155" s="2825">
        <v>1</v>
      </c>
      <c r="Q155" s="2825">
        <f t="shared" si="66"/>
        <v>10</v>
      </c>
      <c r="R155" s="2868" t="s">
        <v>383</v>
      </c>
      <c r="S155" s="2844" t="s">
        <v>529</v>
      </c>
      <c r="U155" s="2819"/>
      <c r="V155" s="193"/>
      <c r="W155" s="2819"/>
    </row>
    <row r="156" spans="1:23" hidden="1">
      <c r="A156" s="295" t="s">
        <v>282</v>
      </c>
      <c r="B156" s="2850" t="s">
        <v>809</v>
      </c>
      <c r="C156" s="4043"/>
      <c r="D156" s="4040"/>
      <c r="E156" s="814" t="s">
        <v>695</v>
      </c>
      <c r="F156" s="814" t="s">
        <v>32</v>
      </c>
      <c r="G156" s="814" t="s">
        <v>536</v>
      </c>
      <c r="H156" s="814" t="str">
        <f t="shared" si="67"/>
        <v>PK2-MI-ME6</v>
      </c>
      <c r="I156" s="2821" t="s">
        <v>477</v>
      </c>
      <c r="J156" s="2821" t="s">
        <v>481</v>
      </c>
      <c r="K156" s="2825" t="str">
        <f t="shared" si="65"/>
        <v>30</v>
      </c>
      <c r="L156" s="2824"/>
      <c r="M156" s="2825"/>
      <c r="N156" s="2825" t="s">
        <v>80</v>
      </c>
      <c r="O156" s="2825">
        <v>10</v>
      </c>
      <c r="P156" s="2825">
        <v>1</v>
      </c>
      <c r="Q156" s="2825">
        <f t="shared" si="66"/>
        <v>10</v>
      </c>
      <c r="R156" s="2868" t="s">
        <v>383</v>
      </c>
      <c r="S156" s="2844" t="s">
        <v>529</v>
      </c>
      <c r="U156" s="2819"/>
      <c r="V156" s="193"/>
      <c r="W156" s="2819"/>
    </row>
    <row r="157" spans="1:23" hidden="1">
      <c r="A157" s="295" t="s">
        <v>282</v>
      </c>
      <c r="B157" s="2850" t="s">
        <v>810</v>
      </c>
      <c r="C157" s="4043"/>
      <c r="D157" s="4040"/>
      <c r="E157" s="814" t="s">
        <v>695</v>
      </c>
      <c r="F157" s="814" t="s">
        <v>32</v>
      </c>
      <c r="G157" s="814" t="s">
        <v>536</v>
      </c>
      <c r="H157" s="814" t="str">
        <f t="shared" si="67"/>
        <v>PK2-MI-ME6</v>
      </c>
      <c r="I157" s="2821" t="s">
        <v>477</v>
      </c>
      <c r="J157" s="2821" t="s">
        <v>481</v>
      </c>
      <c r="K157" s="2825" t="str">
        <f t="shared" si="65"/>
        <v>30</v>
      </c>
      <c r="L157" s="2824"/>
      <c r="M157" s="2825"/>
      <c r="N157" s="2825" t="s">
        <v>80</v>
      </c>
      <c r="O157" s="2825">
        <v>10</v>
      </c>
      <c r="P157" s="2825">
        <v>1</v>
      </c>
      <c r="Q157" s="2825">
        <f t="shared" si="66"/>
        <v>10</v>
      </c>
      <c r="R157" s="2868" t="s">
        <v>383</v>
      </c>
      <c r="S157" s="2844" t="s">
        <v>529</v>
      </c>
      <c r="U157" s="2819"/>
      <c r="V157" s="193"/>
      <c r="W157" s="2819"/>
    </row>
    <row r="158" spans="1:23" hidden="1">
      <c r="A158" s="295" t="s">
        <v>282</v>
      </c>
      <c r="B158" s="2850" t="s">
        <v>811</v>
      </c>
      <c r="C158" s="4043"/>
      <c r="D158" s="4040"/>
      <c r="E158" s="814" t="s">
        <v>695</v>
      </c>
      <c r="F158" s="814" t="s">
        <v>32</v>
      </c>
      <c r="G158" s="814" t="s">
        <v>536</v>
      </c>
      <c r="H158" s="814" t="str">
        <f t="shared" si="67"/>
        <v>PK2-MI-ME6</v>
      </c>
      <c r="I158" s="2821" t="s">
        <v>477</v>
      </c>
      <c r="J158" s="2821" t="s">
        <v>481</v>
      </c>
      <c r="K158" s="2825" t="str">
        <f t="shared" si="65"/>
        <v>30</v>
      </c>
      <c r="L158" s="2824"/>
      <c r="M158" s="2825"/>
      <c r="N158" s="2825" t="s">
        <v>80</v>
      </c>
      <c r="O158" s="2825">
        <v>10</v>
      </c>
      <c r="P158" s="2825">
        <v>1</v>
      </c>
      <c r="Q158" s="2825">
        <f t="shared" si="66"/>
        <v>10</v>
      </c>
      <c r="R158" s="2855" t="s">
        <v>383</v>
      </c>
      <c r="S158" s="2844" t="s">
        <v>529</v>
      </c>
      <c r="U158" s="2819"/>
      <c r="V158" s="193"/>
      <c r="W158" s="2819"/>
    </row>
    <row r="159" spans="1:23" hidden="1">
      <c r="A159" s="295" t="s">
        <v>282</v>
      </c>
      <c r="B159" s="2850" t="s">
        <v>812</v>
      </c>
      <c r="C159" s="4043"/>
      <c r="D159" s="4040"/>
      <c r="E159" s="814" t="s">
        <v>695</v>
      </c>
      <c r="F159" s="814" t="s">
        <v>32</v>
      </c>
      <c r="G159" s="814" t="s">
        <v>536</v>
      </c>
      <c r="H159" s="814" t="str">
        <f t="shared" si="67"/>
        <v>PK2-MI-ME6</v>
      </c>
      <c r="I159" s="2821" t="s">
        <v>477</v>
      </c>
      <c r="J159" s="2821" t="s">
        <v>481</v>
      </c>
      <c r="K159" s="2825" t="str">
        <f t="shared" si="65"/>
        <v>30</v>
      </c>
      <c r="L159" s="2824"/>
      <c r="M159" s="2825"/>
      <c r="N159" s="2825" t="s">
        <v>80</v>
      </c>
      <c r="O159" s="2825">
        <v>10</v>
      </c>
      <c r="P159" s="2825">
        <v>1</v>
      </c>
      <c r="Q159" s="2825">
        <f t="shared" ref="Q159:Q160" si="68">O159*P159</f>
        <v>10</v>
      </c>
      <c r="R159" s="2855" t="s">
        <v>383</v>
      </c>
      <c r="S159" s="2844" t="s">
        <v>529</v>
      </c>
      <c r="U159" s="2819"/>
      <c r="V159" s="193"/>
      <c r="W159" s="2819"/>
    </row>
    <row r="160" spans="1:23" hidden="1">
      <c r="A160" s="295" t="s">
        <v>282</v>
      </c>
      <c r="B160" s="2850" t="s">
        <v>1794</v>
      </c>
      <c r="C160" s="4043"/>
      <c r="D160" s="4040"/>
      <c r="E160" s="814" t="s">
        <v>695</v>
      </c>
      <c r="F160" s="814" t="s">
        <v>32</v>
      </c>
      <c r="G160" s="814" t="s">
        <v>536</v>
      </c>
      <c r="H160" s="814" t="str">
        <f t="shared" si="67"/>
        <v>PK2-MI-ME6</v>
      </c>
      <c r="I160" s="2821" t="s">
        <v>477</v>
      </c>
      <c r="J160" s="2821" t="s">
        <v>481</v>
      </c>
      <c r="K160" s="2825" t="str">
        <f t="shared" si="65"/>
        <v>30</v>
      </c>
      <c r="L160" s="2824"/>
      <c r="M160" s="2825"/>
      <c r="N160" s="2825" t="s">
        <v>80</v>
      </c>
      <c r="O160" s="2825">
        <v>10</v>
      </c>
      <c r="P160" s="2825">
        <v>1</v>
      </c>
      <c r="Q160" s="2825">
        <f t="shared" si="68"/>
        <v>10</v>
      </c>
      <c r="R160" s="2855" t="s">
        <v>383</v>
      </c>
      <c r="S160" s="2844" t="s">
        <v>529</v>
      </c>
      <c r="U160" s="2819"/>
      <c r="V160" s="193"/>
      <c r="W160" s="2819"/>
    </row>
    <row r="161" spans="1:23" hidden="1">
      <c r="A161" s="295" t="s">
        <v>282</v>
      </c>
      <c r="B161" s="2850" t="s">
        <v>814</v>
      </c>
      <c r="C161" s="4043"/>
      <c r="D161" s="4040"/>
      <c r="E161" s="814" t="s">
        <v>695</v>
      </c>
      <c r="F161" s="814" t="s">
        <v>32</v>
      </c>
      <c r="G161" s="814" t="s">
        <v>536</v>
      </c>
      <c r="H161" s="814" t="str">
        <f t="shared" si="67"/>
        <v>PK2-MI-ME6</v>
      </c>
      <c r="I161" s="2821" t="s">
        <v>477</v>
      </c>
      <c r="J161" s="2821" t="s">
        <v>481</v>
      </c>
      <c r="K161" s="2825" t="str">
        <f t="shared" si="65"/>
        <v>30</v>
      </c>
      <c r="L161" s="2824"/>
      <c r="M161" s="2825"/>
      <c r="N161" s="2825" t="s">
        <v>80</v>
      </c>
      <c r="O161" s="2825">
        <v>10</v>
      </c>
      <c r="P161" s="2825">
        <v>1</v>
      </c>
      <c r="Q161" s="2825">
        <f t="shared" si="66"/>
        <v>10</v>
      </c>
      <c r="R161" s="2855" t="s">
        <v>383</v>
      </c>
      <c r="S161" s="2844" t="s">
        <v>529</v>
      </c>
      <c r="U161" s="2819"/>
      <c r="V161" s="193"/>
      <c r="W161" s="2819"/>
    </row>
    <row r="162" spans="1:23" hidden="1">
      <c r="A162" s="295" t="s">
        <v>282</v>
      </c>
      <c r="B162" s="2856" t="s">
        <v>815</v>
      </c>
      <c r="C162" s="4043"/>
      <c r="D162" s="4040"/>
      <c r="E162" s="844" t="s">
        <v>695</v>
      </c>
      <c r="F162" s="844" t="s">
        <v>32</v>
      </c>
      <c r="G162" s="844" t="s">
        <v>536</v>
      </c>
      <c r="H162" s="844" t="str">
        <f t="shared" si="67"/>
        <v>PK2-MI-ME6</v>
      </c>
      <c r="I162" s="2840" t="s">
        <v>477</v>
      </c>
      <c r="J162" s="2840" t="s">
        <v>481</v>
      </c>
      <c r="K162" s="2841" t="str">
        <f t="shared" si="65"/>
        <v>30</v>
      </c>
      <c r="L162" s="2842"/>
      <c r="M162" s="2841"/>
      <c r="N162" s="2841" t="s">
        <v>80</v>
      </c>
      <c r="O162" s="2841">
        <v>10</v>
      </c>
      <c r="P162" s="2841">
        <v>1</v>
      </c>
      <c r="Q162" s="2841">
        <f t="shared" si="66"/>
        <v>10</v>
      </c>
      <c r="R162" s="2855" t="s">
        <v>383</v>
      </c>
      <c r="S162" s="2844" t="s">
        <v>529</v>
      </c>
      <c r="U162" s="2819"/>
      <c r="V162" s="193"/>
      <c r="W162" s="2819"/>
    </row>
    <row r="163" spans="1:23" hidden="1">
      <c r="A163" s="295" t="s">
        <v>282</v>
      </c>
      <c r="B163" s="2856" t="s">
        <v>816</v>
      </c>
      <c r="C163" s="4043"/>
      <c r="D163" s="4040"/>
      <c r="E163" s="814" t="s">
        <v>695</v>
      </c>
      <c r="F163" s="814" t="s">
        <v>32</v>
      </c>
      <c r="G163" s="814" t="s">
        <v>536</v>
      </c>
      <c r="H163" s="814" t="str">
        <f t="shared" si="67"/>
        <v>PK2-MI-ME6</v>
      </c>
      <c r="I163" s="2821" t="s">
        <v>477</v>
      </c>
      <c r="J163" s="2821" t="s">
        <v>481</v>
      </c>
      <c r="K163" s="2825" t="str">
        <f t="shared" si="65"/>
        <v>30</v>
      </c>
      <c r="L163" s="2824"/>
      <c r="M163" s="2825"/>
      <c r="N163" s="2825" t="s">
        <v>80</v>
      </c>
      <c r="O163" s="2825">
        <v>10</v>
      </c>
      <c r="P163" s="2825">
        <v>1</v>
      </c>
      <c r="Q163" s="2825">
        <f t="shared" si="66"/>
        <v>10</v>
      </c>
      <c r="R163" s="2855" t="s">
        <v>383</v>
      </c>
      <c r="S163" s="2844" t="s">
        <v>529</v>
      </c>
      <c r="U163" s="2819"/>
      <c r="V163" s="193"/>
      <c r="W163" s="2819"/>
    </row>
    <row r="164" spans="1:23" hidden="1">
      <c r="A164" s="295" t="s">
        <v>282</v>
      </c>
      <c r="B164" s="2856" t="s">
        <v>817</v>
      </c>
      <c r="C164" s="4043"/>
      <c r="D164" s="4040"/>
      <c r="E164" s="814" t="s">
        <v>695</v>
      </c>
      <c r="F164" s="814" t="s">
        <v>32</v>
      </c>
      <c r="G164" s="814" t="s">
        <v>536</v>
      </c>
      <c r="H164" s="814" t="str">
        <f t="shared" si="67"/>
        <v>PK2-MI-ME6</v>
      </c>
      <c r="I164" s="2821" t="s">
        <v>477</v>
      </c>
      <c r="J164" s="2821" t="s">
        <v>481</v>
      </c>
      <c r="K164" s="2825" t="str">
        <f t="shared" si="65"/>
        <v>30</v>
      </c>
      <c r="L164" s="2824"/>
      <c r="M164" s="2825"/>
      <c r="N164" s="2825" t="s">
        <v>80</v>
      </c>
      <c r="O164" s="2825">
        <v>10</v>
      </c>
      <c r="P164" s="2825">
        <v>1</v>
      </c>
      <c r="Q164" s="2825">
        <f t="shared" si="66"/>
        <v>10</v>
      </c>
      <c r="R164" s="2855" t="s">
        <v>383</v>
      </c>
      <c r="S164" s="2844" t="s">
        <v>529</v>
      </c>
      <c r="U164" s="2819"/>
      <c r="V164" s="193"/>
      <c r="W164" s="2819"/>
    </row>
    <row r="165" spans="1:23" ht="12" hidden="1" thickBot="1">
      <c r="A165" s="296" t="s">
        <v>282</v>
      </c>
      <c r="B165" s="2850" t="s">
        <v>818</v>
      </c>
      <c r="C165" s="4044"/>
      <c r="D165" s="4041"/>
      <c r="E165" s="848" t="s">
        <v>695</v>
      </c>
      <c r="F165" s="848" t="s">
        <v>32</v>
      </c>
      <c r="G165" s="848" t="s">
        <v>536</v>
      </c>
      <c r="H165" s="824" t="str">
        <f t="shared" si="67"/>
        <v>PK2-MI-ME6</v>
      </c>
      <c r="I165" s="2834" t="s">
        <v>477</v>
      </c>
      <c r="J165" s="2835" t="s">
        <v>481</v>
      </c>
      <c r="K165" s="2836" t="str">
        <f t="shared" si="65"/>
        <v>30</v>
      </c>
      <c r="L165" s="2837"/>
      <c r="M165" s="2838"/>
      <c r="N165" s="2836" t="s">
        <v>80</v>
      </c>
      <c r="O165" s="2836">
        <v>10</v>
      </c>
      <c r="P165" s="2836">
        <v>1</v>
      </c>
      <c r="Q165" s="2836">
        <f t="shared" si="66"/>
        <v>10</v>
      </c>
      <c r="R165" s="2862" t="s">
        <v>383</v>
      </c>
      <c r="S165" s="2844" t="s">
        <v>529</v>
      </c>
      <c r="U165" s="2819"/>
      <c r="V165" s="193"/>
      <c r="W165" s="2819"/>
    </row>
    <row r="166" spans="1:23">
      <c r="A166" s="299" t="s">
        <v>282</v>
      </c>
      <c r="B166" s="2845" t="s">
        <v>1793</v>
      </c>
      <c r="C166" s="4042">
        <v>361018</v>
      </c>
      <c r="D166" s="4039">
        <v>3092</v>
      </c>
      <c r="E166" s="4039" t="s">
        <v>695</v>
      </c>
      <c r="F166" s="4039" t="s">
        <v>42</v>
      </c>
      <c r="G166" s="4039" t="s">
        <v>536</v>
      </c>
      <c r="H166" s="4039" t="str">
        <f>A166&amp;"-"&amp;E166&amp;F166&amp;"-"&amp;G166&amp;3</f>
        <v>PK2-ML-ME3</v>
      </c>
      <c r="I166" s="4072" t="s">
        <v>477</v>
      </c>
      <c r="J166" s="2813" t="s">
        <v>478</v>
      </c>
      <c r="K166" s="4072" t="str">
        <f t="shared" ref="K166:K203" si="69">_xlfn.IFS(E166="M","30",E166="M","30")</f>
        <v>30</v>
      </c>
      <c r="L166" s="2815"/>
      <c r="M166" s="2816" t="s">
        <v>80</v>
      </c>
      <c r="N166" s="2814"/>
      <c r="O166" s="2814">
        <v>20</v>
      </c>
      <c r="P166" s="2814">
        <v>1</v>
      </c>
      <c r="Q166" s="2814">
        <f>O166*P166</f>
        <v>20</v>
      </c>
      <c r="R166" s="2849" t="s">
        <v>503</v>
      </c>
      <c r="S166" s="2844" t="s">
        <v>528</v>
      </c>
      <c r="U166" s="2819"/>
      <c r="V166" s="193"/>
      <c r="W166" s="2819"/>
    </row>
    <row r="167" spans="1:23" ht="12.75" customHeight="1">
      <c r="A167" s="295" t="s">
        <v>282</v>
      </c>
      <c r="B167" s="2850" t="s">
        <v>808</v>
      </c>
      <c r="C167" s="4043"/>
      <c r="D167" s="4040"/>
      <c r="E167" s="4040"/>
      <c r="F167" s="4040"/>
      <c r="G167" s="4040"/>
      <c r="H167" s="4040"/>
      <c r="I167" s="4073"/>
      <c r="J167" s="2822" t="s">
        <v>478</v>
      </c>
      <c r="K167" s="4073"/>
      <c r="L167" s="2824"/>
      <c r="M167" s="2825" t="s">
        <v>80</v>
      </c>
      <c r="N167" s="2823"/>
      <c r="O167" s="2823">
        <v>20</v>
      </c>
      <c r="P167" s="2823">
        <v>1</v>
      </c>
      <c r="Q167" s="2823">
        <f>O167*P167</f>
        <v>20</v>
      </c>
      <c r="R167" s="2855" t="s">
        <v>503</v>
      </c>
      <c r="S167" s="2818" t="s">
        <v>528</v>
      </c>
      <c r="U167" s="2819"/>
      <c r="V167" s="193"/>
      <c r="W167" s="2819"/>
    </row>
    <row r="168" spans="1:23" ht="12.75" customHeight="1">
      <c r="A168" s="295" t="s">
        <v>282</v>
      </c>
      <c r="B168" s="2850" t="s">
        <v>809</v>
      </c>
      <c r="C168" s="4043"/>
      <c r="D168" s="4040"/>
      <c r="E168" s="4040"/>
      <c r="F168" s="4040"/>
      <c r="G168" s="4040"/>
      <c r="H168" s="4040"/>
      <c r="I168" s="4073"/>
      <c r="J168" s="2822" t="s">
        <v>478</v>
      </c>
      <c r="K168" s="4073"/>
      <c r="L168" s="2824"/>
      <c r="M168" s="2825" t="s">
        <v>80</v>
      </c>
      <c r="N168" s="2823"/>
      <c r="O168" s="2823">
        <v>20</v>
      </c>
      <c r="P168" s="2823">
        <v>1</v>
      </c>
      <c r="Q168" s="2823">
        <f t="shared" ref="Q168:Q169" si="70">O168*P168</f>
        <v>20</v>
      </c>
      <c r="R168" s="2855" t="s">
        <v>503</v>
      </c>
      <c r="S168" s="2818" t="s">
        <v>528</v>
      </c>
      <c r="U168" s="2819"/>
      <c r="V168" s="193"/>
      <c r="W168" s="2819"/>
    </row>
    <row r="169" spans="1:23" ht="12.75" customHeight="1">
      <c r="A169" s="295" t="s">
        <v>282</v>
      </c>
      <c r="B169" s="2850" t="s">
        <v>810</v>
      </c>
      <c r="C169" s="4043"/>
      <c r="D169" s="4040"/>
      <c r="E169" s="4040"/>
      <c r="F169" s="4040"/>
      <c r="G169" s="4040"/>
      <c r="H169" s="4040"/>
      <c r="I169" s="4073"/>
      <c r="J169" s="2822" t="s">
        <v>478</v>
      </c>
      <c r="K169" s="4073"/>
      <c r="L169" s="2824"/>
      <c r="M169" s="2825" t="s">
        <v>80</v>
      </c>
      <c r="N169" s="2823"/>
      <c r="O169" s="2823">
        <v>20</v>
      </c>
      <c r="P169" s="2823">
        <v>1</v>
      </c>
      <c r="Q169" s="2823">
        <f t="shared" si="70"/>
        <v>20</v>
      </c>
      <c r="R169" s="2855" t="s">
        <v>503</v>
      </c>
      <c r="S169" s="2818" t="s">
        <v>528</v>
      </c>
      <c r="U169" s="2819"/>
      <c r="V169" s="193"/>
      <c r="W169" s="2819"/>
    </row>
    <row r="170" spans="1:23" ht="12.75" customHeight="1">
      <c r="A170" s="295" t="s">
        <v>282</v>
      </c>
      <c r="B170" s="2850" t="s">
        <v>811</v>
      </c>
      <c r="C170" s="4043"/>
      <c r="D170" s="4040"/>
      <c r="E170" s="4040"/>
      <c r="F170" s="4040"/>
      <c r="G170" s="4040"/>
      <c r="H170" s="4040"/>
      <c r="I170" s="4073"/>
      <c r="J170" s="2822" t="s">
        <v>478</v>
      </c>
      <c r="K170" s="4073"/>
      <c r="L170" s="2824"/>
      <c r="M170" s="2825" t="s">
        <v>80</v>
      </c>
      <c r="N170" s="2823"/>
      <c r="O170" s="2823">
        <v>20</v>
      </c>
      <c r="P170" s="2823">
        <v>1</v>
      </c>
      <c r="Q170" s="2823">
        <f>O170*P170</f>
        <v>20</v>
      </c>
      <c r="R170" s="2855" t="s">
        <v>503</v>
      </c>
      <c r="S170" s="2818" t="s">
        <v>528</v>
      </c>
      <c r="U170" s="2819"/>
      <c r="V170" s="193"/>
      <c r="W170" s="2819"/>
    </row>
    <row r="171" spans="1:23" ht="12.75" customHeight="1">
      <c r="A171" s="295" t="s">
        <v>282</v>
      </c>
      <c r="B171" s="2850" t="s">
        <v>812</v>
      </c>
      <c r="C171" s="4043"/>
      <c r="D171" s="4040"/>
      <c r="E171" s="4040"/>
      <c r="F171" s="4040"/>
      <c r="G171" s="4040"/>
      <c r="H171" s="4040"/>
      <c r="I171" s="4073"/>
      <c r="J171" s="2822" t="s">
        <v>478</v>
      </c>
      <c r="K171" s="4073"/>
      <c r="L171" s="2824"/>
      <c r="M171" s="2825" t="s">
        <v>80</v>
      </c>
      <c r="N171" s="2823"/>
      <c r="O171" s="2823">
        <v>20</v>
      </c>
      <c r="P171" s="2823">
        <v>1</v>
      </c>
      <c r="Q171" s="2823">
        <f t="shared" ref="Q171:Q173" si="71">O171*P171</f>
        <v>20</v>
      </c>
      <c r="R171" s="2855" t="s">
        <v>503</v>
      </c>
      <c r="S171" s="2818" t="s">
        <v>528</v>
      </c>
      <c r="U171" s="2819"/>
      <c r="V171" s="193"/>
      <c r="W171" s="2819"/>
    </row>
    <row r="172" spans="1:23" ht="12.75" customHeight="1">
      <c r="A172" s="295" t="s">
        <v>282</v>
      </c>
      <c r="B172" s="2850" t="s">
        <v>1794</v>
      </c>
      <c r="C172" s="4043"/>
      <c r="D172" s="4040"/>
      <c r="E172" s="4040"/>
      <c r="F172" s="4040"/>
      <c r="G172" s="4040"/>
      <c r="H172" s="4040"/>
      <c r="I172" s="4073"/>
      <c r="J172" s="2822" t="s">
        <v>478</v>
      </c>
      <c r="K172" s="4073"/>
      <c r="L172" s="2824"/>
      <c r="M172" s="2825" t="s">
        <v>80</v>
      </c>
      <c r="N172" s="2823"/>
      <c r="O172" s="2823">
        <v>20</v>
      </c>
      <c r="P172" s="2823">
        <v>1</v>
      </c>
      <c r="Q172" s="2823">
        <f t="shared" ref="Q172" si="72">O172*P172</f>
        <v>20</v>
      </c>
      <c r="R172" s="2855" t="s">
        <v>503</v>
      </c>
      <c r="S172" s="2818" t="s">
        <v>528</v>
      </c>
      <c r="U172" s="2819"/>
      <c r="V172" s="193"/>
      <c r="W172" s="2819"/>
    </row>
    <row r="173" spans="1:23" ht="12.75" customHeight="1">
      <c r="A173" s="295" t="s">
        <v>282</v>
      </c>
      <c r="B173" s="2850" t="s">
        <v>814</v>
      </c>
      <c r="C173" s="4043"/>
      <c r="D173" s="4040"/>
      <c r="E173" s="4040"/>
      <c r="F173" s="4040"/>
      <c r="G173" s="4040"/>
      <c r="H173" s="4040"/>
      <c r="I173" s="4073"/>
      <c r="J173" s="2822" t="s">
        <v>478</v>
      </c>
      <c r="K173" s="4073"/>
      <c r="L173" s="2824"/>
      <c r="M173" s="2825" t="s">
        <v>80</v>
      </c>
      <c r="N173" s="2823"/>
      <c r="O173" s="2823">
        <v>20</v>
      </c>
      <c r="P173" s="2823">
        <v>1</v>
      </c>
      <c r="Q173" s="2823">
        <f t="shared" si="71"/>
        <v>20</v>
      </c>
      <c r="R173" s="2855" t="s">
        <v>503</v>
      </c>
      <c r="S173" s="2818" t="s">
        <v>528</v>
      </c>
      <c r="U173" s="2819"/>
      <c r="V173" s="193"/>
      <c r="W173" s="2819"/>
    </row>
    <row r="174" spans="1:23" ht="12.75" customHeight="1">
      <c r="A174" s="295" t="s">
        <v>282</v>
      </c>
      <c r="B174" s="2850" t="s">
        <v>815</v>
      </c>
      <c r="C174" s="4043"/>
      <c r="D174" s="4040"/>
      <c r="E174" s="4040"/>
      <c r="F174" s="4040"/>
      <c r="G174" s="4040"/>
      <c r="H174" s="4040"/>
      <c r="I174" s="4073"/>
      <c r="J174" s="2822" t="s">
        <v>478</v>
      </c>
      <c r="K174" s="4073"/>
      <c r="L174" s="2824"/>
      <c r="M174" s="2825" t="s">
        <v>80</v>
      </c>
      <c r="N174" s="2823"/>
      <c r="O174" s="2823">
        <v>20</v>
      </c>
      <c r="P174" s="2823">
        <v>1</v>
      </c>
      <c r="Q174" s="2823">
        <f t="shared" ref="Q174:Q241" si="73">O174*P174</f>
        <v>20</v>
      </c>
      <c r="R174" s="2855" t="s">
        <v>503</v>
      </c>
      <c r="S174" s="2818" t="s">
        <v>528</v>
      </c>
      <c r="U174" s="2819"/>
      <c r="V174" s="193"/>
      <c r="W174" s="2819"/>
    </row>
    <row r="175" spans="1:23" ht="12.75" customHeight="1">
      <c r="A175" s="295" t="s">
        <v>282</v>
      </c>
      <c r="B175" s="2856" t="s">
        <v>816</v>
      </c>
      <c r="C175" s="4043"/>
      <c r="D175" s="4040"/>
      <c r="E175" s="4040"/>
      <c r="F175" s="4040"/>
      <c r="G175" s="4040"/>
      <c r="H175" s="4040"/>
      <c r="I175" s="4073"/>
      <c r="J175" s="2821" t="s">
        <v>478</v>
      </c>
      <c r="K175" s="4073"/>
      <c r="L175" s="2824"/>
      <c r="M175" s="2825" t="s">
        <v>80</v>
      </c>
      <c r="N175" s="2825"/>
      <c r="O175" s="2825">
        <v>20</v>
      </c>
      <c r="P175" s="2825">
        <v>1</v>
      </c>
      <c r="Q175" s="2825">
        <f t="shared" si="73"/>
        <v>20</v>
      </c>
      <c r="R175" s="2855" t="s">
        <v>503</v>
      </c>
      <c r="S175" s="2818" t="s">
        <v>528</v>
      </c>
      <c r="U175" s="2819"/>
      <c r="V175" s="193"/>
      <c r="W175" s="2819"/>
    </row>
    <row r="176" spans="1:23" ht="12.75" customHeight="1">
      <c r="A176" s="295" t="s">
        <v>282</v>
      </c>
      <c r="B176" s="2856" t="s">
        <v>817</v>
      </c>
      <c r="C176" s="4043"/>
      <c r="D176" s="4040"/>
      <c r="E176" s="4040"/>
      <c r="F176" s="4040"/>
      <c r="G176" s="4040"/>
      <c r="H176" s="4040"/>
      <c r="I176" s="4073"/>
      <c r="J176" s="2821" t="s">
        <v>478</v>
      </c>
      <c r="K176" s="4073"/>
      <c r="L176" s="2824"/>
      <c r="M176" s="2825" t="s">
        <v>80</v>
      </c>
      <c r="N176" s="2825"/>
      <c r="O176" s="2825">
        <v>20</v>
      </c>
      <c r="P176" s="2825">
        <v>1</v>
      </c>
      <c r="Q176" s="2825">
        <f t="shared" si="73"/>
        <v>20</v>
      </c>
      <c r="R176" s="2855" t="s">
        <v>503</v>
      </c>
      <c r="S176" s="2818" t="s">
        <v>528</v>
      </c>
      <c r="U176" s="2819"/>
      <c r="V176" s="193"/>
      <c r="W176" s="2819"/>
    </row>
    <row r="177" spans="1:23" ht="12.75" customHeight="1" thickBot="1">
      <c r="A177" s="296" t="s">
        <v>282</v>
      </c>
      <c r="B177" s="2858" t="s">
        <v>818</v>
      </c>
      <c r="C177" s="4044"/>
      <c r="D177" s="4041"/>
      <c r="E177" s="4041"/>
      <c r="F177" s="4041"/>
      <c r="G177" s="4041"/>
      <c r="H177" s="4041"/>
      <c r="I177" s="4074"/>
      <c r="J177" s="2886" t="s">
        <v>478</v>
      </c>
      <c r="K177" s="4074"/>
      <c r="L177" s="2837"/>
      <c r="M177" s="2838" t="s">
        <v>80</v>
      </c>
      <c r="N177" s="2838"/>
      <c r="O177" s="2838">
        <v>20</v>
      </c>
      <c r="P177" s="2838">
        <v>1</v>
      </c>
      <c r="Q177" s="2838">
        <f t="shared" si="73"/>
        <v>20</v>
      </c>
      <c r="R177" s="2862" t="s">
        <v>503</v>
      </c>
      <c r="S177" s="2818" t="s">
        <v>528</v>
      </c>
      <c r="U177" s="2819"/>
      <c r="V177" s="193"/>
      <c r="W177" s="2819"/>
    </row>
    <row r="178" spans="1:23" ht="12" hidden="1" thickBot="1">
      <c r="A178" s="297" t="s">
        <v>282</v>
      </c>
      <c r="B178" s="2867" t="s">
        <v>808</v>
      </c>
      <c r="C178" s="4043">
        <v>361019</v>
      </c>
      <c r="D178" s="4040">
        <v>3093</v>
      </c>
      <c r="E178" s="844" t="s">
        <v>695</v>
      </c>
      <c r="F178" s="844" t="s">
        <v>32</v>
      </c>
      <c r="G178" s="844" t="s">
        <v>536</v>
      </c>
      <c r="H178" s="844" t="str">
        <f>A178&amp;"-"&amp;E178&amp;F178&amp;"-"&amp;G178&amp;2</f>
        <v>PK2-MI-ME2</v>
      </c>
      <c r="I178" s="2840" t="s">
        <v>220</v>
      </c>
      <c r="J178" s="2840" t="s">
        <v>486</v>
      </c>
      <c r="K178" s="2841" t="str">
        <f t="shared" si="69"/>
        <v>30</v>
      </c>
      <c r="L178" s="2842"/>
      <c r="M178" s="2841" t="s">
        <v>80</v>
      </c>
      <c r="N178" s="2841"/>
      <c r="O178" s="2841">
        <v>30</v>
      </c>
      <c r="P178" s="2841">
        <v>1</v>
      </c>
      <c r="Q178" s="2841">
        <f t="shared" si="73"/>
        <v>30</v>
      </c>
      <c r="R178" s="2868" t="s">
        <v>383</v>
      </c>
      <c r="S178" s="192" t="s">
        <v>529</v>
      </c>
      <c r="U178" s="2819"/>
      <c r="V178" s="193"/>
      <c r="W178" s="2819"/>
    </row>
    <row r="179" spans="1:23" hidden="1">
      <c r="A179" s="295" t="s">
        <v>282</v>
      </c>
      <c r="B179" s="2850" t="s">
        <v>809</v>
      </c>
      <c r="C179" s="4043"/>
      <c r="D179" s="4040"/>
      <c r="E179" s="814" t="s">
        <v>695</v>
      </c>
      <c r="F179" s="814" t="s">
        <v>32</v>
      </c>
      <c r="G179" s="814" t="s">
        <v>536</v>
      </c>
      <c r="H179" s="814" t="str">
        <f t="shared" ref="H179:H203" si="74">A179&amp;"-"&amp;E179&amp;F179&amp;"-"&amp;G179&amp;2</f>
        <v>PK2-MI-ME2</v>
      </c>
      <c r="I179" s="2840" t="s">
        <v>220</v>
      </c>
      <c r="J179" s="2840" t="s">
        <v>486</v>
      </c>
      <c r="K179" s="2825" t="str">
        <f t="shared" si="69"/>
        <v>30</v>
      </c>
      <c r="L179" s="2824"/>
      <c r="M179" s="2825" t="s">
        <v>80</v>
      </c>
      <c r="N179" s="2825"/>
      <c r="O179" s="2841">
        <v>30</v>
      </c>
      <c r="P179" s="2825">
        <v>1</v>
      </c>
      <c r="Q179" s="2825">
        <f t="shared" si="73"/>
        <v>30</v>
      </c>
      <c r="R179" s="2855" t="s">
        <v>383</v>
      </c>
      <c r="S179" s="192" t="s">
        <v>529</v>
      </c>
      <c r="U179" s="2819"/>
      <c r="V179" s="193"/>
      <c r="W179" s="2819"/>
    </row>
    <row r="180" spans="1:23" hidden="1">
      <c r="A180" s="295" t="s">
        <v>282</v>
      </c>
      <c r="B180" s="2850" t="s">
        <v>810</v>
      </c>
      <c r="C180" s="4043"/>
      <c r="D180" s="4040"/>
      <c r="E180" s="814" t="s">
        <v>695</v>
      </c>
      <c r="F180" s="814" t="s">
        <v>32</v>
      </c>
      <c r="G180" s="814" t="s">
        <v>536</v>
      </c>
      <c r="H180" s="814" t="str">
        <f t="shared" si="74"/>
        <v>PK2-MI-ME2</v>
      </c>
      <c r="I180" s="2840" t="s">
        <v>220</v>
      </c>
      <c r="J180" s="2840" t="s">
        <v>486</v>
      </c>
      <c r="K180" s="2825" t="str">
        <f t="shared" si="69"/>
        <v>30</v>
      </c>
      <c r="L180" s="2824"/>
      <c r="M180" s="2825" t="s">
        <v>80</v>
      </c>
      <c r="N180" s="2825"/>
      <c r="O180" s="2841">
        <v>30</v>
      </c>
      <c r="P180" s="2825">
        <v>1</v>
      </c>
      <c r="Q180" s="2825">
        <f t="shared" si="73"/>
        <v>30</v>
      </c>
      <c r="R180" s="2855" t="s">
        <v>383</v>
      </c>
      <c r="S180" s="192" t="s">
        <v>529</v>
      </c>
      <c r="U180" s="2819"/>
      <c r="V180" s="193"/>
      <c r="W180" s="2819"/>
    </row>
    <row r="181" spans="1:23" hidden="1">
      <c r="A181" s="295" t="s">
        <v>282</v>
      </c>
      <c r="B181" s="2850" t="s">
        <v>811</v>
      </c>
      <c r="C181" s="4043"/>
      <c r="D181" s="4040"/>
      <c r="E181" s="814" t="s">
        <v>695</v>
      </c>
      <c r="F181" s="814" t="s">
        <v>32</v>
      </c>
      <c r="G181" s="814" t="s">
        <v>536</v>
      </c>
      <c r="H181" s="814" t="str">
        <f t="shared" si="74"/>
        <v>PK2-MI-ME2</v>
      </c>
      <c r="I181" s="2840" t="s">
        <v>220</v>
      </c>
      <c r="J181" s="2840" t="s">
        <v>486</v>
      </c>
      <c r="K181" s="2825" t="str">
        <f t="shared" si="69"/>
        <v>30</v>
      </c>
      <c r="L181" s="2824"/>
      <c r="M181" s="2825" t="s">
        <v>80</v>
      </c>
      <c r="N181" s="2825"/>
      <c r="O181" s="2841">
        <v>30</v>
      </c>
      <c r="P181" s="2825">
        <v>1</v>
      </c>
      <c r="Q181" s="2825">
        <f t="shared" si="73"/>
        <v>30</v>
      </c>
      <c r="R181" s="2855" t="s">
        <v>383</v>
      </c>
      <c r="S181" s="192" t="s">
        <v>529</v>
      </c>
      <c r="U181" s="2819"/>
      <c r="V181" s="193"/>
      <c r="W181" s="2819"/>
    </row>
    <row r="182" spans="1:23" hidden="1">
      <c r="A182" s="295" t="s">
        <v>282</v>
      </c>
      <c r="B182" s="2850" t="s">
        <v>812</v>
      </c>
      <c r="C182" s="4043"/>
      <c r="D182" s="4040"/>
      <c r="E182" s="814" t="s">
        <v>695</v>
      </c>
      <c r="F182" s="814" t="s">
        <v>32</v>
      </c>
      <c r="G182" s="814" t="s">
        <v>536</v>
      </c>
      <c r="H182" s="814" t="str">
        <f t="shared" si="74"/>
        <v>PK2-MI-ME2</v>
      </c>
      <c r="I182" s="2840" t="s">
        <v>220</v>
      </c>
      <c r="J182" s="2840" t="s">
        <v>486</v>
      </c>
      <c r="K182" s="2825" t="str">
        <f t="shared" si="69"/>
        <v>30</v>
      </c>
      <c r="L182" s="2824"/>
      <c r="M182" s="2825" t="s">
        <v>80</v>
      </c>
      <c r="N182" s="2825"/>
      <c r="O182" s="2841">
        <v>30</v>
      </c>
      <c r="P182" s="2825">
        <v>1</v>
      </c>
      <c r="Q182" s="2825">
        <f t="shared" si="73"/>
        <v>30</v>
      </c>
      <c r="R182" s="2855" t="s">
        <v>383</v>
      </c>
      <c r="S182" s="192" t="s">
        <v>529</v>
      </c>
      <c r="U182" s="2819"/>
      <c r="V182" s="193"/>
      <c r="W182" s="2819"/>
    </row>
    <row r="183" spans="1:23" hidden="1">
      <c r="A183" s="295" t="s">
        <v>282</v>
      </c>
      <c r="B183" s="2850" t="s">
        <v>813</v>
      </c>
      <c r="C183" s="4043"/>
      <c r="D183" s="4040"/>
      <c r="E183" s="814" t="s">
        <v>695</v>
      </c>
      <c r="F183" s="814" t="s">
        <v>32</v>
      </c>
      <c r="G183" s="814" t="s">
        <v>536</v>
      </c>
      <c r="H183" s="814" t="str">
        <f t="shared" si="74"/>
        <v>PK2-MI-ME2</v>
      </c>
      <c r="I183" s="2840" t="s">
        <v>220</v>
      </c>
      <c r="J183" s="2840" t="s">
        <v>486</v>
      </c>
      <c r="K183" s="2825" t="str">
        <f t="shared" ref="K183:K185" si="75">_xlfn.IFS(E183="M","30",E183="M","30")</f>
        <v>30</v>
      </c>
      <c r="L183" s="2824"/>
      <c r="M183" s="2825" t="s">
        <v>80</v>
      </c>
      <c r="N183" s="2825"/>
      <c r="O183" s="2841">
        <v>30</v>
      </c>
      <c r="P183" s="2825">
        <v>1</v>
      </c>
      <c r="Q183" s="2825">
        <f t="shared" ref="Q183:Q185" si="76">O183*P183</f>
        <v>30</v>
      </c>
      <c r="R183" s="2855" t="s">
        <v>383</v>
      </c>
      <c r="S183" s="192" t="s">
        <v>529</v>
      </c>
      <c r="U183" s="2819"/>
      <c r="V183" s="193"/>
      <c r="W183" s="2819"/>
    </row>
    <row r="184" spans="1:23" hidden="1">
      <c r="A184" s="295" t="s">
        <v>282</v>
      </c>
      <c r="B184" s="2850" t="s">
        <v>822</v>
      </c>
      <c r="C184" s="4043"/>
      <c r="D184" s="4040"/>
      <c r="E184" s="814" t="s">
        <v>695</v>
      </c>
      <c r="F184" s="814" t="s">
        <v>32</v>
      </c>
      <c r="G184" s="814" t="s">
        <v>536</v>
      </c>
      <c r="H184" s="814" t="str">
        <f t="shared" ref="H184" si="77">A184&amp;"-"&amp;E184&amp;F184&amp;"-"&amp;G184&amp;2</f>
        <v>PK2-MI-ME2</v>
      </c>
      <c r="I184" s="2840" t="s">
        <v>220</v>
      </c>
      <c r="J184" s="2840" t="s">
        <v>486</v>
      </c>
      <c r="K184" s="2825" t="str">
        <f t="shared" ref="K184" si="78">_xlfn.IFS(E184="M","30",E184="M","30")</f>
        <v>30</v>
      </c>
      <c r="L184" s="2824"/>
      <c r="M184" s="2825" t="s">
        <v>80</v>
      </c>
      <c r="N184" s="2825"/>
      <c r="O184" s="2841">
        <v>30</v>
      </c>
      <c r="P184" s="2825">
        <v>1</v>
      </c>
      <c r="Q184" s="2825">
        <f t="shared" ref="Q184" si="79">O184*P184</f>
        <v>30</v>
      </c>
      <c r="R184" s="2855" t="s">
        <v>383</v>
      </c>
      <c r="S184" s="192" t="s">
        <v>529</v>
      </c>
      <c r="U184" s="2819"/>
      <c r="V184" s="193"/>
      <c r="W184" s="2819"/>
    </row>
    <row r="185" spans="1:23" hidden="1">
      <c r="A185" s="295" t="s">
        <v>282</v>
      </c>
      <c r="B185" s="2850" t="s">
        <v>814</v>
      </c>
      <c r="C185" s="4043"/>
      <c r="D185" s="4040"/>
      <c r="E185" s="814" t="s">
        <v>695</v>
      </c>
      <c r="F185" s="814" t="s">
        <v>32</v>
      </c>
      <c r="G185" s="814" t="s">
        <v>536</v>
      </c>
      <c r="H185" s="814" t="str">
        <f t="shared" si="74"/>
        <v>PK2-MI-ME2</v>
      </c>
      <c r="I185" s="2840" t="s">
        <v>220</v>
      </c>
      <c r="J185" s="2840" t="s">
        <v>486</v>
      </c>
      <c r="K185" s="2825" t="str">
        <f t="shared" si="75"/>
        <v>30</v>
      </c>
      <c r="L185" s="2824"/>
      <c r="M185" s="2825" t="s">
        <v>80</v>
      </c>
      <c r="N185" s="2825"/>
      <c r="O185" s="2841">
        <v>30</v>
      </c>
      <c r="P185" s="2825">
        <v>1</v>
      </c>
      <c r="Q185" s="2825">
        <f t="shared" si="76"/>
        <v>30</v>
      </c>
      <c r="R185" s="2855" t="s">
        <v>383</v>
      </c>
      <c r="S185" s="192" t="s">
        <v>529</v>
      </c>
      <c r="U185" s="2819"/>
      <c r="V185" s="193"/>
      <c r="W185" s="2819"/>
    </row>
    <row r="186" spans="1:23" hidden="1">
      <c r="A186" s="295" t="s">
        <v>282</v>
      </c>
      <c r="B186" s="2850" t="s">
        <v>815</v>
      </c>
      <c r="C186" s="4043"/>
      <c r="D186" s="4040"/>
      <c r="E186" s="814" t="s">
        <v>695</v>
      </c>
      <c r="F186" s="814" t="s">
        <v>32</v>
      </c>
      <c r="G186" s="814" t="s">
        <v>536</v>
      </c>
      <c r="H186" s="814" t="str">
        <f t="shared" si="74"/>
        <v>PK2-MI-ME2</v>
      </c>
      <c r="I186" s="2840" t="s">
        <v>220</v>
      </c>
      <c r="J186" s="2840" t="s">
        <v>486</v>
      </c>
      <c r="K186" s="2825" t="str">
        <f t="shared" si="69"/>
        <v>30</v>
      </c>
      <c r="L186" s="2824"/>
      <c r="M186" s="2825" t="s">
        <v>80</v>
      </c>
      <c r="N186" s="2825"/>
      <c r="O186" s="2841">
        <v>30</v>
      </c>
      <c r="P186" s="2825">
        <v>1</v>
      </c>
      <c r="Q186" s="2825">
        <f t="shared" si="73"/>
        <v>30</v>
      </c>
      <c r="R186" s="2855" t="s">
        <v>383</v>
      </c>
      <c r="S186" s="192" t="s">
        <v>529</v>
      </c>
      <c r="U186" s="2819"/>
      <c r="V186" s="193"/>
      <c r="W186" s="2819"/>
    </row>
    <row r="187" spans="1:23" hidden="1">
      <c r="A187" s="295" t="s">
        <v>282</v>
      </c>
      <c r="B187" s="2856" t="s">
        <v>816</v>
      </c>
      <c r="C187" s="4043"/>
      <c r="D187" s="4040"/>
      <c r="E187" s="844" t="s">
        <v>695</v>
      </c>
      <c r="F187" s="844" t="s">
        <v>32</v>
      </c>
      <c r="G187" s="844" t="s">
        <v>536</v>
      </c>
      <c r="H187" s="814" t="str">
        <f t="shared" si="74"/>
        <v>PK2-MI-ME2</v>
      </c>
      <c r="I187" s="2840" t="s">
        <v>220</v>
      </c>
      <c r="J187" s="2840" t="s">
        <v>486</v>
      </c>
      <c r="K187" s="2841" t="str">
        <f t="shared" si="69"/>
        <v>30</v>
      </c>
      <c r="L187" s="2842"/>
      <c r="M187" s="2841" t="s">
        <v>80</v>
      </c>
      <c r="N187" s="2841"/>
      <c r="O187" s="2841">
        <v>30</v>
      </c>
      <c r="P187" s="2841">
        <v>1</v>
      </c>
      <c r="Q187" s="2841">
        <f t="shared" si="73"/>
        <v>30</v>
      </c>
      <c r="R187" s="2855" t="s">
        <v>383</v>
      </c>
      <c r="S187" s="192" t="s">
        <v>529</v>
      </c>
      <c r="U187" s="2819"/>
      <c r="V187" s="193"/>
      <c r="W187" s="2819"/>
    </row>
    <row r="188" spans="1:23" hidden="1">
      <c r="A188" s="295" t="s">
        <v>282</v>
      </c>
      <c r="B188" s="2856" t="s">
        <v>817</v>
      </c>
      <c r="C188" s="4043"/>
      <c r="D188" s="4040"/>
      <c r="E188" s="814" t="s">
        <v>695</v>
      </c>
      <c r="F188" s="814" t="s">
        <v>32</v>
      </c>
      <c r="G188" s="814" t="s">
        <v>536</v>
      </c>
      <c r="H188" s="814" t="str">
        <f t="shared" si="74"/>
        <v>PK2-MI-ME2</v>
      </c>
      <c r="I188" s="2821" t="s">
        <v>220</v>
      </c>
      <c r="J188" s="2821" t="s">
        <v>486</v>
      </c>
      <c r="K188" s="2825" t="str">
        <f t="shared" si="69"/>
        <v>30</v>
      </c>
      <c r="L188" s="2824"/>
      <c r="M188" s="2825" t="s">
        <v>80</v>
      </c>
      <c r="N188" s="2825"/>
      <c r="O188" s="2841">
        <v>30</v>
      </c>
      <c r="P188" s="2825">
        <v>1</v>
      </c>
      <c r="Q188" s="2825">
        <f t="shared" si="73"/>
        <v>30</v>
      </c>
      <c r="R188" s="2855" t="s">
        <v>383</v>
      </c>
      <c r="S188" s="192" t="s">
        <v>529</v>
      </c>
      <c r="U188" s="2819"/>
      <c r="V188" s="193"/>
      <c r="W188" s="2819"/>
    </row>
    <row r="189" spans="1:23" hidden="1">
      <c r="A189" s="295" t="s">
        <v>282</v>
      </c>
      <c r="B189" s="2856" t="s">
        <v>818</v>
      </c>
      <c r="C189" s="4043"/>
      <c r="D189" s="4040"/>
      <c r="E189" s="814" t="s">
        <v>695</v>
      </c>
      <c r="F189" s="814" t="s">
        <v>32</v>
      </c>
      <c r="G189" s="814" t="s">
        <v>536</v>
      </c>
      <c r="H189" s="814" t="str">
        <f t="shared" si="74"/>
        <v>PK2-MI-ME2</v>
      </c>
      <c r="I189" s="2821" t="s">
        <v>220</v>
      </c>
      <c r="J189" s="2821" t="s">
        <v>486</v>
      </c>
      <c r="K189" s="2825" t="str">
        <f t="shared" si="69"/>
        <v>30</v>
      </c>
      <c r="L189" s="2824"/>
      <c r="M189" s="2825" t="s">
        <v>80</v>
      </c>
      <c r="N189" s="2825"/>
      <c r="O189" s="2841">
        <v>30</v>
      </c>
      <c r="P189" s="2825">
        <v>1</v>
      </c>
      <c r="Q189" s="2825">
        <f t="shared" si="73"/>
        <v>30</v>
      </c>
      <c r="R189" s="2855" t="s">
        <v>383</v>
      </c>
      <c r="S189" s="192" t="s">
        <v>529</v>
      </c>
      <c r="U189" s="2819"/>
      <c r="V189" s="193"/>
      <c r="W189" s="2819"/>
    </row>
    <row r="190" spans="1:23" hidden="1">
      <c r="A190" s="295" t="s">
        <v>282</v>
      </c>
      <c r="B190" s="2850" t="s">
        <v>819</v>
      </c>
      <c r="C190" s="4043"/>
      <c r="D190" s="4040"/>
      <c r="E190" s="814" t="s">
        <v>695</v>
      </c>
      <c r="F190" s="814" t="s">
        <v>32</v>
      </c>
      <c r="G190" s="814" t="s">
        <v>536</v>
      </c>
      <c r="H190" s="814" t="str">
        <f t="shared" si="74"/>
        <v>PK2-MI-ME2</v>
      </c>
      <c r="I190" s="2821" t="s">
        <v>220</v>
      </c>
      <c r="J190" s="2821" t="s">
        <v>486</v>
      </c>
      <c r="K190" s="2823" t="str">
        <f t="shared" si="69"/>
        <v>30</v>
      </c>
      <c r="L190" s="2824"/>
      <c r="M190" s="2825" t="s">
        <v>80</v>
      </c>
      <c r="N190" s="2823"/>
      <c r="O190" s="2825">
        <v>30</v>
      </c>
      <c r="P190" s="2823">
        <v>1</v>
      </c>
      <c r="Q190" s="2823">
        <f t="shared" si="73"/>
        <v>30</v>
      </c>
      <c r="R190" s="2855" t="s">
        <v>383</v>
      </c>
      <c r="S190" s="192" t="s">
        <v>529</v>
      </c>
      <c r="U190" s="2819"/>
      <c r="V190" s="193"/>
      <c r="W190" s="2819"/>
    </row>
    <row r="191" spans="1:23" hidden="1">
      <c r="A191" s="295" t="s">
        <v>282</v>
      </c>
      <c r="B191" s="2867" t="s">
        <v>808</v>
      </c>
      <c r="C191" s="4043"/>
      <c r="D191" s="4040"/>
      <c r="E191" s="844" t="s">
        <v>695</v>
      </c>
      <c r="F191" s="844" t="s">
        <v>32</v>
      </c>
      <c r="G191" s="844" t="s">
        <v>536</v>
      </c>
      <c r="H191" s="844" t="str">
        <f t="shared" si="74"/>
        <v>PK2-MI-ME2</v>
      </c>
      <c r="I191" s="2840" t="s">
        <v>489</v>
      </c>
      <c r="J191" s="2840" t="s">
        <v>490</v>
      </c>
      <c r="K191" s="2841" t="str">
        <f t="shared" si="69"/>
        <v>30</v>
      </c>
      <c r="L191" s="2842"/>
      <c r="M191" s="2841" t="s">
        <v>80</v>
      </c>
      <c r="N191" s="2841"/>
      <c r="O191" s="2841">
        <v>30</v>
      </c>
      <c r="P191" s="2841">
        <v>1</v>
      </c>
      <c r="Q191" s="2841">
        <f t="shared" si="73"/>
        <v>30</v>
      </c>
      <c r="R191" s="2868" t="s">
        <v>383</v>
      </c>
      <c r="S191" s="192" t="s">
        <v>529</v>
      </c>
      <c r="U191" s="2819"/>
      <c r="V191" s="193"/>
      <c r="W191" s="2819"/>
    </row>
    <row r="192" spans="1:23" hidden="1">
      <c r="A192" s="295" t="s">
        <v>282</v>
      </c>
      <c r="B192" s="2850" t="s">
        <v>809</v>
      </c>
      <c r="C192" s="4043"/>
      <c r="D192" s="4040"/>
      <c r="E192" s="814" t="s">
        <v>695</v>
      </c>
      <c r="F192" s="814" t="s">
        <v>32</v>
      </c>
      <c r="G192" s="814" t="s">
        <v>536</v>
      </c>
      <c r="H192" s="814" t="str">
        <f t="shared" si="74"/>
        <v>PK2-MI-ME2</v>
      </c>
      <c r="I192" s="2821" t="s">
        <v>489</v>
      </c>
      <c r="J192" s="2821" t="s">
        <v>490</v>
      </c>
      <c r="K192" s="2825" t="str">
        <f t="shared" si="69"/>
        <v>30</v>
      </c>
      <c r="L192" s="2824"/>
      <c r="M192" s="2825" t="s">
        <v>80</v>
      </c>
      <c r="N192" s="2825"/>
      <c r="O192" s="2825">
        <v>30</v>
      </c>
      <c r="P192" s="2825">
        <v>1</v>
      </c>
      <c r="Q192" s="2825">
        <f t="shared" si="73"/>
        <v>30</v>
      </c>
      <c r="R192" s="2855" t="s">
        <v>383</v>
      </c>
      <c r="S192" s="192" t="s">
        <v>529</v>
      </c>
      <c r="U192" s="2819"/>
      <c r="V192" s="193"/>
      <c r="W192" s="2819"/>
    </row>
    <row r="193" spans="1:26" hidden="1">
      <c r="A193" s="295" t="s">
        <v>282</v>
      </c>
      <c r="B193" s="2850" t="s">
        <v>810</v>
      </c>
      <c r="C193" s="4043"/>
      <c r="D193" s="4040"/>
      <c r="E193" s="814" t="s">
        <v>695</v>
      </c>
      <c r="F193" s="814" t="s">
        <v>32</v>
      </c>
      <c r="G193" s="814" t="s">
        <v>536</v>
      </c>
      <c r="H193" s="814" t="str">
        <f t="shared" si="74"/>
        <v>PK2-MI-ME2</v>
      </c>
      <c r="I193" s="2821" t="s">
        <v>489</v>
      </c>
      <c r="J193" s="2821" t="s">
        <v>490</v>
      </c>
      <c r="K193" s="2825" t="str">
        <f t="shared" si="69"/>
        <v>30</v>
      </c>
      <c r="L193" s="2824"/>
      <c r="M193" s="2825" t="s">
        <v>80</v>
      </c>
      <c r="N193" s="2825"/>
      <c r="O193" s="2825">
        <v>30</v>
      </c>
      <c r="P193" s="2825">
        <v>1</v>
      </c>
      <c r="Q193" s="2825">
        <f t="shared" si="73"/>
        <v>30</v>
      </c>
      <c r="R193" s="2855" t="s">
        <v>383</v>
      </c>
      <c r="S193" s="192" t="s">
        <v>529</v>
      </c>
      <c r="U193" s="2819"/>
      <c r="V193" s="193"/>
      <c r="W193" s="2819"/>
    </row>
    <row r="194" spans="1:26" hidden="1">
      <c r="A194" s="295" t="s">
        <v>282</v>
      </c>
      <c r="B194" s="2850" t="s">
        <v>811</v>
      </c>
      <c r="C194" s="4043"/>
      <c r="D194" s="4040"/>
      <c r="E194" s="814" t="s">
        <v>695</v>
      </c>
      <c r="F194" s="814" t="s">
        <v>32</v>
      </c>
      <c r="G194" s="814" t="s">
        <v>536</v>
      </c>
      <c r="H194" s="814" t="str">
        <f t="shared" si="74"/>
        <v>PK2-MI-ME2</v>
      </c>
      <c r="I194" s="2821" t="s">
        <v>489</v>
      </c>
      <c r="J194" s="2821" t="s">
        <v>490</v>
      </c>
      <c r="K194" s="2825" t="str">
        <f t="shared" si="69"/>
        <v>30</v>
      </c>
      <c r="L194" s="2824"/>
      <c r="M194" s="2825" t="s">
        <v>80</v>
      </c>
      <c r="N194" s="2825"/>
      <c r="O194" s="2825">
        <v>30</v>
      </c>
      <c r="P194" s="2825">
        <v>1</v>
      </c>
      <c r="Q194" s="2825">
        <f t="shared" si="73"/>
        <v>30</v>
      </c>
      <c r="R194" s="2855" t="s">
        <v>383</v>
      </c>
      <c r="S194" s="192" t="s">
        <v>529</v>
      </c>
      <c r="U194" s="2819"/>
      <c r="V194" s="193"/>
      <c r="W194" s="2819"/>
    </row>
    <row r="195" spans="1:26" hidden="1">
      <c r="A195" s="295" t="s">
        <v>282</v>
      </c>
      <c r="B195" s="2850" t="s">
        <v>812</v>
      </c>
      <c r="C195" s="4043"/>
      <c r="D195" s="4040"/>
      <c r="E195" s="814" t="s">
        <v>695</v>
      </c>
      <c r="F195" s="814" t="s">
        <v>32</v>
      </c>
      <c r="G195" s="814" t="s">
        <v>536</v>
      </c>
      <c r="H195" s="814" t="str">
        <f t="shared" si="74"/>
        <v>PK2-MI-ME2</v>
      </c>
      <c r="I195" s="2821" t="s">
        <v>489</v>
      </c>
      <c r="J195" s="2821" t="s">
        <v>490</v>
      </c>
      <c r="K195" s="2825" t="str">
        <f t="shared" si="69"/>
        <v>30</v>
      </c>
      <c r="L195" s="2824"/>
      <c r="M195" s="2825" t="s">
        <v>80</v>
      </c>
      <c r="N195" s="2825"/>
      <c r="O195" s="2825">
        <v>30</v>
      </c>
      <c r="P195" s="2825">
        <v>1</v>
      </c>
      <c r="Q195" s="2825">
        <f t="shared" si="73"/>
        <v>30</v>
      </c>
      <c r="R195" s="2855" t="s">
        <v>383</v>
      </c>
      <c r="S195" s="192" t="s">
        <v>529</v>
      </c>
      <c r="U195" s="2819"/>
      <c r="V195" s="193"/>
      <c r="W195" s="2819"/>
    </row>
    <row r="196" spans="1:26" hidden="1">
      <c r="A196" s="295" t="s">
        <v>282</v>
      </c>
      <c r="B196" s="2850" t="s">
        <v>813</v>
      </c>
      <c r="C196" s="4043"/>
      <c r="D196" s="4040"/>
      <c r="E196" s="814" t="s">
        <v>695</v>
      </c>
      <c r="F196" s="814" t="s">
        <v>32</v>
      </c>
      <c r="G196" s="814" t="s">
        <v>536</v>
      </c>
      <c r="H196" s="814" t="str">
        <f t="shared" si="74"/>
        <v>PK2-MI-ME2</v>
      </c>
      <c r="I196" s="2821" t="s">
        <v>489</v>
      </c>
      <c r="J196" s="2821" t="s">
        <v>490</v>
      </c>
      <c r="K196" s="2825" t="str">
        <f t="shared" ref="K196:K198" si="80">_xlfn.IFS(E196="M","30",E196="M","30")</f>
        <v>30</v>
      </c>
      <c r="L196" s="2824"/>
      <c r="M196" s="2825" t="s">
        <v>80</v>
      </c>
      <c r="N196" s="2825"/>
      <c r="O196" s="2825">
        <v>30</v>
      </c>
      <c r="P196" s="2825">
        <v>1</v>
      </c>
      <c r="Q196" s="2825">
        <f t="shared" si="73"/>
        <v>30</v>
      </c>
      <c r="R196" s="2855" t="s">
        <v>383</v>
      </c>
      <c r="S196" s="192" t="s">
        <v>529</v>
      </c>
      <c r="U196" s="2819"/>
      <c r="V196" s="193"/>
      <c r="W196" s="2819"/>
    </row>
    <row r="197" spans="1:26" hidden="1">
      <c r="A197" s="295" t="s">
        <v>282</v>
      </c>
      <c r="B197" s="2850" t="s">
        <v>822</v>
      </c>
      <c r="C197" s="4043"/>
      <c r="D197" s="4040"/>
      <c r="E197" s="814" t="s">
        <v>695</v>
      </c>
      <c r="F197" s="814" t="s">
        <v>32</v>
      </c>
      <c r="G197" s="814" t="s">
        <v>536</v>
      </c>
      <c r="H197" s="814" t="str">
        <f t="shared" ref="H197" si="81">A197&amp;"-"&amp;E197&amp;F197&amp;"-"&amp;G197&amp;2</f>
        <v>PK2-MI-ME2</v>
      </c>
      <c r="I197" s="2821" t="s">
        <v>489</v>
      </c>
      <c r="J197" s="2821" t="s">
        <v>490</v>
      </c>
      <c r="K197" s="2825" t="str">
        <f t="shared" ref="K197" si="82">_xlfn.IFS(E197="M","30",E197="M","30")</f>
        <v>30</v>
      </c>
      <c r="L197" s="2824"/>
      <c r="M197" s="2825" t="s">
        <v>80</v>
      </c>
      <c r="N197" s="2825"/>
      <c r="O197" s="2825">
        <v>30</v>
      </c>
      <c r="P197" s="2825">
        <v>1</v>
      </c>
      <c r="Q197" s="2825">
        <f t="shared" ref="Q197" si="83">O197*P197</f>
        <v>30</v>
      </c>
      <c r="R197" s="2855" t="s">
        <v>383</v>
      </c>
      <c r="S197" s="192" t="s">
        <v>529</v>
      </c>
      <c r="U197" s="2819"/>
      <c r="V197" s="193"/>
      <c r="W197" s="2819"/>
    </row>
    <row r="198" spans="1:26" hidden="1">
      <c r="A198" s="295" t="s">
        <v>282</v>
      </c>
      <c r="B198" s="2850" t="s">
        <v>814</v>
      </c>
      <c r="C198" s="4043"/>
      <c r="D198" s="4040"/>
      <c r="E198" s="814" t="s">
        <v>695</v>
      </c>
      <c r="F198" s="814" t="s">
        <v>32</v>
      </c>
      <c r="G198" s="814" t="s">
        <v>536</v>
      </c>
      <c r="H198" s="814" t="str">
        <f t="shared" si="74"/>
        <v>PK2-MI-ME2</v>
      </c>
      <c r="I198" s="2821" t="s">
        <v>489</v>
      </c>
      <c r="J198" s="2821" t="s">
        <v>490</v>
      </c>
      <c r="K198" s="2825" t="str">
        <f t="shared" si="80"/>
        <v>30</v>
      </c>
      <c r="L198" s="2824"/>
      <c r="M198" s="2825" t="s">
        <v>80</v>
      </c>
      <c r="N198" s="2825"/>
      <c r="O198" s="2825">
        <v>30</v>
      </c>
      <c r="P198" s="2825">
        <v>1</v>
      </c>
      <c r="Q198" s="2825">
        <f t="shared" si="73"/>
        <v>30</v>
      </c>
      <c r="R198" s="2855" t="s">
        <v>383</v>
      </c>
      <c r="S198" s="192" t="s">
        <v>529</v>
      </c>
      <c r="U198" s="2819"/>
      <c r="V198" s="193"/>
      <c r="W198" s="2819"/>
    </row>
    <row r="199" spans="1:26" hidden="1">
      <c r="A199" s="295" t="s">
        <v>282</v>
      </c>
      <c r="B199" s="2850" t="s">
        <v>815</v>
      </c>
      <c r="C199" s="4043"/>
      <c r="D199" s="4040"/>
      <c r="E199" s="814" t="s">
        <v>695</v>
      </c>
      <c r="F199" s="814" t="s">
        <v>32</v>
      </c>
      <c r="G199" s="814" t="s">
        <v>536</v>
      </c>
      <c r="H199" s="814" t="str">
        <f t="shared" si="74"/>
        <v>PK2-MI-ME2</v>
      </c>
      <c r="I199" s="2821" t="s">
        <v>489</v>
      </c>
      <c r="J199" s="2821" t="s">
        <v>490</v>
      </c>
      <c r="K199" s="2825" t="str">
        <f t="shared" si="69"/>
        <v>30</v>
      </c>
      <c r="L199" s="2824"/>
      <c r="M199" s="2825" t="s">
        <v>80</v>
      </c>
      <c r="N199" s="2825"/>
      <c r="O199" s="2825">
        <v>30</v>
      </c>
      <c r="P199" s="2825">
        <v>1</v>
      </c>
      <c r="Q199" s="2825">
        <f t="shared" si="73"/>
        <v>30</v>
      </c>
      <c r="R199" s="2855" t="s">
        <v>383</v>
      </c>
      <c r="S199" s="192" t="s">
        <v>529</v>
      </c>
      <c r="U199" s="2819"/>
      <c r="V199" s="193"/>
      <c r="W199" s="2819"/>
    </row>
    <row r="200" spans="1:26" hidden="1">
      <c r="A200" s="295" t="s">
        <v>282</v>
      </c>
      <c r="B200" s="2856" t="s">
        <v>816</v>
      </c>
      <c r="C200" s="4043"/>
      <c r="D200" s="4040"/>
      <c r="E200" s="844" t="s">
        <v>695</v>
      </c>
      <c r="F200" s="844" t="s">
        <v>32</v>
      </c>
      <c r="G200" s="844" t="s">
        <v>536</v>
      </c>
      <c r="H200" s="814" t="str">
        <f t="shared" si="74"/>
        <v>PK2-MI-ME2</v>
      </c>
      <c r="I200" s="2821" t="s">
        <v>489</v>
      </c>
      <c r="J200" s="2821" t="s">
        <v>490</v>
      </c>
      <c r="K200" s="2841" t="str">
        <f t="shared" si="69"/>
        <v>30</v>
      </c>
      <c r="L200" s="2842"/>
      <c r="M200" s="2841" t="s">
        <v>80</v>
      </c>
      <c r="N200" s="2841"/>
      <c r="O200" s="2841">
        <v>30</v>
      </c>
      <c r="P200" s="2841">
        <v>1</v>
      </c>
      <c r="Q200" s="2841">
        <f t="shared" si="73"/>
        <v>30</v>
      </c>
      <c r="R200" s="2855" t="s">
        <v>383</v>
      </c>
      <c r="S200" s="192" t="s">
        <v>529</v>
      </c>
      <c r="U200" s="2819"/>
      <c r="V200" s="193"/>
      <c r="W200" s="2819"/>
    </row>
    <row r="201" spans="1:26" hidden="1">
      <c r="A201" s="295" t="s">
        <v>282</v>
      </c>
      <c r="B201" s="2856" t="s">
        <v>817</v>
      </c>
      <c r="C201" s="4043"/>
      <c r="D201" s="4040"/>
      <c r="E201" s="814" t="s">
        <v>695</v>
      </c>
      <c r="F201" s="814" t="s">
        <v>32</v>
      </c>
      <c r="G201" s="814" t="s">
        <v>536</v>
      </c>
      <c r="H201" s="814" t="str">
        <f t="shared" si="74"/>
        <v>PK2-MI-ME2</v>
      </c>
      <c r="I201" s="2821" t="s">
        <v>489</v>
      </c>
      <c r="J201" s="2821" t="s">
        <v>490</v>
      </c>
      <c r="K201" s="2825" t="str">
        <f t="shared" si="69"/>
        <v>30</v>
      </c>
      <c r="L201" s="2824"/>
      <c r="M201" s="2825" t="s">
        <v>80</v>
      </c>
      <c r="N201" s="2825"/>
      <c r="O201" s="2825">
        <v>30</v>
      </c>
      <c r="P201" s="2825">
        <v>1</v>
      </c>
      <c r="Q201" s="2825">
        <f t="shared" si="73"/>
        <v>30</v>
      </c>
      <c r="R201" s="2855" t="s">
        <v>383</v>
      </c>
      <c r="S201" s="192" t="s">
        <v>529</v>
      </c>
      <c r="U201" s="2819"/>
      <c r="V201" s="193"/>
      <c r="W201" s="2819"/>
    </row>
    <row r="202" spans="1:26" hidden="1">
      <c r="A202" s="295" t="s">
        <v>282</v>
      </c>
      <c r="B202" s="2856" t="s">
        <v>818</v>
      </c>
      <c r="C202" s="4043"/>
      <c r="D202" s="4040"/>
      <c r="E202" s="814" t="s">
        <v>695</v>
      </c>
      <c r="F202" s="814" t="s">
        <v>32</v>
      </c>
      <c r="G202" s="814" t="s">
        <v>536</v>
      </c>
      <c r="H202" s="814" t="str">
        <f t="shared" si="74"/>
        <v>PK2-MI-ME2</v>
      </c>
      <c r="I202" s="2821" t="s">
        <v>489</v>
      </c>
      <c r="J202" s="2821" t="s">
        <v>490</v>
      </c>
      <c r="K202" s="2825" t="str">
        <f t="shared" si="69"/>
        <v>30</v>
      </c>
      <c r="L202" s="2824"/>
      <c r="M202" s="2825" t="s">
        <v>80</v>
      </c>
      <c r="N202" s="2825"/>
      <c r="O202" s="2825">
        <v>30</v>
      </c>
      <c r="P202" s="2825">
        <v>1</v>
      </c>
      <c r="Q202" s="2825">
        <f t="shared" si="73"/>
        <v>30</v>
      </c>
      <c r="R202" s="2855" t="s">
        <v>383</v>
      </c>
      <c r="S202" s="192" t="s">
        <v>529</v>
      </c>
      <c r="U202" s="2819"/>
      <c r="V202" s="193"/>
      <c r="W202" s="2819"/>
    </row>
    <row r="203" spans="1:26" ht="12" hidden="1" thickBot="1">
      <c r="A203" s="296" t="s">
        <v>282</v>
      </c>
      <c r="B203" s="2858" t="s">
        <v>819</v>
      </c>
      <c r="C203" s="4044"/>
      <c r="D203" s="4041"/>
      <c r="E203" s="848" t="s">
        <v>695</v>
      </c>
      <c r="F203" s="848" t="s">
        <v>32</v>
      </c>
      <c r="G203" s="848" t="s">
        <v>536</v>
      </c>
      <c r="H203" s="848" t="str">
        <f t="shared" si="74"/>
        <v>PK2-MI-ME2</v>
      </c>
      <c r="I203" s="2886" t="s">
        <v>489</v>
      </c>
      <c r="J203" s="2886" t="s">
        <v>490</v>
      </c>
      <c r="K203" s="2836" t="str">
        <f t="shared" si="69"/>
        <v>30</v>
      </c>
      <c r="L203" s="2837"/>
      <c r="M203" s="2838" t="s">
        <v>80</v>
      </c>
      <c r="N203" s="2836"/>
      <c r="O203" s="2836">
        <v>30</v>
      </c>
      <c r="P203" s="2836">
        <v>1</v>
      </c>
      <c r="Q203" s="2836">
        <f t="shared" si="73"/>
        <v>30</v>
      </c>
      <c r="R203" s="2862" t="s">
        <v>383</v>
      </c>
      <c r="S203" s="192" t="s">
        <v>529</v>
      </c>
      <c r="U203" s="2819"/>
      <c r="V203" s="193"/>
      <c r="W203" s="2819"/>
    </row>
    <row r="204" spans="1:26" s="2888" customFormat="1" hidden="1">
      <c r="A204" s="831" t="s">
        <v>282</v>
      </c>
      <c r="B204" s="2812" t="s">
        <v>808</v>
      </c>
      <c r="C204" s="4042">
        <v>361020</v>
      </c>
      <c r="D204" s="4039">
        <v>3094</v>
      </c>
      <c r="E204" s="844" t="s">
        <v>846</v>
      </c>
      <c r="F204" s="844" t="s">
        <v>9</v>
      </c>
      <c r="G204" s="844" t="s">
        <v>697</v>
      </c>
      <c r="H204" s="844" t="str">
        <f>A204&amp;"-"&amp;E204&amp;F204&amp;"-"&amp;G204&amp;2</f>
        <v>PK2-QC-EE2</v>
      </c>
      <c r="I204" s="2840" t="s">
        <v>482</v>
      </c>
      <c r="J204" s="2840" t="s">
        <v>485</v>
      </c>
      <c r="K204" s="2841">
        <v>90</v>
      </c>
      <c r="L204" s="2842"/>
      <c r="M204" s="2841" t="s">
        <v>80</v>
      </c>
      <c r="N204" s="2841"/>
      <c r="O204" s="2841">
        <v>30</v>
      </c>
      <c r="P204" s="2841">
        <v>1</v>
      </c>
      <c r="Q204" s="2841">
        <f t="shared" si="73"/>
        <v>30</v>
      </c>
      <c r="R204" s="2843" t="s">
        <v>384</v>
      </c>
      <c r="S204" s="2887" t="s">
        <v>531</v>
      </c>
      <c r="T204" s="2805"/>
      <c r="U204" s="2806"/>
      <c r="V204" s="2805"/>
      <c r="W204" s="2806"/>
      <c r="Y204" s="2805"/>
      <c r="Z204" s="2805"/>
    </row>
    <row r="205" spans="1:26" s="2888" customFormat="1" hidden="1">
      <c r="A205" s="832" t="s">
        <v>282</v>
      </c>
      <c r="B205" s="2820" t="s">
        <v>809</v>
      </c>
      <c r="C205" s="4043"/>
      <c r="D205" s="4040"/>
      <c r="E205" s="844" t="s">
        <v>846</v>
      </c>
      <c r="F205" s="844" t="s">
        <v>9</v>
      </c>
      <c r="G205" s="844" t="s">
        <v>697</v>
      </c>
      <c r="H205" s="844" t="str">
        <f t="shared" ref="H205:H216" si="84">A205&amp;"-"&amp;E205&amp;F205&amp;"-"&amp;G205&amp;2</f>
        <v>PK2-QC-EE2</v>
      </c>
      <c r="I205" s="2840" t="s">
        <v>482</v>
      </c>
      <c r="J205" s="2840" t="s">
        <v>485</v>
      </c>
      <c r="K205" s="2841">
        <v>90</v>
      </c>
      <c r="L205" s="2842"/>
      <c r="M205" s="2841" t="s">
        <v>80</v>
      </c>
      <c r="N205" s="2841"/>
      <c r="O205" s="2841">
        <v>30</v>
      </c>
      <c r="P205" s="2841">
        <v>1</v>
      </c>
      <c r="Q205" s="2841">
        <f t="shared" si="73"/>
        <v>30</v>
      </c>
      <c r="R205" s="2843" t="s">
        <v>384</v>
      </c>
      <c r="S205" s="2887" t="s">
        <v>531</v>
      </c>
      <c r="T205" s="2805"/>
      <c r="U205" s="2806"/>
      <c r="V205" s="2805"/>
      <c r="W205" s="2806"/>
      <c r="Y205" s="2805"/>
      <c r="Z205" s="2805"/>
    </row>
    <row r="206" spans="1:26" s="2888" customFormat="1" hidden="1">
      <c r="A206" s="832" t="s">
        <v>282</v>
      </c>
      <c r="B206" s="2820" t="s">
        <v>810</v>
      </c>
      <c r="C206" s="4043"/>
      <c r="D206" s="4040"/>
      <c r="E206" s="844" t="s">
        <v>846</v>
      </c>
      <c r="F206" s="844" t="s">
        <v>9</v>
      </c>
      <c r="G206" s="844" t="s">
        <v>697</v>
      </c>
      <c r="H206" s="844" t="str">
        <f t="shared" si="84"/>
        <v>PK2-QC-EE2</v>
      </c>
      <c r="I206" s="2840" t="s">
        <v>482</v>
      </c>
      <c r="J206" s="2840" t="s">
        <v>485</v>
      </c>
      <c r="K206" s="2841">
        <v>90</v>
      </c>
      <c r="L206" s="2842"/>
      <c r="M206" s="2841" t="s">
        <v>80</v>
      </c>
      <c r="N206" s="2841"/>
      <c r="O206" s="2841">
        <v>30</v>
      </c>
      <c r="P206" s="2841">
        <v>1</v>
      </c>
      <c r="Q206" s="2841">
        <f t="shared" si="73"/>
        <v>30</v>
      </c>
      <c r="R206" s="2843" t="s">
        <v>384</v>
      </c>
      <c r="S206" s="2887" t="s">
        <v>531</v>
      </c>
      <c r="T206" s="2805"/>
      <c r="U206" s="2806"/>
      <c r="V206" s="2805"/>
      <c r="W206" s="2806"/>
      <c r="Y206" s="2805"/>
      <c r="Z206" s="2805"/>
    </row>
    <row r="207" spans="1:26" s="2888" customFormat="1" hidden="1">
      <c r="A207" s="832" t="s">
        <v>282</v>
      </c>
      <c r="B207" s="2820" t="s">
        <v>811</v>
      </c>
      <c r="C207" s="4043"/>
      <c r="D207" s="4040"/>
      <c r="E207" s="814" t="s">
        <v>846</v>
      </c>
      <c r="F207" s="814" t="s">
        <v>9</v>
      </c>
      <c r="G207" s="814" t="s">
        <v>697</v>
      </c>
      <c r="H207" s="814" t="str">
        <f t="shared" si="84"/>
        <v>PK2-QC-EE2</v>
      </c>
      <c r="I207" s="2821" t="s">
        <v>482</v>
      </c>
      <c r="J207" s="2821" t="s">
        <v>485</v>
      </c>
      <c r="K207" s="2841">
        <v>90</v>
      </c>
      <c r="L207" s="2824"/>
      <c r="M207" s="2825" t="s">
        <v>80</v>
      </c>
      <c r="N207" s="2825"/>
      <c r="O207" s="2825">
        <v>30</v>
      </c>
      <c r="P207" s="2825">
        <v>1</v>
      </c>
      <c r="Q207" s="2825">
        <f t="shared" si="73"/>
        <v>30</v>
      </c>
      <c r="R207" s="2826" t="s">
        <v>384</v>
      </c>
      <c r="S207" s="2887" t="s">
        <v>531</v>
      </c>
      <c r="T207" s="2805"/>
      <c r="U207" s="2806"/>
      <c r="V207" s="2805"/>
      <c r="W207" s="2806"/>
      <c r="Y207" s="2805"/>
      <c r="Z207" s="2805"/>
    </row>
    <row r="208" spans="1:26" s="2888" customFormat="1" hidden="1">
      <c r="A208" s="832" t="s">
        <v>282</v>
      </c>
      <c r="B208" s="2820" t="s">
        <v>812</v>
      </c>
      <c r="C208" s="4043"/>
      <c r="D208" s="4040"/>
      <c r="E208" s="814" t="s">
        <v>846</v>
      </c>
      <c r="F208" s="814" t="s">
        <v>9</v>
      </c>
      <c r="G208" s="814" t="s">
        <v>697</v>
      </c>
      <c r="H208" s="814" t="str">
        <f t="shared" si="84"/>
        <v>PK2-QC-EE2</v>
      </c>
      <c r="I208" s="2821" t="s">
        <v>482</v>
      </c>
      <c r="J208" s="2821" t="s">
        <v>485</v>
      </c>
      <c r="K208" s="2841">
        <v>90</v>
      </c>
      <c r="L208" s="2824"/>
      <c r="M208" s="2825" t="s">
        <v>80</v>
      </c>
      <c r="N208" s="2825"/>
      <c r="O208" s="2825">
        <v>30</v>
      </c>
      <c r="P208" s="2825">
        <v>1</v>
      </c>
      <c r="Q208" s="2825">
        <f t="shared" si="73"/>
        <v>30</v>
      </c>
      <c r="R208" s="2826" t="s">
        <v>384</v>
      </c>
      <c r="S208" s="2887" t="s">
        <v>531</v>
      </c>
      <c r="T208" s="2805"/>
      <c r="U208" s="2806"/>
      <c r="V208" s="2805"/>
      <c r="W208" s="2806"/>
      <c r="Y208" s="2805"/>
      <c r="Z208" s="2805"/>
    </row>
    <row r="209" spans="1:26" s="2888" customFormat="1" hidden="1">
      <c r="A209" s="832" t="s">
        <v>282</v>
      </c>
      <c r="B209" s="2820" t="s">
        <v>813</v>
      </c>
      <c r="C209" s="4043"/>
      <c r="D209" s="4040"/>
      <c r="E209" s="814" t="s">
        <v>846</v>
      </c>
      <c r="F209" s="814" t="s">
        <v>9</v>
      </c>
      <c r="G209" s="814" t="s">
        <v>697</v>
      </c>
      <c r="H209" s="814" t="str">
        <f t="shared" si="84"/>
        <v>PK2-QC-EE2</v>
      </c>
      <c r="I209" s="2821" t="s">
        <v>482</v>
      </c>
      <c r="J209" s="2821" t="s">
        <v>485</v>
      </c>
      <c r="K209" s="2841">
        <v>90</v>
      </c>
      <c r="L209" s="2824"/>
      <c r="M209" s="2825" t="s">
        <v>80</v>
      </c>
      <c r="N209" s="2825"/>
      <c r="O209" s="2825">
        <v>30</v>
      </c>
      <c r="P209" s="2825">
        <v>1</v>
      </c>
      <c r="Q209" s="2825">
        <f t="shared" si="73"/>
        <v>30</v>
      </c>
      <c r="R209" s="2826" t="s">
        <v>384</v>
      </c>
      <c r="S209" s="2887" t="s">
        <v>531</v>
      </c>
      <c r="T209" s="2805"/>
      <c r="U209" s="2806"/>
      <c r="V209" s="2805"/>
      <c r="W209" s="2806"/>
      <c r="Y209" s="2805"/>
      <c r="Z209" s="2805"/>
    </row>
    <row r="210" spans="1:26" s="2888" customFormat="1" hidden="1">
      <c r="A210" s="832" t="s">
        <v>282</v>
      </c>
      <c r="B210" s="2820" t="s">
        <v>822</v>
      </c>
      <c r="C210" s="4043"/>
      <c r="D210" s="4040"/>
      <c r="E210" s="814" t="s">
        <v>846</v>
      </c>
      <c r="F210" s="814" t="s">
        <v>9</v>
      </c>
      <c r="G210" s="814" t="s">
        <v>697</v>
      </c>
      <c r="H210" s="814" t="str">
        <f t="shared" ref="H210" si="85">A210&amp;"-"&amp;E210&amp;F210&amp;"-"&amp;G210&amp;2</f>
        <v>PK2-QC-EE2</v>
      </c>
      <c r="I210" s="2821" t="s">
        <v>482</v>
      </c>
      <c r="J210" s="2821" t="s">
        <v>485</v>
      </c>
      <c r="K210" s="2841">
        <v>90</v>
      </c>
      <c r="L210" s="2824"/>
      <c r="M210" s="2825" t="s">
        <v>80</v>
      </c>
      <c r="N210" s="2825"/>
      <c r="O210" s="2825">
        <v>30</v>
      </c>
      <c r="P210" s="2825">
        <v>1</v>
      </c>
      <c r="Q210" s="2825">
        <f t="shared" ref="Q210" si="86">O210*P210</f>
        <v>30</v>
      </c>
      <c r="R210" s="2826" t="s">
        <v>384</v>
      </c>
      <c r="S210" s="2887" t="s">
        <v>531</v>
      </c>
      <c r="T210" s="2805"/>
      <c r="U210" s="2806"/>
      <c r="V210" s="2805"/>
      <c r="W210" s="2806"/>
      <c r="Y210" s="2805"/>
      <c r="Z210" s="2805"/>
    </row>
    <row r="211" spans="1:26" s="2888" customFormat="1" hidden="1">
      <c r="A211" s="832" t="s">
        <v>282</v>
      </c>
      <c r="B211" s="2820" t="s">
        <v>814</v>
      </c>
      <c r="C211" s="4043"/>
      <c r="D211" s="4040"/>
      <c r="E211" s="814" t="s">
        <v>846</v>
      </c>
      <c r="F211" s="814" t="s">
        <v>9</v>
      </c>
      <c r="G211" s="814" t="s">
        <v>697</v>
      </c>
      <c r="H211" s="814" t="str">
        <f t="shared" si="84"/>
        <v>PK2-QC-EE2</v>
      </c>
      <c r="I211" s="2821" t="s">
        <v>482</v>
      </c>
      <c r="J211" s="2821" t="s">
        <v>485</v>
      </c>
      <c r="K211" s="2841">
        <v>90</v>
      </c>
      <c r="L211" s="2824"/>
      <c r="M211" s="2825" t="s">
        <v>80</v>
      </c>
      <c r="N211" s="2825"/>
      <c r="O211" s="2825">
        <v>30</v>
      </c>
      <c r="P211" s="2825">
        <v>1</v>
      </c>
      <c r="Q211" s="2825">
        <f t="shared" si="73"/>
        <v>30</v>
      </c>
      <c r="R211" s="2826" t="s">
        <v>384</v>
      </c>
      <c r="S211" s="2887" t="s">
        <v>531</v>
      </c>
      <c r="T211" s="2805"/>
      <c r="U211" s="2806"/>
      <c r="V211" s="2805"/>
      <c r="W211" s="2806"/>
      <c r="Y211" s="2805"/>
      <c r="Z211" s="2805"/>
    </row>
    <row r="212" spans="1:26" s="2888" customFormat="1" hidden="1">
      <c r="A212" s="832" t="s">
        <v>282</v>
      </c>
      <c r="B212" s="2820" t="s">
        <v>815</v>
      </c>
      <c r="C212" s="4043"/>
      <c r="D212" s="4040"/>
      <c r="E212" s="814" t="s">
        <v>846</v>
      </c>
      <c r="F212" s="814" t="s">
        <v>9</v>
      </c>
      <c r="G212" s="814" t="s">
        <v>697</v>
      </c>
      <c r="H212" s="814" t="str">
        <f t="shared" si="84"/>
        <v>PK2-QC-EE2</v>
      </c>
      <c r="I212" s="2821" t="s">
        <v>482</v>
      </c>
      <c r="J212" s="2821" t="s">
        <v>485</v>
      </c>
      <c r="K212" s="2841">
        <v>90</v>
      </c>
      <c r="L212" s="2824"/>
      <c r="M212" s="2825" t="s">
        <v>80</v>
      </c>
      <c r="N212" s="2825"/>
      <c r="O212" s="2825">
        <v>30</v>
      </c>
      <c r="P212" s="2825">
        <v>1</v>
      </c>
      <c r="Q212" s="2825">
        <f t="shared" si="73"/>
        <v>30</v>
      </c>
      <c r="R212" s="2826" t="s">
        <v>384</v>
      </c>
      <c r="S212" s="2887" t="s">
        <v>531</v>
      </c>
      <c r="T212" s="2805"/>
      <c r="U212" s="2806"/>
      <c r="V212" s="2805"/>
      <c r="W212" s="2806"/>
      <c r="Y212" s="2805"/>
      <c r="Z212" s="2805"/>
    </row>
    <row r="213" spans="1:26" s="2888" customFormat="1" hidden="1">
      <c r="A213" s="832" t="s">
        <v>282</v>
      </c>
      <c r="B213" s="2827" t="s">
        <v>816</v>
      </c>
      <c r="C213" s="4043"/>
      <c r="D213" s="4040"/>
      <c r="E213" s="844" t="s">
        <v>846</v>
      </c>
      <c r="F213" s="844" t="s">
        <v>9</v>
      </c>
      <c r="G213" s="844" t="s">
        <v>697</v>
      </c>
      <c r="H213" s="844" t="str">
        <f t="shared" si="84"/>
        <v>PK2-QC-EE2</v>
      </c>
      <c r="I213" s="2840" t="s">
        <v>482</v>
      </c>
      <c r="J213" s="2840" t="s">
        <v>485</v>
      </c>
      <c r="K213" s="2841">
        <v>90</v>
      </c>
      <c r="L213" s="2842"/>
      <c r="M213" s="2841" t="s">
        <v>80</v>
      </c>
      <c r="N213" s="2841"/>
      <c r="O213" s="2841">
        <v>30</v>
      </c>
      <c r="P213" s="2841">
        <v>1</v>
      </c>
      <c r="Q213" s="2841">
        <f t="shared" si="73"/>
        <v>30</v>
      </c>
      <c r="R213" s="2826" t="s">
        <v>384</v>
      </c>
      <c r="S213" s="2887" t="s">
        <v>531</v>
      </c>
      <c r="T213" s="2805"/>
      <c r="U213" s="2806"/>
      <c r="V213" s="2805"/>
      <c r="W213" s="2806"/>
      <c r="Y213" s="2805"/>
      <c r="Z213" s="2805"/>
    </row>
    <row r="214" spans="1:26" s="2888" customFormat="1" hidden="1">
      <c r="A214" s="832" t="s">
        <v>282</v>
      </c>
      <c r="B214" s="2827" t="s">
        <v>817</v>
      </c>
      <c r="C214" s="4043"/>
      <c r="D214" s="4040"/>
      <c r="E214" s="814" t="s">
        <v>846</v>
      </c>
      <c r="F214" s="814" t="s">
        <v>9</v>
      </c>
      <c r="G214" s="814" t="s">
        <v>697</v>
      </c>
      <c r="H214" s="814" t="str">
        <f t="shared" si="84"/>
        <v>PK2-QC-EE2</v>
      </c>
      <c r="I214" s="2821" t="s">
        <v>482</v>
      </c>
      <c r="J214" s="2821" t="s">
        <v>485</v>
      </c>
      <c r="K214" s="2841">
        <v>90</v>
      </c>
      <c r="L214" s="2824"/>
      <c r="M214" s="2825" t="s">
        <v>80</v>
      </c>
      <c r="N214" s="2825"/>
      <c r="O214" s="2825">
        <v>30</v>
      </c>
      <c r="P214" s="2825">
        <v>1</v>
      </c>
      <c r="Q214" s="2825">
        <f t="shared" si="73"/>
        <v>30</v>
      </c>
      <c r="R214" s="2826" t="s">
        <v>384</v>
      </c>
      <c r="S214" s="2887" t="s">
        <v>531</v>
      </c>
      <c r="T214" s="2805"/>
      <c r="U214" s="2806"/>
      <c r="V214" s="2805"/>
      <c r="W214" s="2806"/>
      <c r="Y214" s="2805"/>
      <c r="Z214" s="2805"/>
    </row>
    <row r="215" spans="1:26" s="2888" customFormat="1" hidden="1">
      <c r="A215" s="832" t="s">
        <v>282</v>
      </c>
      <c r="B215" s="2827" t="s">
        <v>818</v>
      </c>
      <c r="C215" s="4043"/>
      <c r="D215" s="4040"/>
      <c r="E215" s="814" t="s">
        <v>846</v>
      </c>
      <c r="F215" s="814" t="s">
        <v>9</v>
      </c>
      <c r="G215" s="814" t="s">
        <v>697</v>
      </c>
      <c r="H215" s="814" t="str">
        <f t="shared" si="84"/>
        <v>PK2-QC-EE2</v>
      </c>
      <c r="I215" s="2821" t="s">
        <v>482</v>
      </c>
      <c r="J215" s="2821" t="s">
        <v>485</v>
      </c>
      <c r="K215" s="2841">
        <v>90</v>
      </c>
      <c r="L215" s="2824"/>
      <c r="M215" s="2825" t="s">
        <v>80</v>
      </c>
      <c r="N215" s="2825"/>
      <c r="O215" s="2825">
        <v>30</v>
      </c>
      <c r="P215" s="2825">
        <v>1</v>
      </c>
      <c r="Q215" s="2825">
        <f t="shared" si="73"/>
        <v>30</v>
      </c>
      <c r="R215" s="2826" t="s">
        <v>384</v>
      </c>
      <c r="S215" s="2887" t="s">
        <v>531</v>
      </c>
      <c r="T215" s="2805"/>
      <c r="U215" s="2806"/>
      <c r="V215" s="2805"/>
      <c r="W215" s="2806"/>
      <c r="Y215" s="2805"/>
      <c r="Z215" s="2805"/>
    </row>
    <row r="216" spans="1:26" s="2888" customFormat="1" ht="12" hidden="1" thickBot="1">
      <c r="A216" s="834" t="s">
        <v>282</v>
      </c>
      <c r="B216" s="2820" t="s">
        <v>819</v>
      </c>
      <c r="C216" s="4044"/>
      <c r="D216" s="4041"/>
      <c r="E216" s="848" t="s">
        <v>846</v>
      </c>
      <c r="F216" s="848" t="s">
        <v>9</v>
      </c>
      <c r="G216" s="848" t="s">
        <v>697</v>
      </c>
      <c r="H216" s="824" t="str">
        <f t="shared" si="84"/>
        <v>PK2-QC-EE2</v>
      </c>
      <c r="I216" s="2834" t="s">
        <v>482</v>
      </c>
      <c r="J216" s="2835" t="s">
        <v>485</v>
      </c>
      <c r="K216" s="2836">
        <v>90</v>
      </c>
      <c r="L216" s="2837"/>
      <c r="M216" s="2838" t="s">
        <v>80</v>
      </c>
      <c r="N216" s="2836"/>
      <c r="O216" s="2836">
        <v>30</v>
      </c>
      <c r="P216" s="2836">
        <v>1</v>
      </c>
      <c r="Q216" s="2836">
        <f t="shared" si="73"/>
        <v>30</v>
      </c>
      <c r="R216" s="2826" t="s">
        <v>384</v>
      </c>
      <c r="S216" s="2887" t="s">
        <v>531</v>
      </c>
      <c r="T216" s="2805"/>
      <c r="U216" s="2806"/>
      <c r="V216" s="2805"/>
      <c r="W216" s="2806"/>
      <c r="Y216" s="2805"/>
      <c r="Z216" s="2805"/>
    </row>
    <row r="217" spans="1:26" hidden="1">
      <c r="A217" s="299" t="s">
        <v>282</v>
      </c>
      <c r="B217" s="2845" t="s">
        <v>808</v>
      </c>
      <c r="C217" s="4042">
        <v>361021</v>
      </c>
      <c r="D217" s="4039">
        <v>3095</v>
      </c>
      <c r="E217" s="2889" t="s">
        <v>713</v>
      </c>
      <c r="F217" s="835" t="s">
        <v>32</v>
      </c>
      <c r="G217" s="835" t="s">
        <v>697</v>
      </c>
      <c r="H217" s="2890" t="str">
        <f>A217&amp;"-"&amp;E217&amp;F217&amp;"-"&amp;G217&amp;2</f>
        <v>PK2-NI-EE2</v>
      </c>
      <c r="I217" s="2891" t="s">
        <v>482</v>
      </c>
      <c r="J217" s="2892" t="s">
        <v>507</v>
      </c>
      <c r="K217" s="2893" t="str">
        <f>_xlfn.IFS(E217="N","60",E217="N","60")</f>
        <v>60</v>
      </c>
      <c r="L217" s="2842"/>
      <c r="M217" s="2841" t="s">
        <v>80</v>
      </c>
      <c r="N217" s="2841"/>
      <c r="O217" s="2841">
        <v>20</v>
      </c>
      <c r="P217" s="2841">
        <v>1</v>
      </c>
      <c r="Q217" s="2841">
        <f t="shared" si="73"/>
        <v>20</v>
      </c>
      <c r="R217" s="2849" t="s">
        <v>383</v>
      </c>
      <c r="S217" s="192" t="s">
        <v>529</v>
      </c>
      <c r="U217" s="2819"/>
      <c r="V217" s="193"/>
      <c r="W217" s="2819"/>
    </row>
    <row r="218" spans="1:26" hidden="1">
      <c r="A218" s="295" t="s">
        <v>282</v>
      </c>
      <c r="B218" s="2850" t="s">
        <v>809</v>
      </c>
      <c r="C218" s="4043"/>
      <c r="D218" s="4040"/>
      <c r="E218" s="2894" t="s">
        <v>713</v>
      </c>
      <c r="F218" s="839" t="s">
        <v>32</v>
      </c>
      <c r="G218" s="839" t="s">
        <v>697</v>
      </c>
      <c r="H218" s="2895" t="str">
        <f t="shared" ref="H218:H229" si="87">A218&amp;"-"&amp;E218&amp;F218&amp;"-"&amp;G218&amp;2</f>
        <v>PK2-NI-EE2</v>
      </c>
      <c r="I218" s="2896" t="s">
        <v>482</v>
      </c>
      <c r="J218" s="2897" t="s">
        <v>507</v>
      </c>
      <c r="K218" s="2898" t="str">
        <f t="shared" ref="K218:K229" si="88">_xlfn.IFS(E218="N","60",E218="N","60")</f>
        <v>60</v>
      </c>
      <c r="L218" s="2824"/>
      <c r="M218" s="2825" t="s">
        <v>80</v>
      </c>
      <c r="N218" s="2823"/>
      <c r="O218" s="2823">
        <v>20</v>
      </c>
      <c r="P218" s="2823">
        <v>1</v>
      </c>
      <c r="Q218" s="2823">
        <f t="shared" si="73"/>
        <v>20</v>
      </c>
      <c r="R218" s="2855" t="s">
        <v>383</v>
      </c>
      <c r="S218" s="192" t="s">
        <v>529</v>
      </c>
      <c r="U218" s="2819"/>
      <c r="V218" s="193"/>
      <c r="W218" s="2819"/>
    </row>
    <row r="219" spans="1:26" hidden="1">
      <c r="A219" s="295" t="s">
        <v>282</v>
      </c>
      <c r="B219" s="2850" t="s">
        <v>810</v>
      </c>
      <c r="C219" s="4043"/>
      <c r="D219" s="4040"/>
      <c r="E219" s="2894" t="s">
        <v>713</v>
      </c>
      <c r="F219" s="839" t="s">
        <v>32</v>
      </c>
      <c r="G219" s="839" t="s">
        <v>697</v>
      </c>
      <c r="H219" s="2899" t="str">
        <f t="shared" si="87"/>
        <v>PK2-NI-EE2</v>
      </c>
      <c r="I219" s="2900" t="s">
        <v>482</v>
      </c>
      <c r="J219" s="2901" t="s">
        <v>507</v>
      </c>
      <c r="K219" s="2902" t="str">
        <f t="shared" si="88"/>
        <v>60</v>
      </c>
      <c r="L219" s="2842"/>
      <c r="M219" s="2841" t="s">
        <v>80</v>
      </c>
      <c r="N219" s="2841"/>
      <c r="O219" s="2841">
        <v>20</v>
      </c>
      <c r="P219" s="2841">
        <v>1</v>
      </c>
      <c r="Q219" s="2841">
        <f t="shared" si="73"/>
        <v>20</v>
      </c>
      <c r="R219" s="2855" t="s">
        <v>383</v>
      </c>
      <c r="S219" s="192" t="s">
        <v>529</v>
      </c>
      <c r="U219" s="2819"/>
      <c r="V219" s="193"/>
      <c r="W219" s="2819"/>
    </row>
    <row r="220" spans="1:26" hidden="1">
      <c r="A220" s="295" t="s">
        <v>282</v>
      </c>
      <c r="B220" s="2850" t="s">
        <v>811</v>
      </c>
      <c r="C220" s="4043"/>
      <c r="D220" s="4040"/>
      <c r="E220" s="2894" t="s">
        <v>713</v>
      </c>
      <c r="F220" s="839" t="s">
        <v>32</v>
      </c>
      <c r="G220" s="839" t="s">
        <v>697</v>
      </c>
      <c r="H220" s="2899" t="str">
        <f t="shared" si="87"/>
        <v>PK2-NI-EE2</v>
      </c>
      <c r="I220" s="2900" t="s">
        <v>482</v>
      </c>
      <c r="J220" s="2901" t="s">
        <v>507</v>
      </c>
      <c r="K220" s="2902" t="str">
        <f t="shared" si="88"/>
        <v>60</v>
      </c>
      <c r="L220" s="2842"/>
      <c r="M220" s="2841" t="s">
        <v>80</v>
      </c>
      <c r="N220" s="2841"/>
      <c r="O220" s="2841">
        <v>20</v>
      </c>
      <c r="P220" s="2841">
        <v>1</v>
      </c>
      <c r="Q220" s="2841">
        <f t="shared" si="73"/>
        <v>20</v>
      </c>
      <c r="R220" s="2855" t="s">
        <v>383</v>
      </c>
      <c r="S220" s="192" t="s">
        <v>529</v>
      </c>
      <c r="U220" s="2819"/>
      <c r="V220" s="193"/>
      <c r="W220" s="2819"/>
    </row>
    <row r="221" spans="1:26" hidden="1">
      <c r="A221" s="295" t="s">
        <v>282</v>
      </c>
      <c r="B221" s="2850" t="s">
        <v>812</v>
      </c>
      <c r="C221" s="4043"/>
      <c r="D221" s="4040"/>
      <c r="E221" s="2894" t="s">
        <v>713</v>
      </c>
      <c r="F221" s="839" t="s">
        <v>32</v>
      </c>
      <c r="G221" s="839" t="s">
        <v>697</v>
      </c>
      <c r="H221" s="2899" t="str">
        <f t="shared" si="87"/>
        <v>PK2-NI-EE2</v>
      </c>
      <c r="I221" s="2900" t="s">
        <v>482</v>
      </c>
      <c r="J221" s="2901" t="s">
        <v>507</v>
      </c>
      <c r="K221" s="2902" t="str">
        <f t="shared" ref="K221:K222" si="89">_xlfn.IFS(E221="N","60",E221="N","60")</f>
        <v>60</v>
      </c>
      <c r="L221" s="2842"/>
      <c r="M221" s="2841" t="s">
        <v>80</v>
      </c>
      <c r="N221" s="2841"/>
      <c r="O221" s="2841">
        <v>20</v>
      </c>
      <c r="P221" s="2841">
        <v>1</v>
      </c>
      <c r="Q221" s="2841">
        <f t="shared" si="73"/>
        <v>20</v>
      </c>
      <c r="R221" s="2855" t="s">
        <v>383</v>
      </c>
      <c r="S221" s="192" t="s">
        <v>529</v>
      </c>
      <c r="U221" s="2819"/>
      <c r="V221" s="193"/>
      <c r="W221" s="2819"/>
    </row>
    <row r="222" spans="1:26" hidden="1">
      <c r="A222" s="295" t="s">
        <v>282</v>
      </c>
      <c r="B222" s="2850" t="s">
        <v>813</v>
      </c>
      <c r="C222" s="4043"/>
      <c r="D222" s="4040"/>
      <c r="E222" s="2894" t="s">
        <v>713</v>
      </c>
      <c r="F222" s="839" t="s">
        <v>32</v>
      </c>
      <c r="G222" s="839" t="s">
        <v>697</v>
      </c>
      <c r="H222" s="2899" t="str">
        <f t="shared" si="87"/>
        <v>PK2-NI-EE2</v>
      </c>
      <c r="I222" s="2900" t="s">
        <v>482</v>
      </c>
      <c r="J222" s="2901" t="s">
        <v>507</v>
      </c>
      <c r="K222" s="2902" t="str">
        <f t="shared" si="89"/>
        <v>60</v>
      </c>
      <c r="L222" s="2842"/>
      <c r="M222" s="2841" t="s">
        <v>80</v>
      </c>
      <c r="N222" s="2841"/>
      <c r="O222" s="2841">
        <v>20</v>
      </c>
      <c r="P222" s="2841">
        <v>1</v>
      </c>
      <c r="Q222" s="2841">
        <f t="shared" si="73"/>
        <v>20</v>
      </c>
      <c r="R222" s="2855" t="s">
        <v>383</v>
      </c>
      <c r="S222" s="192" t="s">
        <v>529</v>
      </c>
      <c r="U222" s="2819"/>
      <c r="V222" s="193"/>
      <c r="W222" s="2819"/>
    </row>
    <row r="223" spans="1:26" hidden="1">
      <c r="A223" s="295" t="s">
        <v>282</v>
      </c>
      <c r="B223" s="2850" t="s">
        <v>822</v>
      </c>
      <c r="C223" s="4043"/>
      <c r="D223" s="4040"/>
      <c r="E223" s="2894" t="s">
        <v>713</v>
      </c>
      <c r="F223" s="839" t="s">
        <v>32</v>
      </c>
      <c r="G223" s="839" t="s">
        <v>697</v>
      </c>
      <c r="H223" s="2899" t="str">
        <f t="shared" ref="H223" si="90">A223&amp;"-"&amp;E223&amp;F223&amp;"-"&amp;G223&amp;2</f>
        <v>PK2-NI-EE2</v>
      </c>
      <c r="I223" s="2900" t="s">
        <v>482</v>
      </c>
      <c r="J223" s="2901" t="s">
        <v>507</v>
      </c>
      <c r="K223" s="2902" t="str">
        <f t="shared" ref="K223" si="91">_xlfn.IFS(E223="N","60",E223="N","60")</f>
        <v>60</v>
      </c>
      <c r="L223" s="2842"/>
      <c r="M223" s="2841" t="s">
        <v>80</v>
      </c>
      <c r="N223" s="2841"/>
      <c r="O223" s="2841">
        <v>20</v>
      </c>
      <c r="P223" s="2841">
        <v>1</v>
      </c>
      <c r="Q223" s="2841">
        <f t="shared" ref="Q223" si="92">O223*P223</f>
        <v>20</v>
      </c>
      <c r="R223" s="2855" t="s">
        <v>383</v>
      </c>
      <c r="S223" s="192" t="s">
        <v>529</v>
      </c>
      <c r="U223" s="2819"/>
      <c r="V223" s="193"/>
      <c r="W223" s="2819"/>
    </row>
    <row r="224" spans="1:26" hidden="1">
      <c r="A224" s="295" t="s">
        <v>282</v>
      </c>
      <c r="B224" s="2850" t="s">
        <v>814</v>
      </c>
      <c r="C224" s="4043"/>
      <c r="D224" s="4040"/>
      <c r="E224" s="2894" t="s">
        <v>713</v>
      </c>
      <c r="F224" s="839" t="s">
        <v>32</v>
      </c>
      <c r="G224" s="839" t="s">
        <v>697</v>
      </c>
      <c r="H224" s="2899" t="str">
        <f t="shared" si="87"/>
        <v>PK2-NI-EE2</v>
      </c>
      <c r="I224" s="2900" t="s">
        <v>482</v>
      </c>
      <c r="J224" s="2901" t="s">
        <v>507</v>
      </c>
      <c r="K224" s="2902" t="str">
        <f t="shared" si="88"/>
        <v>60</v>
      </c>
      <c r="L224" s="2842"/>
      <c r="M224" s="2841" t="s">
        <v>80</v>
      </c>
      <c r="N224" s="2841"/>
      <c r="O224" s="2841">
        <v>20</v>
      </c>
      <c r="P224" s="2841">
        <v>1</v>
      </c>
      <c r="Q224" s="2841">
        <f t="shared" si="73"/>
        <v>20</v>
      </c>
      <c r="R224" s="2855" t="s">
        <v>383</v>
      </c>
      <c r="S224" s="192" t="s">
        <v>529</v>
      </c>
      <c r="U224" s="2819"/>
      <c r="V224" s="193"/>
      <c r="W224" s="2819"/>
    </row>
    <row r="225" spans="1:23" hidden="1">
      <c r="A225" s="295" t="s">
        <v>282</v>
      </c>
      <c r="B225" s="2850" t="s">
        <v>815</v>
      </c>
      <c r="C225" s="4043"/>
      <c r="D225" s="4040"/>
      <c r="E225" s="2894" t="s">
        <v>713</v>
      </c>
      <c r="F225" s="839" t="s">
        <v>32</v>
      </c>
      <c r="G225" s="839" t="s">
        <v>697</v>
      </c>
      <c r="H225" s="2899" t="str">
        <f t="shared" si="87"/>
        <v>PK2-NI-EE2</v>
      </c>
      <c r="I225" s="2900" t="s">
        <v>482</v>
      </c>
      <c r="J225" s="2901" t="s">
        <v>507</v>
      </c>
      <c r="K225" s="2902" t="str">
        <f t="shared" si="88"/>
        <v>60</v>
      </c>
      <c r="L225" s="2824"/>
      <c r="M225" s="2825" t="s">
        <v>80</v>
      </c>
      <c r="N225" s="2823"/>
      <c r="O225" s="2823">
        <v>20</v>
      </c>
      <c r="P225" s="2823">
        <v>1</v>
      </c>
      <c r="Q225" s="2823">
        <f t="shared" si="73"/>
        <v>20</v>
      </c>
      <c r="R225" s="2855" t="s">
        <v>383</v>
      </c>
      <c r="S225" s="192" t="s">
        <v>529</v>
      </c>
      <c r="U225" s="2819"/>
      <c r="V225" s="193"/>
      <c r="W225" s="2819"/>
    </row>
    <row r="226" spans="1:23" hidden="1">
      <c r="A226" s="295" t="s">
        <v>282</v>
      </c>
      <c r="B226" s="2856" t="s">
        <v>816</v>
      </c>
      <c r="C226" s="4043"/>
      <c r="D226" s="4040"/>
      <c r="E226" s="2894" t="s">
        <v>713</v>
      </c>
      <c r="F226" s="839" t="s">
        <v>32</v>
      </c>
      <c r="G226" s="839" t="s">
        <v>697</v>
      </c>
      <c r="H226" s="2899" t="str">
        <f t="shared" si="87"/>
        <v>PK2-NI-EE2</v>
      </c>
      <c r="I226" s="2900" t="s">
        <v>482</v>
      </c>
      <c r="J226" s="2901" t="s">
        <v>507</v>
      </c>
      <c r="K226" s="2902" t="str">
        <f t="shared" si="88"/>
        <v>60</v>
      </c>
      <c r="L226" s="2842"/>
      <c r="M226" s="2841" t="s">
        <v>80</v>
      </c>
      <c r="N226" s="2841"/>
      <c r="O226" s="2841">
        <v>20</v>
      </c>
      <c r="P226" s="2841">
        <v>1</v>
      </c>
      <c r="Q226" s="2841">
        <f t="shared" si="73"/>
        <v>20</v>
      </c>
      <c r="R226" s="2855" t="s">
        <v>383</v>
      </c>
      <c r="S226" s="192" t="s">
        <v>529</v>
      </c>
      <c r="U226" s="2819"/>
      <c r="V226" s="193"/>
      <c r="W226" s="2819"/>
    </row>
    <row r="227" spans="1:23" hidden="1">
      <c r="A227" s="295" t="s">
        <v>282</v>
      </c>
      <c r="B227" s="2856" t="s">
        <v>817</v>
      </c>
      <c r="C227" s="4043"/>
      <c r="D227" s="4040"/>
      <c r="E227" s="2894" t="s">
        <v>713</v>
      </c>
      <c r="F227" s="839" t="s">
        <v>32</v>
      </c>
      <c r="G227" s="839" t="s">
        <v>697</v>
      </c>
      <c r="H227" s="2899" t="str">
        <f t="shared" si="87"/>
        <v>PK2-NI-EE2</v>
      </c>
      <c r="I227" s="2900" t="s">
        <v>482</v>
      </c>
      <c r="J227" s="2901" t="s">
        <v>507</v>
      </c>
      <c r="K227" s="2902" t="str">
        <f t="shared" si="88"/>
        <v>60</v>
      </c>
      <c r="L227" s="2824"/>
      <c r="M227" s="2825" t="s">
        <v>80</v>
      </c>
      <c r="N227" s="2823"/>
      <c r="O227" s="2823">
        <v>20</v>
      </c>
      <c r="P227" s="2823">
        <v>1</v>
      </c>
      <c r="Q227" s="2823">
        <f t="shared" si="73"/>
        <v>20</v>
      </c>
      <c r="R227" s="2855" t="s">
        <v>383</v>
      </c>
      <c r="S227" s="192" t="s">
        <v>529</v>
      </c>
      <c r="U227" s="2819"/>
      <c r="V227" s="193"/>
      <c r="W227" s="2819"/>
    </row>
    <row r="228" spans="1:23" hidden="1">
      <c r="A228" s="295" t="s">
        <v>282</v>
      </c>
      <c r="B228" s="2856" t="s">
        <v>818</v>
      </c>
      <c r="C228" s="4043"/>
      <c r="D228" s="4040"/>
      <c r="E228" s="2894" t="s">
        <v>713</v>
      </c>
      <c r="F228" s="839" t="s">
        <v>32</v>
      </c>
      <c r="G228" s="839" t="s">
        <v>697</v>
      </c>
      <c r="H228" s="2899" t="str">
        <f t="shared" si="87"/>
        <v>PK2-NI-EE2</v>
      </c>
      <c r="I228" s="2900" t="s">
        <v>482</v>
      </c>
      <c r="J228" s="2901" t="s">
        <v>507</v>
      </c>
      <c r="K228" s="2902" t="str">
        <f t="shared" si="88"/>
        <v>60</v>
      </c>
      <c r="L228" s="2842"/>
      <c r="M228" s="2841" t="s">
        <v>80</v>
      </c>
      <c r="N228" s="2841"/>
      <c r="O228" s="2841">
        <v>20</v>
      </c>
      <c r="P228" s="2841">
        <v>1</v>
      </c>
      <c r="Q228" s="2841">
        <f t="shared" si="73"/>
        <v>20</v>
      </c>
      <c r="R228" s="2855" t="s">
        <v>383</v>
      </c>
      <c r="S228" s="192" t="s">
        <v>529</v>
      </c>
      <c r="U228" s="2819"/>
      <c r="V228" s="193"/>
      <c r="W228" s="2819"/>
    </row>
    <row r="229" spans="1:23" ht="12" hidden="1" thickBot="1">
      <c r="A229" s="296" t="s">
        <v>282</v>
      </c>
      <c r="B229" s="2850" t="s">
        <v>819</v>
      </c>
      <c r="C229" s="4044"/>
      <c r="D229" s="4041"/>
      <c r="E229" s="2903" t="s">
        <v>713</v>
      </c>
      <c r="F229" s="824" t="s">
        <v>32</v>
      </c>
      <c r="G229" s="824" t="s">
        <v>697</v>
      </c>
      <c r="H229" s="2904" t="str">
        <f t="shared" si="87"/>
        <v>PK2-NI-EE2</v>
      </c>
      <c r="I229" s="2905" t="s">
        <v>482</v>
      </c>
      <c r="J229" s="2906" t="s">
        <v>507</v>
      </c>
      <c r="K229" s="2907" t="str">
        <f t="shared" si="88"/>
        <v>60</v>
      </c>
      <c r="L229" s="2837"/>
      <c r="M229" s="2838" t="s">
        <v>80</v>
      </c>
      <c r="N229" s="2836"/>
      <c r="O229" s="2836">
        <v>20</v>
      </c>
      <c r="P229" s="2836">
        <v>1</v>
      </c>
      <c r="Q229" s="2836">
        <f t="shared" si="73"/>
        <v>20</v>
      </c>
      <c r="R229" s="2862" t="s">
        <v>383</v>
      </c>
      <c r="S229" s="192" t="s">
        <v>529</v>
      </c>
      <c r="U229" s="2819"/>
      <c r="V229" s="193"/>
      <c r="W229" s="2819"/>
    </row>
    <row r="230" spans="1:23" hidden="1">
      <c r="A230" s="299" t="s">
        <v>282</v>
      </c>
      <c r="B230" s="2845" t="s">
        <v>808</v>
      </c>
      <c r="C230" s="4042">
        <v>360930</v>
      </c>
      <c r="D230" s="4049">
        <v>3096</v>
      </c>
      <c r="E230" s="2890" t="s">
        <v>696</v>
      </c>
      <c r="F230" s="835" t="s">
        <v>34</v>
      </c>
      <c r="G230" s="835" t="s">
        <v>536</v>
      </c>
      <c r="H230" s="2890" t="str">
        <f>A230&amp;"-"&amp;E230&amp;F230&amp;"-"&amp;G230&amp;2</f>
        <v>PK2-HR-ME2</v>
      </c>
      <c r="I230" s="2892" t="s">
        <v>477</v>
      </c>
      <c r="J230" s="2892" t="s">
        <v>479</v>
      </c>
      <c r="K230" s="2893" t="str">
        <f>_xlfn.IFS(E230="H","180",E230="180","30")</f>
        <v>180</v>
      </c>
      <c r="L230" s="2842"/>
      <c r="M230" s="2841" t="s">
        <v>80</v>
      </c>
      <c r="N230" s="2841"/>
      <c r="O230" s="2893">
        <v>60</v>
      </c>
      <c r="P230" s="2893">
        <v>1</v>
      </c>
      <c r="Q230" s="2893">
        <f t="shared" si="73"/>
        <v>60</v>
      </c>
      <c r="R230" s="2849" t="s">
        <v>385</v>
      </c>
      <c r="S230" s="192" t="s">
        <v>530</v>
      </c>
      <c r="U230" s="2819"/>
      <c r="V230" s="193"/>
      <c r="W230" s="2819"/>
    </row>
    <row r="231" spans="1:23" hidden="1">
      <c r="A231" s="295" t="s">
        <v>282</v>
      </c>
      <c r="B231" s="2850" t="s">
        <v>809</v>
      </c>
      <c r="C231" s="4043"/>
      <c r="D231" s="4050"/>
      <c r="E231" s="2894" t="s">
        <v>696</v>
      </c>
      <c r="F231" s="843" t="s">
        <v>34</v>
      </c>
      <c r="G231" s="843" t="s">
        <v>536</v>
      </c>
      <c r="H231" s="2895" t="str">
        <f t="shared" ref="H231:H242" si="93">A231&amp;"-"&amp;E231&amp;F231&amp;"-"&amp;G231&amp;2</f>
        <v>PK2-HR-ME2</v>
      </c>
      <c r="I231" s="2901" t="s">
        <v>477</v>
      </c>
      <c r="J231" s="2901" t="s">
        <v>479</v>
      </c>
      <c r="K231" s="2902" t="str">
        <f t="shared" ref="K231:K242" si="94">_xlfn.IFS(E231="H","180",E231="180","30")</f>
        <v>180</v>
      </c>
      <c r="L231" s="2824"/>
      <c r="M231" s="2825" t="s">
        <v>80</v>
      </c>
      <c r="N231" s="2823"/>
      <c r="O231" s="2902">
        <v>60</v>
      </c>
      <c r="P231" s="2902">
        <v>1</v>
      </c>
      <c r="Q231" s="2902">
        <f t="shared" si="73"/>
        <v>60</v>
      </c>
      <c r="R231" s="2868" t="s">
        <v>385</v>
      </c>
      <c r="S231" s="192" t="s">
        <v>530</v>
      </c>
      <c r="U231" s="2819"/>
      <c r="V231" s="193"/>
      <c r="W231" s="2819"/>
    </row>
    <row r="232" spans="1:23" hidden="1">
      <c r="A232" s="295" t="s">
        <v>282</v>
      </c>
      <c r="B232" s="2850" t="s">
        <v>810</v>
      </c>
      <c r="C232" s="4043"/>
      <c r="D232" s="4050"/>
      <c r="E232" s="2894" t="s">
        <v>696</v>
      </c>
      <c r="F232" s="839" t="s">
        <v>34</v>
      </c>
      <c r="G232" s="839" t="s">
        <v>536</v>
      </c>
      <c r="H232" s="2899" t="str">
        <f t="shared" si="93"/>
        <v>PK2-HR-ME2</v>
      </c>
      <c r="I232" s="2901" t="s">
        <v>477</v>
      </c>
      <c r="J232" s="2901" t="s">
        <v>479</v>
      </c>
      <c r="K232" s="2902" t="str">
        <f t="shared" si="94"/>
        <v>180</v>
      </c>
      <c r="L232" s="2824"/>
      <c r="M232" s="2841" t="s">
        <v>80</v>
      </c>
      <c r="N232" s="2825"/>
      <c r="O232" s="2902">
        <v>60</v>
      </c>
      <c r="P232" s="2902">
        <v>1</v>
      </c>
      <c r="Q232" s="2902">
        <f t="shared" si="73"/>
        <v>60</v>
      </c>
      <c r="R232" s="2855" t="s">
        <v>385</v>
      </c>
      <c r="S232" s="192" t="s">
        <v>530</v>
      </c>
      <c r="U232" s="2819"/>
      <c r="V232" s="193"/>
      <c r="W232" s="2819"/>
    </row>
    <row r="233" spans="1:23" hidden="1">
      <c r="A233" s="295" t="s">
        <v>282</v>
      </c>
      <c r="B233" s="2850" t="s">
        <v>811</v>
      </c>
      <c r="C233" s="4043"/>
      <c r="D233" s="4050"/>
      <c r="E233" s="2894" t="s">
        <v>696</v>
      </c>
      <c r="F233" s="839" t="s">
        <v>34</v>
      </c>
      <c r="G233" s="839" t="s">
        <v>536</v>
      </c>
      <c r="H233" s="2899" t="str">
        <f t="shared" si="93"/>
        <v>PK2-HR-ME2</v>
      </c>
      <c r="I233" s="2901" t="s">
        <v>477</v>
      </c>
      <c r="J233" s="2901" t="s">
        <v>479</v>
      </c>
      <c r="K233" s="2902" t="str">
        <f t="shared" si="94"/>
        <v>180</v>
      </c>
      <c r="L233" s="2824"/>
      <c r="M233" s="2841" t="s">
        <v>80</v>
      </c>
      <c r="N233" s="2825"/>
      <c r="O233" s="2902">
        <v>60</v>
      </c>
      <c r="P233" s="2902">
        <v>1</v>
      </c>
      <c r="Q233" s="2902">
        <f t="shared" si="73"/>
        <v>60</v>
      </c>
      <c r="R233" s="2855" t="s">
        <v>385</v>
      </c>
      <c r="S233" s="192" t="s">
        <v>530</v>
      </c>
      <c r="U233" s="2819"/>
      <c r="V233" s="193"/>
      <c r="W233" s="2819"/>
    </row>
    <row r="234" spans="1:23" hidden="1">
      <c r="A234" s="295" t="s">
        <v>282</v>
      </c>
      <c r="B234" s="2850" t="s">
        <v>812</v>
      </c>
      <c r="C234" s="4043"/>
      <c r="D234" s="4050"/>
      <c r="E234" s="2894" t="s">
        <v>696</v>
      </c>
      <c r="F234" s="839" t="s">
        <v>34</v>
      </c>
      <c r="G234" s="839" t="s">
        <v>536</v>
      </c>
      <c r="H234" s="2899" t="str">
        <f t="shared" si="93"/>
        <v>PK2-HR-ME2</v>
      </c>
      <c r="I234" s="2901" t="s">
        <v>477</v>
      </c>
      <c r="J234" s="2901" t="s">
        <v>479</v>
      </c>
      <c r="K234" s="2902" t="str">
        <f t="shared" si="94"/>
        <v>180</v>
      </c>
      <c r="L234" s="2824"/>
      <c r="M234" s="2841" t="s">
        <v>80</v>
      </c>
      <c r="N234" s="2825"/>
      <c r="O234" s="2902">
        <v>60</v>
      </c>
      <c r="P234" s="2902">
        <v>1</v>
      </c>
      <c r="Q234" s="2902">
        <f t="shared" si="73"/>
        <v>60</v>
      </c>
      <c r="R234" s="2855" t="s">
        <v>385</v>
      </c>
      <c r="S234" s="192" t="s">
        <v>530</v>
      </c>
      <c r="U234" s="2819"/>
      <c r="V234" s="193"/>
      <c r="W234" s="2819"/>
    </row>
    <row r="235" spans="1:23" hidden="1">
      <c r="A235" s="295" t="s">
        <v>282</v>
      </c>
      <c r="B235" s="2850" t="s">
        <v>813</v>
      </c>
      <c r="C235" s="4043"/>
      <c r="D235" s="4050"/>
      <c r="E235" s="2894" t="s">
        <v>696</v>
      </c>
      <c r="F235" s="839" t="s">
        <v>34</v>
      </c>
      <c r="G235" s="839" t="s">
        <v>536</v>
      </c>
      <c r="H235" s="2899" t="str">
        <f t="shared" si="93"/>
        <v>PK2-HR-ME2</v>
      </c>
      <c r="I235" s="2901" t="s">
        <v>477</v>
      </c>
      <c r="J235" s="2901" t="s">
        <v>479</v>
      </c>
      <c r="K235" s="2902" t="str">
        <f t="shared" ref="K235:K237" si="95">_xlfn.IFS(E235="H","180",E235="180","30")</f>
        <v>180</v>
      </c>
      <c r="L235" s="2824"/>
      <c r="M235" s="2841" t="s">
        <v>80</v>
      </c>
      <c r="N235" s="2825"/>
      <c r="O235" s="2902">
        <v>60</v>
      </c>
      <c r="P235" s="2902">
        <v>1</v>
      </c>
      <c r="Q235" s="2902">
        <f t="shared" si="73"/>
        <v>60</v>
      </c>
      <c r="R235" s="2855" t="s">
        <v>385</v>
      </c>
      <c r="S235" s="192" t="s">
        <v>530</v>
      </c>
      <c r="U235" s="2819"/>
      <c r="V235" s="193"/>
      <c r="W235" s="2819"/>
    </row>
    <row r="236" spans="1:23" hidden="1">
      <c r="A236" s="295" t="s">
        <v>282</v>
      </c>
      <c r="B236" s="2850" t="s">
        <v>822</v>
      </c>
      <c r="C236" s="4043"/>
      <c r="D236" s="4050"/>
      <c r="E236" s="2894" t="s">
        <v>696</v>
      </c>
      <c r="F236" s="839" t="s">
        <v>34</v>
      </c>
      <c r="G236" s="839" t="s">
        <v>536</v>
      </c>
      <c r="H236" s="2899" t="str">
        <f t="shared" ref="H236" si="96">A236&amp;"-"&amp;E236&amp;F236&amp;"-"&amp;G236&amp;2</f>
        <v>PK2-HR-ME2</v>
      </c>
      <c r="I236" s="2901" t="s">
        <v>477</v>
      </c>
      <c r="J236" s="2901" t="s">
        <v>479</v>
      </c>
      <c r="K236" s="2902" t="str">
        <f t="shared" ref="K236" si="97">_xlfn.IFS(E236="H","180",E236="180","30")</f>
        <v>180</v>
      </c>
      <c r="L236" s="2824"/>
      <c r="M236" s="2841" t="s">
        <v>80</v>
      </c>
      <c r="N236" s="2825"/>
      <c r="O236" s="2902">
        <v>60</v>
      </c>
      <c r="P236" s="2902">
        <v>1</v>
      </c>
      <c r="Q236" s="2902">
        <f t="shared" ref="Q236" si="98">O236*P236</f>
        <v>60</v>
      </c>
      <c r="R236" s="2855" t="s">
        <v>385</v>
      </c>
      <c r="S236" s="192" t="s">
        <v>530</v>
      </c>
      <c r="U236" s="2819"/>
      <c r="V236" s="193"/>
      <c r="W236" s="2819"/>
    </row>
    <row r="237" spans="1:23" hidden="1">
      <c r="A237" s="295" t="s">
        <v>282</v>
      </c>
      <c r="B237" s="2850" t="s">
        <v>814</v>
      </c>
      <c r="C237" s="4043"/>
      <c r="D237" s="4050"/>
      <c r="E237" s="2894" t="s">
        <v>696</v>
      </c>
      <c r="F237" s="839" t="s">
        <v>34</v>
      </c>
      <c r="G237" s="839" t="s">
        <v>536</v>
      </c>
      <c r="H237" s="2899" t="str">
        <f t="shared" si="93"/>
        <v>PK2-HR-ME2</v>
      </c>
      <c r="I237" s="2901" t="s">
        <v>477</v>
      </c>
      <c r="J237" s="2901" t="s">
        <v>479</v>
      </c>
      <c r="K237" s="2902" t="str">
        <f t="shared" si="95"/>
        <v>180</v>
      </c>
      <c r="L237" s="2824"/>
      <c r="M237" s="2841" t="s">
        <v>80</v>
      </c>
      <c r="N237" s="2825"/>
      <c r="O237" s="2902">
        <v>60</v>
      </c>
      <c r="P237" s="2902">
        <v>1</v>
      </c>
      <c r="Q237" s="2902">
        <f t="shared" si="73"/>
        <v>60</v>
      </c>
      <c r="R237" s="2855" t="s">
        <v>385</v>
      </c>
      <c r="S237" s="192" t="s">
        <v>530</v>
      </c>
      <c r="U237" s="2819"/>
      <c r="V237" s="193"/>
      <c r="W237" s="2819"/>
    </row>
    <row r="238" spans="1:23" hidden="1">
      <c r="A238" s="295" t="s">
        <v>282</v>
      </c>
      <c r="B238" s="2850" t="s">
        <v>815</v>
      </c>
      <c r="C238" s="4043"/>
      <c r="D238" s="4050"/>
      <c r="E238" s="2894" t="s">
        <v>696</v>
      </c>
      <c r="F238" s="839" t="s">
        <v>34</v>
      </c>
      <c r="G238" s="839" t="s">
        <v>536</v>
      </c>
      <c r="H238" s="2899" t="str">
        <f t="shared" si="93"/>
        <v>PK2-HR-ME2</v>
      </c>
      <c r="I238" s="2901" t="s">
        <v>477</v>
      </c>
      <c r="J238" s="2901" t="s">
        <v>479</v>
      </c>
      <c r="K238" s="2902" t="str">
        <f t="shared" si="94"/>
        <v>180</v>
      </c>
      <c r="L238" s="2824"/>
      <c r="M238" s="2825" t="s">
        <v>80</v>
      </c>
      <c r="N238" s="2823"/>
      <c r="O238" s="2902">
        <v>60</v>
      </c>
      <c r="P238" s="2902">
        <v>1</v>
      </c>
      <c r="Q238" s="2902">
        <f t="shared" si="73"/>
        <v>60</v>
      </c>
      <c r="R238" s="2855" t="s">
        <v>385</v>
      </c>
      <c r="S238" s="192" t="s">
        <v>530</v>
      </c>
      <c r="U238" s="2819"/>
      <c r="V238" s="193"/>
      <c r="W238" s="2819"/>
    </row>
    <row r="239" spans="1:23" hidden="1">
      <c r="A239" s="295" t="s">
        <v>282</v>
      </c>
      <c r="B239" s="2856" t="s">
        <v>816</v>
      </c>
      <c r="C239" s="4043"/>
      <c r="D239" s="4050"/>
      <c r="E239" s="2894" t="s">
        <v>696</v>
      </c>
      <c r="F239" s="839" t="s">
        <v>34</v>
      </c>
      <c r="G239" s="839" t="s">
        <v>536</v>
      </c>
      <c r="H239" s="2899" t="str">
        <f t="shared" si="93"/>
        <v>PK2-HR-ME2</v>
      </c>
      <c r="I239" s="2901" t="s">
        <v>477</v>
      </c>
      <c r="J239" s="2901" t="s">
        <v>479</v>
      </c>
      <c r="K239" s="2902" t="str">
        <f t="shared" si="94"/>
        <v>180</v>
      </c>
      <c r="L239" s="2824"/>
      <c r="M239" s="2841" t="s">
        <v>80</v>
      </c>
      <c r="N239" s="2825"/>
      <c r="O239" s="2902">
        <v>60</v>
      </c>
      <c r="P239" s="2902">
        <v>1</v>
      </c>
      <c r="Q239" s="2902">
        <f t="shared" si="73"/>
        <v>60</v>
      </c>
      <c r="R239" s="2855" t="s">
        <v>385</v>
      </c>
      <c r="S239" s="192" t="s">
        <v>530</v>
      </c>
      <c r="U239" s="2819"/>
      <c r="V239" s="193"/>
      <c r="W239" s="2819"/>
    </row>
    <row r="240" spans="1:23" hidden="1">
      <c r="A240" s="295" t="s">
        <v>282</v>
      </c>
      <c r="B240" s="2856" t="s">
        <v>817</v>
      </c>
      <c r="C240" s="4043"/>
      <c r="D240" s="4050"/>
      <c r="E240" s="2894" t="s">
        <v>696</v>
      </c>
      <c r="F240" s="839" t="s">
        <v>34</v>
      </c>
      <c r="G240" s="839" t="s">
        <v>536</v>
      </c>
      <c r="H240" s="2899" t="str">
        <f t="shared" si="93"/>
        <v>PK2-HR-ME2</v>
      </c>
      <c r="I240" s="2901" t="s">
        <v>477</v>
      </c>
      <c r="J240" s="2901" t="s">
        <v>479</v>
      </c>
      <c r="K240" s="2902" t="str">
        <f t="shared" si="94"/>
        <v>180</v>
      </c>
      <c r="L240" s="2824"/>
      <c r="M240" s="2825" t="s">
        <v>80</v>
      </c>
      <c r="N240" s="2823"/>
      <c r="O240" s="2902">
        <v>60</v>
      </c>
      <c r="P240" s="2902">
        <v>1</v>
      </c>
      <c r="Q240" s="2902">
        <f t="shared" si="73"/>
        <v>60</v>
      </c>
      <c r="R240" s="2855" t="s">
        <v>385</v>
      </c>
      <c r="S240" s="192" t="s">
        <v>530</v>
      </c>
      <c r="U240" s="2819"/>
      <c r="V240" s="193"/>
      <c r="W240" s="2819"/>
    </row>
    <row r="241" spans="1:23" hidden="1">
      <c r="A241" s="295" t="s">
        <v>282</v>
      </c>
      <c r="B241" s="2856" t="s">
        <v>818</v>
      </c>
      <c r="C241" s="4043"/>
      <c r="D241" s="4050"/>
      <c r="E241" s="2894" t="s">
        <v>696</v>
      </c>
      <c r="F241" s="839" t="s">
        <v>34</v>
      </c>
      <c r="G241" s="839" t="s">
        <v>536</v>
      </c>
      <c r="H241" s="2899" t="str">
        <f t="shared" si="93"/>
        <v>PK2-HR-ME2</v>
      </c>
      <c r="I241" s="2901" t="s">
        <v>477</v>
      </c>
      <c r="J241" s="2901" t="s">
        <v>479</v>
      </c>
      <c r="K241" s="2902" t="str">
        <f t="shared" si="94"/>
        <v>180</v>
      </c>
      <c r="L241" s="2824"/>
      <c r="M241" s="2841" t="s">
        <v>80</v>
      </c>
      <c r="N241" s="2825"/>
      <c r="O241" s="2902">
        <v>60</v>
      </c>
      <c r="P241" s="2902">
        <v>1</v>
      </c>
      <c r="Q241" s="2902">
        <f t="shared" si="73"/>
        <v>60</v>
      </c>
      <c r="R241" s="2855" t="s">
        <v>385</v>
      </c>
      <c r="S241" s="192" t="s">
        <v>530</v>
      </c>
      <c r="U241" s="2819"/>
      <c r="V241" s="193"/>
      <c r="W241" s="2819"/>
    </row>
    <row r="242" spans="1:23" ht="12" hidden="1" thickBot="1">
      <c r="A242" s="296" t="s">
        <v>282</v>
      </c>
      <c r="B242" s="2850" t="s">
        <v>819</v>
      </c>
      <c r="C242" s="4044"/>
      <c r="D242" s="4051"/>
      <c r="E242" s="2903" t="s">
        <v>696</v>
      </c>
      <c r="F242" s="824" t="s">
        <v>34</v>
      </c>
      <c r="G242" s="824" t="s">
        <v>536</v>
      </c>
      <c r="H242" s="2904" t="str">
        <f t="shared" si="93"/>
        <v>PK2-HR-ME2</v>
      </c>
      <c r="I242" s="2906" t="s">
        <v>477</v>
      </c>
      <c r="J242" s="2906" t="s">
        <v>479</v>
      </c>
      <c r="K242" s="2907" t="str">
        <f t="shared" si="94"/>
        <v>180</v>
      </c>
      <c r="L242" s="2837"/>
      <c r="M242" s="2838" t="s">
        <v>80</v>
      </c>
      <c r="N242" s="2836"/>
      <c r="O242" s="2907">
        <v>60</v>
      </c>
      <c r="P242" s="2907">
        <v>1</v>
      </c>
      <c r="Q242" s="2907">
        <f t="shared" ref="Q242:Q303" si="99">O242*P242</f>
        <v>60</v>
      </c>
      <c r="R242" s="2862" t="s">
        <v>385</v>
      </c>
      <c r="S242" s="192" t="s">
        <v>530</v>
      </c>
      <c r="U242" s="2819"/>
      <c r="V242" s="193"/>
      <c r="W242" s="2819"/>
    </row>
    <row r="243" spans="1:23" hidden="1">
      <c r="A243" s="299" t="s">
        <v>282</v>
      </c>
      <c r="B243" s="2845" t="s">
        <v>808</v>
      </c>
      <c r="C243" s="4042">
        <v>360931</v>
      </c>
      <c r="D243" s="4039">
        <v>3097</v>
      </c>
      <c r="E243" s="2889" t="s">
        <v>718</v>
      </c>
      <c r="F243" s="835" t="s">
        <v>34</v>
      </c>
      <c r="G243" s="835" t="s">
        <v>536</v>
      </c>
      <c r="H243" s="2890" t="str">
        <f>A243&amp;"-"&amp;E243&amp;F243&amp;"-"&amp;G243&amp;4</f>
        <v>PK2-YR-ME4</v>
      </c>
      <c r="I243" s="2892" t="s">
        <v>492</v>
      </c>
      <c r="J243" s="2892" t="s">
        <v>494</v>
      </c>
      <c r="K243" s="2893" t="str">
        <f>_xlfn.IFS(E243="Y","365",E243="Y","365")</f>
        <v>365</v>
      </c>
      <c r="L243" s="2815"/>
      <c r="M243" s="2816" t="s">
        <v>80</v>
      </c>
      <c r="N243" s="2816"/>
      <c r="O243" s="2893">
        <v>60</v>
      </c>
      <c r="P243" s="2893">
        <v>1</v>
      </c>
      <c r="Q243" s="2893">
        <f t="shared" si="99"/>
        <v>60</v>
      </c>
      <c r="R243" s="2849" t="s">
        <v>383</v>
      </c>
      <c r="S243" s="192" t="s">
        <v>529</v>
      </c>
      <c r="U243" s="2819"/>
      <c r="V243" s="193"/>
      <c r="W243" s="2819"/>
    </row>
    <row r="244" spans="1:23" hidden="1">
      <c r="A244" s="295" t="s">
        <v>282</v>
      </c>
      <c r="B244" s="2850" t="s">
        <v>809</v>
      </c>
      <c r="C244" s="4043"/>
      <c r="D244" s="4040"/>
      <c r="E244" s="2894" t="s">
        <v>718</v>
      </c>
      <c r="F244" s="839" t="s">
        <v>34</v>
      </c>
      <c r="G244" s="839" t="s">
        <v>536</v>
      </c>
      <c r="H244" s="2899" t="str">
        <f t="shared" ref="H244:H268" si="100">A244&amp;"-"&amp;E244&amp;F244&amp;"-"&amp;G244&amp;4</f>
        <v>PK2-YR-ME4</v>
      </c>
      <c r="I244" s="2901" t="s">
        <v>492</v>
      </c>
      <c r="J244" s="2901" t="s">
        <v>494</v>
      </c>
      <c r="K244" s="2902" t="str">
        <f t="shared" ref="K244:K255" si="101">_xlfn.IFS(E244="Y","365",E244="Y","365")</f>
        <v>365</v>
      </c>
      <c r="L244" s="2824"/>
      <c r="M244" s="2825" t="s">
        <v>80</v>
      </c>
      <c r="N244" s="2823"/>
      <c r="O244" s="2902">
        <v>60</v>
      </c>
      <c r="P244" s="2902">
        <v>1</v>
      </c>
      <c r="Q244" s="2902">
        <f t="shared" si="99"/>
        <v>60</v>
      </c>
      <c r="R244" s="2855" t="s">
        <v>383</v>
      </c>
      <c r="S244" s="192" t="s">
        <v>529</v>
      </c>
      <c r="U244" s="2819"/>
      <c r="V244" s="193"/>
      <c r="W244" s="2819"/>
    </row>
    <row r="245" spans="1:23" hidden="1">
      <c r="A245" s="295" t="s">
        <v>282</v>
      </c>
      <c r="B245" s="2850" t="s">
        <v>810</v>
      </c>
      <c r="C245" s="4043"/>
      <c r="D245" s="4040"/>
      <c r="E245" s="2894" t="s">
        <v>718</v>
      </c>
      <c r="F245" s="839" t="s">
        <v>34</v>
      </c>
      <c r="G245" s="839" t="s">
        <v>536</v>
      </c>
      <c r="H245" s="2899" t="str">
        <f t="shared" si="100"/>
        <v>PK2-YR-ME4</v>
      </c>
      <c r="I245" s="2901" t="s">
        <v>492</v>
      </c>
      <c r="J245" s="2901" t="s">
        <v>494</v>
      </c>
      <c r="K245" s="2902" t="str">
        <f t="shared" si="101"/>
        <v>365</v>
      </c>
      <c r="L245" s="2824"/>
      <c r="M245" s="2825" t="s">
        <v>80</v>
      </c>
      <c r="N245" s="2825"/>
      <c r="O245" s="2902">
        <v>60</v>
      </c>
      <c r="P245" s="2902">
        <v>1</v>
      </c>
      <c r="Q245" s="2902">
        <f t="shared" si="99"/>
        <v>60</v>
      </c>
      <c r="R245" s="2855" t="s">
        <v>383</v>
      </c>
      <c r="S245" s="192" t="s">
        <v>529</v>
      </c>
      <c r="U245" s="2819"/>
      <c r="V245" s="193"/>
      <c r="W245" s="2819"/>
    </row>
    <row r="246" spans="1:23" hidden="1">
      <c r="A246" s="295" t="s">
        <v>282</v>
      </c>
      <c r="B246" s="2850" t="s">
        <v>811</v>
      </c>
      <c r="C246" s="4043"/>
      <c r="D246" s="4040"/>
      <c r="E246" s="2894" t="s">
        <v>718</v>
      </c>
      <c r="F246" s="839" t="s">
        <v>34</v>
      </c>
      <c r="G246" s="839" t="s">
        <v>536</v>
      </c>
      <c r="H246" s="2899" t="str">
        <f t="shared" si="100"/>
        <v>PK2-YR-ME4</v>
      </c>
      <c r="I246" s="2901" t="s">
        <v>492</v>
      </c>
      <c r="J246" s="2901" t="s">
        <v>494</v>
      </c>
      <c r="K246" s="2902" t="str">
        <f t="shared" si="101"/>
        <v>365</v>
      </c>
      <c r="L246" s="2824"/>
      <c r="M246" s="2825" t="s">
        <v>80</v>
      </c>
      <c r="N246" s="2825"/>
      <c r="O246" s="2902">
        <v>60</v>
      </c>
      <c r="P246" s="2902">
        <v>1</v>
      </c>
      <c r="Q246" s="2902">
        <f t="shared" si="99"/>
        <v>60</v>
      </c>
      <c r="R246" s="2855" t="s">
        <v>383</v>
      </c>
      <c r="S246" s="192" t="s">
        <v>529</v>
      </c>
      <c r="U246" s="2819"/>
      <c r="V246" s="193"/>
      <c r="W246" s="2819"/>
    </row>
    <row r="247" spans="1:23" hidden="1">
      <c r="A247" s="295" t="s">
        <v>282</v>
      </c>
      <c r="B247" s="2850" t="s">
        <v>812</v>
      </c>
      <c r="C247" s="4043"/>
      <c r="D247" s="4040"/>
      <c r="E247" s="2894" t="s">
        <v>718</v>
      </c>
      <c r="F247" s="839" t="s">
        <v>34</v>
      </c>
      <c r="G247" s="839" t="s">
        <v>536</v>
      </c>
      <c r="H247" s="2899" t="str">
        <f t="shared" si="100"/>
        <v>PK2-YR-ME4</v>
      </c>
      <c r="I247" s="2901" t="s">
        <v>492</v>
      </c>
      <c r="J247" s="2901" t="s">
        <v>494</v>
      </c>
      <c r="K247" s="2902" t="str">
        <f t="shared" si="101"/>
        <v>365</v>
      </c>
      <c r="L247" s="2824"/>
      <c r="M247" s="2825" t="s">
        <v>80</v>
      </c>
      <c r="N247" s="2825"/>
      <c r="O247" s="2902">
        <v>60</v>
      </c>
      <c r="P247" s="2902">
        <v>1</v>
      </c>
      <c r="Q247" s="2902">
        <f t="shared" si="99"/>
        <v>60</v>
      </c>
      <c r="R247" s="2855" t="s">
        <v>383</v>
      </c>
      <c r="S247" s="192" t="s">
        <v>529</v>
      </c>
      <c r="U247" s="2819"/>
      <c r="V247" s="193"/>
      <c r="W247" s="2819"/>
    </row>
    <row r="248" spans="1:23" hidden="1">
      <c r="A248" s="295" t="s">
        <v>282</v>
      </c>
      <c r="B248" s="2850" t="s">
        <v>813</v>
      </c>
      <c r="C248" s="4043"/>
      <c r="D248" s="4040"/>
      <c r="E248" s="2894" t="s">
        <v>718</v>
      </c>
      <c r="F248" s="839" t="s">
        <v>34</v>
      </c>
      <c r="G248" s="839" t="s">
        <v>536</v>
      </c>
      <c r="H248" s="2899" t="str">
        <f t="shared" si="100"/>
        <v>PK2-YR-ME4</v>
      </c>
      <c r="I248" s="2901" t="s">
        <v>492</v>
      </c>
      <c r="J248" s="2901" t="s">
        <v>494</v>
      </c>
      <c r="K248" s="2902" t="str">
        <f t="shared" ref="K248:K250" si="102">_xlfn.IFS(E248="Y","365",E248="Y","365")</f>
        <v>365</v>
      </c>
      <c r="L248" s="2824"/>
      <c r="M248" s="2825" t="s">
        <v>80</v>
      </c>
      <c r="N248" s="2825"/>
      <c r="O248" s="2902">
        <v>60</v>
      </c>
      <c r="P248" s="2902">
        <v>1</v>
      </c>
      <c r="Q248" s="2902">
        <f t="shared" si="99"/>
        <v>60</v>
      </c>
      <c r="R248" s="2855" t="s">
        <v>383</v>
      </c>
      <c r="S248" s="192" t="s">
        <v>529</v>
      </c>
      <c r="U248" s="2819"/>
      <c r="V248" s="193"/>
      <c r="W248" s="2819"/>
    </row>
    <row r="249" spans="1:23" hidden="1">
      <c r="A249" s="295" t="s">
        <v>282</v>
      </c>
      <c r="B249" s="2850" t="s">
        <v>822</v>
      </c>
      <c r="C249" s="4043"/>
      <c r="D249" s="4040"/>
      <c r="E249" s="2894" t="s">
        <v>718</v>
      </c>
      <c r="F249" s="839" t="s">
        <v>34</v>
      </c>
      <c r="G249" s="839" t="s">
        <v>536</v>
      </c>
      <c r="H249" s="2899" t="str">
        <f t="shared" ref="H249" si="103">A249&amp;"-"&amp;E249&amp;F249&amp;"-"&amp;G249&amp;4</f>
        <v>PK2-YR-ME4</v>
      </c>
      <c r="I249" s="2901" t="s">
        <v>492</v>
      </c>
      <c r="J249" s="2901" t="s">
        <v>494</v>
      </c>
      <c r="K249" s="2902" t="str">
        <f t="shared" ref="K249" si="104">_xlfn.IFS(E249="Y","365",E249="Y","365")</f>
        <v>365</v>
      </c>
      <c r="L249" s="2824"/>
      <c r="M249" s="2825" t="s">
        <v>80</v>
      </c>
      <c r="N249" s="2825"/>
      <c r="O249" s="2902">
        <v>60</v>
      </c>
      <c r="P249" s="2902">
        <v>1</v>
      </c>
      <c r="Q249" s="2902">
        <f t="shared" ref="Q249" si="105">O249*P249</f>
        <v>60</v>
      </c>
      <c r="R249" s="2855" t="s">
        <v>383</v>
      </c>
      <c r="S249" s="192" t="s">
        <v>529</v>
      </c>
      <c r="U249" s="2819"/>
      <c r="V249" s="193"/>
      <c r="W249" s="2819"/>
    </row>
    <row r="250" spans="1:23" hidden="1">
      <c r="A250" s="295" t="s">
        <v>282</v>
      </c>
      <c r="B250" s="2850" t="s">
        <v>814</v>
      </c>
      <c r="C250" s="4043"/>
      <c r="D250" s="4040"/>
      <c r="E250" s="2894" t="s">
        <v>718</v>
      </c>
      <c r="F250" s="839" t="s">
        <v>34</v>
      </c>
      <c r="G250" s="839" t="s">
        <v>536</v>
      </c>
      <c r="H250" s="2899" t="str">
        <f t="shared" si="100"/>
        <v>PK2-YR-ME4</v>
      </c>
      <c r="I250" s="2901" t="s">
        <v>492</v>
      </c>
      <c r="J250" s="2901" t="s">
        <v>494</v>
      </c>
      <c r="K250" s="2902" t="str">
        <f t="shared" si="102"/>
        <v>365</v>
      </c>
      <c r="L250" s="2824"/>
      <c r="M250" s="2825" t="s">
        <v>80</v>
      </c>
      <c r="N250" s="2825"/>
      <c r="O250" s="2902">
        <v>60</v>
      </c>
      <c r="P250" s="2902">
        <v>1</v>
      </c>
      <c r="Q250" s="2902">
        <f t="shared" si="99"/>
        <v>60</v>
      </c>
      <c r="R250" s="2855" t="s">
        <v>383</v>
      </c>
      <c r="S250" s="192" t="s">
        <v>529</v>
      </c>
      <c r="U250" s="2819"/>
      <c r="V250" s="193"/>
      <c r="W250" s="2819"/>
    </row>
    <row r="251" spans="1:23" hidden="1">
      <c r="A251" s="295" t="s">
        <v>282</v>
      </c>
      <c r="B251" s="2850" t="s">
        <v>815</v>
      </c>
      <c r="C251" s="4043"/>
      <c r="D251" s="4040"/>
      <c r="E251" s="2894" t="s">
        <v>718</v>
      </c>
      <c r="F251" s="839" t="s">
        <v>34</v>
      </c>
      <c r="G251" s="839" t="s">
        <v>536</v>
      </c>
      <c r="H251" s="2899" t="str">
        <f t="shared" si="100"/>
        <v>PK2-YR-ME4</v>
      </c>
      <c r="I251" s="2901" t="s">
        <v>492</v>
      </c>
      <c r="J251" s="2901" t="s">
        <v>494</v>
      </c>
      <c r="K251" s="2902" t="str">
        <f t="shared" si="101"/>
        <v>365</v>
      </c>
      <c r="L251" s="2824"/>
      <c r="M251" s="2825" t="s">
        <v>80</v>
      </c>
      <c r="N251" s="2825"/>
      <c r="O251" s="2902">
        <v>60</v>
      </c>
      <c r="P251" s="2902">
        <v>1</v>
      </c>
      <c r="Q251" s="2902">
        <f t="shared" si="99"/>
        <v>60</v>
      </c>
      <c r="R251" s="2855" t="s">
        <v>383</v>
      </c>
      <c r="S251" s="192" t="s">
        <v>529</v>
      </c>
      <c r="U251" s="2819"/>
      <c r="V251" s="193"/>
      <c r="W251" s="2819"/>
    </row>
    <row r="252" spans="1:23" hidden="1">
      <c r="A252" s="295" t="s">
        <v>282</v>
      </c>
      <c r="B252" s="2856" t="s">
        <v>816</v>
      </c>
      <c r="C252" s="4043"/>
      <c r="D252" s="4040"/>
      <c r="E252" s="2894" t="s">
        <v>718</v>
      </c>
      <c r="F252" s="839" t="s">
        <v>34</v>
      </c>
      <c r="G252" s="839" t="s">
        <v>536</v>
      </c>
      <c r="H252" s="2899" t="str">
        <f t="shared" si="100"/>
        <v>PK2-YR-ME4</v>
      </c>
      <c r="I252" s="2901" t="s">
        <v>492</v>
      </c>
      <c r="J252" s="2901" t="s">
        <v>494</v>
      </c>
      <c r="K252" s="2902" t="str">
        <f t="shared" si="101"/>
        <v>365</v>
      </c>
      <c r="L252" s="2824"/>
      <c r="M252" s="2825" t="s">
        <v>80</v>
      </c>
      <c r="N252" s="2825"/>
      <c r="O252" s="2902">
        <v>60</v>
      </c>
      <c r="P252" s="2902">
        <v>1</v>
      </c>
      <c r="Q252" s="2902">
        <f t="shared" si="99"/>
        <v>60</v>
      </c>
      <c r="R252" s="2855" t="s">
        <v>383</v>
      </c>
      <c r="S252" s="192" t="s">
        <v>529</v>
      </c>
      <c r="U252" s="2819"/>
      <c r="V252" s="193"/>
      <c r="W252" s="2819"/>
    </row>
    <row r="253" spans="1:23" hidden="1">
      <c r="A253" s="295" t="s">
        <v>282</v>
      </c>
      <c r="B253" s="2856" t="s">
        <v>817</v>
      </c>
      <c r="C253" s="4043"/>
      <c r="D253" s="4040"/>
      <c r="E253" s="2894" t="s">
        <v>718</v>
      </c>
      <c r="F253" s="839" t="s">
        <v>34</v>
      </c>
      <c r="G253" s="839" t="s">
        <v>536</v>
      </c>
      <c r="H253" s="2899" t="str">
        <f t="shared" si="100"/>
        <v>PK2-YR-ME4</v>
      </c>
      <c r="I253" s="2901" t="s">
        <v>492</v>
      </c>
      <c r="J253" s="2901" t="s">
        <v>494</v>
      </c>
      <c r="K253" s="2902" t="str">
        <f t="shared" si="101"/>
        <v>365</v>
      </c>
      <c r="L253" s="2824"/>
      <c r="M253" s="2825" t="s">
        <v>80</v>
      </c>
      <c r="N253" s="2823"/>
      <c r="O253" s="2902">
        <v>60</v>
      </c>
      <c r="P253" s="2902">
        <v>1</v>
      </c>
      <c r="Q253" s="2902">
        <f t="shared" si="99"/>
        <v>60</v>
      </c>
      <c r="R253" s="2855" t="s">
        <v>383</v>
      </c>
      <c r="S253" s="192" t="s">
        <v>529</v>
      </c>
      <c r="U253" s="2819"/>
      <c r="V253" s="193"/>
      <c r="W253" s="2819"/>
    </row>
    <row r="254" spans="1:23" hidden="1">
      <c r="A254" s="295" t="s">
        <v>282</v>
      </c>
      <c r="B254" s="2856" t="s">
        <v>818</v>
      </c>
      <c r="C254" s="4043"/>
      <c r="D254" s="4040"/>
      <c r="E254" s="2894" t="s">
        <v>718</v>
      </c>
      <c r="F254" s="839" t="s">
        <v>34</v>
      </c>
      <c r="G254" s="839" t="s">
        <v>536</v>
      </c>
      <c r="H254" s="2899" t="str">
        <f t="shared" si="100"/>
        <v>PK2-YR-ME4</v>
      </c>
      <c r="I254" s="2901" t="s">
        <v>492</v>
      </c>
      <c r="J254" s="2901" t="s">
        <v>494</v>
      </c>
      <c r="K254" s="2902" t="str">
        <f t="shared" si="101"/>
        <v>365</v>
      </c>
      <c r="L254" s="2824"/>
      <c r="M254" s="2825" t="s">
        <v>80</v>
      </c>
      <c r="N254" s="2825"/>
      <c r="O254" s="2902">
        <v>60</v>
      </c>
      <c r="P254" s="2902">
        <v>1</v>
      </c>
      <c r="Q254" s="2902">
        <f t="shared" si="99"/>
        <v>60</v>
      </c>
      <c r="R254" s="2855" t="s">
        <v>383</v>
      </c>
      <c r="S254" s="192" t="s">
        <v>529</v>
      </c>
      <c r="U254" s="2819"/>
      <c r="V254" s="193"/>
      <c r="W254" s="2819"/>
    </row>
    <row r="255" spans="1:23" hidden="1">
      <c r="A255" s="295" t="s">
        <v>282</v>
      </c>
      <c r="B255" s="2850" t="s">
        <v>819</v>
      </c>
      <c r="C255" s="4043"/>
      <c r="D255" s="4040"/>
      <c r="E255" s="2894" t="s">
        <v>718</v>
      </c>
      <c r="F255" s="839" t="s">
        <v>34</v>
      </c>
      <c r="G255" s="839" t="s">
        <v>536</v>
      </c>
      <c r="H255" s="2899" t="str">
        <f t="shared" si="100"/>
        <v>PK2-YR-ME4</v>
      </c>
      <c r="I255" s="2901" t="s">
        <v>492</v>
      </c>
      <c r="J255" s="2901" t="s">
        <v>494</v>
      </c>
      <c r="K255" s="2902" t="str">
        <f t="shared" si="101"/>
        <v>365</v>
      </c>
      <c r="L255" s="2824"/>
      <c r="M255" s="2825" t="s">
        <v>80</v>
      </c>
      <c r="N255" s="2825"/>
      <c r="O255" s="2902">
        <v>60</v>
      </c>
      <c r="P255" s="2902">
        <v>1</v>
      </c>
      <c r="Q255" s="2902">
        <f t="shared" si="99"/>
        <v>60</v>
      </c>
      <c r="R255" s="2855" t="s">
        <v>383</v>
      </c>
      <c r="S255" s="192" t="s">
        <v>529</v>
      </c>
      <c r="U255" s="2819"/>
      <c r="V255" s="193"/>
      <c r="W255" s="2819"/>
    </row>
    <row r="256" spans="1:23" hidden="1">
      <c r="A256" s="295" t="s">
        <v>282</v>
      </c>
      <c r="B256" s="2867" t="s">
        <v>808</v>
      </c>
      <c r="C256" s="4043"/>
      <c r="D256" s="4040"/>
      <c r="E256" s="2894" t="s">
        <v>718</v>
      </c>
      <c r="F256" s="839" t="s">
        <v>34</v>
      </c>
      <c r="G256" s="839" t="s">
        <v>536</v>
      </c>
      <c r="H256" s="2899" t="str">
        <f t="shared" si="100"/>
        <v>PK2-YR-ME4</v>
      </c>
      <c r="I256" s="2901" t="s">
        <v>489</v>
      </c>
      <c r="J256" s="2901" t="s">
        <v>491</v>
      </c>
      <c r="K256" s="2902" t="str">
        <f>_xlfn.IFS(E256="Y","365",E256="Y","365")</f>
        <v>365</v>
      </c>
      <c r="L256" s="2824"/>
      <c r="M256" s="2825" t="s">
        <v>80</v>
      </c>
      <c r="N256" s="2825"/>
      <c r="O256" s="2902">
        <v>60</v>
      </c>
      <c r="P256" s="2902">
        <v>1</v>
      </c>
      <c r="Q256" s="2902">
        <f t="shared" si="99"/>
        <v>60</v>
      </c>
      <c r="R256" s="2879" t="s">
        <v>385</v>
      </c>
      <c r="S256" s="2613" t="s">
        <v>530</v>
      </c>
      <c r="U256" s="2819"/>
      <c r="V256" s="193"/>
      <c r="W256" s="2819"/>
    </row>
    <row r="257" spans="1:23" hidden="1">
      <c r="A257" s="295" t="s">
        <v>282</v>
      </c>
      <c r="B257" s="2850" t="s">
        <v>809</v>
      </c>
      <c r="C257" s="4043"/>
      <c r="D257" s="4040"/>
      <c r="E257" s="2894" t="s">
        <v>718</v>
      </c>
      <c r="F257" s="839" t="s">
        <v>34</v>
      </c>
      <c r="G257" s="839" t="s">
        <v>536</v>
      </c>
      <c r="H257" s="2894" t="str">
        <f t="shared" si="100"/>
        <v>PK2-YR-ME4</v>
      </c>
      <c r="I257" s="2901" t="s">
        <v>489</v>
      </c>
      <c r="J257" s="2901" t="s">
        <v>491</v>
      </c>
      <c r="K257" s="2902" t="str">
        <f t="shared" ref="K257:K268" si="106">_xlfn.IFS(E257="Y","365",E257="Y","365")</f>
        <v>365</v>
      </c>
      <c r="L257" s="2824"/>
      <c r="M257" s="2825" t="s">
        <v>80</v>
      </c>
      <c r="N257" s="2823"/>
      <c r="O257" s="2902">
        <v>60</v>
      </c>
      <c r="P257" s="2902">
        <v>1</v>
      </c>
      <c r="Q257" s="2902">
        <f t="shared" si="99"/>
        <v>60</v>
      </c>
      <c r="R257" s="2878" t="s">
        <v>385</v>
      </c>
      <c r="S257" s="192" t="s">
        <v>530</v>
      </c>
      <c r="U257" s="2819"/>
      <c r="V257" s="193"/>
      <c r="W257" s="2819"/>
    </row>
    <row r="258" spans="1:23" hidden="1">
      <c r="A258" s="295" t="s">
        <v>282</v>
      </c>
      <c r="B258" s="2850" t="s">
        <v>810</v>
      </c>
      <c r="C258" s="4043"/>
      <c r="D258" s="4040"/>
      <c r="E258" s="2894" t="s">
        <v>718</v>
      </c>
      <c r="F258" s="839" t="s">
        <v>34</v>
      </c>
      <c r="G258" s="839" t="s">
        <v>536</v>
      </c>
      <c r="H258" s="2894" t="str">
        <f t="shared" si="100"/>
        <v>PK2-YR-ME4</v>
      </c>
      <c r="I258" s="2901" t="s">
        <v>489</v>
      </c>
      <c r="J258" s="2901" t="s">
        <v>491</v>
      </c>
      <c r="K258" s="2902" t="str">
        <f t="shared" si="106"/>
        <v>365</v>
      </c>
      <c r="L258" s="2824"/>
      <c r="M258" s="2825" t="s">
        <v>80</v>
      </c>
      <c r="N258" s="2825"/>
      <c r="O258" s="2902">
        <v>60</v>
      </c>
      <c r="P258" s="2902">
        <v>1</v>
      </c>
      <c r="Q258" s="2902">
        <f t="shared" si="99"/>
        <v>60</v>
      </c>
      <c r="R258" s="2878" t="s">
        <v>385</v>
      </c>
      <c r="S258" s="192" t="s">
        <v>530</v>
      </c>
      <c r="U258" s="2819"/>
      <c r="V258" s="193"/>
      <c r="W258" s="2819"/>
    </row>
    <row r="259" spans="1:23" hidden="1">
      <c r="A259" s="295" t="s">
        <v>282</v>
      </c>
      <c r="B259" s="2850" t="s">
        <v>811</v>
      </c>
      <c r="C259" s="4043"/>
      <c r="D259" s="4040"/>
      <c r="E259" s="2894" t="s">
        <v>718</v>
      </c>
      <c r="F259" s="839" t="s">
        <v>34</v>
      </c>
      <c r="G259" s="839" t="s">
        <v>536</v>
      </c>
      <c r="H259" s="2894" t="str">
        <f t="shared" si="100"/>
        <v>PK2-YR-ME4</v>
      </c>
      <c r="I259" s="2901" t="s">
        <v>489</v>
      </c>
      <c r="J259" s="2901" t="s">
        <v>491</v>
      </c>
      <c r="K259" s="2902" t="str">
        <f t="shared" si="106"/>
        <v>365</v>
      </c>
      <c r="L259" s="2824"/>
      <c r="M259" s="2825" t="s">
        <v>80</v>
      </c>
      <c r="N259" s="2825"/>
      <c r="O259" s="2902">
        <v>60</v>
      </c>
      <c r="P259" s="2902">
        <v>1</v>
      </c>
      <c r="Q259" s="2902">
        <f t="shared" si="99"/>
        <v>60</v>
      </c>
      <c r="R259" s="2878" t="s">
        <v>385</v>
      </c>
      <c r="S259" s="192" t="s">
        <v>530</v>
      </c>
      <c r="U259" s="2819"/>
      <c r="V259" s="193"/>
      <c r="W259" s="2819"/>
    </row>
    <row r="260" spans="1:23" hidden="1">
      <c r="A260" s="295" t="s">
        <v>282</v>
      </c>
      <c r="B260" s="2850" t="s">
        <v>812</v>
      </c>
      <c r="C260" s="4043"/>
      <c r="D260" s="4040"/>
      <c r="E260" s="2894" t="s">
        <v>718</v>
      </c>
      <c r="F260" s="839" t="s">
        <v>34</v>
      </c>
      <c r="G260" s="839" t="s">
        <v>536</v>
      </c>
      <c r="H260" s="2894" t="str">
        <f t="shared" si="100"/>
        <v>PK2-YR-ME4</v>
      </c>
      <c r="I260" s="2901" t="s">
        <v>489</v>
      </c>
      <c r="J260" s="2901" t="s">
        <v>491</v>
      </c>
      <c r="K260" s="2902" t="str">
        <f t="shared" si="106"/>
        <v>365</v>
      </c>
      <c r="L260" s="2824"/>
      <c r="M260" s="2825" t="s">
        <v>80</v>
      </c>
      <c r="N260" s="2825"/>
      <c r="O260" s="2902">
        <v>60</v>
      </c>
      <c r="P260" s="2902">
        <v>1</v>
      </c>
      <c r="Q260" s="2902">
        <f t="shared" si="99"/>
        <v>60</v>
      </c>
      <c r="R260" s="2878" t="s">
        <v>385</v>
      </c>
      <c r="S260" s="192" t="s">
        <v>530</v>
      </c>
      <c r="U260" s="2819"/>
      <c r="V260" s="193"/>
      <c r="W260" s="2819"/>
    </row>
    <row r="261" spans="1:23" hidden="1">
      <c r="A261" s="295" t="s">
        <v>282</v>
      </c>
      <c r="B261" s="2850" t="s">
        <v>813</v>
      </c>
      <c r="C261" s="4043"/>
      <c r="D261" s="4040"/>
      <c r="E261" s="2894" t="s">
        <v>718</v>
      </c>
      <c r="F261" s="839" t="s">
        <v>34</v>
      </c>
      <c r="G261" s="839" t="s">
        <v>536</v>
      </c>
      <c r="H261" s="2894" t="str">
        <f t="shared" si="100"/>
        <v>PK2-YR-ME4</v>
      </c>
      <c r="I261" s="2901" t="s">
        <v>489</v>
      </c>
      <c r="J261" s="2901" t="s">
        <v>491</v>
      </c>
      <c r="K261" s="2902" t="str">
        <f t="shared" ref="K261:K263" si="107">_xlfn.IFS(E261="Y","365",E261="Y","365")</f>
        <v>365</v>
      </c>
      <c r="L261" s="2824"/>
      <c r="M261" s="2825" t="s">
        <v>80</v>
      </c>
      <c r="N261" s="2825"/>
      <c r="O261" s="2902">
        <v>60</v>
      </c>
      <c r="P261" s="2902">
        <v>1</v>
      </c>
      <c r="Q261" s="2902">
        <f t="shared" si="99"/>
        <v>60</v>
      </c>
      <c r="R261" s="2878" t="s">
        <v>385</v>
      </c>
      <c r="S261" s="192" t="s">
        <v>530</v>
      </c>
      <c r="U261" s="2819"/>
      <c r="V261" s="193"/>
      <c r="W261" s="2819"/>
    </row>
    <row r="262" spans="1:23" hidden="1">
      <c r="A262" s="295" t="s">
        <v>282</v>
      </c>
      <c r="B262" s="2850" t="s">
        <v>822</v>
      </c>
      <c r="C262" s="4043"/>
      <c r="D262" s="4040"/>
      <c r="E262" s="2894" t="s">
        <v>718</v>
      </c>
      <c r="F262" s="839" t="s">
        <v>34</v>
      </c>
      <c r="G262" s="839" t="s">
        <v>536</v>
      </c>
      <c r="H262" s="2894" t="str">
        <f t="shared" ref="H262" si="108">A262&amp;"-"&amp;E262&amp;F262&amp;"-"&amp;G262&amp;4</f>
        <v>PK2-YR-ME4</v>
      </c>
      <c r="I262" s="2901" t="s">
        <v>489</v>
      </c>
      <c r="J262" s="2901" t="s">
        <v>491</v>
      </c>
      <c r="K262" s="2902" t="str">
        <f t="shared" ref="K262" si="109">_xlfn.IFS(E262="Y","365",E262="Y","365")</f>
        <v>365</v>
      </c>
      <c r="L262" s="2824"/>
      <c r="M262" s="2825" t="s">
        <v>80</v>
      </c>
      <c r="N262" s="2825"/>
      <c r="O262" s="2902">
        <v>60</v>
      </c>
      <c r="P262" s="2902">
        <v>1</v>
      </c>
      <c r="Q262" s="2902">
        <f t="shared" ref="Q262" si="110">O262*P262</f>
        <v>60</v>
      </c>
      <c r="R262" s="2878" t="s">
        <v>385</v>
      </c>
      <c r="S262" s="192" t="s">
        <v>530</v>
      </c>
      <c r="U262" s="2819"/>
      <c r="V262" s="193"/>
      <c r="W262" s="2819"/>
    </row>
    <row r="263" spans="1:23" hidden="1">
      <c r="A263" s="295" t="s">
        <v>282</v>
      </c>
      <c r="B263" s="2850" t="s">
        <v>814</v>
      </c>
      <c r="C263" s="4043"/>
      <c r="D263" s="4040"/>
      <c r="E263" s="2894" t="s">
        <v>718</v>
      </c>
      <c r="F263" s="839" t="s">
        <v>34</v>
      </c>
      <c r="G263" s="839" t="s">
        <v>536</v>
      </c>
      <c r="H263" s="2894" t="str">
        <f t="shared" si="100"/>
        <v>PK2-YR-ME4</v>
      </c>
      <c r="I263" s="2901" t="s">
        <v>489</v>
      </c>
      <c r="J263" s="2901" t="s">
        <v>491</v>
      </c>
      <c r="K263" s="2902" t="str">
        <f t="shared" si="107"/>
        <v>365</v>
      </c>
      <c r="L263" s="2824"/>
      <c r="M263" s="2825" t="s">
        <v>80</v>
      </c>
      <c r="N263" s="2825"/>
      <c r="O263" s="2902">
        <v>60</v>
      </c>
      <c r="P263" s="2902">
        <v>1</v>
      </c>
      <c r="Q263" s="2902">
        <f t="shared" si="99"/>
        <v>60</v>
      </c>
      <c r="R263" s="2878" t="s">
        <v>385</v>
      </c>
      <c r="S263" s="192" t="s">
        <v>530</v>
      </c>
      <c r="U263" s="2819"/>
      <c r="V263" s="193"/>
      <c r="W263" s="2819"/>
    </row>
    <row r="264" spans="1:23" hidden="1">
      <c r="A264" s="295" t="s">
        <v>282</v>
      </c>
      <c r="B264" s="2850" t="s">
        <v>815</v>
      </c>
      <c r="C264" s="4043"/>
      <c r="D264" s="4040"/>
      <c r="E264" s="2894" t="s">
        <v>718</v>
      </c>
      <c r="F264" s="839" t="s">
        <v>34</v>
      </c>
      <c r="G264" s="839" t="s">
        <v>536</v>
      </c>
      <c r="H264" s="2894" t="str">
        <f t="shared" si="100"/>
        <v>PK2-YR-ME4</v>
      </c>
      <c r="I264" s="2901" t="s">
        <v>489</v>
      </c>
      <c r="J264" s="2901" t="s">
        <v>491</v>
      </c>
      <c r="K264" s="2902" t="str">
        <f t="shared" si="106"/>
        <v>365</v>
      </c>
      <c r="L264" s="2824"/>
      <c r="M264" s="2825" t="s">
        <v>80</v>
      </c>
      <c r="N264" s="2825"/>
      <c r="O264" s="2902">
        <v>60</v>
      </c>
      <c r="P264" s="2902">
        <v>1</v>
      </c>
      <c r="Q264" s="2902">
        <f t="shared" si="99"/>
        <v>60</v>
      </c>
      <c r="R264" s="2878" t="s">
        <v>385</v>
      </c>
      <c r="S264" s="192" t="s">
        <v>530</v>
      </c>
      <c r="U264" s="2819"/>
      <c r="V264" s="193"/>
      <c r="W264" s="2819"/>
    </row>
    <row r="265" spans="1:23" hidden="1">
      <c r="A265" s="295" t="s">
        <v>282</v>
      </c>
      <c r="B265" s="2856" t="s">
        <v>816</v>
      </c>
      <c r="C265" s="4043"/>
      <c r="D265" s="4040"/>
      <c r="E265" s="2894" t="s">
        <v>718</v>
      </c>
      <c r="F265" s="839" t="s">
        <v>34</v>
      </c>
      <c r="G265" s="839" t="s">
        <v>536</v>
      </c>
      <c r="H265" s="2894" t="str">
        <f t="shared" si="100"/>
        <v>PK2-YR-ME4</v>
      </c>
      <c r="I265" s="2901" t="s">
        <v>489</v>
      </c>
      <c r="J265" s="2901" t="s">
        <v>491</v>
      </c>
      <c r="K265" s="2902" t="str">
        <f t="shared" si="106"/>
        <v>365</v>
      </c>
      <c r="L265" s="2824"/>
      <c r="M265" s="2825" t="s">
        <v>80</v>
      </c>
      <c r="N265" s="2825"/>
      <c r="O265" s="2902">
        <v>60</v>
      </c>
      <c r="P265" s="2902">
        <v>1</v>
      </c>
      <c r="Q265" s="2902">
        <f t="shared" si="99"/>
        <v>60</v>
      </c>
      <c r="R265" s="2878" t="s">
        <v>385</v>
      </c>
      <c r="S265" s="192" t="s">
        <v>530</v>
      </c>
      <c r="U265" s="2819"/>
      <c r="V265" s="193"/>
      <c r="W265" s="2819"/>
    </row>
    <row r="266" spans="1:23" hidden="1">
      <c r="A266" s="295" t="s">
        <v>282</v>
      </c>
      <c r="B266" s="2856" t="s">
        <v>817</v>
      </c>
      <c r="C266" s="4043"/>
      <c r="D266" s="4040"/>
      <c r="E266" s="2894" t="s">
        <v>718</v>
      </c>
      <c r="F266" s="839" t="s">
        <v>34</v>
      </c>
      <c r="G266" s="839" t="s">
        <v>536</v>
      </c>
      <c r="H266" s="2894" t="str">
        <f t="shared" si="100"/>
        <v>PK2-YR-ME4</v>
      </c>
      <c r="I266" s="2901" t="s">
        <v>489</v>
      </c>
      <c r="J266" s="2901" t="s">
        <v>491</v>
      </c>
      <c r="K266" s="2902" t="str">
        <f t="shared" si="106"/>
        <v>365</v>
      </c>
      <c r="L266" s="2824"/>
      <c r="M266" s="2825" t="s">
        <v>80</v>
      </c>
      <c r="N266" s="2823"/>
      <c r="O266" s="2902">
        <v>60</v>
      </c>
      <c r="P266" s="2902">
        <v>1</v>
      </c>
      <c r="Q266" s="2902">
        <f t="shared" si="99"/>
        <v>60</v>
      </c>
      <c r="R266" s="2878" t="s">
        <v>385</v>
      </c>
      <c r="S266" s="192" t="s">
        <v>530</v>
      </c>
      <c r="U266" s="2819"/>
      <c r="V266" s="193"/>
      <c r="W266" s="2819"/>
    </row>
    <row r="267" spans="1:23" hidden="1">
      <c r="A267" s="295" t="s">
        <v>282</v>
      </c>
      <c r="B267" s="2856" t="s">
        <v>818</v>
      </c>
      <c r="C267" s="4043"/>
      <c r="D267" s="4040"/>
      <c r="E267" s="2894" t="s">
        <v>718</v>
      </c>
      <c r="F267" s="839" t="s">
        <v>34</v>
      </c>
      <c r="G267" s="839" t="s">
        <v>536</v>
      </c>
      <c r="H267" s="2894" t="str">
        <f t="shared" si="100"/>
        <v>PK2-YR-ME4</v>
      </c>
      <c r="I267" s="2901" t="s">
        <v>489</v>
      </c>
      <c r="J267" s="2901" t="s">
        <v>491</v>
      </c>
      <c r="K267" s="2902" t="str">
        <f t="shared" si="106"/>
        <v>365</v>
      </c>
      <c r="L267" s="2824"/>
      <c r="M267" s="2825" t="s">
        <v>80</v>
      </c>
      <c r="N267" s="2825"/>
      <c r="O267" s="2902">
        <v>60</v>
      </c>
      <c r="P267" s="2902">
        <v>1</v>
      </c>
      <c r="Q267" s="2902">
        <f t="shared" si="99"/>
        <v>60</v>
      </c>
      <c r="R267" s="2879" t="s">
        <v>385</v>
      </c>
      <c r="S267" s="192" t="s">
        <v>530</v>
      </c>
      <c r="U267" s="2819"/>
      <c r="V267" s="193"/>
      <c r="W267" s="2819"/>
    </row>
    <row r="268" spans="1:23" ht="12" hidden="1" thickBot="1">
      <c r="A268" s="296" t="s">
        <v>282</v>
      </c>
      <c r="B268" s="2858" t="s">
        <v>819</v>
      </c>
      <c r="C268" s="4044"/>
      <c r="D268" s="4041"/>
      <c r="E268" s="2903" t="s">
        <v>718</v>
      </c>
      <c r="F268" s="824" t="s">
        <v>34</v>
      </c>
      <c r="G268" s="824" t="s">
        <v>536</v>
      </c>
      <c r="H268" s="2903" t="str">
        <f t="shared" si="100"/>
        <v>PK2-YR-ME4</v>
      </c>
      <c r="I268" s="2906" t="s">
        <v>489</v>
      </c>
      <c r="J268" s="2906" t="s">
        <v>491</v>
      </c>
      <c r="K268" s="2907" t="str">
        <f t="shared" si="106"/>
        <v>365</v>
      </c>
      <c r="L268" s="2837"/>
      <c r="M268" s="2838" t="s">
        <v>80</v>
      </c>
      <c r="N268" s="2838"/>
      <c r="O268" s="2907">
        <v>60</v>
      </c>
      <c r="P268" s="2907">
        <v>1</v>
      </c>
      <c r="Q268" s="2907">
        <f t="shared" si="99"/>
        <v>60</v>
      </c>
      <c r="R268" s="2882" t="s">
        <v>385</v>
      </c>
      <c r="S268" s="192" t="s">
        <v>530</v>
      </c>
      <c r="U268" s="2819"/>
      <c r="V268" s="193"/>
      <c r="W268" s="2819"/>
    </row>
    <row r="269" spans="1:23">
      <c r="A269" s="299" t="s">
        <v>282</v>
      </c>
      <c r="B269" s="2845" t="s">
        <v>1793</v>
      </c>
      <c r="C269" s="4042">
        <v>360932</v>
      </c>
      <c r="D269" s="4039">
        <v>3098</v>
      </c>
      <c r="E269" s="4039" t="s">
        <v>718</v>
      </c>
      <c r="F269" s="4039" t="s">
        <v>34</v>
      </c>
      <c r="G269" s="4039" t="s">
        <v>536</v>
      </c>
      <c r="H269" s="4039" t="str">
        <f>A269&amp;"-"&amp;E269&amp;F269&amp;"-"&amp;G269&amp;5</f>
        <v>PK2-YR-ME5</v>
      </c>
      <c r="I269" s="4072" t="s">
        <v>482</v>
      </c>
      <c r="J269" s="2892" t="s">
        <v>484</v>
      </c>
      <c r="K269" s="4072">
        <v>365</v>
      </c>
      <c r="L269" s="2815"/>
      <c r="M269" s="2816" t="s">
        <v>80</v>
      </c>
      <c r="N269" s="2816"/>
      <c r="O269" s="2893">
        <v>30</v>
      </c>
      <c r="P269" s="2893">
        <v>1</v>
      </c>
      <c r="Q269" s="2893">
        <f t="shared" si="99"/>
        <v>30</v>
      </c>
      <c r="R269" s="2849" t="s">
        <v>503</v>
      </c>
      <c r="S269" s="2844" t="s">
        <v>528</v>
      </c>
      <c r="U269" s="2819"/>
      <c r="V269" s="193"/>
      <c r="W269" s="2819"/>
    </row>
    <row r="270" spans="1:23" ht="12.75" customHeight="1">
      <c r="A270" s="295" t="s">
        <v>282</v>
      </c>
      <c r="B270" s="2850" t="s">
        <v>808</v>
      </c>
      <c r="C270" s="4043"/>
      <c r="D270" s="4040"/>
      <c r="E270" s="4040"/>
      <c r="F270" s="4040"/>
      <c r="G270" s="4040"/>
      <c r="H270" s="4040"/>
      <c r="I270" s="4073"/>
      <c r="J270" s="2897" t="s">
        <v>484</v>
      </c>
      <c r="K270" s="4073"/>
      <c r="L270" s="2824"/>
      <c r="M270" s="2825" t="s">
        <v>80</v>
      </c>
      <c r="N270" s="2823"/>
      <c r="O270" s="2898">
        <v>30</v>
      </c>
      <c r="P270" s="2898">
        <v>1</v>
      </c>
      <c r="Q270" s="2898">
        <f t="shared" si="99"/>
        <v>30</v>
      </c>
      <c r="R270" s="2855" t="s">
        <v>503</v>
      </c>
      <c r="S270" s="2818" t="s">
        <v>528</v>
      </c>
      <c r="U270" s="2819"/>
      <c r="V270" s="193"/>
      <c r="W270" s="2819"/>
    </row>
    <row r="271" spans="1:23" ht="12.75" customHeight="1">
      <c r="A271" s="295" t="s">
        <v>282</v>
      </c>
      <c r="B271" s="2850" t="s">
        <v>809</v>
      </c>
      <c r="C271" s="4043"/>
      <c r="D271" s="4040"/>
      <c r="E271" s="4040"/>
      <c r="F271" s="4040"/>
      <c r="G271" s="4040"/>
      <c r="H271" s="4040"/>
      <c r="I271" s="4073"/>
      <c r="J271" s="2897" t="s">
        <v>484</v>
      </c>
      <c r="K271" s="4073"/>
      <c r="L271" s="2824"/>
      <c r="M271" s="2841" t="s">
        <v>80</v>
      </c>
      <c r="N271" s="2825"/>
      <c r="O271" s="2898">
        <v>30</v>
      </c>
      <c r="P271" s="2898">
        <v>1</v>
      </c>
      <c r="Q271" s="2898">
        <f t="shared" si="99"/>
        <v>30</v>
      </c>
      <c r="R271" s="2855" t="s">
        <v>503</v>
      </c>
      <c r="S271" s="2818" t="s">
        <v>528</v>
      </c>
      <c r="U271" s="2819"/>
      <c r="V271" s="193"/>
      <c r="W271" s="2819"/>
    </row>
    <row r="272" spans="1:23" ht="12.75" customHeight="1">
      <c r="A272" s="295" t="s">
        <v>282</v>
      </c>
      <c r="B272" s="2850" t="s">
        <v>810</v>
      </c>
      <c r="C272" s="4043"/>
      <c r="D272" s="4040"/>
      <c r="E272" s="4040"/>
      <c r="F272" s="4040"/>
      <c r="G272" s="4040"/>
      <c r="H272" s="4040"/>
      <c r="I272" s="4073"/>
      <c r="J272" s="2897" t="s">
        <v>484</v>
      </c>
      <c r="K272" s="4073"/>
      <c r="L272" s="2824"/>
      <c r="M272" s="2841" t="s">
        <v>80</v>
      </c>
      <c r="N272" s="2825"/>
      <c r="O272" s="2898">
        <v>30</v>
      </c>
      <c r="P272" s="2898">
        <v>1</v>
      </c>
      <c r="Q272" s="2898">
        <f t="shared" si="99"/>
        <v>30</v>
      </c>
      <c r="R272" s="2855" t="s">
        <v>503</v>
      </c>
      <c r="S272" s="2818" t="s">
        <v>528</v>
      </c>
      <c r="U272" s="2819"/>
      <c r="V272" s="193"/>
      <c r="W272" s="2819"/>
    </row>
    <row r="273" spans="1:23" ht="12.75" customHeight="1">
      <c r="A273" s="295" t="s">
        <v>282</v>
      </c>
      <c r="B273" s="2850" t="s">
        <v>811</v>
      </c>
      <c r="C273" s="4043"/>
      <c r="D273" s="4040"/>
      <c r="E273" s="4040"/>
      <c r="F273" s="4040"/>
      <c r="G273" s="4040"/>
      <c r="H273" s="4040"/>
      <c r="I273" s="4073"/>
      <c r="J273" s="2901" t="s">
        <v>484</v>
      </c>
      <c r="K273" s="4073"/>
      <c r="L273" s="2824"/>
      <c r="M273" s="2841" t="s">
        <v>80</v>
      </c>
      <c r="N273" s="2825"/>
      <c r="O273" s="2902">
        <v>30</v>
      </c>
      <c r="P273" s="2902">
        <v>1</v>
      </c>
      <c r="Q273" s="2902">
        <f t="shared" si="99"/>
        <v>30</v>
      </c>
      <c r="R273" s="2855" t="s">
        <v>503</v>
      </c>
      <c r="S273" s="2818" t="s">
        <v>528</v>
      </c>
      <c r="U273" s="2819"/>
      <c r="V273" s="193"/>
      <c r="W273" s="2819"/>
    </row>
    <row r="274" spans="1:23" ht="12.75" customHeight="1">
      <c r="A274" s="295" t="s">
        <v>282</v>
      </c>
      <c r="B274" s="2850" t="s">
        <v>812</v>
      </c>
      <c r="C274" s="4043"/>
      <c r="D274" s="4040"/>
      <c r="E274" s="4040"/>
      <c r="F274" s="4040"/>
      <c r="G274" s="4040"/>
      <c r="H274" s="4040"/>
      <c r="I274" s="4073"/>
      <c r="J274" s="2901" t="s">
        <v>484</v>
      </c>
      <c r="K274" s="4073"/>
      <c r="L274" s="2824"/>
      <c r="M274" s="2841" t="s">
        <v>80</v>
      </c>
      <c r="N274" s="2825"/>
      <c r="O274" s="2902">
        <v>30</v>
      </c>
      <c r="P274" s="2902">
        <v>1</v>
      </c>
      <c r="Q274" s="2902">
        <f t="shared" si="99"/>
        <v>30</v>
      </c>
      <c r="R274" s="2855" t="s">
        <v>503</v>
      </c>
      <c r="S274" s="2818" t="s">
        <v>528</v>
      </c>
      <c r="U274" s="2819"/>
      <c r="V274" s="193"/>
      <c r="W274" s="2819"/>
    </row>
    <row r="275" spans="1:23" ht="12.75" customHeight="1">
      <c r="A275" s="295" t="s">
        <v>282</v>
      </c>
      <c r="B275" s="2850" t="s">
        <v>1794</v>
      </c>
      <c r="C275" s="4043"/>
      <c r="D275" s="4040"/>
      <c r="E275" s="4040"/>
      <c r="F275" s="4040"/>
      <c r="G275" s="4040"/>
      <c r="H275" s="4040"/>
      <c r="I275" s="4073"/>
      <c r="J275" s="2901" t="s">
        <v>484</v>
      </c>
      <c r="K275" s="4073"/>
      <c r="L275" s="2824"/>
      <c r="M275" s="2841" t="s">
        <v>80</v>
      </c>
      <c r="N275" s="2825"/>
      <c r="O275" s="2902">
        <v>30</v>
      </c>
      <c r="P275" s="2902">
        <v>1</v>
      </c>
      <c r="Q275" s="2902">
        <f t="shared" ref="Q275" si="111">O275*P275</f>
        <v>30</v>
      </c>
      <c r="R275" s="2855" t="s">
        <v>503</v>
      </c>
      <c r="S275" s="2818" t="s">
        <v>528</v>
      </c>
      <c r="U275" s="2819"/>
      <c r="V275" s="193"/>
      <c r="W275" s="2819"/>
    </row>
    <row r="276" spans="1:23" ht="12.75" customHeight="1">
      <c r="A276" s="295" t="s">
        <v>282</v>
      </c>
      <c r="B276" s="2850" t="s">
        <v>814</v>
      </c>
      <c r="C276" s="4043"/>
      <c r="D276" s="4040"/>
      <c r="E276" s="4040"/>
      <c r="F276" s="4040"/>
      <c r="G276" s="4040"/>
      <c r="H276" s="4040"/>
      <c r="I276" s="4073"/>
      <c r="J276" s="2901" t="s">
        <v>484</v>
      </c>
      <c r="K276" s="4073"/>
      <c r="L276" s="2824"/>
      <c r="M276" s="2841" t="s">
        <v>80</v>
      </c>
      <c r="N276" s="2825"/>
      <c r="O276" s="2902">
        <v>30</v>
      </c>
      <c r="P276" s="2902">
        <v>1</v>
      </c>
      <c r="Q276" s="2902">
        <f t="shared" si="99"/>
        <v>30</v>
      </c>
      <c r="R276" s="2855" t="s">
        <v>503</v>
      </c>
      <c r="S276" s="2818" t="s">
        <v>528</v>
      </c>
      <c r="U276" s="2819"/>
      <c r="V276" s="193"/>
      <c r="W276" s="2819"/>
    </row>
    <row r="277" spans="1:23" ht="12.75" customHeight="1">
      <c r="A277" s="295" t="s">
        <v>282</v>
      </c>
      <c r="B277" s="2850" t="s">
        <v>815</v>
      </c>
      <c r="C277" s="4043"/>
      <c r="D277" s="4040"/>
      <c r="E277" s="4040"/>
      <c r="F277" s="4040"/>
      <c r="G277" s="4040"/>
      <c r="H277" s="4040"/>
      <c r="I277" s="4073"/>
      <c r="J277" s="2901" t="s">
        <v>484</v>
      </c>
      <c r="K277" s="4073"/>
      <c r="L277" s="2824"/>
      <c r="M277" s="2825" t="s">
        <v>80</v>
      </c>
      <c r="N277" s="2825"/>
      <c r="O277" s="2902">
        <v>30</v>
      </c>
      <c r="P277" s="2902">
        <v>1</v>
      </c>
      <c r="Q277" s="2902">
        <f t="shared" si="99"/>
        <v>30</v>
      </c>
      <c r="R277" s="2855" t="s">
        <v>503</v>
      </c>
      <c r="S277" s="2818" t="s">
        <v>528</v>
      </c>
      <c r="U277" s="2819"/>
      <c r="V277" s="193"/>
      <c r="W277" s="2819"/>
    </row>
    <row r="278" spans="1:23" ht="12.75" customHeight="1">
      <c r="A278" s="295" t="s">
        <v>282</v>
      </c>
      <c r="B278" s="2856" t="s">
        <v>816</v>
      </c>
      <c r="C278" s="4043"/>
      <c r="D278" s="4040"/>
      <c r="E278" s="4040"/>
      <c r="F278" s="4040"/>
      <c r="G278" s="4040"/>
      <c r="H278" s="4040"/>
      <c r="I278" s="4073"/>
      <c r="J278" s="2901" t="s">
        <v>484</v>
      </c>
      <c r="K278" s="4073"/>
      <c r="L278" s="2824"/>
      <c r="M278" s="2841" t="s">
        <v>80</v>
      </c>
      <c r="N278" s="2825"/>
      <c r="O278" s="2902">
        <v>30</v>
      </c>
      <c r="P278" s="2902">
        <v>1</v>
      </c>
      <c r="Q278" s="2902">
        <f t="shared" si="99"/>
        <v>30</v>
      </c>
      <c r="R278" s="2855" t="s">
        <v>503</v>
      </c>
      <c r="S278" s="2818" t="s">
        <v>528</v>
      </c>
      <c r="U278" s="2819"/>
      <c r="V278" s="193"/>
      <c r="W278" s="2819"/>
    </row>
    <row r="279" spans="1:23" ht="12.75" customHeight="1">
      <c r="A279" s="295" t="s">
        <v>282</v>
      </c>
      <c r="B279" s="2856" t="s">
        <v>817</v>
      </c>
      <c r="C279" s="4043"/>
      <c r="D279" s="4040"/>
      <c r="E279" s="4040"/>
      <c r="F279" s="4040"/>
      <c r="G279" s="4040"/>
      <c r="H279" s="4040"/>
      <c r="I279" s="4073"/>
      <c r="J279" s="2901" t="s">
        <v>484</v>
      </c>
      <c r="K279" s="4073"/>
      <c r="L279" s="2824"/>
      <c r="M279" s="2825" t="s">
        <v>80</v>
      </c>
      <c r="N279" s="2823"/>
      <c r="O279" s="2902">
        <v>30</v>
      </c>
      <c r="P279" s="2902">
        <v>1</v>
      </c>
      <c r="Q279" s="2902">
        <f t="shared" si="99"/>
        <v>30</v>
      </c>
      <c r="R279" s="2855" t="s">
        <v>503</v>
      </c>
      <c r="S279" s="2818" t="s">
        <v>528</v>
      </c>
      <c r="U279" s="2819"/>
      <c r="V279" s="193"/>
      <c r="W279" s="2819"/>
    </row>
    <row r="280" spans="1:23" ht="13.5" customHeight="1" thickBot="1">
      <c r="A280" s="296" t="s">
        <v>282</v>
      </c>
      <c r="B280" s="2858" t="s">
        <v>818</v>
      </c>
      <c r="C280" s="4044"/>
      <c r="D280" s="4041"/>
      <c r="E280" s="4041"/>
      <c r="F280" s="4041"/>
      <c r="G280" s="4041"/>
      <c r="H280" s="4041"/>
      <c r="I280" s="4074"/>
      <c r="J280" s="2906" t="s">
        <v>484</v>
      </c>
      <c r="K280" s="4074"/>
      <c r="L280" s="2837"/>
      <c r="M280" s="2910" t="s">
        <v>80</v>
      </c>
      <c r="N280" s="2838"/>
      <c r="O280" s="2907">
        <v>30</v>
      </c>
      <c r="P280" s="2907">
        <v>1</v>
      </c>
      <c r="Q280" s="2907">
        <f t="shared" si="99"/>
        <v>30</v>
      </c>
      <c r="R280" s="2862" t="s">
        <v>503</v>
      </c>
      <c r="S280" s="2818" t="s">
        <v>528</v>
      </c>
      <c r="U280" s="2819"/>
      <c r="V280" s="193"/>
      <c r="W280" s="2819"/>
    </row>
    <row r="281" spans="1:23" hidden="1">
      <c r="A281" s="297" t="s">
        <v>282</v>
      </c>
      <c r="B281" s="2867" t="s">
        <v>808</v>
      </c>
      <c r="C281" s="4043">
        <v>360933</v>
      </c>
      <c r="D281" s="4040">
        <v>3099</v>
      </c>
      <c r="E281" s="2908" t="s">
        <v>718</v>
      </c>
      <c r="F281" s="843" t="s">
        <v>34</v>
      </c>
      <c r="G281" s="843" t="s">
        <v>536</v>
      </c>
      <c r="H281" s="2908" t="str">
        <f>A281&amp;"-"&amp;E281&amp;F281&amp;"-"&amp;G281&amp;6</f>
        <v>PK2-YR-ME6</v>
      </c>
      <c r="I281" s="2897" t="s">
        <v>492</v>
      </c>
      <c r="J281" s="2897" t="s">
        <v>493</v>
      </c>
      <c r="K281" s="2898">
        <v>730</v>
      </c>
      <c r="L281" s="2842"/>
      <c r="M281" s="2841" t="s">
        <v>80</v>
      </c>
      <c r="N281" s="2841"/>
      <c r="O281" s="2898">
        <v>30</v>
      </c>
      <c r="P281" s="2898">
        <v>1</v>
      </c>
      <c r="Q281" s="2898">
        <f t="shared" si="99"/>
        <v>30</v>
      </c>
      <c r="R281" s="2883" t="s">
        <v>385</v>
      </c>
      <c r="S281" s="192" t="s">
        <v>530</v>
      </c>
      <c r="U281" s="2819"/>
      <c r="V281" s="193"/>
      <c r="W281" s="2819"/>
    </row>
    <row r="282" spans="1:23" hidden="1">
      <c r="A282" s="295" t="s">
        <v>282</v>
      </c>
      <c r="B282" s="2850" t="s">
        <v>809</v>
      </c>
      <c r="C282" s="4043"/>
      <c r="D282" s="4040"/>
      <c r="E282" s="2894" t="s">
        <v>718</v>
      </c>
      <c r="F282" s="839" t="s">
        <v>34</v>
      </c>
      <c r="G282" s="839" t="s">
        <v>536</v>
      </c>
      <c r="H282" s="2894" t="str">
        <f t="shared" ref="H282:H293" si="112">A282&amp;"-"&amp;E282&amp;F282&amp;"-"&amp;G282&amp;6</f>
        <v>PK2-YR-ME6</v>
      </c>
      <c r="I282" s="2901" t="s">
        <v>492</v>
      </c>
      <c r="J282" s="2901" t="s">
        <v>493</v>
      </c>
      <c r="K282" s="2902">
        <v>730</v>
      </c>
      <c r="L282" s="2824"/>
      <c r="M282" s="2825" t="s">
        <v>80</v>
      </c>
      <c r="N282" s="2823"/>
      <c r="O282" s="2902">
        <v>30</v>
      </c>
      <c r="P282" s="2902">
        <v>1</v>
      </c>
      <c r="Q282" s="2902">
        <f t="shared" si="99"/>
        <v>30</v>
      </c>
      <c r="R282" s="2878" t="s">
        <v>385</v>
      </c>
      <c r="S282" s="192" t="s">
        <v>530</v>
      </c>
      <c r="U282" s="2819"/>
      <c r="V282" s="193"/>
      <c r="W282" s="2819"/>
    </row>
    <row r="283" spans="1:23" hidden="1">
      <c r="A283" s="295" t="s">
        <v>282</v>
      </c>
      <c r="B283" s="2850" t="s">
        <v>810</v>
      </c>
      <c r="C283" s="4043"/>
      <c r="D283" s="4040"/>
      <c r="E283" s="2894" t="s">
        <v>718</v>
      </c>
      <c r="F283" s="839" t="s">
        <v>34</v>
      </c>
      <c r="G283" s="839" t="s">
        <v>536</v>
      </c>
      <c r="H283" s="2894" t="str">
        <f t="shared" si="112"/>
        <v>PK2-YR-ME6</v>
      </c>
      <c r="I283" s="2901" t="s">
        <v>492</v>
      </c>
      <c r="J283" s="2901" t="s">
        <v>493</v>
      </c>
      <c r="K283" s="2902">
        <v>730</v>
      </c>
      <c r="L283" s="2824"/>
      <c r="M283" s="2841" t="s">
        <v>80</v>
      </c>
      <c r="N283" s="2825"/>
      <c r="O283" s="2902">
        <v>30</v>
      </c>
      <c r="P283" s="2902">
        <v>1</v>
      </c>
      <c r="Q283" s="2902">
        <f t="shared" si="99"/>
        <v>30</v>
      </c>
      <c r="R283" s="2878" t="s">
        <v>385</v>
      </c>
      <c r="S283" s="192" t="s">
        <v>530</v>
      </c>
      <c r="U283" s="2819"/>
      <c r="V283" s="193"/>
      <c r="W283" s="2819"/>
    </row>
    <row r="284" spans="1:23" hidden="1">
      <c r="A284" s="295" t="s">
        <v>282</v>
      </c>
      <c r="B284" s="2850" t="s">
        <v>811</v>
      </c>
      <c r="C284" s="4043"/>
      <c r="D284" s="4040"/>
      <c r="E284" s="2894" t="s">
        <v>718</v>
      </c>
      <c r="F284" s="839" t="s">
        <v>34</v>
      </c>
      <c r="G284" s="839" t="s">
        <v>536</v>
      </c>
      <c r="H284" s="2894" t="str">
        <f t="shared" si="112"/>
        <v>PK2-YR-ME6</v>
      </c>
      <c r="I284" s="2901" t="s">
        <v>492</v>
      </c>
      <c r="J284" s="2901" t="s">
        <v>493</v>
      </c>
      <c r="K284" s="2902">
        <v>730</v>
      </c>
      <c r="L284" s="2824"/>
      <c r="M284" s="2841" t="s">
        <v>80</v>
      </c>
      <c r="N284" s="2825"/>
      <c r="O284" s="2902">
        <v>30</v>
      </c>
      <c r="P284" s="2902">
        <v>1</v>
      </c>
      <c r="Q284" s="2902">
        <f t="shared" si="99"/>
        <v>30</v>
      </c>
      <c r="R284" s="2878" t="s">
        <v>385</v>
      </c>
      <c r="S284" s="192" t="s">
        <v>530</v>
      </c>
      <c r="U284" s="2819"/>
      <c r="V284" s="193"/>
      <c r="W284" s="2819"/>
    </row>
    <row r="285" spans="1:23" hidden="1">
      <c r="A285" s="295" t="s">
        <v>282</v>
      </c>
      <c r="B285" s="2850" t="s">
        <v>812</v>
      </c>
      <c r="C285" s="4043"/>
      <c r="D285" s="4040"/>
      <c r="E285" s="2894" t="s">
        <v>718</v>
      </c>
      <c r="F285" s="839" t="s">
        <v>34</v>
      </c>
      <c r="G285" s="839" t="s">
        <v>536</v>
      </c>
      <c r="H285" s="2894" t="str">
        <f t="shared" si="112"/>
        <v>PK2-YR-ME6</v>
      </c>
      <c r="I285" s="2901" t="s">
        <v>492</v>
      </c>
      <c r="J285" s="2901" t="s">
        <v>493</v>
      </c>
      <c r="K285" s="2902">
        <v>730</v>
      </c>
      <c r="L285" s="2824"/>
      <c r="M285" s="2841" t="s">
        <v>80</v>
      </c>
      <c r="N285" s="2825"/>
      <c r="O285" s="2902">
        <v>30</v>
      </c>
      <c r="P285" s="2902">
        <v>1</v>
      </c>
      <c r="Q285" s="2902">
        <f t="shared" si="99"/>
        <v>30</v>
      </c>
      <c r="R285" s="2878" t="s">
        <v>385</v>
      </c>
      <c r="S285" s="192" t="s">
        <v>530</v>
      </c>
      <c r="U285" s="2819"/>
      <c r="V285" s="193"/>
      <c r="W285" s="2819"/>
    </row>
    <row r="286" spans="1:23" hidden="1">
      <c r="A286" s="295" t="s">
        <v>282</v>
      </c>
      <c r="B286" s="2850" t="s">
        <v>813</v>
      </c>
      <c r="C286" s="4043"/>
      <c r="D286" s="4040"/>
      <c r="E286" s="2894" t="s">
        <v>718</v>
      </c>
      <c r="F286" s="839" t="s">
        <v>34</v>
      </c>
      <c r="G286" s="839" t="s">
        <v>536</v>
      </c>
      <c r="H286" s="2894" t="str">
        <f t="shared" si="112"/>
        <v>PK2-YR-ME6</v>
      </c>
      <c r="I286" s="2901" t="s">
        <v>492</v>
      </c>
      <c r="J286" s="2901" t="s">
        <v>493</v>
      </c>
      <c r="K286" s="2902">
        <v>730</v>
      </c>
      <c r="L286" s="2824"/>
      <c r="M286" s="2841" t="s">
        <v>80</v>
      </c>
      <c r="N286" s="2825"/>
      <c r="O286" s="2902">
        <v>30</v>
      </c>
      <c r="P286" s="2902">
        <v>1</v>
      </c>
      <c r="Q286" s="2902">
        <f t="shared" si="99"/>
        <v>30</v>
      </c>
      <c r="R286" s="2878" t="s">
        <v>385</v>
      </c>
      <c r="S286" s="192" t="s">
        <v>530</v>
      </c>
      <c r="U286" s="2819"/>
      <c r="V286" s="193"/>
      <c r="W286" s="2819"/>
    </row>
    <row r="287" spans="1:23" hidden="1">
      <c r="A287" s="295" t="s">
        <v>282</v>
      </c>
      <c r="B287" s="2850" t="s">
        <v>822</v>
      </c>
      <c r="C287" s="4043"/>
      <c r="D287" s="4040"/>
      <c r="E287" s="2894" t="s">
        <v>718</v>
      </c>
      <c r="F287" s="839" t="s">
        <v>34</v>
      </c>
      <c r="G287" s="839" t="s">
        <v>536</v>
      </c>
      <c r="H287" s="2894" t="str">
        <f t="shared" ref="H287" si="113">A287&amp;"-"&amp;E287&amp;F287&amp;"-"&amp;G287&amp;6</f>
        <v>PK2-YR-ME6</v>
      </c>
      <c r="I287" s="2901" t="s">
        <v>492</v>
      </c>
      <c r="J287" s="2901" t="s">
        <v>493</v>
      </c>
      <c r="K287" s="2902">
        <v>730</v>
      </c>
      <c r="L287" s="2824"/>
      <c r="M287" s="2841" t="s">
        <v>80</v>
      </c>
      <c r="N287" s="2825"/>
      <c r="O287" s="2902">
        <v>30</v>
      </c>
      <c r="P287" s="2902">
        <v>1</v>
      </c>
      <c r="Q287" s="2902">
        <f t="shared" ref="Q287" si="114">O287*P287</f>
        <v>30</v>
      </c>
      <c r="R287" s="2878" t="s">
        <v>385</v>
      </c>
      <c r="S287" s="192" t="s">
        <v>530</v>
      </c>
      <c r="U287" s="2819"/>
      <c r="V287" s="193"/>
      <c r="W287" s="2819"/>
    </row>
    <row r="288" spans="1:23" hidden="1">
      <c r="A288" s="295" t="s">
        <v>282</v>
      </c>
      <c r="B288" s="2850" t="s">
        <v>814</v>
      </c>
      <c r="C288" s="4043"/>
      <c r="D288" s="4040"/>
      <c r="E288" s="2894" t="s">
        <v>718</v>
      </c>
      <c r="F288" s="839" t="s">
        <v>34</v>
      </c>
      <c r="G288" s="839" t="s">
        <v>536</v>
      </c>
      <c r="H288" s="2894" t="str">
        <f t="shared" si="112"/>
        <v>PK2-YR-ME6</v>
      </c>
      <c r="I288" s="2901" t="s">
        <v>492</v>
      </c>
      <c r="J288" s="2901" t="s">
        <v>493</v>
      </c>
      <c r="K288" s="2902">
        <v>730</v>
      </c>
      <c r="L288" s="2824"/>
      <c r="M288" s="2825" t="s">
        <v>80</v>
      </c>
      <c r="N288" s="2825"/>
      <c r="O288" s="2902">
        <v>30</v>
      </c>
      <c r="P288" s="2902">
        <v>1</v>
      </c>
      <c r="Q288" s="2902">
        <f t="shared" si="99"/>
        <v>30</v>
      </c>
      <c r="R288" s="2878" t="s">
        <v>385</v>
      </c>
      <c r="S288" s="192" t="s">
        <v>530</v>
      </c>
      <c r="U288" s="2819"/>
      <c r="V288" s="193"/>
      <c r="W288" s="2819"/>
    </row>
    <row r="289" spans="1:26" hidden="1">
      <c r="A289" s="295" t="s">
        <v>282</v>
      </c>
      <c r="B289" s="2856" t="s">
        <v>815</v>
      </c>
      <c r="C289" s="4043"/>
      <c r="D289" s="4040"/>
      <c r="E289" s="2894" t="s">
        <v>718</v>
      </c>
      <c r="F289" s="839" t="s">
        <v>34</v>
      </c>
      <c r="G289" s="839" t="s">
        <v>536</v>
      </c>
      <c r="H289" s="2894" t="str">
        <f t="shared" si="112"/>
        <v>PK2-YR-ME6</v>
      </c>
      <c r="I289" s="2901" t="s">
        <v>492</v>
      </c>
      <c r="J289" s="2901" t="s">
        <v>493</v>
      </c>
      <c r="K289" s="2902">
        <v>730</v>
      </c>
      <c r="L289" s="2824"/>
      <c r="M289" s="2841" t="s">
        <v>80</v>
      </c>
      <c r="N289" s="2825"/>
      <c r="O289" s="2902">
        <v>30</v>
      </c>
      <c r="P289" s="2902">
        <v>1</v>
      </c>
      <c r="Q289" s="2902">
        <f t="shared" si="99"/>
        <v>30</v>
      </c>
      <c r="R289" s="2878" t="s">
        <v>385</v>
      </c>
      <c r="S289" s="192" t="s">
        <v>530</v>
      </c>
      <c r="U289" s="2819"/>
      <c r="V289" s="193"/>
      <c r="W289" s="2819"/>
    </row>
    <row r="290" spans="1:26" hidden="1">
      <c r="A290" s="295" t="s">
        <v>282</v>
      </c>
      <c r="B290" s="2856" t="s">
        <v>816</v>
      </c>
      <c r="C290" s="4043"/>
      <c r="D290" s="4040"/>
      <c r="E290" s="2894" t="s">
        <v>718</v>
      </c>
      <c r="F290" s="839" t="s">
        <v>34</v>
      </c>
      <c r="G290" s="839" t="s">
        <v>536</v>
      </c>
      <c r="H290" s="2894" t="str">
        <f t="shared" si="112"/>
        <v>PK2-YR-ME6</v>
      </c>
      <c r="I290" s="2901" t="s">
        <v>492</v>
      </c>
      <c r="J290" s="2901" t="s">
        <v>493</v>
      </c>
      <c r="K290" s="2902">
        <v>730</v>
      </c>
      <c r="L290" s="2824"/>
      <c r="M290" s="2825" t="s">
        <v>80</v>
      </c>
      <c r="N290" s="2823"/>
      <c r="O290" s="2902">
        <v>30</v>
      </c>
      <c r="P290" s="2902">
        <v>1</v>
      </c>
      <c r="Q290" s="2902">
        <f t="shared" si="99"/>
        <v>30</v>
      </c>
      <c r="R290" s="2878" t="s">
        <v>385</v>
      </c>
      <c r="S290" s="192" t="s">
        <v>530</v>
      </c>
      <c r="U290" s="2819"/>
      <c r="V290" s="193"/>
      <c r="W290" s="2819"/>
    </row>
    <row r="291" spans="1:26" hidden="1">
      <c r="A291" s="295" t="s">
        <v>282</v>
      </c>
      <c r="B291" s="2856" t="s">
        <v>817</v>
      </c>
      <c r="C291" s="4043"/>
      <c r="D291" s="4040"/>
      <c r="E291" s="2894" t="s">
        <v>718</v>
      </c>
      <c r="F291" s="839" t="s">
        <v>34</v>
      </c>
      <c r="G291" s="839" t="s">
        <v>536</v>
      </c>
      <c r="H291" s="2894" t="str">
        <f t="shared" si="112"/>
        <v>PK2-YR-ME6</v>
      </c>
      <c r="I291" s="2901" t="s">
        <v>492</v>
      </c>
      <c r="J291" s="2901" t="s">
        <v>493</v>
      </c>
      <c r="K291" s="2902">
        <v>730</v>
      </c>
      <c r="L291" s="2824"/>
      <c r="M291" s="2841" t="s">
        <v>80</v>
      </c>
      <c r="N291" s="2825"/>
      <c r="O291" s="2902">
        <v>30</v>
      </c>
      <c r="P291" s="2902">
        <v>1</v>
      </c>
      <c r="Q291" s="2902">
        <f t="shared" si="99"/>
        <v>30</v>
      </c>
      <c r="R291" s="2879" t="s">
        <v>385</v>
      </c>
      <c r="S291" s="192" t="s">
        <v>530</v>
      </c>
      <c r="U291" s="2819"/>
      <c r="V291" s="193"/>
      <c r="W291" s="2819"/>
    </row>
    <row r="292" spans="1:26" hidden="1">
      <c r="A292" s="295" t="s">
        <v>282</v>
      </c>
      <c r="B292" s="2856" t="s">
        <v>818</v>
      </c>
      <c r="C292" s="4043"/>
      <c r="D292" s="4040"/>
      <c r="E292" s="2894" t="s">
        <v>718</v>
      </c>
      <c r="F292" s="839" t="s">
        <v>34</v>
      </c>
      <c r="G292" s="839" t="s">
        <v>536</v>
      </c>
      <c r="H292" s="2894" t="str">
        <f t="shared" si="112"/>
        <v>PK2-YR-ME6</v>
      </c>
      <c r="I292" s="2901" t="s">
        <v>492</v>
      </c>
      <c r="J292" s="2901" t="s">
        <v>493</v>
      </c>
      <c r="K292" s="2902">
        <v>730</v>
      </c>
      <c r="L292" s="2824"/>
      <c r="M292" s="2841" t="s">
        <v>80</v>
      </c>
      <c r="N292" s="2825"/>
      <c r="O292" s="2902">
        <v>30</v>
      </c>
      <c r="P292" s="2902">
        <v>1</v>
      </c>
      <c r="Q292" s="2902">
        <f t="shared" si="99"/>
        <v>30</v>
      </c>
      <c r="R292" s="2878" t="s">
        <v>385</v>
      </c>
      <c r="S292" s="192" t="s">
        <v>530</v>
      </c>
      <c r="U292" s="2819"/>
      <c r="V292" s="193"/>
      <c r="W292" s="2819"/>
    </row>
    <row r="293" spans="1:26" ht="12" hidden="1" thickBot="1">
      <c r="A293" s="296" t="s">
        <v>282</v>
      </c>
      <c r="B293" s="2858" t="s">
        <v>819</v>
      </c>
      <c r="C293" s="4044"/>
      <c r="D293" s="4041"/>
      <c r="E293" s="2903" t="s">
        <v>718</v>
      </c>
      <c r="F293" s="824" t="s">
        <v>34</v>
      </c>
      <c r="G293" s="824" t="s">
        <v>536</v>
      </c>
      <c r="H293" s="2903" t="str">
        <f t="shared" si="112"/>
        <v>PK2-YR-ME6</v>
      </c>
      <c r="I293" s="2906" t="s">
        <v>492</v>
      </c>
      <c r="J293" s="2906" t="s">
        <v>493</v>
      </c>
      <c r="K293" s="2907">
        <v>730</v>
      </c>
      <c r="L293" s="2909"/>
      <c r="M293" s="2838" t="s">
        <v>80</v>
      </c>
      <c r="N293" s="2910"/>
      <c r="O293" s="2907">
        <v>30</v>
      </c>
      <c r="P293" s="2907">
        <v>1</v>
      </c>
      <c r="Q293" s="2907">
        <v>30</v>
      </c>
      <c r="R293" s="2882" t="s">
        <v>385</v>
      </c>
      <c r="S293" s="192" t="s">
        <v>530</v>
      </c>
      <c r="U293" s="2819"/>
      <c r="V293" s="193"/>
      <c r="W293" s="2819"/>
    </row>
    <row r="294" spans="1:26">
      <c r="A294" s="2951" t="s">
        <v>282</v>
      </c>
      <c r="B294" s="2952" t="s">
        <v>1795</v>
      </c>
      <c r="C294" s="4047">
        <v>360934</v>
      </c>
      <c r="D294" s="4045">
        <v>3102</v>
      </c>
      <c r="E294" s="4045" t="s">
        <v>695</v>
      </c>
      <c r="F294" s="4045" t="s">
        <v>42</v>
      </c>
      <c r="G294" s="4045" t="s">
        <v>536</v>
      </c>
      <c r="H294" s="4045" t="str">
        <f>A294&amp;"-"&amp;E294&amp;F294&amp;"-"&amp;G294&amp;7</f>
        <v>PK2-ML-ME7</v>
      </c>
      <c r="I294" s="4066" t="s">
        <v>220</v>
      </c>
      <c r="J294" s="2965" t="s">
        <v>488</v>
      </c>
      <c r="K294" s="4066" t="str">
        <f t="shared" ref="K294:K310" si="115">_xlfn.IFS(E294="M","30",E294="M","30")</f>
        <v>30</v>
      </c>
      <c r="L294" s="2914"/>
      <c r="M294" s="2913" t="s">
        <v>80</v>
      </c>
      <c r="N294" s="2913"/>
      <c r="O294" s="2913">
        <v>20</v>
      </c>
      <c r="P294" s="2913">
        <v>1</v>
      </c>
      <c r="Q294" s="2913">
        <f t="shared" si="99"/>
        <v>20</v>
      </c>
      <c r="R294" s="98" t="s">
        <v>503</v>
      </c>
      <c r="S294" s="192" t="s">
        <v>528</v>
      </c>
      <c r="V294" s="2613"/>
      <c r="W294" s="2613"/>
      <c r="Y294" s="193" t="s">
        <v>751</v>
      </c>
      <c r="Z294" s="193" t="s">
        <v>714</v>
      </c>
    </row>
    <row r="295" spans="1:26" ht="12.75" customHeight="1">
      <c r="A295" s="2966" t="s">
        <v>282</v>
      </c>
      <c r="B295" s="2967" t="s">
        <v>1796</v>
      </c>
      <c r="C295" s="4048"/>
      <c r="D295" s="4046"/>
      <c r="E295" s="4046"/>
      <c r="F295" s="4046"/>
      <c r="G295" s="4046"/>
      <c r="H295" s="4046"/>
      <c r="I295" s="4067"/>
      <c r="J295" s="2968" t="s">
        <v>488</v>
      </c>
      <c r="K295" s="4067"/>
      <c r="L295" s="2918"/>
      <c r="M295" s="2917" t="s">
        <v>80</v>
      </c>
      <c r="N295" s="2917"/>
      <c r="O295" s="2917">
        <v>20</v>
      </c>
      <c r="P295" s="2917">
        <v>1</v>
      </c>
      <c r="Q295" s="2917">
        <f t="shared" si="99"/>
        <v>20</v>
      </c>
      <c r="R295" s="101" t="s">
        <v>503</v>
      </c>
      <c r="S295" s="192" t="s">
        <v>528</v>
      </c>
      <c r="V295" s="2613"/>
      <c r="W295" s="2613"/>
      <c r="Y295" s="193" t="s">
        <v>751</v>
      </c>
      <c r="Z295" s="193" t="s">
        <v>714</v>
      </c>
    </row>
    <row r="296" spans="1:26" ht="12.75" customHeight="1">
      <c r="A296" s="2954" t="s">
        <v>282</v>
      </c>
      <c r="B296" s="2967" t="s">
        <v>1797</v>
      </c>
      <c r="C296" s="4048"/>
      <c r="D296" s="4046"/>
      <c r="E296" s="4046"/>
      <c r="F296" s="4046"/>
      <c r="G296" s="4046"/>
      <c r="H296" s="4046"/>
      <c r="I296" s="4067"/>
      <c r="J296" s="2969" t="s">
        <v>488</v>
      </c>
      <c r="K296" s="4067"/>
      <c r="L296" s="2921"/>
      <c r="M296" s="2920" t="s">
        <v>80</v>
      </c>
      <c r="N296" s="2920"/>
      <c r="O296" s="2920">
        <v>20</v>
      </c>
      <c r="P296" s="2920">
        <v>1</v>
      </c>
      <c r="Q296" s="2920">
        <f t="shared" si="99"/>
        <v>20</v>
      </c>
      <c r="R296" s="127" t="s">
        <v>503</v>
      </c>
      <c r="S296" s="192" t="s">
        <v>528</v>
      </c>
      <c r="V296" s="2613"/>
      <c r="W296" s="2613"/>
      <c r="Y296" s="193" t="s">
        <v>751</v>
      </c>
      <c r="Z296" s="193" t="s">
        <v>714</v>
      </c>
    </row>
    <row r="297" spans="1:26" ht="12.75" customHeight="1">
      <c r="A297" s="2954" t="s">
        <v>282</v>
      </c>
      <c r="B297" s="2967" t="s">
        <v>1798</v>
      </c>
      <c r="C297" s="4048"/>
      <c r="D297" s="4046"/>
      <c r="E297" s="4046"/>
      <c r="F297" s="4046"/>
      <c r="G297" s="4046"/>
      <c r="H297" s="4046"/>
      <c r="I297" s="4067"/>
      <c r="J297" s="2968" t="s">
        <v>488</v>
      </c>
      <c r="K297" s="4067"/>
      <c r="L297" s="2918"/>
      <c r="M297" s="2917" t="s">
        <v>80</v>
      </c>
      <c r="N297" s="2917"/>
      <c r="O297" s="2917">
        <v>20</v>
      </c>
      <c r="P297" s="2917">
        <v>1</v>
      </c>
      <c r="Q297" s="2917">
        <f t="shared" si="99"/>
        <v>20</v>
      </c>
      <c r="R297" s="101" t="s">
        <v>503</v>
      </c>
      <c r="S297" s="192" t="s">
        <v>528</v>
      </c>
      <c r="V297" s="2613"/>
      <c r="W297" s="2613"/>
      <c r="Y297" s="193" t="s">
        <v>751</v>
      </c>
      <c r="Z297" s="193" t="s">
        <v>714</v>
      </c>
    </row>
    <row r="298" spans="1:26" ht="12.75" customHeight="1">
      <c r="A298" s="2954" t="s">
        <v>282</v>
      </c>
      <c r="B298" s="2967" t="s">
        <v>1799</v>
      </c>
      <c r="C298" s="4048"/>
      <c r="D298" s="4046"/>
      <c r="E298" s="4046"/>
      <c r="F298" s="4046"/>
      <c r="G298" s="4046"/>
      <c r="H298" s="4046"/>
      <c r="I298" s="4067"/>
      <c r="J298" s="2968" t="s">
        <v>488</v>
      </c>
      <c r="K298" s="4067"/>
      <c r="L298" s="2918"/>
      <c r="M298" s="2917" t="s">
        <v>80</v>
      </c>
      <c r="N298" s="2917"/>
      <c r="O298" s="2917">
        <v>20</v>
      </c>
      <c r="P298" s="2917">
        <v>1</v>
      </c>
      <c r="Q298" s="2917">
        <f t="shared" si="99"/>
        <v>20</v>
      </c>
      <c r="R298" s="101" t="s">
        <v>503</v>
      </c>
      <c r="S298" s="192" t="s">
        <v>528</v>
      </c>
      <c r="V298" s="2613"/>
      <c r="W298" s="2613"/>
    </row>
    <row r="299" spans="1:26" ht="12.75" customHeight="1">
      <c r="A299" s="2954" t="s">
        <v>282</v>
      </c>
      <c r="B299" s="2967" t="s">
        <v>1800</v>
      </c>
      <c r="C299" s="4048"/>
      <c r="D299" s="4046"/>
      <c r="E299" s="4046"/>
      <c r="F299" s="4046"/>
      <c r="G299" s="4046"/>
      <c r="H299" s="4046"/>
      <c r="I299" s="4067"/>
      <c r="J299" s="2968" t="s">
        <v>488</v>
      </c>
      <c r="K299" s="4067"/>
      <c r="L299" s="2918"/>
      <c r="M299" s="2917" t="s">
        <v>80</v>
      </c>
      <c r="N299" s="2917"/>
      <c r="O299" s="2917">
        <v>20</v>
      </c>
      <c r="P299" s="2917">
        <v>1</v>
      </c>
      <c r="Q299" s="2917">
        <f t="shared" si="99"/>
        <v>20</v>
      </c>
      <c r="R299" s="101" t="s">
        <v>503</v>
      </c>
      <c r="S299" s="192" t="s">
        <v>528</v>
      </c>
      <c r="V299" s="2613"/>
      <c r="W299" s="2613"/>
    </row>
    <row r="300" spans="1:26" ht="12.75" customHeight="1">
      <c r="A300" s="2954" t="s">
        <v>282</v>
      </c>
      <c r="B300" s="2967" t="s">
        <v>1801</v>
      </c>
      <c r="C300" s="4048"/>
      <c r="D300" s="4046"/>
      <c r="E300" s="4046"/>
      <c r="F300" s="4046"/>
      <c r="G300" s="4046"/>
      <c r="H300" s="4046"/>
      <c r="I300" s="4067"/>
      <c r="J300" s="2968" t="s">
        <v>488</v>
      </c>
      <c r="K300" s="4067"/>
      <c r="L300" s="2918"/>
      <c r="M300" s="2917" t="s">
        <v>80</v>
      </c>
      <c r="N300" s="2917"/>
      <c r="O300" s="2917">
        <v>20</v>
      </c>
      <c r="P300" s="2917">
        <v>1</v>
      </c>
      <c r="Q300" s="2917">
        <v>20</v>
      </c>
      <c r="R300" s="101" t="s">
        <v>503</v>
      </c>
      <c r="V300" s="2613"/>
      <c r="W300" s="2613"/>
    </row>
    <row r="301" spans="1:26" ht="12.75" customHeight="1">
      <c r="A301" s="2954" t="s">
        <v>282</v>
      </c>
      <c r="B301" s="2967" t="s">
        <v>1802</v>
      </c>
      <c r="C301" s="4048"/>
      <c r="D301" s="4046"/>
      <c r="E301" s="4046"/>
      <c r="F301" s="4046"/>
      <c r="G301" s="4046"/>
      <c r="H301" s="4046"/>
      <c r="I301" s="4067"/>
      <c r="J301" s="2968" t="s">
        <v>488</v>
      </c>
      <c r="K301" s="4067"/>
      <c r="L301" s="2918"/>
      <c r="M301" s="2917" t="s">
        <v>80</v>
      </c>
      <c r="N301" s="2917"/>
      <c r="O301" s="2917">
        <v>20</v>
      </c>
      <c r="P301" s="2917">
        <v>1</v>
      </c>
      <c r="Q301" s="2917">
        <v>20</v>
      </c>
      <c r="R301" s="101" t="s">
        <v>503</v>
      </c>
      <c r="V301" s="2613"/>
      <c r="W301" s="2613"/>
    </row>
    <row r="302" spans="1:26" ht="12.75" customHeight="1">
      <c r="A302" s="2954" t="s">
        <v>282</v>
      </c>
      <c r="B302" s="2967" t="s">
        <v>1803</v>
      </c>
      <c r="C302" s="4048"/>
      <c r="D302" s="4046"/>
      <c r="E302" s="4046"/>
      <c r="F302" s="4046"/>
      <c r="G302" s="4046"/>
      <c r="H302" s="4046"/>
      <c r="I302" s="4067"/>
      <c r="J302" s="2968" t="s">
        <v>488</v>
      </c>
      <c r="K302" s="4067"/>
      <c r="L302" s="2918"/>
      <c r="M302" s="2917" t="s">
        <v>80</v>
      </c>
      <c r="N302" s="2917"/>
      <c r="O302" s="2917">
        <v>20</v>
      </c>
      <c r="P302" s="2917">
        <v>1</v>
      </c>
      <c r="Q302" s="2917">
        <v>20</v>
      </c>
      <c r="R302" s="101" t="s">
        <v>503</v>
      </c>
      <c r="V302" s="2613"/>
      <c r="W302" s="2613"/>
    </row>
    <row r="303" spans="1:26" ht="12.75" customHeight="1" thickBot="1">
      <c r="A303" s="2954" t="s">
        <v>282</v>
      </c>
      <c r="B303" s="2967" t="s">
        <v>1804</v>
      </c>
      <c r="C303" s="4048"/>
      <c r="D303" s="4046"/>
      <c r="E303" s="4046"/>
      <c r="F303" s="4046"/>
      <c r="G303" s="4046"/>
      <c r="H303" s="4046"/>
      <c r="I303" s="4068"/>
      <c r="J303" s="2968" t="s">
        <v>488</v>
      </c>
      <c r="K303" s="4067"/>
      <c r="L303" s="2918"/>
      <c r="M303" s="2917" t="s">
        <v>80</v>
      </c>
      <c r="N303" s="2917"/>
      <c r="O303" s="2917">
        <v>20</v>
      </c>
      <c r="P303" s="2917">
        <v>1</v>
      </c>
      <c r="Q303" s="2917">
        <f t="shared" si="99"/>
        <v>20</v>
      </c>
      <c r="R303" s="101" t="s">
        <v>503</v>
      </c>
      <c r="S303" s="192" t="s">
        <v>528</v>
      </c>
      <c r="V303" s="2613"/>
      <c r="W303" s="2613"/>
    </row>
    <row r="304" spans="1:26" hidden="1">
      <c r="A304" s="325" t="s">
        <v>282</v>
      </c>
      <c r="B304" s="2911" t="s">
        <v>1795</v>
      </c>
      <c r="C304" s="4042">
        <v>360935</v>
      </c>
      <c r="D304" s="4039">
        <v>3103</v>
      </c>
      <c r="E304" s="835" t="s">
        <v>695</v>
      </c>
      <c r="F304" s="806" t="s">
        <v>32</v>
      </c>
      <c r="G304" s="806" t="s">
        <v>536</v>
      </c>
      <c r="H304" s="806" t="str">
        <f>A304&amp;"-"&amp;E304&amp;F304&amp;"-"&amp;G304&amp;7</f>
        <v>PK2-MI-ME7</v>
      </c>
      <c r="I304" s="2912" t="s">
        <v>477</v>
      </c>
      <c r="J304" s="2912" t="s">
        <v>481</v>
      </c>
      <c r="K304" s="2913" t="str">
        <f t="shared" si="115"/>
        <v>30</v>
      </c>
      <c r="L304" s="2914"/>
      <c r="M304" s="2913" t="s">
        <v>80</v>
      </c>
      <c r="N304" s="2913"/>
      <c r="O304" s="2913">
        <v>20</v>
      </c>
      <c r="P304" s="2913">
        <v>1</v>
      </c>
      <c r="Q304" s="2913">
        <f t="shared" ref="Q304:Q309" si="116">O304*P304</f>
        <v>20</v>
      </c>
      <c r="R304" s="98" t="s">
        <v>383</v>
      </c>
      <c r="S304" s="192" t="s">
        <v>529</v>
      </c>
      <c r="V304" s="2613"/>
      <c r="W304" s="2613"/>
    </row>
    <row r="305" spans="1:26" hidden="1">
      <c r="A305" s="309" t="s">
        <v>282</v>
      </c>
      <c r="B305" s="2915" t="s">
        <v>1796</v>
      </c>
      <c r="C305" s="4043"/>
      <c r="D305" s="4040"/>
      <c r="E305" s="839" t="s">
        <v>695</v>
      </c>
      <c r="F305" s="814" t="s">
        <v>32</v>
      </c>
      <c r="G305" s="814" t="s">
        <v>536</v>
      </c>
      <c r="H305" s="814" t="str">
        <f t="shared" ref="H305:H310" si="117">A305&amp;"-"&amp;E305&amp;F305&amp;"-"&amp;G305&amp;7</f>
        <v>PK2-MI-ME7</v>
      </c>
      <c r="I305" s="2916" t="s">
        <v>477</v>
      </c>
      <c r="J305" s="2916" t="s">
        <v>481</v>
      </c>
      <c r="K305" s="2917" t="str">
        <f t="shared" si="115"/>
        <v>30</v>
      </c>
      <c r="L305" s="2918"/>
      <c r="M305" s="2917" t="s">
        <v>80</v>
      </c>
      <c r="N305" s="2917"/>
      <c r="O305" s="2917">
        <v>20</v>
      </c>
      <c r="P305" s="2917">
        <v>1</v>
      </c>
      <c r="Q305" s="2917">
        <f t="shared" si="116"/>
        <v>20</v>
      </c>
      <c r="R305" s="101" t="s">
        <v>383</v>
      </c>
      <c r="S305" s="192" t="s">
        <v>529</v>
      </c>
      <c r="V305" s="2613"/>
      <c r="W305" s="2613"/>
    </row>
    <row r="306" spans="1:26" hidden="1">
      <c r="A306" s="309" t="s">
        <v>282</v>
      </c>
      <c r="B306" s="2915" t="s">
        <v>1797</v>
      </c>
      <c r="C306" s="4043"/>
      <c r="D306" s="4040"/>
      <c r="E306" s="839" t="s">
        <v>695</v>
      </c>
      <c r="F306" s="814" t="s">
        <v>32</v>
      </c>
      <c r="G306" s="814" t="s">
        <v>536</v>
      </c>
      <c r="H306" s="814" t="str">
        <f t="shared" si="117"/>
        <v>PK2-MI-ME7</v>
      </c>
      <c r="I306" s="2916" t="s">
        <v>477</v>
      </c>
      <c r="J306" s="2916" t="s">
        <v>481</v>
      </c>
      <c r="K306" s="2917" t="str">
        <f t="shared" si="115"/>
        <v>30</v>
      </c>
      <c r="L306" s="2918"/>
      <c r="M306" s="2917" t="s">
        <v>80</v>
      </c>
      <c r="N306" s="2917"/>
      <c r="O306" s="2917">
        <v>20</v>
      </c>
      <c r="P306" s="2917">
        <v>1</v>
      </c>
      <c r="Q306" s="2917">
        <f t="shared" si="116"/>
        <v>20</v>
      </c>
      <c r="R306" s="101" t="s">
        <v>383</v>
      </c>
      <c r="S306" s="192" t="s">
        <v>529</v>
      </c>
      <c r="V306" s="2613"/>
      <c r="W306" s="2613"/>
    </row>
    <row r="307" spans="1:26" hidden="1">
      <c r="A307" s="309" t="s">
        <v>282</v>
      </c>
      <c r="B307" s="2915" t="s">
        <v>1798</v>
      </c>
      <c r="C307" s="4043"/>
      <c r="D307" s="4040"/>
      <c r="E307" s="839" t="s">
        <v>695</v>
      </c>
      <c r="F307" s="814" t="s">
        <v>32</v>
      </c>
      <c r="G307" s="814" t="s">
        <v>536</v>
      </c>
      <c r="H307" s="814" t="str">
        <f t="shared" si="117"/>
        <v>PK2-MI-ME7</v>
      </c>
      <c r="I307" s="2916" t="s">
        <v>477</v>
      </c>
      <c r="J307" s="2916" t="s">
        <v>481</v>
      </c>
      <c r="K307" s="2917" t="str">
        <f t="shared" si="115"/>
        <v>30</v>
      </c>
      <c r="L307" s="2918"/>
      <c r="M307" s="2917" t="s">
        <v>80</v>
      </c>
      <c r="N307" s="2917"/>
      <c r="O307" s="2917">
        <v>20</v>
      </c>
      <c r="P307" s="2917">
        <v>1</v>
      </c>
      <c r="Q307" s="2917">
        <f t="shared" si="116"/>
        <v>20</v>
      </c>
      <c r="R307" s="101" t="s">
        <v>383</v>
      </c>
      <c r="S307" s="192" t="s">
        <v>529</v>
      </c>
      <c r="V307" s="2613"/>
      <c r="W307" s="2613"/>
    </row>
    <row r="308" spans="1:26" hidden="1">
      <c r="A308" s="309" t="s">
        <v>282</v>
      </c>
      <c r="B308" s="2915" t="s">
        <v>1799</v>
      </c>
      <c r="C308" s="4043"/>
      <c r="D308" s="4040"/>
      <c r="E308" s="839" t="s">
        <v>695</v>
      </c>
      <c r="F308" s="814" t="s">
        <v>32</v>
      </c>
      <c r="G308" s="814" t="s">
        <v>536</v>
      </c>
      <c r="H308" s="814" t="str">
        <f t="shared" si="117"/>
        <v>PK2-MI-ME7</v>
      </c>
      <c r="I308" s="2916" t="s">
        <v>477</v>
      </c>
      <c r="J308" s="2916" t="s">
        <v>481</v>
      </c>
      <c r="K308" s="2917" t="str">
        <f t="shared" si="115"/>
        <v>30</v>
      </c>
      <c r="L308" s="2918"/>
      <c r="M308" s="2917" t="s">
        <v>80</v>
      </c>
      <c r="N308" s="2917"/>
      <c r="O308" s="2917">
        <v>20</v>
      </c>
      <c r="P308" s="2917">
        <v>1</v>
      </c>
      <c r="Q308" s="2917">
        <f t="shared" si="116"/>
        <v>20</v>
      </c>
      <c r="R308" s="101" t="s">
        <v>383</v>
      </c>
      <c r="S308" s="192" t="s">
        <v>529</v>
      </c>
      <c r="V308" s="2613"/>
      <c r="W308" s="2613"/>
    </row>
    <row r="309" spans="1:26" hidden="1">
      <c r="A309" s="309" t="s">
        <v>282</v>
      </c>
      <c r="B309" s="2915" t="s">
        <v>1800</v>
      </c>
      <c r="C309" s="4043"/>
      <c r="D309" s="4040"/>
      <c r="E309" s="839" t="s">
        <v>695</v>
      </c>
      <c r="F309" s="814" t="s">
        <v>32</v>
      </c>
      <c r="G309" s="814" t="s">
        <v>536</v>
      </c>
      <c r="H309" s="814" t="str">
        <f t="shared" si="117"/>
        <v>PK2-MI-ME7</v>
      </c>
      <c r="I309" s="2916" t="s">
        <v>477</v>
      </c>
      <c r="J309" s="2916" t="s">
        <v>481</v>
      </c>
      <c r="K309" s="2917" t="str">
        <f t="shared" si="115"/>
        <v>30</v>
      </c>
      <c r="L309" s="2918"/>
      <c r="M309" s="2917" t="s">
        <v>80</v>
      </c>
      <c r="N309" s="2917"/>
      <c r="O309" s="2917">
        <v>20</v>
      </c>
      <c r="P309" s="2917">
        <v>1</v>
      </c>
      <c r="Q309" s="2917">
        <f t="shared" si="116"/>
        <v>20</v>
      </c>
      <c r="R309" s="101" t="s">
        <v>383</v>
      </c>
      <c r="S309" s="192" t="s">
        <v>529</v>
      </c>
      <c r="V309" s="2613"/>
      <c r="W309" s="2613"/>
    </row>
    <row r="310" spans="1:26" ht="12" hidden="1" thickBot="1">
      <c r="A310" s="309" t="s">
        <v>282</v>
      </c>
      <c r="B310" s="2915" t="s">
        <v>1801</v>
      </c>
      <c r="C310" s="4043"/>
      <c r="D310" s="4040"/>
      <c r="E310" s="839" t="s">
        <v>695</v>
      </c>
      <c r="F310" s="814" t="s">
        <v>32</v>
      </c>
      <c r="G310" s="814" t="s">
        <v>536</v>
      </c>
      <c r="H310" s="814" t="str">
        <f t="shared" si="117"/>
        <v>PK2-MI-ME7</v>
      </c>
      <c r="I310" s="2916" t="s">
        <v>477</v>
      </c>
      <c r="J310" s="2916" t="s">
        <v>481</v>
      </c>
      <c r="K310" s="2917" t="str">
        <f t="shared" si="115"/>
        <v>30</v>
      </c>
      <c r="L310" s="2918"/>
      <c r="M310" s="2917" t="s">
        <v>80</v>
      </c>
      <c r="N310" s="2917"/>
      <c r="O310" s="2917">
        <v>20</v>
      </c>
      <c r="P310" s="2917">
        <v>1</v>
      </c>
      <c r="Q310" s="2917">
        <f t="shared" ref="Q310:Q390" si="118">O310*P310</f>
        <v>20</v>
      </c>
      <c r="R310" s="81" t="s">
        <v>383</v>
      </c>
      <c r="S310" s="2613" t="s">
        <v>529</v>
      </c>
      <c r="U310" s="2819"/>
      <c r="V310" s="2613"/>
      <c r="W310" s="2613"/>
      <c r="Y310" s="193" t="s">
        <v>751</v>
      </c>
      <c r="Z310" s="193" t="s">
        <v>714</v>
      </c>
    </row>
    <row r="311" spans="1:26">
      <c r="A311" s="325" t="s">
        <v>282</v>
      </c>
      <c r="B311" s="2973" t="s">
        <v>1795</v>
      </c>
      <c r="C311" s="4042">
        <v>360937</v>
      </c>
      <c r="D311" s="4039">
        <v>3104</v>
      </c>
      <c r="E311" s="4039" t="s">
        <v>695</v>
      </c>
      <c r="F311" s="4039" t="s">
        <v>32</v>
      </c>
      <c r="G311" s="4039" t="s">
        <v>536</v>
      </c>
      <c r="H311" s="4039" t="str">
        <f>A311&amp;"-"&amp;E311&amp;F311&amp;"-"&amp;G311&amp;3</f>
        <v>PK2-MI-ME3</v>
      </c>
      <c r="I311" s="4072" t="s">
        <v>477</v>
      </c>
      <c r="J311" s="2892" t="s">
        <v>478</v>
      </c>
      <c r="K311" s="4072" t="str">
        <f t="shared" ref="K311" si="119">_xlfn.IFS(E311="M","30",E311="M","30")</f>
        <v>30</v>
      </c>
      <c r="L311" s="2891"/>
      <c r="M311" s="2893"/>
      <c r="N311" s="2893" t="s">
        <v>80</v>
      </c>
      <c r="O311" s="2893">
        <v>20</v>
      </c>
      <c r="P311" s="2893">
        <v>1</v>
      </c>
      <c r="Q311" s="2893">
        <f t="shared" si="118"/>
        <v>20</v>
      </c>
      <c r="R311" s="79" t="s">
        <v>383</v>
      </c>
      <c r="S311" s="2613" t="s">
        <v>529</v>
      </c>
      <c r="V311" s="2613"/>
      <c r="W311" s="2613"/>
      <c r="X311" s="193"/>
      <c r="Y311" s="2819" t="s">
        <v>762</v>
      </c>
      <c r="Z311" s="193" t="s">
        <v>763</v>
      </c>
    </row>
    <row r="312" spans="1:26" ht="12.75" customHeight="1">
      <c r="A312" s="309" t="s">
        <v>282</v>
      </c>
      <c r="B312" s="2928" t="s">
        <v>1796</v>
      </c>
      <c r="C312" s="4043"/>
      <c r="D312" s="4040"/>
      <c r="E312" s="4040"/>
      <c r="F312" s="4040"/>
      <c r="G312" s="4040"/>
      <c r="H312" s="4040"/>
      <c r="I312" s="4073"/>
      <c r="J312" s="2916" t="s">
        <v>478</v>
      </c>
      <c r="K312" s="4073"/>
      <c r="L312" s="2918"/>
      <c r="M312" s="2917"/>
      <c r="N312" s="2917" t="s">
        <v>80</v>
      </c>
      <c r="O312" s="2917">
        <v>20</v>
      </c>
      <c r="P312" s="2917">
        <v>1</v>
      </c>
      <c r="Q312" s="2917">
        <f t="shared" si="118"/>
        <v>20</v>
      </c>
      <c r="R312" s="81" t="s">
        <v>383</v>
      </c>
      <c r="S312" s="2613" t="s">
        <v>529</v>
      </c>
      <c r="V312" s="2613"/>
      <c r="W312" s="2613"/>
      <c r="Y312" s="2819" t="s">
        <v>762</v>
      </c>
      <c r="Z312" s="193" t="s">
        <v>763</v>
      </c>
    </row>
    <row r="313" spans="1:26" ht="12.75" customHeight="1">
      <c r="A313" s="309" t="s">
        <v>282</v>
      </c>
      <c r="B313" s="2928" t="s">
        <v>1797</v>
      </c>
      <c r="C313" s="4043"/>
      <c r="D313" s="4040"/>
      <c r="E313" s="4040"/>
      <c r="F313" s="4040"/>
      <c r="G313" s="4040"/>
      <c r="H313" s="4040"/>
      <c r="I313" s="4073"/>
      <c r="J313" s="2916" t="s">
        <v>478</v>
      </c>
      <c r="K313" s="4073"/>
      <c r="L313" s="2918"/>
      <c r="M313" s="2917"/>
      <c r="N313" s="2917" t="s">
        <v>80</v>
      </c>
      <c r="O313" s="2917">
        <v>20</v>
      </c>
      <c r="P313" s="2917">
        <v>1</v>
      </c>
      <c r="Q313" s="2917">
        <f t="shared" si="118"/>
        <v>20</v>
      </c>
      <c r="R313" s="81" t="s">
        <v>383</v>
      </c>
      <c r="S313" s="2613" t="s">
        <v>529</v>
      </c>
      <c r="V313" s="2613"/>
      <c r="W313" s="2613"/>
      <c r="Y313" s="2819" t="s">
        <v>762</v>
      </c>
      <c r="Z313" s="193" t="s">
        <v>763</v>
      </c>
    </row>
    <row r="314" spans="1:26" ht="12.75" customHeight="1">
      <c r="A314" s="309" t="s">
        <v>282</v>
      </c>
      <c r="B314" s="2928" t="s">
        <v>1798</v>
      </c>
      <c r="C314" s="4043"/>
      <c r="D314" s="4040"/>
      <c r="E314" s="4040"/>
      <c r="F314" s="4040"/>
      <c r="G314" s="4040"/>
      <c r="H314" s="4040"/>
      <c r="I314" s="4073"/>
      <c r="J314" s="2916" t="s">
        <v>478</v>
      </c>
      <c r="K314" s="4073"/>
      <c r="L314" s="2918"/>
      <c r="M314" s="2917"/>
      <c r="N314" s="2917" t="s">
        <v>80</v>
      </c>
      <c r="O314" s="2917">
        <v>20</v>
      </c>
      <c r="P314" s="2917">
        <v>1</v>
      </c>
      <c r="Q314" s="2917">
        <f t="shared" si="118"/>
        <v>20</v>
      </c>
      <c r="R314" s="81" t="s">
        <v>383</v>
      </c>
      <c r="S314" s="2613" t="s">
        <v>529</v>
      </c>
      <c r="V314" s="2613"/>
      <c r="W314" s="2613"/>
      <c r="Y314" s="2819" t="s">
        <v>762</v>
      </c>
      <c r="Z314" s="193" t="s">
        <v>763</v>
      </c>
    </row>
    <row r="315" spans="1:26" ht="12.75" customHeight="1">
      <c r="A315" s="309" t="s">
        <v>282</v>
      </c>
      <c r="B315" s="2945" t="s">
        <v>1799</v>
      </c>
      <c r="C315" s="4043"/>
      <c r="D315" s="4040"/>
      <c r="E315" s="4040"/>
      <c r="F315" s="4040"/>
      <c r="G315" s="4040"/>
      <c r="H315" s="4040"/>
      <c r="I315" s="4073"/>
      <c r="J315" s="2901" t="s">
        <v>478</v>
      </c>
      <c r="K315" s="4073"/>
      <c r="L315" s="2900"/>
      <c r="M315" s="2902"/>
      <c r="N315" s="2902" t="s">
        <v>80</v>
      </c>
      <c r="O315" s="2902">
        <v>20</v>
      </c>
      <c r="P315" s="2902">
        <v>1</v>
      </c>
      <c r="Q315" s="2902">
        <f t="shared" ref="Q315:Q320" si="120">O315*P315</f>
        <v>20</v>
      </c>
      <c r="R315" s="81" t="s">
        <v>383</v>
      </c>
      <c r="S315" s="2613" t="s">
        <v>529</v>
      </c>
      <c r="V315" s="2613"/>
      <c r="W315" s="2613"/>
      <c r="Y315" s="2819"/>
    </row>
    <row r="316" spans="1:26" ht="12.75" customHeight="1">
      <c r="A316" s="309" t="s">
        <v>282</v>
      </c>
      <c r="B316" s="2945" t="s">
        <v>1800</v>
      </c>
      <c r="C316" s="4043"/>
      <c r="D316" s="4040"/>
      <c r="E316" s="4040"/>
      <c r="F316" s="4040"/>
      <c r="G316" s="4040"/>
      <c r="H316" s="4040"/>
      <c r="I316" s="4073"/>
      <c r="J316" s="2916" t="s">
        <v>478</v>
      </c>
      <c r="K316" s="4073"/>
      <c r="L316" s="2918"/>
      <c r="M316" s="2917"/>
      <c r="N316" s="2917" t="s">
        <v>80</v>
      </c>
      <c r="O316" s="2917">
        <v>20</v>
      </c>
      <c r="P316" s="2917">
        <v>1</v>
      </c>
      <c r="Q316" s="2917">
        <f t="shared" si="120"/>
        <v>20</v>
      </c>
      <c r="R316" s="81" t="s">
        <v>383</v>
      </c>
      <c r="S316" s="2613" t="s">
        <v>529</v>
      </c>
      <c r="V316" s="2613"/>
      <c r="W316" s="2613"/>
      <c r="Y316" s="2819"/>
    </row>
    <row r="317" spans="1:26" ht="12.75" customHeight="1">
      <c r="A317" s="309" t="s">
        <v>282</v>
      </c>
      <c r="B317" s="2945" t="s">
        <v>1801</v>
      </c>
      <c r="C317" s="4043"/>
      <c r="D317" s="4040"/>
      <c r="E317" s="4040"/>
      <c r="F317" s="4040"/>
      <c r="G317" s="4040"/>
      <c r="H317" s="4040"/>
      <c r="I317" s="4073"/>
      <c r="J317" s="2970" t="s">
        <v>478</v>
      </c>
      <c r="K317" s="4073"/>
      <c r="L317" s="2971"/>
      <c r="M317" s="2972"/>
      <c r="N317" s="2972" t="s">
        <v>80</v>
      </c>
      <c r="O317" s="2972">
        <v>20</v>
      </c>
      <c r="P317" s="2972">
        <v>1</v>
      </c>
      <c r="Q317" s="2972">
        <v>20</v>
      </c>
      <c r="R317" s="92" t="s">
        <v>383</v>
      </c>
      <c r="S317" s="2613"/>
      <c r="V317" s="2613"/>
      <c r="W317" s="2613"/>
      <c r="Y317" s="2819"/>
    </row>
    <row r="318" spans="1:26" ht="12.75" customHeight="1">
      <c r="A318" s="309" t="s">
        <v>282</v>
      </c>
      <c r="B318" s="2945" t="s">
        <v>1802</v>
      </c>
      <c r="C318" s="4043"/>
      <c r="D318" s="4040"/>
      <c r="E318" s="4040"/>
      <c r="F318" s="4040"/>
      <c r="G318" s="4040"/>
      <c r="H318" s="4040"/>
      <c r="I318" s="4073"/>
      <c r="J318" s="2970" t="s">
        <v>478</v>
      </c>
      <c r="K318" s="4073"/>
      <c r="L318" s="2971"/>
      <c r="M318" s="2972"/>
      <c r="N318" s="2972" t="s">
        <v>80</v>
      </c>
      <c r="O318" s="2972">
        <v>20</v>
      </c>
      <c r="P318" s="2972">
        <v>1</v>
      </c>
      <c r="Q318" s="2972">
        <v>20</v>
      </c>
      <c r="R318" s="92" t="s">
        <v>383</v>
      </c>
      <c r="S318" s="2613"/>
      <c r="V318" s="2613"/>
      <c r="W318" s="2613"/>
      <c r="Y318" s="2819"/>
    </row>
    <row r="319" spans="1:26" ht="12.75" customHeight="1">
      <c r="A319" s="309" t="s">
        <v>282</v>
      </c>
      <c r="B319" s="2945" t="s">
        <v>1803</v>
      </c>
      <c r="C319" s="4043"/>
      <c r="D319" s="4040"/>
      <c r="E319" s="4040"/>
      <c r="F319" s="4040"/>
      <c r="G319" s="4040"/>
      <c r="H319" s="4040"/>
      <c r="I319" s="4073"/>
      <c r="J319" s="2970" t="s">
        <v>478</v>
      </c>
      <c r="K319" s="4073"/>
      <c r="L319" s="2971"/>
      <c r="M319" s="2972"/>
      <c r="N319" s="2972" t="s">
        <v>80</v>
      </c>
      <c r="O319" s="2972">
        <v>20</v>
      </c>
      <c r="P319" s="2972">
        <v>1</v>
      </c>
      <c r="Q319" s="2972">
        <v>20</v>
      </c>
      <c r="R319" s="92" t="s">
        <v>383</v>
      </c>
      <c r="S319" s="2613"/>
      <c r="V319" s="2613"/>
      <c r="W319" s="2613"/>
      <c r="Y319" s="2819"/>
    </row>
    <row r="320" spans="1:26" ht="13.5" customHeight="1" thickBot="1">
      <c r="A320" s="317" t="s">
        <v>282</v>
      </c>
      <c r="B320" s="2923" t="s">
        <v>1804</v>
      </c>
      <c r="C320" s="4044"/>
      <c r="D320" s="4041"/>
      <c r="E320" s="4041"/>
      <c r="F320" s="4041"/>
      <c r="G320" s="4041"/>
      <c r="H320" s="4041"/>
      <c r="I320" s="4074"/>
      <c r="J320" s="2924" t="s">
        <v>478</v>
      </c>
      <c r="K320" s="4074"/>
      <c r="L320" s="2926"/>
      <c r="M320" s="2925"/>
      <c r="N320" s="2925" t="s">
        <v>80</v>
      </c>
      <c r="O320" s="2925">
        <v>20</v>
      </c>
      <c r="P320" s="2925">
        <v>1</v>
      </c>
      <c r="Q320" s="2925">
        <f t="shared" si="120"/>
        <v>20</v>
      </c>
      <c r="R320" s="89" t="s">
        <v>383</v>
      </c>
      <c r="S320" s="2613" t="s">
        <v>529</v>
      </c>
      <c r="V320" s="2613"/>
      <c r="W320" s="2613"/>
      <c r="Y320" s="2819"/>
    </row>
    <row r="321" spans="1:26" s="2635" customFormat="1">
      <c r="A321" s="334" t="s">
        <v>282</v>
      </c>
      <c r="B321" s="2866" t="s">
        <v>1795</v>
      </c>
      <c r="C321" s="4043">
        <v>360938</v>
      </c>
      <c r="D321" s="4040">
        <v>3105</v>
      </c>
      <c r="E321" s="4040" t="s">
        <v>718</v>
      </c>
      <c r="F321" s="4040" t="s">
        <v>34</v>
      </c>
      <c r="G321" s="4040" t="s">
        <v>536</v>
      </c>
      <c r="H321" s="4040" t="str">
        <f>A321&amp;"-"&amp;E321&amp;F321&amp;"-"&amp;G321&amp;4</f>
        <v>PK2-YR-ME4</v>
      </c>
      <c r="I321" s="4073" t="s">
        <v>482</v>
      </c>
      <c r="J321" s="2974" t="s">
        <v>484</v>
      </c>
      <c r="K321" s="4073">
        <v>365</v>
      </c>
      <c r="L321" s="2842"/>
      <c r="M321" s="2975" t="s">
        <v>80</v>
      </c>
      <c r="N321" s="2975"/>
      <c r="O321" s="2975">
        <v>20</v>
      </c>
      <c r="P321" s="2975">
        <v>1</v>
      </c>
      <c r="Q321" s="2975">
        <f t="shared" ref="Q321:Q348" si="121">O321*P321</f>
        <v>20</v>
      </c>
      <c r="R321" s="2883" t="s">
        <v>383</v>
      </c>
      <c r="S321" s="2976" t="s">
        <v>529</v>
      </c>
      <c r="T321" s="2819"/>
      <c r="U321" s="2819"/>
      <c r="V321" s="2819"/>
      <c r="W321" s="2819"/>
      <c r="Y321" s="2819"/>
      <c r="Z321" s="2819"/>
    </row>
    <row r="322" spans="1:26" s="2635" customFormat="1" ht="12.75" customHeight="1">
      <c r="A322" s="309" t="s">
        <v>282</v>
      </c>
      <c r="B322" s="2856" t="s">
        <v>1796</v>
      </c>
      <c r="C322" s="4043"/>
      <c r="D322" s="4040"/>
      <c r="E322" s="4040"/>
      <c r="F322" s="4040"/>
      <c r="G322" s="4040"/>
      <c r="H322" s="4040"/>
      <c r="I322" s="4073"/>
      <c r="J322" s="2821" t="s">
        <v>484</v>
      </c>
      <c r="K322" s="4073"/>
      <c r="L322" s="2977"/>
      <c r="M322" s="2825" t="s">
        <v>80</v>
      </c>
      <c r="N322" s="2825"/>
      <c r="O322" s="2825">
        <v>20</v>
      </c>
      <c r="P322" s="2825">
        <v>1</v>
      </c>
      <c r="Q322" s="2825">
        <f t="shared" si="121"/>
        <v>20</v>
      </c>
      <c r="R322" s="2978" t="s">
        <v>383</v>
      </c>
      <c r="S322" s="2976" t="s">
        <v>529</v>
      </c>
      <c r="T322" s="2819"/>
      <c r="U322" s="2819"/>
      <c r="V322" s="2819"/>
      <c r="W322" s="2819"/>
      <c r="Y322" s="2819"/>
      <c r="Z322" s="2819"/>
    </row>
    <row r="323" spans="1:26" s="2635" customFormat="1" ht="12.75" customHeight="1">
      <c r="A323" s="309" t="s">
        <v>282</v>
      </c>
      <c r="B323" s="2856" t="s">
        <v>1797</v>
      </c>
      <c r="C323" s="4043"/>
      <c r="D323" s="4040"/>
      <c r="E323" s="4040"/>
      <c r="F323" s="4040"/>
      <c r="G323" s="4040"/>
      <c r="H323" s="4040"/>
      <c r="I323" s="4073"/>
      <c r="J323" s="2821" t="s">
        <v>484</v>
      </c>
      <c r="K323" s="4073"/>
      <c r="L323" s="2977"/>
      <c r="M323" s="2825" t="s">
        <v>80</v>
      </c>
      <c r="N323" s="2825"/>
      <c r="O323" s="2825">
        <v>20</v>
      </c>
      <c r="P323" s="2825">
        <v>1</v>
      </c>
      <c r="Q323" s="2825">
        <f t="shared" si="121"/>
        <v>20</v>
      </c>
      <c r="R323" s="2978" t="s">
        <v>383</v>
      </c>
      <c r="S323" s="2976" t="s">
        <v>529</v>
      </c>
      <c r="T323" s="2819"/>
      <c r="U323" s="2819"/>
      <c r="V323" s="2819"/>
      <c r="W323" s="2819"/>
      <c r="Y323" s="2819"/>
      <c r="Z323" s="2819"/>
    </row>
    <row r="324" spans="1:26" s="2635" customFormat="1" ht="12.75" customHeight="1">
      <c r="A324" s="309" t="s">
        <v>282</v>
      </c>
      <c r="B324" s="2945" t="s">
        <v>1798</v>
      </c>
      <c r="C324" s="4043"/>
      <c r="D324" s="4040"/>
      <c r="E324" s="4040"/>
      <c r="F324" s="4040"/>
      <c r="G324" s="4040"/>
      <c r="H324" s="4040"/>
      <c r="I324" s="4073"/>
      <c r="J324" s="2822" t="s">
        <v>484</v>
      </c>
      <c r="K324" s="4073"/>
      <c r="L324" s="2824"/>
      <c r="M324" s="2823" t="s">
        <v>80</v>
      </c>
      <c r="N324" s="2823"/>
      <c r="O324" s="2823">
        <v>20</v>
      </c>
      <c r="P324" s="2823">
        <v>1</v>
      </c>
      <c r="Q324" s="2823">
        <f t="shared" si="121"/>
        <v>20</v>
      </c>
      <c r="R324" s="2878" t="s">
        <v>383</v>
      </c>
      <c r="S324" s="2976" t="s">
        <v>529</v>
      </c>
      <c r="T324" s="2819"/>
      <c r="U324" s="2819"/>
      <c r="V324" s="2819"/>
      <c r="W324" s="2819"/>
      <c r="Y324" s="2819"/>
      <c r="Z324" s="2819"/>
    </row>
    <row r="325" spans="1:26" s="2635" customFormat="1" ht="12.75" customHeight="1">
      <c r="A325" s="309" t="s">
        <v>282</v>
      </c>
      <c r="B325" s="2945" t="s">
        <v>1799</v>
      </c>
      <c r="C325" s="4043"/>
      <c r="D325" s="4040"/>
      <c r="E325" s="4040"/>
      <c r="F325" s="4040"/>
      <c r="G325" s="4040"/>
      <c r="H325" s="4040"/>
      <c r="I325" s="4073"/>
      <c r="J325" s="2821" t="s">
        <v>484</v>
      </c>
      <c r="K325" s="4073"/>
      <c r="L325" s="2977"/>
      <c r="M325" s="2825" t="s">
        <v>80</v>
      </c>
      <c r="N325" s="2825"/>
      <c r="O325" s="2825">
        <v>20</v>
      </c>
      <c r="P325" s="2825">
        <v>1</v>
      </c>
      <c r="Q325" s="2825">
        <f t="shared" si="121"/>
        <v>20</v>
      </c>
      <c r="R325" s="2978" t="s">
        <v>383</v>
      </c>
      <c r="S325" s="2976" t="s">
        <v>529</v>
      </c>
      <c r="T325" s="2819"/>
      <c r="U325" s="2819"/>
      <c r="V325" s="2819"/>
      <c r="W325" s="2819"/>
      <c r="Y325" s="2819"/>
      <c r="Z325" s="2819"/>
    </row>
    <row r="326" spans="1:26" s="2635" customFormat="1" ht="12.75" customHeight="1">
      <c r="A326" s="309" t="s">
        <v>282</v>
      </c>
      <c r="B326" s="2945" t="s">
        <v>1800</v>
      </c>
      <c r="C326" s="4043"/>
      <c r="D326" s="4040"/>
      <c r="E326" s="4040"/>
      <c r="F326" s="4040"/>
      <c r="G326" s="4040"/>
      <c r="H326" s="4040"/>
      <c r="I326" s="4073"/>
      <c r="J326" s="2821" t="s">
        <v>484</v>
      </c>
      <c r="K326" s="4073"/>
      <c r="L326" s="2977"/>
      <c r="M326" s="2825" t="s">
        <v>80</v>
      </c>
      <c r="N326" s="2825"/>
      <c r="O326" s="2825">
        <v>20</v>
      </c>
      <c r="P326" s="2825">
        <v>1</v>
      </c>
      <c r="Q326" s="2825">
        <f t="shared" si="121"/>
        <v>20</v>
      </c>
      <c r="R326" s="2978" t="s">
        <v>383</v>
      </c>
      <c r="S326" s="2976" t="s">
        <v>529</v>
      </c>
      <c r="T326" s="2819"/>
      <c r="U326" s="2819"/>
      <c r="V326" s="2819"/>
      <c r="W326" s="2819"/>
      <c r="Y326" s="2819"/>
      <c r="Z326" s="2819"/>
    </row>
    <row r="327" spans="1:26" s="2635" customFormat="1" ht="12.75" customHeight="1">
      <c r="A327" s="309" t="s">
        <v>282</v>
      </c>
      <c r="B327" s="2945" t="s">
        <v>1801</v>
      </c>
      <c r="C327" s="4043"/>
      <c r="D327" s="4040"/>
      <c r="E327" s="4040"/>
      <c r="F327" s="4040"/>
      <c r="G327" s="4040"/>
      <c r="H327" s="4040"/>
      <c r="I327" s="4073"/>
      <c r="J327" s="2979" t="s">
        <v>484</v>
      </c>
      <c r="K327" s="4073"/>
      <c r="L327" s="2980"/>
      <c r="M327" s="2830" t="s">
        <v>80</v>
      </c>
      <c r="N327" s="2830"/>
      <c r="O327" s="2830">
        <v>20</v>
      </c>
      <c r="P327" s="2830">
        <v>1</v>
      </c>
      <c r="Q327" s="2830">
        <v>20</v>
      </c>
      <c r="R327" s="2981" t="s">
        <v>383</v>
      </c>
      <c r="S327" s="2976"/>
      <c r="T327" s="2819"/>
      <c r="U327" s="2819"/>
      <c r="V327" s="2819"/>
      <c r="W327" s="2819"/>
      <c r="Y327" s="2819"/>
      <c r="Z327" s="2819"/>
    </row>
    <row r="328" spans="1:26" s="2635" customFormat="1" ht="12.75" customHeight="1">
      <c r="A328" s="309" t="s">
        <v>282</v>
      </c>
      <c r="B328" s="2945" t="s">
        <v>1802</v>
      </c>
      <c r="C328" s="4043"/>
      <c r="D328" s="4040"/>
      <c r="E328" s="4040"/>
      <c r="F328" s="4040"/>
      <c r="G328" s="4040"/>
      <c r="H328" s="4040"/>
      <c r="I328" s="4073"/>
      <c r="J328" s="2979" t="s">
        <v>484</v>
      </c>
      <c r="K328" s="4073"/>
      <c r="L328" s="2980"/>
      <c r="M328" s="2830" t="s">
        <v>80</v>
      </c>
      <c r="N328" s="2830"/>
      <c r="O328" s="2830">
        <v>20</v>
      </c>
      <c r="P328" s="2830">
        <v>1</v>
      </c>
      <c r="Q328" s="2830">
        <v>20</v>
      </c>
      <c r="R328" s="2981" t="s">
        <v>383</v>
      </c>
      <c r="S328" s="2976"/>
      <c r="T328" s="2819"/>
      <c r="U328" s="2819"/>
      <c r="V328" s="2819"/>
      <c r="W328" s="2819"/>
      <c r="Y328" s="2819"/>
      <c r="Z328" s="2819"/>
    </row>
    <row r="329" spans="1:26" s="2635" customFormat="1" ht="12.75" customHeight="1">
      <c r="A329" s="309" t="s">
        <v>282</v>
      </c>
      <c r="B329" s="2945" t="s">
        <v>1803</v>
      </c>
      <c r="C329" s="4043"/>
      <c r="D329" s="4040"/>
      <c r="E329" s="4040"/>
      <c r="F329" s="4040"/>
      <c r="G329" s="4040"/>
      <c r="H329" s="4040"/>
      <c r="I329" s="4073"/>
      <c r="J329" s="2979" t="s">
        <v>484</v>
      </c>
      <c r="K329" s="4073"/>
      <c r="L329" s="2980"/>
      <c r="M329" s="2830" t="s">
        <v>80</v>
      </c>
      <c r="N329" s="2830"/>
      <c r="O329" s="2830">
        <v>20</v>
      </c>
      <c r="P329" s="2830">
        <v>1</v>
      </c>
      <c r="Q329" s="2830">
        <v>20</v>
      </c>
      <c r="R329" s="2981" t="s">
        <v>383</v>
      </c>
      <c r="S329" s="2976"/>
      <c r="T329" s="2819"/>
      <c r="U329" s="2819"/>
      <c r="V329" s="2819"/>
      <c r="W329" s="2819"/>
      <c r="Y329" s="2819"/>
      <c r="Z329" s="2819"/>
    </row>
    <row r="330" spans="1:26" s="2635" customFormat="1" ht="13.5" customHeight="1" thickBot="1">
      <c r="A330" s="317" t="s">
        <v>282</v>
      </c>
      <c r="B330" s="2858" t="s">
        <v>1804</v>
      </c>
      <c r="C330" s="4044"/>
      <c r="D330" s="4041"/>
      <c r="E330" s="4041"/>
      <c r="F330" s="4041"/>
      <c r="G330" s="4041"/>
      <c r="H330" s="4041"/>
      <c r="I330" s="4074"/>
      <c r="J330" s="2835" t="s">
        <v>484</v>
      </c>
      <c r="K330" s="4074"/>
      <c r="L330" s="2837"/>
      <c r="M330" s="2836" t="s">
        <v>80</v>
      </c>
      <c r="N330" s="2836"/>
      <c r="O330" s="2836">
        <v>20</v>
      </c>
      <c r="P330" s="2836">
        <v>1</v>
      </c>
      <c r="Q330" s="2836">
        <f t="shared" si="121"/>
        <v>20</v>
      </c>
      <c r="R330" s="2882" t="s">
        <v>383</v>
      </c>
      <c r="S330" s="2976" t="s">
        <v>529</v>
      </c>
      <c r="T330" s="2819"/>
      <c r="U330" s="2819"/>
      <c r="V330" s="2819"/>
      <c r="W330" s="2819"/>
      <c r="Y330" s="2819"/>
      <c r="Z330" s="2819"/>
    </row>
    <row r="331" spans="1:26" hidden="1">
      <c r="A331" s="334" t="s">
        <v>282</v>
      </c>
      <c r="B331" s="2933" t="s">
        <v>823</v>
      </c>
      <c r="C331" s="4043">
        <v>360939</v>
      </c>
      <c r="D331" s="4040">
        <v>3106</v>
      </c>
      <c r="E331" s="2895" t="s">
        <v>695</v>
      </c>
      <c r="F331" s="843" t="s">
        <v>34</v>
      </c>
      <c r="G331" s="843" t="s">
        <v>536</v>
      </c>
      <c r="H331" s="2908" t="str">
        <f t="shared" ref="H331" si="122">A331&amp;"-"&amp;E331&amp;F331&amp;"-"&amp;G331</f>
        <v>PK2-MR-ME</v>
      </c>
      <c r="I331" s="2919" t="s">
        <v>482</v>
      </c>
      <c r="J331" s="2919" t="s">
        <v>483</v>
      </c>
      <c r="K331" s="2920">
        <v>30</v>
      </c>
      <c r="L331" s="2921"/>
      <c r="M331" s="2920" t="s">
        <v>80</v>
      </c>
      <c r="N331" s="2920"/>
      <c r="O331" s="2920">
        <v>20</v>
      </c>
      <c r="P331" s="2920">
        <v>1</v>
      </c>
      <c r="Q331" s="2920">
        <f t="shared" si="121"/>
        <v>20</v>
      </c>
      <c r="R331" s="127" t="s">
        <v>385</v>
      </c>
      <c r="S331" s="192" t="s">
        <v>530</v>
      </c>
      <c r="V331" s="193"/>
      <c r="W331" s="2819"/>
      <c r="Y331" s="2819"/>
    </row>
    <row r="332" spans="1:26" hidden="1">
      <c r="A332" s="309" t="s">
        <v>282</v>
      </c>
      <c r="B332" s="2933" t="s">
        <v>823</v>
      </c>
      <c r="C332" s="4043"/>
      <c r="D332" s="4040"/>
      <c r="E332" s="2899" t="s">
        <v>695</v>
      </c>
      <c r="F332" s="839" t="s">
        <v>34</v>
      </c>
      <c r="G332" s="839" t="s">
        <v>536</v>
      </c>
      <c r="H332" s="2894" t="str">
        <f t="shared" ref="H332:H348" si="123">A332&amp;"-"&amp;E332&amp;F332&amp;"-"&amp;G332</f>
        <v>PK2-MR-ME</v>
      </c>
      <c r="I332" s="2916" t="s">
        <v>523</v>
      </c>
      <c r="J332" s="2916" t="s">
        <v>487</v>
      </c>
      <c r="K332" s="2917">
        <v>30</v>
      </c>
      <c r="L332" s="2918"/>
      <c r="M332" s="2917" t="s">
        <v>80</v>
      </c>
      <c r="N332" s="2917"/>
      <c r="O332" s="2917">
        <v>20</v>
      </c>
      <c r="P332" s="2917">
        <v>1</v>
      </c>
      <c r="Q332" s="2917">
        <f t="shared" si="121"/>
        <v>20</v>
      </c>
      <c r="R332" s="101" t="s">
        <v>385</v>
      </c>
      <c r="S332" s="192" t="s">
        <v>530</v>
      </c>
      <c r="V332" s="193"/>
      <c r="W332" s="2819"/>
      <c r="Y332" s="2819"/>
    </row>
    <row r="333" spans="1:26" hidden="1">
      <c r="A333" s="309" t="s">
        <v>282</v>
      </c>
      <c r="B333" s="2915" t="s">
        <v>824</v>
      </c>
      <c r="C333" s="4043"/>
      <c r="D333" s="4040"/>
      <c r="E333" s="2899" t="s">
        <v>695</v>
      </c>
      <c r="F333" s="839" t="s">
        <v>34</v>
      </c>
      <c r="G333" s="839" t="s">
        <v>536</v>
      </c>
      <c r="H333" s="2894" t="str">
        <f t="shared" si="123"/>
        <v>PK2-MR-ME</v>
      </c>
      <c r="I333" s="2916" t="s">
        <v>482</v>
      </c>
      <c r="J333" s="2916" t="s">
        <v>483</v>
      </c>
      <c r="K333" s="2917">
        <v>30</v>
      </c>
      <c r="L333" s="2918"/>
      <c r="M333" s="2917" t="s">
        <v>80</v>
      </c>
      <c r="N333" s="2917"/>
      <c r="O333" s="2917">
        <v>20</v>
      </c>
      <c r="P333" s="2917">
        <v>1</v>
      </c>
      <c r="Q333" s="2917">
        <f t="shared" si="121"/>
        <v>20</v>
      </c>
      <c r="R333" s="101" t="s">
        <v>385</v>
      </c>
      <c r="S333" s="192" t="s">
        <v>530</v>
      </c>
      <c r="V333" s="193"/>
      <c r="W333" s="2819"/>
      <c r="Y333" s="2819"/>
    </row>
    <row r="334" spans="1:26" hidden="1">
      <c r="A334" s="309" t="s">
        <v>282</v>
      </c>
      <c r="B334" s="2915" t="s">
        <v>824</v>
      </c>
      <c r="C334" s="4043"/>
      <c r="D334" s="4040"/>
      <c r="E334" s="2899" t="s">
        <v>695</v>
      </c>
      <c r="F334" s="839" t="s">
        <v>34</v>
      </c>
      <c r="G334" s="839" t="s">
        <v>536</v>
      </c>
      <c r="H334" s="2894" t="str">
        <f t="shared" si="123"/>
        <v>PK2-MR-ME</v>
      </c>
      <c r="I334" s="2916" t="s">
        <v>523</v>
      </c>
      <c r="J334" s="2916" t="s">
        <v>487</v>
      </c>
      <c r="K334" s="2917">
        <v>30</v>
      </c>
      <c r="L334" s="2918"/>
      <c r="M334" s="2917" t="s">
        <v>80</v>
      </c>
      <c r="N334" s="2917"/>
      <c r="O334" s="2917">
        <v>20</v>
      </c>
      <c r="P334" s="2917">
        <v>1</v>
      </c>
      <c r="Q334" s="2917">
        <f t="shared" si="121"/>
        <v>20</v>
      </c>
      <c r="R334" s="101" t="s">
        <v>385</v>
      </c>
      <c r="S334" s="192" t="s">
        <v>530</v>
      </c>
      <c r="V334" s="193"/>
      <c r="W334" s="2819"/>
      <c r="Y334" s="2819"/>
    </row>
    <row r="335" spans="1:26" hidden="1">
      <c r="A335" s="309" t="s">
        <v>282</v>
      </c>
      <c r="B335" s="2933" t="s">
        <v>825</v>
      </c>
      <c r="C335" s="4043"/>
      <c r="D335" s="4040"/>
      <c r="E335" s="2899" t="s">
        <v>695</v>
      </c>
      <c r="F335" s="839" t="s">
        <v>34</v>
      </c>
      <c r="G335" s="839" t="s">
        <v>536</v>
      </c>
      <c r="H335" s="2894" t="str">
        <f t="shared" si="123"/>
        <v>PK2-MR-ME</v>
      </c>
      <c r="I335" s="2916" t="s">
        <v>482</v>
      </c>
      <c r="J335" s="2916" t="s">
        <v>483</v>
      </c>
      <c r="K335" s="2917">
        <v>30</v>
      </c>
      <c r="L335" s="2918"/>
      <c r="M335" s="2917" t="s">
        <v>80</v>
      </c>
      <c r="N335" s="2917"/>
      <c r="O335" s="2917">
        <v>20</v>
      </c>
      <c r="P335" s="2917">
        <v>1</v>
      </c>
      <c r="Q335" s="2917">
        <f t="shared" si="121"/>
        <v>20</v>
      </c>
      <c r="R335" s="101" t="s">
        <v>385</v>
      </c>
      <c r="S335" s="192" t="s">
        <v>530</v>
      </c>
      <c r="V335" s="193"/>
      <c r="W335" s="2819"/>
      <c r="Y335" s="2819"/>
    </row>
    <row r="336" spans="1:26" hidden="1">
      <c r="A336" s="309" t="s">
        <v>282</v>
      </c>
      <c r="B336" s="2933" t="s">
        <v>825</v>
      </c>
      <c r="C336" s="4043"/>
      <c r="D336" s="4040"/>
      <c r="E336" s="2899" t="s">
        <v>695</v>
      </c>
      <c r="F336" s="839" t="s">
        <v>34</v>
      </c>
      <c r="G336" s="839" t="s">
        <v>536</v>
      </c>
      <c r="H336" s="2894" t="str">
        <f t="shared" si="123"/>
        <v>PK2-MR-ME</v>
      </c>
      <c r="I336" s="2916" t="s">
        <v>523</v>
      </c>
      <c r="J336" s="2916" t="s">
        <v>487</v>
      </c>
      <c r="K336" s="2917">
        <v>30</v>
      </c>
      <c r="L336" s="2918"/>
      <c r="M336" s="2917" t="s">
        <v>80</v>
      </c>
      <c r="N336" s="2917"/>
      <c r="O336" s="2917">
        <v>20</v>
      </c>
      <c r="P336" s="2917">
        <v>1</v>
      </c>
      <c r="Q336" s="2917">
        <f t="shared" si="121"/>
        <v>20</v>
      </c>
      <c r="R336" s="101" t="s">
        <v>385</v>
      </c>
      <c r="S336" s="192" t="s">
        <v>530</v>
      </c>
      <c r="V336" s="193"/>
      <c r="W336" s="2819"/>
      <c r="Y336" s="2819"/>
    </row>
    <row r="337" spans="1:25" hidden="1">
      <c r="A337" s="309" t="s">
        <v>282</v>
      </c>
      <c r="B337" s="2933" t="s">
        <v>826</v>
      </c>
      <c r="C337" s="4043"/>
      <c r="D337" s="4040"/>
      <c r="E337" s="2899" t="s">
        <v>695</v>
      </c>
      <c r="F337" s="839" t="s">
        <v>34</v>
      </c>
      <c r="G337" s="839" t="s">
        <v>536</v>
      </c>
      <c r="H337" s="2894" t="str">
        <f t="shared" si="123"/>
        <v>PK2-MR-ME</v>
      </c>
      <c r="I337" s="2916" t="s">
        <v>482</v>
      </c>
      <c r="J337" s="2916" t="s">
        <v>483</v>
      </c>
      <c r="K337" s="2917">
        <v>30</v>
      </c>
      <c r="L337" s="2918"/>
      <c r="M337" s="2917" t="s">
        <v>80</v>
      </c>
      <c r="N337" s="2917"/>
      <c r="O337" s="2917">
        <v>20</v>
      </c>
      <c r="P337" s="2917">
        <v>1</v>
      </c>
      <c r="Q337" s="2917">
        <f t="shared" si="121"/>
        <v>20</v>
      </c>
      <c r="R337" s="101" t="s">
        <v>385</v>
      </c>
      <c r="S337" s="192" t="s">
        <v>530</v>
      </c>
      <c r="V337" s="193"/>
      <c r="W337" s="2819"/>
      <c r="Y337" s="2819"/>
    </row>
    <row r="338" spans="1:25" hidden="1">
      <c r="A338" s="309" t="s">
        <v>282</v>
      </c>
      <c r="B338" s="2933" t="s">
        <v>826</v>
      </c>
      <c r="C338" s="4043"/>
      <c r="D338" s="4040"/>
      <c r="E338" s="2899" t="s">
        <v>695</v>
      </c>
      <c r="F338" s="839" t="s">
        <v>34</v>
      </c>
      <c r="G338" s="839" t="s">
        <v>536</v>
      </c>
      <c r="H338" s="2894" t="str">
        <f t="shared" si="123"/>
        <v>PK2-MR-ME</v>
      </c>
      <c r="I338" s="2916" t="s">
        <v>523</v>
      </c>
      <c r="J338" s="2916" t="s">
        <v>487</v>
      </c>
      <c r="K338" s="2917">
        <v>30</v>
      </c>
      <c r="L338" s="2918"/>
      <c r="M338" s="2917" t="s">
        <v>80</v>
      </c>
      <c r="N338" s="2917"/>
      <c r="O338" s="2917">
        <v>20</v>
      </c>
      <c r="P338" s="2917">
        <v>1</v>
      </c>
      <c r="Q338" s="2917">
        <f t="shared" si="121"/>
        <v>20</v>
      </c>
      <c r="R338" s="101" t="s">
        <v>385</v>
      </c>
      <c r="S338" s="192" t="s">
        <v>530</v>
      </c>
      <c r="V338" s="193"/>
      <c r="W338" s="2819"/>
      <c r="Y338" s="2819"/>
    </row>
    <row r="339" spans="1:25" hidden="1">
      <c r="A339" s="309" t="s">
        <v>282</v>
      </c>
      <c r="B339" s="2929" t="s">
        <v>827</v>
      </c>
      <c r="C339" s="4043"/>
      <c r="D339" s="4040"/>
      <c r="E339" s="2899" t="s">
        <v>695</v>
      </c>
      <c r="F339" s="839" t="s">
        <v>34</v>
      </c>
      <c r="G339" s="839" t="s">
        <v>536</v>
      </c>
      <c r="H339" s="2894" t="str">
        <f t="shared" si="123"/>
        <v>PK2-MR-ME</v>
      </c>
      <c r="I339" s="2916" t="s">
        <v>482</v>
      </c>
      <c r="J339" s="2916" t="s">
        <v>483</v>
      </c>
      <c r="K339" s="2917">
        <v>30</v>
      </c>
      <c r="L339" s="2918"/>
      <c r="M339" s="2917" t="s">
        <v>80</v>
      </c>
      <c r="N339" s="2917"/>
      <c r="O339" s="2917">
        <v>20</v>
      </c>
      <c r="P339" s="2917">
        <v>1</v>
      </c>
      <c r="Q339" s="2917">
        <f t="shared" si="121"/>
        <v>20</v>
      </c>
      <c r="R339" s="101" t="s">
        <v>385</v>
      </c>
      <c r="S339" s="192" t="s">
        <v>530</v>
      </c>
      <c r="V339" s="193"/>
      <c r="W339" s="2819"/>
      <c r="Y339" s="2819"/>
    </row>
    <row r="340" spans="1:25" hidden="1">
      <c r="A340" s="309" t="s">
        <v>282</v>
      </c>
      <c r="B340" s="2929" t="s">
        <v>827</v>
      </c>
      <c r="C340" s="4043"/>
      <c r="D340" s="4040"/>
      <c r="E340" s="2899" t="s">
        <v>695</v>
      </c>
      <c r="F340" s="839" t="s">
        <v>34</v>
      </c>
      <c r="G340" s="839" t="s">
        <v>536</v>
      </c>
      <c r="H340" s="2894" t="str">
        <f t="shared" si="123"/>
        <v>PK2-MR-ME</v>
      </c>
      <c r="I340" s="2916" t="s">
        <v>523</v>
      </c>
      <c r="J340" s="2916" t="s">
        <v>487</v>
      </c>
      <c r="K340" s="2917">
        <v>30</v>
      </c>
      <c r="L340" s="2918"/>
      <c r="M340" s="2917" t="s">
        <v>80</v>
      </c>
      <c r="N340" s="2917"/>
      <c r="O340" s="2917">
        <v>20</v>
      </c>
      <c r="P340" s="2917">
        <v>1</v>
      </c>
      <c r="Q340" s="2917">
        <f t="shared" si="121"/>
        <v>20</v>
      </c>
      <c r="R340" s="101" t="s">
        <v>385</v>
      </c>
      <c r="S340" s="192" t="s">
        <v>530</v>
      </c>
      <c r="V340" s="193"/>
      <c r="W340" s="2819"/>
      <c r="Y340" s="2819"/>
    </row>
    <row r="341" spans="1:25" hidden="1">
      <c r="A341" s="309" t="s">
        <v>282</v>
      </c>
      <c r="B341" s="2929" t="s">
        <v>828</v>
      </c>
      <c r="C341" s="4043"/>
      <c r="D341" s="4040"/>
      <c r="E341" s="2899" t="s">
        <v>695</v>
      </c>
      <c r="F341" s="839" t="s">
        <v>34</v>
      </c>
      <c r="G341" s="839" t="s">
        <v>536</v>
      </c>
      <c r="H341" s="2894" t="str">
        <f t="shared" si="123"/>
        <v>PK2-MR-ME</v>
      </c>
      <c r="I341" s="2916" t="s">
        <v>482</v>
      </c>
      <c r="J341" s="2916" t="s">
        <v>483</v>
      </c>
      <c r="K341" s="2917">
        <v>30</v>
      </c>
      <c r="L341" s="2918"/>
      <c r="M341" s="2917" t="s">
        <v>80</v>
      </c>
      <c r="N341" s="2917"/>
      <c r="O341" s="2917">
        <v>20</v>
      </c>
      <c r="P341" s="2917">
        <v>1</v>
      </c>
      <c r="Q341" s="2917">
        <f t="shared" si="121"/>
        <v>20</v>
      </c>
      <c r="R341" s="101" t="s">
        <v>385</v>
      </c>
      <c r="S341" s="192" t="s">
        <v>530</v>
      </c>
      <c r="V341" s="193"/>
      <c r="W341" s="2819"/>
      <c r="Y341" s="2819"/>
    </row>
    <row r="342" spans="1:25" hidden="1">
      <c r="A342" s="309" t="s">
        <v>282</v>
      </c>
      <c r="B342" s="2929" t="s">
        <v>828</v>
      </c>
      <c r="C342" s="4043"/>
      <c r="D342" s="4040"/>
      <c r="E342" s="2899" t="s">
        <v>695</v>
      </c>
      <c r="F342" s="839" t="s">
        <v>34</v>
      </c>
      <c r="G342" s="839" t="s">
        <v>536</v>
      </c>
      <c r="H342" s="2894" t="str">
        <f t="shared" si="123"/>
        <v>PK2-MR-ME</v>
      </c>
      <c r="I342" s="2916" t="s">
        <v>523</v>
      </c>
      <c r="J342" s="2916" t="s">
        <v>487</v>
      </c>
      <c r="K342" s="2917">
        <v>30</v>
      </c>
      <c r="L342" s="2918"/>
      <c r="M342" s="2917" t="s">
        <v>80</v>
      </c>
      <c r="N342" s="2917"/>
      <c r="O342" s="2917">
        <v>20</v>
      </c>
      <c r="P342" s="2917">
        <v>1</v>
      </c>
      <c r="Q342" s="2917">
        <f t="shared" si="121"/>
        <v>20</v>
      </c>
      <c r="R342" s="101" t="s">
        <v>385</v>
      </c>
      <c r="S342" s="192" t="s">
        <v>530</v>
      </c>
      <c r="V342" s="193"/>
      <c r="W342" s="2819"/>
      <c r="Y342" s="2819"/>
    </row>
    <row r="343" spans="1:25" hidden="1">
      <c r="A343" s="309" t="s">
        <v>282</v>
      </c>
      <c r="B343" s="2929" t="s">
        <v>829</v>
      </c>
      <c r="C343" s="4043"/>
      <c r="D343" s="4040"/>
      <c r="E343" s="2899" t="s">
        <v>695</v>
      </c>
      <c r="F343" s="839" t="s">
        <v>34</v>
      </c>
      <c r="G343" s="839" t="s">
        <v>536</v>
      </c>
      <c r="H343" s="2894" t="str">
        <f t="shared" si="123"/>
        <v>PK2-MR-ME</v>
      </c>
      <c r="I343" s="2916" t="s">
        <v>482</v>
      </c>
      <c r="J343" s="2916" t="s">
        <v>483</v>
      </c>
      <c r="K343" s="2917">
        <v>30</v>
      </c>
      <c r="L343" s="2918"/>
      <c r="M343" s="2917" t="s">
        <v>80</v>
      </c>
      <c r="N343" s="2917"/>
      <c r="O343" s="2917">
        <v>20</v>
      </c>
      <c r="P343" s="2917">
        <v>1</v>
      </c>
      <c r="Q343" s="2917">
        <f t="shared" si="121"/>
        <v>20</v>
      </c>
      <c r="R343" s="101" t="s">
        <v>385</v>
      </c>
      <c r="S343" s="192" t="s">
        <v>530</v>
      </c>
      <c r="V343" s="193"/>
      <c r="W343" s="2819"/>
      <c r="Y343" s="2819"/>
    </row>
    <row r="344" spans="1:25" hidden="1">
      <c r="A344" s="309" t="s">
        <v>282</v>
      </c>
      <c r="B344" s="2929" t="s">
        <v>829</v>
      </c>
      <c r="C344" s="4043"/>
      <c r="D344" s="4040"/>
      <c r="E344" s="2899" t="s">
        <v>695</v>
      </c>
      <c r="F344" s="839" t="s">
        <v>34</v>
      </c>
      <c r="G344" s="839" t="s">
        <v>536</v>
      </c>
      <c r="H344" s="2894" t="str">
        <f t="shared" si="123"/>
        <v>PK2-MR-ME</v>
      </c>
      <c r="I344" s="2916" t="s">
        <v>523</v>
      </c>
      <c r="J344" s="2916" t="s">
        <v>487</v>
      </c>
      <c r="K344" s="2917">
        <v>30</v>
      </c>
      <c r="L344" s="2918"/>
      <c r="M344" s="2917" t="s">
        <v>80</v>
      </c>
      <c r="N344" s="2917"/>
      <c r="O344" s="2917">
        <v>20</v>
      </c>
      <c r="P344" s="2917">
        <v>1</v>
      </c>
      <c r="Q344" s="2917">
        <f t="shared" si="121"/>
        <v>20</v>
      </c>
      <c r="R344" s="101" t="s">
        <v>385</v>
      </c>
      <c r="S344" s="192" t="s">
        <v>530</v>
      </c>
      <c r="V344" s="193"/>
      <c r="W344" s="2819"/>
      <c r="Y344" s="2819"/>
    </row>
    <row r="345" spans="1:25" hidden="1">
      <c r="A345" s="309" t="s">
        <v>282</v>
      </c>
      <c r="B345" s="2929" t="s">
        <v>830</v>
      </c>
      <c r="C345" s="4043"/>
      <c r="D345" s="4040"/>
      <c r="E345" s="2899" t="s">
        <v>695</v>
      </c>
      <c r="F345" s="839" t="s">
        <v>34</v>
      </c>
      <c r="G345" s="839" t="s">
        <v>536</v>
      </c>
      <c r="H345" s="2894" t="str">
        <f t="shared" si="123"/>
        <v>PK2-MR-ME</v>
      </c>
      <c r="I345" s="2916" t="s">
        <v>482</v>
      </c>
      <c r="J345" s="2916" t="s">
        <v>483</v>
      </c>
      <c r="K345" s="2917">
        <v>30</v>
      </c>
      <c r="L345" s="2918"/>
      <c r="M345" s="2917" t="s">
        <v>80</v>
      </c>
      <c r="N345" s="2917"/>
      <c r="O345" s="2917">
        <v>20</v>
      </c>
      <c r="P345" s="2917">
        <v>1</v>
      </c>
      <c r="Q345" s="2917">
        <f t="shared" si="121"/>
        <v>20</v>
      </c>
      <c r="R345" s="101" t="s">
        <v>385</v>
      </c>
      <c r="S345" s="192" t="s">
        <v>530</v>
      </c>
      <c r="V345" s="193"/>
      <c r="W345" s="2819"/>
      <c r="Y345" s="2819"/>
    </row>
    <row r="346" spans="1:25" hidden="1">
      <c r="A346" s="309" t="s">
        <v>282</v>
      </c>
      <c r="B346" s="2929" t="s">
        <v>830</v>
      </c>
      <c r="C346" s="4043"/>
      <c r="D346" s="4040"/>
      <c r="E346" s="2899" t="s">
        <v>695</v>
      </c>
      <c r="F346" s="839" t="s">
        <v>34</v>
      </c>
      <c r="G346" s="839" t="s">
        <v>536</v>
      </c>
      <c r="H346" s="2894" t="str">
        <f t="shared" si="123"/>
        <v>PK2-MR-ME</v>
      </c>
      <c r="I346" s="2916" t="s">
        <v>523</v>
      </c>
      <c r="J346" s="2916" t="s">
        <v>487</v>
      </c>
      <c r="K346" s="2917">
        <v>30</v>
      </c>
      <c r="L346" s="2918"/>
      <c r="M346" s="2917" t="s">
        <v>80</v>
      </c>
      <c r="N346" s="2917"/>
      <c r="O346" s="2917">
        <v>20</v>
      </c>
      <c r="P346" s="2917">
        <v>1</v>
      </c>
      <c r="Q346" s="2917">
        <f t="shared" si="121"/>
        <v>20</v>
      </c>
      <c r="R346" s="101" t="s">
        <v>385</v>
      </c>
      <c r="S346" s="192" t="s">
        <v>530</v>
      </c>
      <c r="V346" s="193"/>
      <c r="W346" s="2819"/>
      <c r="Y346" s="2819"/>
    </row>
    <row r="347" spans="1:25" hidden="1">
      <c r="A347" s="309" t="s">
        <v>282</v>
      </c>
      <c r="B347" s="2929" t="s">
        <v>831</v>
      </c>
      <c r="C347" s="4043"/>
      <c r="D347" s="4040"/>
      <c r="E347" s="2899" t="s">
        <v>695</v>
      </c>
      <c r="F347" s="839" t="s">
        <v>34</v>
      </c>
      <c r="G347" s="839" t="s">
        <v>536</v>
      </c>
      <c r="H347" s="2894" t="str">
        <f t="shared" si="123"/>
        <v>PK2-MR-ME</v>
      </c>
      <c r="I347" s="2916" t="s">
        <v>482</v>
      </c>
      <c r="J347" s="2916" t="s">
        <v>483</v>
      </c>
      <c r="K347" s="2917">
        <v>30</v>
      </c>
      <c r="L347" s="2918"/>
      <c r="M347" s="2917" t="s">
        <v>80</v>
      </c>
      <c r="N347" s="2917"/>
      <c r="O347" s="2917">
        <v>20</v>
      </c>
      <c r="P347" s="2917">
        <v>1</v>
      </c>
      <c r="Q347" s="2917">
        <f t="shared" si="121"/>
        <v>20</v>
      </c>
      <c r="R347" s="101" t="s">
        <v>385</v>
      </c>
      <c r="S347" s="192" t="s">
        <v>530</v>
      </c>
      <c r="V347" s="193"/>
      <c r="W347" s="2819"/>
      <c r="Y347" s="2819"/>
    </row>
    <row r="348" spans="1:25" ht="12" hidden="1" thickBot="1">
      <c r="A348" s="317" t="s">
        <v>282</v>
      </c>
      <c r="B348" s="2930" t="s">
        <v>831</v>
      </c>
      <c r="C348" s="4044"/>
      <c r="D348" s="4041"/>
      <c r="E348" s="2904" t="s">
        <v>695</v>
      </c>
      <c r="F348" s="824" t="s">
        <v>34</v>
      </c>
      <c r="G348" s="824" t="s">
        <v>536</v>
      </c>
      <c r="H348" s="2903" t="str">
        <f t="shared" si="123"/>
        <v>PK2-MR-ME</v>
      </c>
      <c r="I348" s="2924" t="s">
        <v>523</v>
      </c>
      <c r="J348" s="2924" t="s">
        <v>487</v>
      </c>
      <c r="K348" s="2925">
        <v>30</v>
      </c>
      <c r="L348" s="2926"/>
      <c r="M348" s="2925" t="s">
        <v>80</v>
      </c>
      <c r="N348" s="2925"/>
      <c r="O348" s="2925">
        <v>20</v>
      </c>
      <c r="P348" s="2925">
        <v>1</v>
      </c>
      <c r="Q348" s="2925">
        <f t="shared" si="121"/>
        <v>20</v>
      </c>
      <c r="R348" s="104" t="s">
        <v>385</v>
      </c>
      <c r="S348" s="192" t="s">
        <v>530</v>
      </c>
      <c r="V348" s="193"/>
      <c r="W348" s="2819"/>
      <c r="Y348" s="2819"/>
    </row>
    <row r="349" spans="1:25" hidden="1">
      <c r="A349" s="852" t="s">
        <v>282</v>
      </c>
      <c r="B349" s="2934" t="s">
        <v>823</v>
      </c>
      <c r="C349" s="4042">
        <v>360940</v>
      </c>
      <c r="D349" s="4039">
        <v>3108</v>
      </c>
      <c r="E349" s="2890" t="s">
        <v>846</v>
      </c>
      <c r="F349" s="835" t="s">
        <v>9</v>
      </c>
      <c r="G349" s="835" t="s">
        <v>697</v>
      </c>
      <c r="H349" s="2889" t="str">
        <f>A349&amp;"-"&amp;E349&amp;F349&amp;"-"&amp;G349&amp;3</f>
        <v>PK2-QC-EE3</v>
      </c>
      <c r="I349" s="2912" t="s">
        <v>482</v>
      </c>
      <c r="J349" s="2912" t="s">
        <v>485</v>
      </c>
      <c r="K349" s="2841">
        <v>90</v>
      </c>
      <c r="L349" s="2914"/>
      <c r="M349" s="2913" t="s">
        <v>80</v>
      </c>
      <c r="N349" s="2913"/>
      <c r="O349" s="2913">
        <v>30</v>
      </c>
      <c r="P349" s="2913">
        <v>1</v>
      </c>
      <c r="Q349" s="2913">
        <f t="shared" ref="Q349:Q350" si="124">O349*P349</f>
        <v>30</v>
      </c>
      <c r="R349" s="2935" t="s">
        <v>384</v>
      </c>
      <c r="S349" s="192" t="s">
        <v>531</v>
      </c>
      <c r="V349" s="193"/>
      <c r="W349" s="2819"/>
      <c r="Y349" s="2819"/>
    </row>
    <row r="350" spans="1:25" ht="12.75" hidden="1" customHeight="1">
      <c r="A350" s="852" t="s">
        <v>282</v>
      </c>
      <c r="B350" s="2936" t="s">
        <v>823</v>
      </c>
      <c r="C350" s="4043"/>
      <c r="D350" s="4040"/>
      <c r="E350" s="2899" t="s">
        <v>846</v>
      </c>
      <c r="F350" s="839" t="s">
        <v>9</v>
      </c>
      <c r="G350" s="839" t="s">
        <v>697</v>
      </c>
      <c r="H350" s="2894" t="str">
        <f t="shared" ref="H350:H366" si="125">A350&amp;"-"&amp;E350&amp;F350&amp;"-"&amp;G350&amp;3</f>
        <v>PK2-QC-EE3</v>
      </c>
      <c r="I350" s="2916" t="s">
        <v>495</v>
      </c>
      <c r="J350" s="2916" t="s">
        <v>496</v>
      </c>
      <c r="K350" s="2917">
        <v>90</v>
      </c>
      <c r="L350" s="2918"/>
      <c r="M350" s="2917" t="s">
        <v>80</v>
      </c>
      <c r="N350" s="2917"/>
      <c r="O350" s="2917">
        <v>20</v>
      </c>
      <c r="P350" s="2917">
        <v>1</v>
      </c>
      <c r="Q350" s="2917">
        <f t="shared" si="124"/>
        <v>20</v>
      </c>
      <c r="R350" s="2937" t="s">
        <v>384</v>
      </c>
      <c r="S350" s="192" t="s">
        <v>531</v>
      </c>
      <c r="V350" s="193"/>
      <c r="W350" s="2819"/>
      <c r="Y350" s="2819"/>
    </row>
    <row r="351" spans="1:25" hidden="1">
      <c r="A351" s="852" t="s">
        <v>282</v>
      </c>
      <c r="B351" s="2938" t="s">
        <v>824</v>
      </c>
      <c r="C351" s="4043"/>
      <c r="D351" s="4040"/>
      <c r="E351" s="2899" t="s">
        <v>846</v>
      </c>
      <c r="F351" s="839" t="s">
        <v>9</v>
      </c>
      <c r="G351" s="839" t="s">
        <v>697</v>
      </c>
      <c r="H351" s="2894" t="str">
        <f t="shared" si="125"/>
        <v>PK2-QC-EE3</v>
      </c>
      <c r="I351" s="2916" t="s">
        <v>482</v>
      </c>
      <c r="J351" s="2916" t="s">
        <v>485</v>
      </c>
      <c r="K351" s="2841">
        <v>90</v>
      </c>
      <c r="L351" s="2918"/>
      <c r="M351" s="2917" t="s">
        <v>80</v>
      </c>
      <c r="N351" s="2917"/>
      <c r="O351" s="2917">
        <v>30</v>
      </c>
      <c r="P351" s="2917">
        <v>1</v>
      </c>
      <c r="Q351" s="2917">
        <f t="shared" ref="Q351:Q367" si="126">O351*P351</f>
        <v>30</v>
      </c>
      <c r="R351" s="2937" t="s">
        <v>384</v>
      </c>
      <c r="S351" s="192" t="s">
        <v>531</v>
      </c>
      <c r="V351" s="193"/>
      <c r="W351" s="2819"/>
      <c r="Y351" s="2819"/>
    </row>
    <row r="352" spans="1:25" ht="12.75" hidden="1" customHeight="1">
      <c r="A352" s="852" t="s">
        <v>282</v>
      </c>
      <c r="B352" s="2938" t="s">
        <v>824</v>
      </c>
      <c r="C352" s="4043"/>
      <c r="D352" s="4040"/>
      <c r="E352" s="2899" t="s">
        <v>846</v>
      </c>
      <c r="F352" s="839" t="s">
        <v>9</v>
      </c>
      <c r="G352" s="839" t="s">
        <v>697</v>
      </c>
      <c r="H352" s="2894" t="str">
        <f t="shared" si="125"/>
        <v>PK2-QC-EE3</v>
      </c>
      <c r="I352" s="2916" t="s">
        <v>495</v>
      </c>
      <c r="J352" s="2916" t="s">
        <v>496</v>
      </c>
      <c r="K352" s="2917">
        <v>90</v>
      </c>
      <c r="L352" s="2918"/>
      <c r="M352" s="2917" t="s">
        <v>80</v>
      </c>
      <c r="N352" s="2917"/>
      <c r="O352" s="2917">
        <v>20</v>
      </c>
      <c r="P352" s="2917">
        <v>1</v>
      </c>
      <c r="Q352" s="2917">
        <f t="shared" si="126"/>
        <v>20</v>
      </c>
      <c r="R352" s="2937" t="s">
        <v>384</v>
      </c>
      <c r="S352" s="192" t="s">
        <v>531</v>
      </c>
      <c r="V352" s="193"/>
      <c r="W352" s="2819"/>
      <c r="Y352" s="2819"/>
    </row>
    <row r="353" spans="1:25" hidden="1">
      <c r="A353" s="852" t="s">
        <v>282</v>
      </c>
      <c r="B353" s="2936" t="s">
        <v>825</v>
      </c>
      <c r="C353" s="4043"/>
      <c r="D353" s="4040"/>
      <c r="E353" s="2899" t="s">
        <v>846</v>
      </c>
      <c r="F353" s="839" t="s">
        <v>9</v>
      </c>
      <c r="G353" s="839" t="s">
        <v>697</v>
      </c>
      <c r="H353" s="2894" t="str">
        <f t="shared" si="125"/>
        <v>PK2-QC-EE3</v>
      </c>
      <c r="I353" s="2916" t="s">
        <v>482</v>
      </c>
      <c r="J353" s="2916" t="s">
        <v>485</v>
      </c>
      <c r="K353" s="2841">
        <v>90</v>
      </c>
      <c r="L353" s="2918"/>
      <c r="M353" s="2917" t="s">
        <v>80</v>
      </c>
      <c r="N353" s="2917"/>
      <c r="O353" s="2917">
        <v>30</v>
      </c>
      <c r="P353" s="2917">
        <v>1</v>
      </c>
      <c r="Q353" s="2917">
        <f t="shared" si="126"/>
        <v>30</v>
      </c>
      <c r="R353" s="2937" t="s">
        <v>384</v>
      </c>
      <c r="S353" s="192" t="s">
        <v>531</v>
      </c>
      <c r="V353" s="193"/>
      <c r="W353" s="2819"/>
      <c r="Y353" s="2819"/>
    </row>
    <row r="354" spans="1:25" ht="12.75" hidden="1" customHeight="1">
      <c r="A354" s="852" t="s">
        <v>282</v>
      </c>
      <c r="B354" s="2936" t="s">
        <v>825</v>
      </c>
      <c r="C354" s="4043"/>
      <c r="D354" s="4040"/>
      <c r="E354" s="2899" t="s">
        <v>846</v>
      </c>
      <c r="F354" s="839" t="s">
        <v>9</v>
      </c>
      <c r="G354" s="839" t="s">
        <v>697</v>
      </c>
      <c r="H354" s="2894" t="str">
        <f t="shared" si="125"/>
        <v>PK2-QC-EE3</v>
      </c>
      <c r="I354" s="2916" t="s">
        <v>495</v>
      </c>
      <c r="J354" s="2916" t="s">
        <v>496</v>
      </c>
      <c r="K354" s="2917">
        <v>90</v>
      </c>
      <c r="L354" s="2918"/>
      <c r="M354" s="2917" t="s">
        <v>80</v>
      </c>
      <c r="N354" s="2917"/>
      <c r="O354" s="2917">
        <v>20</v>
      </c>
      <c r="P354" s="2917">
        <v>1</v>
      </c>
      <c r="Q354" s="2917">
        <f t="shared" si="126"/>
        <v>20</v>
      </c>
      <c r="R354" s="2937" t="s">
        <v>384</v>
      </c>
      <c r="S354" s="192" t="s">
        <v>531</v>
      </c>
      <c r="V354" s="193"/>
      <c r="W354" s="2819"/>
      <c r="Y354" s="2819"/>
    </row>
    <row r="355" spans="1:25" hidden="1">
      <c r="A355" s="852" t="s">
        <v>282</v>
      </c>
      <c r="B355" s="2936" t="s">
        <v>826</v>
      </c>
      <c r="C355" s="4043"/>
      <c r="D355" s="4040"/>
      <c r="E355" s="2899" t="s">
        <v>846</v>
      </c>
      <c r="F355" s="839" t="s">
        <v>9</v>
      </c>
      <c r="G355" s="839" t="s">
        <v>697</v>
      </c>
      <c r="H355" s="2894" t="str">
        <f t="shared" si="125"/>
        <v>PK2-QC-EE3</v>
      </c>
      <c r="I355" s="2916" t="s">
        <v>482</v>
      </c>
      <c r="J355" s="2916" t="s">
        <v>485</v>
      </c>
      <c r="K355" s="2841">
        <v>90</v>
      </c>
      <c r="L355" s="2918"/>
      <c r="M355" s="2917" t="s">
        <v>80</v>
      </c>
      <c r="N355" s="2917"/>
      <c r="O355" s="2917">
        <v>30</v>
      </c>
      <c r="P355" s="2917">
        <v>1</v>
      </c>
      <c r="Q355" s="2917">
        <f t="shared" si="126"/>
        <v>30</v>
      </c>
      <c r="R355" s="2937" t="s">
        <v>384</v>
      </c>
      <c r="S355" s="192" t="s">
        <v>531</v>
      </c>
      <c r="V355" s="193"/>
      <c r="W355" s="2819"/>
      <c r="Y355" s="2819"/>
    </row>
    <row r="356" spans="1:25" ht="12.75" hidden="1" customHeight="1">
      <c r="A356" s="852" t="s">
        <v>282</v>
      </c>
      <c r="B356" s="2936" t="s">
        <v>826</v>
      </c>
      <c r="C356" s="4043"/>
      <c r="D356" s="4040"/>
      <c r="E356" s="2899" t="s">
        <v>846</v>
      </c>
      <c r="F356" s="839" t="s">
        <v>9</v>
      </c>
      <c r="G356" s="839" t="s">
        <v>697</v>
      </c>
      <c r="H356" s="2894" t="str">
        <f t="shared" si="125"/>
        <v>PK2-QC-EE3</v>
      </c>
      <c r="I356" s="2916" t="s">
        <v>495</v>
      </c>
      <c r="J356" s="2916" t="s">
        <v>496</v>
      </c>
      <c r="K356" s="2917">
        <v>90</v>
      </c>
      <c r="L356" s="2918"/>
      <c r="M356" s="2917" t="s">
        <v>80</v>
      </c>
      <c r="N356" s="2917"/>
      <c r="O356" s="2917">
        <v>20</v>
      </c>
      <c r="P356" s="2917">
        <v>1</v>
      </c>
      <c r="Q356" s="2917">
        <f t="shared" si="126"/>
        <v>20</v>
      </c>
      <c r="R356" s="2937" t="s">
        <v>384</v>
      </c>
      <c r="S356" s="192" t="s">
        <v>531</v>
      </c>
      <c r="V356" s="193"/>
      <c r="W356" s="2819"/>
      <c r="Y356" s="2819"/>
    </row>
    <row r="357" spans="1:25" hidden="1">
      <c r="A357" s="852" t="s">
        <v>282</v>
      </c>
      <c r="B357" s="2939" t="s">
        <v>827</v>
      </c>
      <c r="C357" s="4043"/>
      <c r="D357" s="4040"/>
      <c r="E357" s="2899" t="s">
        <v>846</v>
      </c>
      <c r="F357" s="839" t="s">
        <v>9</v>
      </c>
      <c r="G357" s="839" t="s">
        <v>697</v>
      </c>
      <c r="H357" s="2894" t="str">
        <f t="shared" si="125"/>
        <v>PK2-QC-EE3</v>
      </c>
      <c r="I357" s="2916" t="s">
        <v>482</v>
      </c>
      <c r="J357" s="2916" t="s">
        <v>485</v>
      </c>
      <c r="K357" s="2841">
        <v>90</v>
      </c>
      <c r="L357" s="2918"/>
      <c r="M357" s="2917" t="s">
        <v>80</v>
      </c>
      <c r="N357" s="2917"/>
      <c r="O357" s="2917">
        <v>30</v>
      </c>
      <c r="P357" s="2917">
        <v>1</v>
      </c>
      <c r="Q357" s="2917">
        <f t="shared" si="126"/>
        <v>30</v>
      </c>
      <c r="R357" s="2937" t="s">
        <v>384</v>
      </c>
      <c r="S357" s="192" t="s">
        <v>531</v>
      </c>
      <c r="V357" s="193"/>
      <c r="W357" s="2819"/>
      <c r="Y357" s="2819"/>
    </row>
    <row r="358" spans="1:25" ht="12.75" hidden="1" customHeight="1">
      <c r="A358" s="852" t="s">
        <v>282</v>
      </c>
      <c r="B358" s="2939" t="s">
        <v>827</v>
      </c>
      <c r="C358" s="4043"/>
      <c r="D358" s="4040"/>
      <c r="E358" s="2899" t="s">
        <v>846</v>
      </c>
      <c r="F358" s="839" t="s">
        <v>9</v>
      </c>
      <c r="G358" s="839" t="s">
        <v>697</v>
      </c>
      <c r="H358" s="2894" t="str">
        <f t="shared" si="125"/>
        <v>PK2-QC-EE3</v>
      </c>
      <c r="I358" s="2916" t="s">
        <v>495</v>
      </c>
      <c r="J358" s="2916" t="s">
        <v>496</v>
      </c>
      <c r="K358" s="2917">
        <v>90</v>
      </c>
      <c r="L358" s="2918"/>
      <c r="M358" s="2917" t="s">
        <v>80</v>
      </c>
      <c r="N358" s="2917"/>
      <c r="O358" s="2917">
        <v>20</v>
      </c>
      <c r="P358" s="2917">
        <v>1</v>
      </c>
      <c r="Q358" s="2917">
        <f t="shared" si="126"/>
        <v>20</v>
      </c>
      <c r="R358" s="2937" t="s">
        <v>384</v>
      </c>
      <c r="S358" s="192" t="s">
        <v>531</v>
      </c>
      <c r="V358" s="193"/>
      <c r="W358" s="2819"/>
      <c r="Y358" s="2819"/>
    </row>
    <row r="359" spans="1:25" hidden="1">
      <c r="A359" s="852" t="s">
        <v>282</v>
      </c>
      <c r="B359" s="2939" t="s">
        <v>828</v>
      </c>
      <c r="C359" s="4043"/>
      <c r="D359" s="4040"/>
      <c r="E359" s="2899" t="s">
        <v>846</v>
      </c>
      <c r="F359" s="839" t="s">
        <v>9</v>
      </c>
      <c r="G359" s="839" t="s">
        <v>697</v>
      </c>
      <c r="H359" s="2894" t="str">
        <f t="shared" si="125"/>
        <v>PK2-QC-EE3</v>
      </c>
      <c r="I359" s="2916" t="s">
        <v>482</v>
      </c>
      <c r="J359" s="2916" t="s">
        <v>485</v>
      </c>
      <c r="K359" s="2841">
        <v>90</v>
      </c>
      <c r="L359" s="2918"/>
      <c r="M359" s="2917" t="s">
        <v>80</v>
      </c>
      <c r="N359" s="2917"/>
      <c r="O359" s="2917">
        <v>30</v>
      </c>
      <c r="P359" s="2917">
        <v>1</v>
      </c>
      <c r="Q359" s="2917">
        <f t="shared" si="126"/>
        <v>30</v>
      </c>
      <c r="R359" s="2937" t="s">
        <v>384</v>
      </c>
      <c r="S359" s="192" t="s">
        <v>531</v>
      </c>
      <c r="V359" s="193"/>
      <c r="W359" s="2819"/>
      <c r="Y359" s="2819"/>
    </row>
    <row r="360" spans="1:25" ht="12.75" hidden="1" customHeight="1">
      <c r="A360" s="852" t="s">
        <v>282</v>
      </c>
      <c r="B360" s="2939" t="s">
        <v>828</v>
      </c>
      <c r="C360" s="4043"/>
      <c r="D360" s="4040"/>
      <c r="E360" s="2899" t="s">
        <v>846</v>
      </c>
      <c r="F360" s="839" t="s">
        <v>9</v>
      </c>
      <c r="G360" s="839" t="s">
        <v>697</v>
      </c>
      <c r="H360" s="2894" t="str">
        <f t="shared" si="125"/>
        <v>PK2-QC-EE3</v>
      </c>
      <c r="I360" s="2916" t="s">
        <v>495</v>
      </c>
      <c r="J360" s="2916" t="s">
        <v>496</v>
      </c>
      <c r="K360" s="2917">
        <v>90</v>
      </c>
      <c r="L360" s="2918"/>
      <c r="M360" s="2917" t="s">
        <v>80</v>
      </c>
      <c r="N360" s="2917"/>
      <c r="O360" s="2917">
        <v>20</v>
      </c>
      <c r="P360" s="2917">
        <v>1</v>
      </c>
      <c r="Q360" s="2917">
        <f t="shared" si="126"/>
        <v>20</v>
      </c>
      <c r="R360" s="2937" t="s">
        <v>384</v>
      </c>
      <c r="S360" s="192" t="s">
        <v>531</v>
      </c>
      <c r="V360" s="193"/>
      <c r="W360" s="2819"/>
      <c r="Y360" s="2819"/>
    </row>
    <row r="361" spans="1:25" hidden="1">
      <c r="A361" s="852" t="s">
        <v>282</v>
      </c>
      <c r="B361" s="2939" t="s">
        <v>829</v>
      </c>
      <c r="C361" s="4043"/>
      <c r="D361" s="4040"/>
      <c r="E361" s="2899" t="s">
        <v>846</v>
      </c>
      <c r="F361" s="839" t="s">
        <v>9</v>
      </c>
      <c r="G361" s="839" t="s">
        <v>697</v>
      </c>
      <c r="H361" s="2894" t="str">
        <f t="shared" si="125"/>
        <v>PK2-QC-EE3</v>
      </c>
      <c r="I361" s="2916" t="s">
        <v>482</v>
      </c>
      <c r="J361" s="2916" t="s">
        <v>485</v>
      </c>
      <c r="K361" s="2841">
        <v>90</v>
      </c>
      <c r="L361" s="2918"/>
      <c r="M361" s="2917" t="s">
        <v>80</v>
      </c>
      <c r="N361" s="2917"/>
      <c r="O361" s="2917">
        <v>30</v>
      </c>
      <c r="P361" s="2917">
        <v>1</v>
      </c>
      <c r="Q361" s="2917">
        <f t="shared" si="126"/>
        <v>30</v>
      </c>
      <c r="R361" s="2937" t="s">
        <v>384</v>
      </c>
      <c r="S361" s="192" t="s">
        <v>531</v>
      </c>
      <c r="V361" s="193"/>
      <c r="W361" s="2819"/>
      <c r="Y361" s="2819"/>
    </row>
    <row r="362" spans="1:25" ht="12.75" hidden="1" customHeight="1">
      <c r="A362" s="852" t="s">
        <v>282</v>
      </c>
      <c r="B362" s="2939" t="s">
        <v>829</v>
      </c>
      <c r="C362" s="4043"/>
      <c r="D362" s="4040"/>
      <c r="E362" s="2899" t="s">
        <v>846</v>
      </c>
      <c r="F362" s="839" t="s">
        <v>9</v>
      </c>
      <c r="G362" s="839" t="s">
        <v>697</v>
      </c>
      <c r="H362" s="2894" t="str">
        <f t="shared" si="125"/>
        <v>PK2-QC-EE3</v>
      </c>
      <c r="I362" s="2916" t="s">
        <v>495</v>
      </c>
      <c r="J362" s="2916" t="s">
        <v>496</v>
      </c>
      <c r="K362" s="2917">
        <v>90</v>
      </c>
      <c r="L362" s="2918"/>
      <c r="M362" s="2917" t="s">
        <v>80</v>
      </c>
      <c r="N362" s="2917"/>
      <c r="O362" s="2917">
        <v>20</v>
      </c>
      <c r="P362" s="2917">
        <v>1</v>
      </c>
      <c r="Q362" s="2917">
        <f t="shared" si="126"/>
        <v>20</v>
      </c>
      <c r="R362" s="2937" t="s">
        <v>384</v>
      </c>
      <c r="S362" s="192" t="s">
        <v>531</v>
      </c>
      <c r="V362" s="193"/>
      <c r="W362" s="2819"/>
      <c r="Y362" s="2819"/>
    </row>
    <row r="363" spans="1:25" hidden="1">
      <c r="A363" s="852" t="s">
        <v>282</v>
      </c>
      <c r="B363" s="2939" t="s">
        <v>830</v>
      </c>
      <c r="C363" s="4043"/>
      <c r="D363" s="4040"/>
      <c r="E363" s="2899" t="s">
        <v>846</v>
      </c>
      <c r="F363" s="839" t="s">
        <v>9</v>
      </c>
      <c r="G363" s="839" t="s">
        <v>697</v>
      </c>
      <c r="H363" s="2894" t="str">
        <f t="shared" si="125"/>
        <v>PK2-QC-EE3</v>
      </c>
      <c r="I363" s="2916" t="s">
        <v>482</v>
      </c>
      <c r="J363" s="2916" t="s">
        <v>485</v>
      </c>
      <c r="K363" s="2841">
        <v>90</v>
      </c>
      <c r="L363" s="2918"/>
      <c r="M363" s="2917" t="s">
        <v>80</v>
      </c>
      <c r="N363" s="2917"/>
      <c r="O363" s="2917">
        <v>30</v>
      </c>
      <c r="P363" s="2917">
        <v>1</v>
      </c>
      <c r="Q363" s="2917">
        <f t="shared" si="126"/>
        <v>30</v>
      </c>
      <c r="R363" s="2937" t="s">
        <v>384</v>
      </c>
      <c r="S363" s="192" t="s">
        <v>531</v>
      </c>
      <c r="V363" s="193"/>
      <c r="W363" s="2819"/>
      <c r="Y363" s="2819"/>
    </row>
    <row r="364" spans="1:25" ht="12.75" hidden="1" customHeight="1">
      <c r="A364" s="852" t="s">
        <v>282</v>
      </c>
      <c r="B364" s="2939" t="s">
        <v>830</v>
      </c>
      <c r="C364" s="4043"/>
      <c r="D364" s="4040"/>
      <c r="E364" s="2899" t="s">
        <v>846</v>
      </c>
      <c r="F364" s="839" t="s">
        <v>9</v>
      </c>
      <c r="G364" s="839" t="s">
        <v>697</v>
      </c>
      <c r="H364" s="2894" t="str">
        <f t="shared" si="125"/>
        <v>PK2-QC-EE3</v>
      </c>
      <c r="I364" s="2916" t="s">
        <v>495</v>
      </c>
      <c r="J364" s="2916" t="s">
        <v>496</v>
      </c>
      <c r="K364" s="2917">
        <v>90</v>
      </c>
      <c r="L364" s="2918"/>
      <c r="M364" s="2917" t="s">
        <v>80</v>
      </c>
      <c r="N364" s="2917"/>
      <c r="O364" s="2917">
        <v>20</v>
      </c>
      <c r="P364" s="2917">
        <v>1</v>
      </c>
      <c r="Q364" s="2917">
        <f t="shared" si="126"/>
        <v>20</v>
      </c>
      <c r="R364" s="2937" t="s">
        <v>384</v>
      </c>
      <c r="S364" s="192" t="s">
        <v>531</v>
      </c>
      <c r="V364" s="193"/>
      <c r="W364" s="2819"/>
      <c r="Y364" s="2819"/>
    </row>
    <row r="365" spans="1:25" hidden="1">
      <c r="A365" s="852" t="s">
        <v>282</v>
      </c>
      <c r="B365" s="2939" t="s">
        <v>831</v>
      </c>
      <c r="C365" s="4043"/>
      <c r="D365" s="4040"/>
      <c r="E365" s="2899" t="s">
        <v>846</v>
      </c>
      <c r="F365" s="839" t="s">
        <v>9</v>
      </c>
      <c r="G365" s="839" t="s">
        <v>697</v>
      </c>
      <c r="H365" s="2894" t="str">
        <f t="shared" si="125"/>
        <v>PK2-QC-EE3</v>
      </c>
      <c r="I365" s="2916" t="s">
        <v>482</v>
      </c>
      <c r="J365" s="2916" t="s">
        <v>485</v>
      </c>
      <c r="K365" s="2841">
        <v>90</v>
      </c>
      <c r="L365" s="2918"/>
      <c r="M365" s="2917" t="s">
        <v>80</v>
      </c>
      <c r="N365" s="2917"/>
      <c r="O365" s="2917">
        <v>30</v>
      </c>
      <c r="P365" s="2917">
        <v>1</v>
      </c>
      <c r="Q365" s="2917">
        <f t="shared" si="126"/>
        <v>30</v>
      </c>
      <c r="R365" s="2937" t="s">
        <v>384</v>
      </c>
      <c r="S365" s="192" t="s">
        <v>531</v>
      </c>
      <c r="V365" s="193"/>
      <c r="W365" s="2819"/>
      <c r="Y365" s="2819"/>
    </row>
    <row r="366" spans="1:25" ht="13.5" hidden="1" customHeight="1" thickBot="1">
      <c r="A366" s="854" t="s">
        <v>282</v>
      </c>
      <c r="B366" s="2940" t="s">
        <v>831</v>
      </c>
      <c r="C366" s="4044"/>
      <c r="D366" s="4041"/>
      <c r="E366" s="2904" t="s">
        <v>846</v>
      </c>
      <c r="F366" s="824" t="s">
        <v>9</v>
      </c>
      <c r="G366" s="824" t="s">
        <v>697</v>
      </c>
      <c r="H366" s="2903" t="str">
        <f t="shared" si="125"/>
        <v>PK2-QC-EE3</v>
      </c>
      <c r="I366" s="2924" t="s">
        <v>495</v>
      </c>
      <c r="J366" s="2924" t="s">
        <v>496</v>
      </c>
      <c r="K366" s="2925">
        <v>90</v>
      </c>
      <c r="L366" s="2926"/>
      <c r="M366" s="2925" t="s">
        <v>80</v>
      </c>
      <c r="N366" s="2925"/>
      <c r="O366" s="2925">
        <v>20</v>
      </c>
      <c r="P366" s="2925">
        <v>1</v>
      </c>
      <c r="Q366" s="2925">
        <f t="shared" si="126"/>
        <v>20</v>
      </c>
      <c r="R366" s="2941" t="s">
        <v>384</v>
      </c>
      <c r="S366" s="192" t="s">
        <v>531</v>
      </c>
      <c r="V366" s="193"/>
      <c r="W366" s="2819"/>
      <c r="Y366" s="2819"/>
    </row>
    <row r="367" spans="1:25" hidden="1">
      <c r="A367" s="325" t="s">
        <v>282</v>
      </c>
      <c r="B367" s="2911" t="s">
        <v>823</v>
      </c>
      <c r="C367" s="4042">
        <v>360941</v>
      </c>
      <c r="D367" s="4039">
        <v>3109</v>
      </c>
      <c r="E367" s="2890" t="s">
        <v>695</v>
      </c>
      <c r="F367" s="835" t="s">
        <v>42</v>
      </c>
      <c r="G367" s="835" t="s">
        <v>536</v>
      </c>
      <c r="H367" s="2889" t="str">
        <f>A367&amp;"-"&amp;E367&amp;F367&amp;"-"&amp;G367&amp;4</f>
        <v>PK2-ML-ME4</v>
      </c>
      <c r="I367" s="2912" t="s">
        <v>477</v>
      </c>
      <c r="J367" s="2912" t="s">
        <v>478</v>
      </c>
      <c r="K367" s="2913">
        <v>30</v>
      </c>
      <c r="L367" s="2914"/>
      <c r="M367" s="2913" t="s">
        <v>80</v>
      </c>
      <c r="N367" s="2913"/>
      <c r="O367" s="2913">
        <v>20</v>
      </c>
      <c r="P367" s="2913">
        <v>1</v>
      </c>
      <c r="Q367" s="2942">
        <f t="shared" si="126"/>
        <v>20</v>
      </c>
      <c r="R367" s="79" t="s">
        <v>503</v>
      </c>
      <c r="S367" s="192" t="s">
        <v>528</v>
      </c>
      <c r="V367" s="193"/>
      <c r="W367" s="2819"/>
      <c r="Y367" s="2819"/>
    </row>
    <row r="368" spans="1:25" hidden="1">
      <c r="A368" s="309" t="s">
        <v>282</v>
      </c>
      <c r="B368" s="2915" t="s">
        <v>824</v>
      </c>
      <c r="C368" s="4043"/>
      <c r="D368" s="4040"/>
      <c r="E368" s="2899" t="s">
        <v>695</v>
      </c>
      <c r="F368" s="839" t="s">
        <v>42</v>
      </c>
      <c r="G368" s="839" t="s">
        <v>536</v>
      </c>
      <c r="H368" s="2894" t="str">
        <f t="shared" ref="H368:H375" si="127">A368&amp;"-"&amp;E368&amp;F368&amp;"-"&amp;G368&amp;4</f>
        <v>PK2-ML-ME4</v>
      </c>
      <c r="I368" s="2916" t="s">
        <v>477</v>
      </c>
      <c r="J368" s="2916" t="s">
        <v>478</v>
      </c>
      <c r="K368" s="2917">
        <v>30</v>
      </c>
      <c r="L368" s="2918"/>
      <c r="M368" s="2917" t="s">
        <v>80</v>
      </c>
      <c r="N368" s="2917"/>
      <c r="O368" s="2917">
        <v>20</v>
      </c>
      <c r="P368" s="2917">
        <v>1</v>
      </c>
      <c r="Q368" s="2943">
        <f t="shared" ref="Q368:Q376" si="128">O368*P368</f>
        <v>20</v>
      </c>
      <c r="R368" s="81" t="s">
        <v>503</v>
      </c>
      <c r="S368" s="192" t="s">
        <v>528</v>
      </c>
      <c r="V368" s="193"/>
      <c r="W368" s="2819"/>
      <c r="Y368" s="2819"/>
    </row>
    <row r="369" spans="1:25" hidden="1">
      <c r="A369" s="309" t="s">
        <v>282</v>
      </c>
      <c r="B369" s="2915" t="s">
        <v>825</v>
      </c>
      <c r="C369" s="4043"/>
      <c r="D369" s="4040"/>
      <c r="E369" s="2899" t="s">
        <v>695</v>
      </c>
      <c r="F369" s="839" t="s">
        <v>42</v>
      </c>
      <c r="G369" s="839" t="s">
        <v>536</v>
      </c>
      <c r="H369" s="2894" t="str">
        <f t="shared" si="127"/>
        <v>PK2-ML-ME4</v>
      </c>
      <c r="I369" s="2916" t="s">
        <v>477</v>
      </c>
      <c r="J369" s="2916" t="s">
        <v>478</v>
      </c>
      <c r="K369" s="2917">
        <v>30</v>
      </c>
      <c r="L369" s="2918"/>
      <c r="M369" s="2917" t="s">
        <v>80</v>
      </c>
      <c r="N369" s="2917"/>
      <c r="O369" s="2917">
        <v>20</v>
      </c>
      <c r="P369" s="2917">
        <v>1</v>
      </c>
      <c r="Q369" s="2943">
        <f t="shared" si="128"/>
        <v>20</v>
      </c>
      <c r="R369" s="81" t="s">
        <v>503</v>
      </c>
      <c r="S369" s="192" t="s">
        <v>528</v>
      </c>
      <c r="V369" s="193"/>
      <c r="W369" s="2819"/>
      <c r="Y369" s="2819"/>
    </row>
    <row r="370" spans="1:25" hidden="1">
      <c r="A370" s="309" t="s">
        <v>282</v>
      </c>
      <c r="B370" s="2915" t="s">
        <v>826</v>
      </c>
      <c r="C370" s="4043"/>
      <c r="D370" s="4040"/>
      <c r="E370" s="2899" t="s">
        <v>695</v>
      </c>
      <c r="F370" s="839" t="s">
        <v>42</v>
      </c>
      <c r="G370" s="839" t="s">
        <v>536</v>
      </c>
      <c r="H370" s="2894" t="str">
        <f t="shared" si="127"/>
        <v>PK2-ML-ME4</v>
      </c>
      <c r="I370" s="2916" t="s">
        <v>477</v>
      </c>
      <c r="J370" s="2916" t="s">
        <v>478</v>
      </c>
      <c r="K370" s="2917">
        <v>30</v>
      </c>
      <c r="L370" s="2918"/>
      <c r="M370" s="2917" t="s">
        <v>80</v>
      </c>
      <c r="N370" s="2917"/>
      <c r="O370" s="2917">
        <v>20</v>
      </c>
      <c r="P370" s="2917">
        <v>1</v>
      </c>
      <c r="Q370" s="2943">
        <f t="shared" si="128"/>
        <v>20</v>
      </c>
      <c r="R370" s="81" t="s">
        <v>503</v>
      </c>
      <c r="S370" s="192" t="s">
        <v>528</v>
      </c>
      <c r="V370" s="193"/>
      <c r="W370" s="2819"/>
      <c r="Y370" s="2819"/>
    </row>
    <row r="371" spans="1:25" hidden="1">
      <c r="A371" s="309" t="s">
        <v>282</v>
      </c>
      <c r="B371" s="2915" t="s">
        <v>827</v>
      </c>
      <c r="C371" s="4043"/>
      <c r="D371" s="4040"/>
      <c r="E371" s="2899" t="s">
        <v>695</v>
      </c>
      <c r="F371" s="839" t="s">
        <v>42</v>
      </c>
      <c r="G371" s="839" t="s">
        <v>536</v>
      </c>
      <c r="H371" s="2894" t="str">
        <f t="shared" si="127"/>
        <v>PK2-ML-ME4</v>
      </c>
      <c r="I371" s="2916" t="s">
        <v>477</v>
      </c>
      <c r="J371" s="2916" t="s">
        <v>478</v>
      </c>
      <c r="K371" s="2917">
        <v>30</v>
      </c>
      <c r="L371" s="2918"/>
      <c r="M371" s="2917" t="s">
        <v>80</v>
      </c>
      <c r="N371" s="2917"/>
      <c r="O371" s="2917">
        <v>20</v>
      </c>
      <c r="P371" s="2917">
        <v>1</v>
      </c>
      <c r="Q371" s="2943">
        <f t="shared" si="128"/>
        <v>20</v>
      </c>
      <c r="R371" s="81" t="s">
        <v>503</v>
      </c>
      <c r="S371" s="192" t="s">
        <v>528</v>
      </c>
      <c r="V371" s="193"/>
      <c r="W371" s="2819"/>
      <c r="Y371" s="2819"/>
    </row>
    <row r="372" spans="1:25" hidden="1">
      <c r="A372" s="309" t="s">
        <v>282</v>
      </c>
      <c r="B372" s="2915" t="s">
        <v>828</v>
      </c>
      <c r="C372" s="4043"/>
      <c r="D372" s="4040"/>
      <c r="E372" s="2899" t="s">
        <v>695</v>
      </c>
      <c r="F372" s="839" t="s">
        <v>42</v>
      </c>
      <c r="G372" s="839" t="s">
        <v>536</v>
      </c>
      <c r="H372" s="2894" t="str">
        <f t="shared" si="127"/>
        <v>PK2-ML-ME4</v>
      </c>
      <c r="I372" s="2916" t="s">
        <v>477</v>
      </c>
      <c r="J372" s="2916" t="s">
        <v>478</v>
      </c>
      <c r="K372" s="2917">
        <v>30</v>
      </c>
      <c r="L372" s="2918"/>
      <c r="M372" s="2917" t="s">
        <v>80</v>
      </c>
      <c r="N372" s="2917"/>
      <c r="O372" s="2917">
        <v>20</v>
      </c>
      <c r="P372" s="2917">
        <v>1</v>
      </c>
      <c r="Q372" s="2943">
        <f t="shared" si="128"/>
        <v>20</v>
      </c>
      <c r="R372" s="81" t="s">
        <v>503</v>
      </c>
      <c r="S372" s="192" t="s">
        <v>528</v>
      </c>
      <c r="V372" s="193"/>
      <c r="W372" s="2819"/>
      <c r="Y372" s="2819"/>
    </row>
    <row r="373" spans="1:25" hidden="1">
      <c r="A373" s="309" t="s">
        <v>282</v>
      </c>
      <c r="B373" s="2915" t="s">
        <v>829</v>
      </c>
      <c r="C373" s="4043"/>
      <c r="D373" s="4040"/>
      <c r="E373" s="2899" t="s">
        <v>695</v>
      </c>
      <c r="F373" s="839" t="s">
        <v>42</v>
      </c>
      <c r="G373" s="839" t="s">
        <v>536</v>
      </c>
      <c r="H373" s="2894" t="str">
        <f t="shared" si="127"/>
        <v>PK2-ML-ME4</v>
      </c>
      <c r="I373" s="2916" t="s">
        <v>477</v>
      </c>
      <c r="J373" s="2916" t="s">
        <v>478</v>
      </c>
      <c r="K373" s="2917">
        <v>30</v>
      </c>
      <c r="L373" s="2918"/>
      <c r="M373" s="2917" t="s">
        <v>80</v>
      </c>
      <c r="N373" s="2917"/>
      <c r="O373" s="2917">
        <v>20</v>
      </c>
      <c r="P373" s="2917">
        <v>1</v>
      </c>
      <c r="Q373" s="2943">
        <f t="shared" si="128"/>
        <v>20</v>
      </c>
      <c r="R373" s="81" t="s">
        <v>503</v>
      </c>
      <c r="S373" s="192" t="s">
        <v>528</v>
      </c>
      <c r="V373" s="193"/>
      <c r="W373" s="2819"/>
      <c r="Y373" s="2819"/>
    </row>
    <row r="374" spans="1:25" hidden="1">
      <c r="A374" s="309" t="s">
        <v>282</v>
      </c>
      <c r="B374" s="2915" t="s">
        <v>830</v>
      </c>
      <c r="C374" s="4043"/>
      <c r="D374" s="4040"/>
      <c r="E374" s="2899" t="s">
        <v>695</v>
      </c>
      <c r="F374" s="839" t="s">
        <v>42</v>
      </c>
      <c r="G374" s="839" t="s">
        <v>536</v>
      </c>
      <c r="H374" s="2894" t="str">
        <f t="shared" si="127"/>
        <v>PK2-ML-ME4</v>
      </c>
      <c r="I374" s="2916" t="s">
        <v>477</v>
      </c>
      <c r="J374" s="2916" t="s">
        <v>478</v>
      </c>
      <c r="K374" s="2917">
        <v>30</v>
      </c>
      <c r="L374" s="2918"/>
      <c r="M374" s="2917" t="s">
        <v>80</v>
      </c>
      <c r="N374" s="2917"/>
      <c r="O374" s="2917">
        <v>20</v>
      </c>
      <c r="P374" s="2917">
        <v>1</v>
      </c>
      <c r="Q374" s="2943">
        <f t="shared" si="128"/>
        <v>20</v>
      </c>
      <c r="R374" s="81" t="s">
        <v>503</v>
      </c>
      <c r="S374" s="192" t="s">
        <v>528</v>
      </c>
      <c r="V374" s="193"/>
      <c r="W374" s="2819"/>
      <c r="Y374" s="2819"/>
    </row>
    <row r="375" spans="1:25" ht="12" hidden="1" thickBot="1">
      <c r="A375" s="317" t="s">
        <v>282</v>
      </c>
      <c r="B375" s="2927" t="s">
        <v>831</v>
      </c>
      <c r="C375" s="4044"/>
      <c r="D375" s="4041"/>
      <c r="E375" s="2904" t="s">
        <v>695</v>
      </c>
      <c r="F375" s="824" t="s">
        <v>42</v>
      </c>
      <c r="G375" s="824" t="s">
        <v>536</v>
      </c>
      <c r="H375" s="2903" t="str">
        <f t="shared" si="127"/>
        <v>PK2-ML-ME4</v>
      </c>
      <c r="I375" s="2924" t="s">
        <v>477</v>
      </c>
      <c r="J375" s="2924" t="s">
        <v>478</v>
      </c>
      <c r="K375" s="2925">
        <v>30</v>
      </c>
      <c r="L375" s="2926"/>
      <c r="M375" s="2925" t="s">
        <v>80</v>
      </c>
      <c r="N375" s="2925"/>
      <c r="O375" s="2925">
        <v>20</v>
      </c>
      <c r="P375" s="2925">
        <v>1</v>
      </c>
      <c r="Q375" s="2944">
        <f t="shared" si="128"/>
        <v>20</v>
      </c>
      <c r="R375" s="89" t="s">
        <v>503</v>
      </c>
      <c r="S375" s="192" t="s">
        <v>528</v>
      </c>
      <c r="V375" s="193"/>
      <c r="W375" s="2819"/>
      <c r="Y375" s="2819"/>
    </row>
    <row r="376" spans="1:25" hidden="1">
      <c r="A376" s="325" t="s">
        <v>282</v>
      </c>
      <c r="B376" s="2911" t="s">
        <v>823</v>
      </c>
      <c r="C376" s="4042">
        <v>360942</v>
      </c>
      <c r="D376" s="4039">
        <v>3110</v>
      </c>
      <c r="E376" s="2899" t="s">
        <v>713</v>
      </c>
      <c r="F376" s="839" t="s">
        <v>32</v>
      </c>
      <c r="G376" s="839" t="s">
        <v>697</v>
      </c>
      <c r="H376" s="2894" t="str">
        <f>A376&amp;"-"&amp;E376&amp;F376&amp;"-"&amp;G376&amp;3</f>
        <v>PK2-NI-EE3</v>
      </c>
      <c r="I376" s="2916" t="s">
        <v>482</v>
      </c>
      <c r="J376" s="2916" t="s">
        <v>507</v>
      </c>
      <c r="K376" s="2917">
        <v>60</v>
      </c>
      <c r="L376" s="2918"/>
      <c r="M376" s="2917"/>
      <c r="N376" s="2917" t="s">
        <v>80</v>
      </c>
      <c r="O376" s="2917">
        <v>10</v>
      </c>
      <c r="P376" s="2917">
        <v>1</v>
      </c>
      <c r="Q376" s="2943">
        <f t="shared" si="128"/>
        <v>10</v>
      </c>
      <c r="R376" s="79" t="s">
        <v>383</v>
      </c>
      <c r="S376" s="192" t="s">
        <v>529</v>
      </c>
      <c r="V376" s="193"/>
      <c r="W376" s="2819"/>
      <c r="Y376" s="2819"/>
    </row>
    <row r="377" spans="1:25" hidden="1">
      <c r="A377" s="309" t="s">
        <v>282</v>
      </c>
      <c r="B377" s="2915" t="s">
        <v>824</v>
      </c>
      <c r="C377" s="4043"/>
      <c r="D377" s="4040"/>
      <c r="E377" s="2899" t="s">
        <v>713</v>
      </c>
      <c r="F377" s="839" t="s">
        <v>32</v>
      </c>
      <c r="G377" s="839" t="s">
        <v>697</v>
      </c>
      <c r="H377" s="2894" t="str">
        <f t="shared" ref="H377:H384" si="129">A377&amp;"-"&amp;E377&amp;F377&amp;"-"&amp;G377&amp;3</f>
        <v>PK2-NI-EE3</v>
      </c>
      <c r="I377" s="2916" t="s">
        <v>482</v>
      </c>
      <c r="J377" s="2916" t="s">
        <v>507</v>
      </c>
      <c r="K377" s="2917">
        <v>60</v>
      </c>
      <c r="L377" s="2918"/>
      <c r="M377" s="2917"/>
      <c r="N377" s="2917" t="s">
        <v>80</v>
      </c>
      <c r="O377" s="2917">
        <v>10</v>
      </c>
      <c r="P377" s="2917">
        <v>1</v>
      </c>
      <c r="Q377" s="2943">
        <f t="shared" ref="Q377:Q384" si="130">O377*P377</f>
        <v>10</v>
      </c>
      <c r="R377" s="81" t="s">
        <v>383</v>
      </c>
      <c r="S377" s="192" t="s">
        <v>529</v>
      </c>
      <c r="V377" s="193"/>
      <c r="W377" s="2819"/>
      <c r="Y377" s="2819"/>
    </row>
    <row r="378" spans="1:25" hidden="1">
      <c r="A378" s="309" t="s">
        <v>282</v>
      </c>
      <c r="B378" s="2915" t="s">
        <v>825</v>
      </c>
      <c r="C378" s="4043"/>
      <c r="D378" s="4040"/>
      <c r="E378" s="2899" t="s">
        <v>713</v>
      </c>
      <c r="F378" s="839" t="s">
        <v>32</v>
      </c>
      <c r="G378" s="839" t="s">
        <v>697</v>
      </c>
      <c r="H378" s="2894" t="str">
        <f t="shared" si="129"/>
        <v>PK2-NI-EE3</v>
      </c>
      <c r="I378" s="2916" t="s">
        <v>482</v>
      </c>
      <c r="J378" s="2916" t="s">
        <v>507</v>
      </c>
      <c r="K378" s="2917">
        <v>60</v>
      </c>
      <c r="L378" s="2918"/>
      <c r="M378" s="2917"/>
      <c r="N378" s="2917" t="s">
        <v>80</v>
      </c>
      <c r="O378" s="2917">
        <v>10</v>
      </c>
      <c r="P378" s="2917">
        <v>1</v>
      </c>
      <c r="Q378" s="2943">
        <f t="shared" si="130"/>
        <v>10</v>
      </c>
      <c r="R378" s="81" t="s">
        <v>383</v>
      </c>
      <c r="S378" s="192" t="s">
        <v>529</v>
      </c>
      <c r="V378" s="193"/>
      <c r="W378" s="2819"/>
      <c r="Y378" s="2819"/>
    </row>
    <row r="379" spans="1:25" hidden="1">
      <c r="A379" s="309" t="s">
        <v>282</v>
      </c>
      <c r="B379" s="2915" t="s">
        <v>826</v>
      </c>
      <c r="C379" s="4043"/>
      <c r="D379" s="4040"/>
      <c r="E379" s="2899" t="s">
        <v>713</v>
      </c>
      <c r="F379" s="839" t="s">
        <v>32</v>
      </c>
      <c r="G379" s="839" t="s">
        <v>697</v>
      </c>
      <c r="H379" s="2894" t="str">
        <f t="shared" si="129"/>
        <v>PK2-NI-EE3</v>
      </c>
      <c r="I379" s="2916" t="s">
        <v>482</v>
      </c>
      <c r="J379" s="2916" t="s">
        <v>507</v>
      </c>
      <c r="K379" s="2917">
        <v>60</v>
      </c>
      <c r="L379" s="2918"/>
      <c r="M379" s="2917"/>
      <c r="N379" s="2917" t="s">
        <v>80</v>
      </c>
      <c r="O379" s="2917">
        <v>10</v>
      </c>
      <c r="P379" s="2917">
        <v>1</v>
      </c>
      <c r="Q379" s="2943">
        <f t="shared" si="130"/>
        <v>10</v>
      </c>
      <c r="R379" s="81" t="s">
        <v>383</v>
      </c>
      <c r="S379" s="192" t="s">
        <v>529</v>
      </c>
      <c r="V379" s="193"/>
      <c r="W379" s="2819"/>
      <c r="Y379" s="2819"/>
    </row>
    <row r="380" spans="1:25" hidden="1">
      <c r="A380" s="309" t="s">
        <v>282</v>
      </c>
      <c r="B380" s="2915" t="s">
        <v>827</v>
      </c>
      <c r="C380" s="4043"/>
      <c r="D380" s="4040"/>
      <c r="E380" s="2899" t="s">
        <v>713</v>
      </c>
      <c r="F380" s="839" t="s">
        <v>32</v>
      </c>
      <c r="G380" s="839" t="s">
        <v>697</v>
      </c>
      <c r="H380" s="2894" t="str">
        <f t="shared" si="129"/>
        <v>PK2-NI-EE3</v>
      </c>
      <c r="I380" s="2916" t="s">
        <v>482</v>
      </c>
      <c r="J380" s="2916" t="s">
        <v>507</v>
      </c>
      <c r="K380" s="2917">
        <v>60</v>
      </c>
      <c r="L380" s="2918"/>
      <c r="M380" s="2917"/>
      <c r="N380" s="2917" t="s">
        <v>80</v>
      </c>
      <c r="O380" s="2917">
        <v>10</v>
      </c>
      <c r="P380" s="2917">
        <v>1</v>
      </c>
      <c r="Q380" s="2943">
        <f t="shared" si="130"/>
        <v>10</v>
      </c>
      <c r="R380" s="81" t="s">
        <v>383</v>
      </c>
      <c r="S380" s="192" t="s">
        <v>529</v>
      </c>
      <c r="V380" s="193"/>
      <c r="W380" s="2819"/>
      <c r="Y380" s="2819"/>
    </row>
    <row r="381" spans="1:25" hidden="1">
      <c r="A381" s="309" t="s">
        <v>282</v>
      </c>
      <c r="B381" s="2915" t="s">
        <v>828</v>
      </c>
      <c r="C381" s="4043"/>
      <c r="D381" s="4040"/>
      <c r="E381" s="2899" t="s">
        <v>713</v>
      </c>
      <c r="F381" s="839" t="s">
        <v>32</v>
      </c>
      <c r="G381" s="839" t="s">
        <v>697</v>
      </c>
      <c r="H381" s="2894" t="str">
        <f t="shared" si="129"/>
        <v>PK2-NI-EE3</v>
      </c>
      <c r="I381" s="2916" t="s">
        <v>482</v>
      </c>
      <c r="J381" s="2916" t="s">
        <v>507</v>
      </c>
      <c r="K381" s="2917">
        <v>60</v>
      </c>
      <c r="L381" s="2918"/>
      <c r="M381" s="2917"/>
      <c r="N381" s="2917" t="s">
        <v>80</v>
      </c>
      <c r="O381" s="2917">
        <v>10</v>
      </c>
      <c r="P381" s="2917">
        <v>1</v>
      </c>
      <c r="Q381" s="2943">
        <f t="shared" si="130"/>
        <v>10</v>
      </c>
      <c r="R381" s="81" t="s">
        <v>383</v>
      </c>
      <c r="S381" s="192" t="s">
        <v>529</v>
      </c>
      <c r="V381" s="193"/>
      <c r="W381" s="2819"/>
      <c r="Y381" s="2819"/>
    </row>
    <row r="382" spans="1:25" hidden="1">
      <c r="A382" s="309" t="s">
        <v>282</v>
      </c>
      <c r="B382" s="2915" t="s">
        <v>829</v>
      </c>
      <c r="C382" s="4043"/>
      <c r="D382" s="4040"/>
      <c r="E382" s="2899" t="s">
        <v>713</v>
      </c>
      <c r="F382" s="839" t="s">
        <v>32</v>
      </c>
      <c r="G382" s="839" t="s">
        <v>697</v>
      </c>
      <c r="H382" s="2894" t="str">
        <f t="shared" si="129"/>
        <v>PK2-NI-EE3</v>
      </c>
      <c r="I382" s="2916" t="s">
        <v>482</v>
      </c>
      <c r="J382" s="2916" t="s">
        <v>507</v>
      </c>
      <c r="K382" s="2917">
        <v>60</v>
      </c>
      <c r="L382" s="2918"/>
      <c r="M382" s="2917"/>
      <c r="N382" s="2917" t="s">
        <v>80</v>
      </c>
      <c r="O382" s="2917">
        <v>10</v>
      </c>
      <c r="P382" s="2917">
        <v>1</v>
      </c>
      <c r="Q382" s="2943">
        <f t="shared" si="130"/>
        <v>10</v>
      </c>
      <c r="R382" s="81" t="s">
        <v>383</v>
      </c>
      <c r="S382" s="192" t="s">
        <v>529</v>
      </c>
      <c r="V382" s="193"/>
      <c r="W382" s="2819"/>
      <c r="Y382" s="2819"/>
    </row>
    <row r="383" spans="1:25" hidden="1">
      <c r="A383" s="309" t="s">
        <v>282</v>
      </c>
      <c r="B383" s="2915" t="s">
        <v>830</v>
      </c>
      <c r="C383" s="4043"/>
      <c r="D383" s="4040"/>
      <c r="E383" s="2899" t="s">
        <v>713</v>
      </c>
      <c r="F383" s="839" t="s">
        <v>32</v>
      </c>
      <c r="G383" s="839" t="s">
        <v>697</v>
      </c>
      <c r="H383" s="2894" t="str">
        <f t="shared" si="129"/>
        <v>PK2-NI-EE3</v>
      </c>
      <c r="I383" s="2916" t="s">
        <v>482</v>
      </c>
      <c r="J383" s="2916" t="s">
        <v>507</v>
      </c>
      <c r="K383" s="2917">
        <v>60</v>
      </c>
      <c r="L383" s="2918"/>
      <c r="M383" s="2917"/>
      <c r="N383" s="2917" t="s">
        <v>80</v>
      </c>
      <c r="O383" s="2917">
        <v>10</v>
      </c>
      <c r="P383" s="2917">
        <v>1</v>
      </c>
      <c r="Q383" s="2943">
        <f t="shared" si="130"/>
        <v>10</v>
      </c>
      <c r="R383" s="81" t="s">
        <v>383</v>
      </c>
      <c r="S383" s="192" t="s">
        <v>529</v>
      </c>
      <c r="V383" s="193"/>
      <c r="W383" s="2819"/>
      <c r="Y383" s="2819"/>
    </row>
    <row r="384" spans="1:25" ht="12" hidden="1" thickBot="1">
      <c r="A384" s="317" t="s">
        <v>282</v>
      </c>
      <c r="B384" s="2927" t="s">
        <v>831</v>
      </c>
      <c r="C384" s="4044"/>
      <c r="D384" s="4041"/>
      <c r="E384" s="2904" t="s">
        <v>713</v>
      </c>
      <c r="F384" s="824" t="s">
        <v>32</v>
      </c>
      <c r="G384" s="824" t="s">
        <v>697</v>
      </c>
      <c r="H384" s="2903" t="str">
        <f t="shared" si="129"/>
        <v>PK2-NI-EE3</v>
      </c>
      <c r="I384" s="2924" t="s">
        <v>482</v>
      </c>
      <c r="J384" s="2924" t="s">
        <v>507</v>
      </c>
      <c r="K384" s="2925">
        <v>60</v>
      </c>
      <c r="L384" s="2926"/>
      <c r="M384" s="2925"/>
      <c r="N384" s="2925" t="s">
        <v>80</v>
      </c>
      <c r="O384" s="2925">
        <v>10</v>
      </c>
      <c r="P384" s="2925">
        <v>1</v>
      </c>
      <c r="Q384" s="2944">
        <f t="shared" si="130"/>
        <v>10</v>
      </c>
      <c r="R384" s="89" t="s">
        <v>383</v>
      </c>
      <c r="S384" s="192" t="s">
        <v>529</v>
      </c>
      <c r="V384" s="193"/>
      <c r="W384" s="2819"/>
      <c r="Y384" s="2819"/>
    </row>
    <row r="385" spans="1:26" hidden="1">
      <c r="A385" s="325" t="s">
        <v>282</v>
      </c>
      <c r="B385" s="2931" t="s">
        <v>823</v>
      </c>
      <c r="C385" s="4042">
        <v>360943</v>
      </c>
      <c r="D385" s="4039">
        <v>3111</v>
      </c>
      <c r="E385" s="2889" t="s">
        <v>696</v>
      </c>
      <c r="F385" s="843" t="s">
        <v>32</v>
      </c>
      <c r="G385" s="843" t="s">
        <v>536</v>
      </c>
      <c r="H385" s="2889" t="str">
        <f t="shared" ref="H385" si="131">A385&amp;"-"&amp;E385&amp;F385&amp;"-"&amp;G385</f>
        <v>PK2-HI-ME</v>
      </c>
      <c r="I385" s="2912" t="s">
        <v>508</v>
      </c>
      <c r="J385" s="2912" t="s">
        <v>512</v>
      </c>
      <c r="K385" s="2893">
        <v>180</v>
      </c>
      <c r="L385" s="2914"/>
      <c r="M385" s="2913" t="s">
        <v>80</v>
      </c>
      <c r="N385" s="2913"/>
      <c r="O385" s="2913">
        <v>30</v>
      </c>
      <c r="P385" s="2913">
        <v>1</v>
      </c>
      <c r="Q385" s="2913">
        <f t="shared" si="118"/>
        <v>30</v>
      </c>
      <c r="R385" s="98" t="s">
        <v>383</v>
      </c>
      <c r="S385" s="192" t="s">
        <v>529</v>
      </c>
      <c r="V385" s="2613"/>
      <c r="W385" s="2613"/>
      <c r="Y385" s="193" t="s">
        <v>767</v>
      </c>
      <c r="Z385" s="193" t="s">
        <v>768</v>
      </c>
    </row>
    <row r="386" spans="1:26" hidden="1">
      <c r="A386" s="309" t="s">
        <v>282</v>
      </c>
      <c r="B386" s="2929" t="s">
        <v>823</v>
      </c>
      <c r="C386" s="4043"/>
      <c r="D386" s="4040"/>
      <c r="E386" s="2894" t="s">
        <v>696</v>
      </c>
      <c r="F386" s="843" t="s">
        <v>32</v>
      </c>
      <c r="G386" s="839" t="s">
        <v>536</v>
      </c>
      <c r="H386" s="2894" t="str">
        <f>A386&amp;"-"&amp;E386&amp;F386&amp;"-"&amp;G386</f>
        <v>PK2-HI-ME</v>
      </c>
      <c r="I386" s="2916" t="s">
        <v>514</v>
      </c>
      <c r="J386" s="2916" t="s">
        <v>515</v>
      </c>
      <c r="K386" s="2898">
        <v>180</v>
      </c>
      <c r="L386" s="2921"/>
      <c r="M386" s="2920" t="s">
        <v>80</v>
      </c>
      <c r="N386" s="2917"/>
      <c r="O386" s="2917">
        <v>30</v>
      </c>
      <c r="P386" s="2917">
        <v>1</v>
      </c>
      <c r="Q386" s="2917">
        <f t="shared" si="118"/>
        <v>30</v>
      </c>
      <c r="R386" s="101" t="s">
        <v>383</v>
      </c>
      <c r="S386" s="192" t="s">
        <v>529</v>
      </c>
      <c r="V386" s="2613"/>
      <c r="W386" s="2613"/>
      <c r="Y386" s="193" t="s">
        <v>767</v>
      </c>
      <c r="Z386" s="193" t="s">
        <v>768</v>
      </c>
    </row>
    <row r="387" spans="1:26" hidden="1">
      <c r="A387" s="309" t="s">
        <v>282</v>
      </c>
      <c r="B387" s="2929" t="s">
        <v>823</v>
      </c>
      <c r="C387" s="4043"/>
      <c r="D387" s="4040"/>
      <c r="E387" s="2894" t="s">
        <v>696</v>
      </c>
      <c r="F387" s="843" t="s">
        <v>32</v>
      </c>
      <c r="G387" s="839" t="s">
        <v>536</v>
      </c>
      <c r="H387" s="2894" t="str">
        <f t="shared" ref="H387" si="132">A387&amp;"-"&amp;E387&amp;F387&amp;"-"&amp;G387</f>
        <v>PK2-HI-ME</v>
      </c>
      <c r="I387" s="2916" t="s">
        <v>517</v>
      </c>
      <c r="J387" s="2916" t="s">
        <v>515</v>
      </c>
      <c r="K387" s="2902">
        <v>180</v>
      </c>
      <c r="L387" s="2918"/>
      <c r="M387" s="2917" t="s">
        <v>80</v>
      </c>
      <c r="N387" s="2917"/>
      <c r="O387" s="2917">
        <v>30</v>
      </c>
      <c r="P387" s="2917">
        <v>1</v>
      </c>
      <c r="Q387" s="2917">
        <f t="shared" si="118"/>
        <v>30</v>
      </c>
      <c r="R387" s="101" t="s">
        <v>383</v>
      </c>
      <c r="S387" s="192" t="s">
        <v>529</v>
      </c>
      <c r="V387" s="2613"/>
      <c r="W387" s="2613"/>
      <c r="Y387" s="193" t="s">
        <v>767</v>
      </c>
      <c r="Z387" s="193" t="s">
        <v>768</v>
      </c>
    </row>
    <row r="388" spans="1:26" hidden="1">
      <c r="A388" s="309" t="s">
        <v>282</v>
      </c>
      <c r="B388" s="2929" t="s">
        <v>823</v>
      </c>
      <c r="C388" s="4043"/>
      <c r="D388" s="4040"/>
      <c r="E388" s="2894" t="s">
        <v>696</v>
      </c>
      <c r="F388" s="843" t="s">
        <v>32</v>
      </c>
      <c r="G388" s="839" t="s">
        <v>536</v>
      </c>
      <c r="H388" s="2894" t="str">
        <f>A391&amp;"-"&amp;E388&amp;F388&amp;"-"&amp;G388</f>
        <v>PK2-HI-ME</v>
      </c>
      <c r="I388" s="2916" t="s">
        <v>518</v>
      </c>
      <c r="J388" s="2916" t="s">
        <v>519</v>
      </c>
      <c r="K388" s="2902">
        <v>180</v>
      </c>
      <c r="L388" s="2918"/>
      <c r="M388" s="2917" t="s">
        <v>80</v>
      </c>
      <c r="N388" s="2917"/>
      <c r="O388" s="2917">
        <v>30</v>
      </c>
      <c r="P388" s="2917">
        <v>1</v>
      </c>
      <c r="Q388" s="2917">
        <f t="shared" si="118"/>
        <v>30</v>
      </c>
      <c r="R388" s="101" t="s">
        <v>383</v>
      </c>
      <c r="S388" s="192" t="s">
        <v>529</v>
      </c>
      <c r="V388" s="2613"/>
      <c r="W388" s="2613"/>
      <c r="Y388" s="193" t="s">
        <v>767</v>
      </c>
      <c r="Z388" s="193" t="s">
        <v>768</v>
      </c>
    </row>
    <row r="389" spans="1:26" hidden="1">
      <c r="A389" s="309" t="s">
        <v>282</v>
      </c>
      <c r="B389" s="2929" t="s">
        <v>823</v>
      </c>
      <c r="C389" s="4043"/>
      <c r="D389" s="4040"/>
      <c r="E389" s="2894" t="s">
        <v>696</v>
      </c>
      <c r="F389" s="843" t="s">
        <v>32</v>
      </c>
      <c r="G389" s="839" t="s">
        <v>536</v>
      </c>
      <c r="H389" s="2894" t="str">
        <f>A392&amp;"-"&amp;E389&amp;F389&amp;"-"&amp;G389</f>
        <v>PK2-HI-ME</v>
      </c>
      <c r="I389" s="2916" t="s">
        <v>520</v>
      </c>
      <c r="J389" s="2916" t="s">
        <v>521</v>
      </c>
      <c r="K389" s="2902">
        <v>180</v>
      </c>
      <c r="L389" s="2918"/>
      <c r="M389" s="2917" t="s">
        <v>80</v>
      </c>
      <c r="N389" s="2917"/>
      <c r="O389" s="2917">
        <v>30</v>
      </c>
      <c r="P389" s="2917">
        <v>1</v>
      </c>
      <c r="Q389" s="2917">
        <f t="shared" si="118"/>
        <v>30</v>
      </c>
      <c r="R389" s="101" t="s">
        <v>383</v>
      </c>
      <c r="S389" s="192" t="s">
        <v>529</v>
      </c>
      <c r="V389" s="2613"/>
      <c r="W389" s="2613"/>
      <c r="Y389" s="193" t="s">
        <v>767</v>
      </c>
      <c r="Z389" s="193" t="s">
        <v>768</v>
      </c>
    </row>
    <row r="390" spans="1:26" hidden="1">
      <c r="A390" s="309" t="s">
        <v>282</v>
      </c>
      <c r="B390" s="2929" t="s">
        <v>823</v>
      </c>
      <c r="C390" s="4043"/>
      <c r="D390" s="4040"/>
      <c r="E390" s="2894" t="s">
        <v>696</v>
      </c>
      <c r="F390" s="843" t="s">
        <v>32</v>
      </c>
      <c r="G390" s="839" t="s">
        <v>536</v>
      </c>
      <c r="H390" s="2894" t="str">
        <f>A393&amp;"-"&amp;E390&amp;F390&amp;"-"&amp;G390</f>
        <v>PK2-HI-ME</v>
      </c>
      <c r="I390" s="2922" t="s">
        <v>520</v>
      </c>
      <c r="J390" s="2916" t="s">
        <v>522</v>
      </c>
      <c r="K390" s="2902">
        <v>180</v>
      </c>
      <c r="L390" s="2918"/>
      <c r="M390" s="2917" t="s">
        <v>80</v>
      </c>
      <c r="N390" s="2917"/>
      <c r="O390" s="2917">
        <v>30</v>
      </c>
      <c r="P390" s="2917">
        <v>1</v>
      </c>
      <c r="Q390" s="2917">
        <f t="shared" si="118"/>
        <v>30</v>
      </c>
      <c r="R390" s="101" t="s">
        <v>383</v>
      </c>
      <c r="S390" s="192" t="s">
        <v>529</v>
      </c>
      <c r="V390" s="2613"/>
      <c r="W390" s="2613"/>
      <c r="Y390" s="193" t="s">
        <v>767</v>
      </c>
      <c r="Z390" s="193" t="s">
        <v>768</v>
      </c>
    </row>
    <row r="391" spans="1:26" hidden="1">
      <c r="A391" s="309" t="s">
        <v>282</v>
      </c>
      <c r="B391" s="2945" t="s">
        <v>824</v>
      </c>
      <c r="C391" s="4043"/>
      <c r="D391" s="4040"/>
      <c r="E391" s="2908" t="s">
        <v>696</v>
      </c>
      <c r="F391" s="843" t="s">
        <v>32</v>
      </c>
      <c r="G391" s="839" t="s">
        <v>536</v>
      </c>
      <c r="H391" s="2908" t="str">
        <f t="shared" ref="H391" si="133">A391&amp;"-"&amp;E391&amp;F391&amp;"-"&amp;G391</f>
        <v>PK2-HI-ME</v>
      </c>
      <c r="I391" s="2919" t="s">
        <v>508</v>
      </c>
      <c r="J391" s="2919" t="s">
        <v>512</v>
      </c>
      <c r="K391" s="2917">
        <v>180</v>
      </c>
      <c r="L391" s="2918"/>
      <c r="M391" s="2917" t="s">
        <v>80</v>
      </c>
      <c r="N391" s="2917"/>
      <c r="O391" s="2917">
        <v>30</v>
      </c>
      <c r="P391" s="2917">
        <v>1</v>
      </c>
      <c r="Q391" s="2917">
        <f t="shared" ref="Q391:Q396" si="134">O391*P391</f>
        <v>30</v>
      </c>
      <c r="R391" s="101" t="s">
        <v>383</v>
      </c>
      <c r="S391" s="192" t="s">
        <v>529</v>
      </c>
      <c r="V391" s="2613"/>
      <c r="W391" s="2613"/>
    </row>
    <row r="392" spans="1:26" hidden="1">
      <c r="A392" s="309" t="s">
        <v>282</v>
      </c>
      <c r="B392" s="2945" t="s">
        <v>824</v>
      </c>
      <c r="C392" s="4043"/>
      <c r="D392" s="4040"/>
      <c r="E392" s="2908" t="s">
        <v>696</v>
      </c>
      <c r="F392" s="843" t="s">
        <v>32</v>
      </c>
      <c r="G392" s="839" t="s">
        <v>536</v>
      </c>
      <c r="H392" s="2908" t="str">
        <f>A392&amp;"-"&amp;E392&amp;F392&amp;"-"&amp;G392</f>
        <v>PK2-HI-ME</v>
      </c>
      <c r="I392" s="2919" t="s">
        <v>514</v>
      </c>
      <c r="J392" s="2919" t="s">
        <v>515</v>
      </c>
      <c r="K392" s="2917">
        <v>180</v>
      </c>
      <c r="L392" s="2918"/>
      <c r="M392" s="2917" t="s">
        <v>80</v>
      </c>
      <c r="N392" s="2917"/>
      <c r="O392" s="2917">
        <v>30</v>
      </c>
      <c r="P392" s="2917">
        <v>1</v>
      </c>
      <c r="Q392" s="2917">
        <f t="shared" si="134"/>
        <v>30</v>
      </c>
      <c r="R392" s="101" t="s">
        <v>383</v>
      </c>
      <c r="S392" s="192" t="s">
        <v>529</v>
      </c>
      <c r="V392" s="2613"/>
      <c r="W392" s="2613"/>
    </row>
    <row r="393" spans="1:26" hidden="1">
      <c r="A393" s="309" t="s">
        <v>282</v>
      </c>
      <c r="B393" s="2945" t="s">
        <v>824</v>
      </c>
      <c r="C393" s="4043"/>
      <c r="D393" s="4040"/>
      <c r="E393" s="2908" t="s">
        <v>696</v>
      </c>
      <c r="F393" s="843" t="s">
        <v>32</v>
      </c>
      <c r="G393" s="839" t="s">
        <v>536</v>
      </c>
      <c r="H393" s="2908" t="str">
        <f t="shared" ref="H393" si="135">A393&amp;"-"&amp;E393&amp;F393&amp;"-"&amp;G393</f>
        <v>PK2-HI-ME</v>
      </c>
      <c r="I393" s="2919" t="s">
        <v>517</v>
      </c>
      <c r="J393" s="2919" t="s">
        <v>515</v>
      </c>
      <c r="K393" s="2917">
        <v>180</v>
      </c>
      <c r="L393" s="2918"/>
      <c r="M393" s="2917" t="s">
        <v>80</v>
      </c>
      <c r="N393" s="2917"/>
      <c r="O393" s="2917">
        <v>30</v>
      </c>
      <c r="P393" s="2917">
        <v>1</v>
      </c>
      <c r="Q393" s="2917">
        <f t="shared" si="134"/>
        <v>30</v>
      </c>
      <c r="R393" s="101" t="s">
        <v>383</v>
      </c>
      <c r="S393" s="192" t="s">
        <v>529</v>
      </c>
      <c r="V393" s="2613"/>
      <c r="W393" s="2613"/>
    </row>
    <row r="394" spans="1:26" hidden="1">
      <c r="A394" s="309" t="s">
        <v>282</v>
      </c>
      <c r="B394" s="2946" t="s">
        <v>824</v>
      </c>
      <c r="C394" s="4043"/>
      <c r="D394" s="4040"/>
      <c r="E394" s="2908" t="s">
        <v>696</v>
      </c>
      <c r="F394" s="843" t="s">
        <v>32</v>
      </c>
      <c r="G394" s="839" t="s">
        <v>536</v>
      </c>
      <c r="H394" s="2908" t="str">
        <f>A403&amp;"-"&amp;E394&amp;F394&amp;"-"&amp;G394</f>
        <v>PK2-HI-ME</v>
      </c>
      <c r="I394" s="2919" t="s">
        <v>518</v>
      </c>
      <c r="J394" s="2919" t="s">
        <v>519</v>
      </c>
      <c r="K394" s="2917">
        <v>180</v>
      </c>
      <c r="L394" s="2918"/>
      <c r="M394" s="2917" t="s">
        <v>80</v>
      </c>
      <c r="N394" s="2917"/>
      <c r="O394" s="2917">
        <v>30</v>
      </c>
      <c r="P394" s="2917">
        <v>1</v>
      </c>
      <c r="Q394" s="2917">
        <f t="shared" si="134"/>
        <v>30</v>
      </c>
      <c r="R394" s="101" t="s">
        <v>383</v>
      </c>
      <c r="S394" s="192" t="s">
        <v>529</v>
      </c>
      <c r="V394" s="2613"/>
      <c r="W394" s="2613"/>
    </row>
    <row r="395" spans="1:26" hidden="1">
      <c r="A395" s="309" t="s">
        <v>282</v>
      </c>
      <c r="B395" s="2946" t="s">
        <v>824</v>
      </c>
      <c r="C395" s="4043"/>
      <c r="D395" s="4040"/>
      <c r="E395" s="2908" t="s">
        <v>696</v>
      </c>
      <c r="F395" s="843" t="s">
        <v>32</v>
      </c>
      <c r="G395" s="839" t="s">
        <v>536</v>
      </c>
      <c r="H395" s="2908" t="str">
        <f>A404&amp;"-"&amp;E395&amp;F395&amp;"-"&amp;G395</f>
        <v>PK2-HI-ME</v>
      </c>
      <c r="I395" s="2919" t="s">
        <v>520</v>
      </c>
      <c r="J395" s="2919" t="s">
        <v>521</v>
      </c>
      <c r="K395" s="2917">
        <v>180</v>
      </c>
      <c r="L395" s="2918"/>
      <c r="M395" s="2917" t="s">
        <v>80</v>
      </c>
      <c r="N395" s="2917"/>
      <c r="O395" s="2917">
        <v>30</v>
      </c>
      <c r="P395" s="2917">
        <v>1</v>
      </c>
      <c r="Q395" s="2917">
        <f t="shared" si="134"/>
        <v>30</v>
      </c>
      <c r="R395" s="101" t="s">
        <v>383</v>
      </c>
      <c r="S395" s="192" t="s">
        <v>529</v>
      </c>
      <c r="V395" s="2613"/>
      <c r="W395" s="2613"/>
    </row>
    <row r="396" spans="1:26" hidden="1">
      <c r="A396" s="309" t="s">
        <v>282</v>
      </c>
      <c r="B396" s="2946" t="s">
        <v>824</v>
      </c>
      <c r="C396" s="4043"/>
      <c r="D396" s="4040"/>
      <c r="E396" s="2908" t="s">
        <v>696</v>
      </c>
      <c r="F396" s="843" t="s">
        <v>32</v>
      </c>
      <c r="G396" s="839" t="s">
        <v>536</v>
      </c>
      <c r="H396" s="2908" t="str">
        <f>A405&amp;"-"&amp;E396&amp;F396&amp;"-"&amp;G396</f>
        <v>PK2-HI-ME</v>
      </c>
      <c r="I396" s="2919" t="s">
        <v>520</v>
      </c>
      <c r="J396" s="2919" t="s">
        <v>522</v>
      </c>
      <c r="K396" s="2917">
        <v>180</v>
      </c>
      <c r="L396" s="2918"/>
      <c r="M396" s="2917" t="s">
        <v>80</v>
      </c>
      <c r="N396" s="2917"/>
      <c r="O396" s="2917">
        <v>30</v>
      </c>
      <c r="P396" s="2917">
        <v>1</v>
      </c>
      <c r="Q396" s="2917">
        <f t="shared" si="134"/>
        <v>30</v>
      </c>
      <c r="R396" s="101" t="s">
        <v>383</v>
      </c>
      <c r="S396" s="192" t="s">
        <v>529</v>
      </c>
      <c r="V396" s="2613"/>
      <c r="W396" s="2613"/>
    </row>
    <row r="397" spans="1:26" hidden="1">
      <c r="A397" s="309" t="s">
        <v>282</v>
      </c>
      <c r="B397" s="2929" t="s">
        <v>825</v>
      </c>
      <c r="C397" s="4043"/>
      <c r="D397" s="4040"/>
      <c r="E397" s="2908" t="s">
        <v>696</v>
      </c>
      <c r="F397" s="843" t="s">
        <v>32</v>
      </c>
      <c r="G397" s="839" t="s">
        <v>536</v>
      </c>
      <c r="H397" s="2908" t="str">
        <f t="shared" ref="H397" si="136">A397&amp;"-"&amp;E397&amp;F397&amp;"-"&amp;G397</f>
        <v>PK2-HI-ME</v>
      </c>
      <c r="I397" s="2919" t="s">
        <v>508</v>
      </c>
      <c r="J397" s="2919" t="s">
        <v>512</v>
      </c>
      <c r="K397" s="2917">
        <v>180</v>
      </c>
      <c r="L397" s="2918"/>
      <c r="M397" s="2917" t="s">
        <v>80</v>
      </c>
      <c r="N397" s="2917"/>
      <c r="O397" s="2917">
        <v>30</v>
      </c>
      <c r="P397" s="2917">
        <v>1</v>
      </c>
      <c r="Q397" s="2917">
        <f t="shared" ref="Q397:Q402" si="137">O397*P397</f>
        <v>30</v>
      </c>
      <c r="R397" s="101" t="s">
        <v>383</v>
      </c>
      <c r="S397" s="192" t="s">
        <v>529</v>
      </c>
      <c r="V397" s="2613"/>
      <c r="W397" s="2613"/>
    </row>
    <row r="398" spans="1:26" hidden="1">
      <c r="A398" s="309" t="s">
        <v>282</v>
      </c>
      <c r="B398" s="2929" t="s">
        <v>825</v>
      </c>
      <c r="C398" s="4043"/>
      <c r="D398" s="4040"/>
      <c r="E398" s="2908" t="s">
        <v>696</v>
      </c>
      <c r="F398" s="843" t="s">
        <v>32</v>
      </c>
      <c r="G398" s="839" t="s">
        <v>536</v>
      </c>
      <c r="H398" s="2908" t="str">
        <f>A398&amp;"-"&amp;E398&amp;F398&amp;"-"&amp;G398</f>
        <v>PK2-HI-ME</v>
      </c>
      <c r="I398" s="2919" t="s">
        <v>514</v>
      </c>
      <c r="J398" s="2919" t="s">
        <v>515</v>
      </c>
      <c r="K398" s="2917">
        <v>180</v>
      </c>
      <c r="L398" s="2918"/>
      <c r="M398" s="2917" t="s">
        <v>80</v>
      </c>
      <c r="N398" s="2917"/>
      <c r="O398" s="2917">
        <v>30</v>
      </c>
      <c r="P398" s="2917">
        <v>1</v>
      </c>
      <c r="Q398" s="2917">
        <f t="shared" si="137"/>
        <v>30</v>
      </c>
      <c r="R398" s="101" t="s">
        <v>383</v>
      </c>
      <c r="S398" s="192" t="s">
        <v>529</v>
      </c>
      <c r="V398" s="2613"/>
      <c r="W398" s="2613"/>
    </row>
    <row r="399" spans="1:26" hidden="1">
      <c r="A399" s="309" t="s">
        <v>282</v>
      </c>
      <c r="B399" s="2929" t="s">
        <v>825</v>
      </c>
      <c r="C399" s="4043"/>
      <c r="D399" s="4040"/>
      <c r="E399" s="2908" t="s">
        <v>696</v>
      </c>
      <c r="F399" s="843" t="s">
        <v>32</v>
      </c>
      <c r="G399" s="839" t="s">
        <v>536</v>
      </c>
      <c r="H399" s="2908" t="str">
        <f t="shared" ref="H399" si="138">A399&amp;"-"&amp;E399&amp;F399&amp;"-"&amp;G399</f>
        <v>PK2-HI-ME</v>
      </c>
      <c r="I399" s="2919" t="s">
        <v>517</v>
      </c>
      <c r="J399" s="2919" t="s">
        <v>515</v>
      </c>
      <c r="K399" s="2917">
        <v>180</v>
      </c>
      <c r="L399" s="2918"/>
      <c r="M399" s="2917" t="s">
        <v>80</v>
      </c>
      <c r="N399" s="2917"/>
      <c r="O399" s="2917">
        <v>30</v>
      </c>
      <c r="P399" s="2917">
        <v>1</v>
      </c>
      <c r="Q399" s="2917">
        <f t="shared" si="137"/>
        <v>30</v>
      </c>
      <c r="R399" s="101" t="s">
        <v>383</v>
      </c>
      <c r="S399" s="192" t="s">
        <v>529</v>
      </c>
      <c r="V399" s="2613"/>
      <c r="W399" s="2613"/>
    </row>
    <row r="400" spans="1:26" hidden="1">
      <c r="A400" s="309" t="s">
        <v>282</v>
      </c>
      <c r="B400" s="2929" t="s">
        <v>825</v>
      </c>
      <c r="C400" s="4043"/>
      <c r="D400" s="4040"/>
      <c r="E400" s="2908" t="s">
        <v>696</v>
      </c>
      <c r="F400" s="843" t="s">
        <v>32</v>
      </c>
      <c r="G400" s="839" t="s">
        <v>536</v>
      </c>
      <c r="H400" s="2908" t="str">
        <f>A421&amp;"-"&amp;E400&amp;F400&amp;"-"&amp;G400</f>
        <v>PK2-HI-ME</v>
      </c>
      <c r="I400" s="2919" t="s">
        <v>518</v>
      </c>
      <c r="J400" s="2919" t="s">
        <v>519</v>
      </c>
      <c r="K400" s="2917">
        <v>180</v>
      </c>
      <c r="L400" s="2918"/>
      <c r="M400" s="2917" t="s">
        <v>80</v>
      </c>
      <c r="N400" s="2917"/>
      <c r="O400" s="2917">
        <v>30</v>
      </c>
      <c r="P400" s="2917">
        <v>1</v>
      </c>
      <c r="Q400" s="2917">
        <f t="shared" si="137"/>
        <v>30</v>
      </c>
      <c r="R400" s="101" t="s">
        <v>383</v>
      </c>
      <c r="S400" s="192" t="s">
        <v>529</v>
      </c>
      <c r="V400" s="2613"/>
      <c r="W400" s="2613"/>
    </row>
    <row r="401" spans="1:23" hidden="1">
      <c r="A401" s="309" t="s">
        <v>282</v>
      </c>
      <c r="B401" s="2929" t="s">
        <v>825</v>
      </c>
      <c r="C401" s="4043"/>
      <c r="D401" s="4040"/>
      <c r="E401" s="2908" t="s">
        <v>696</v>
      </c>
      <c r="F401" s="843" t="s">
        <v>32</v>
      </c>
      <c r="G401" s="839" t="s">
        <v>536</v>
      </c>
      <c r="H401" s="2908" t="str">
        <f>A422&amp;"-"&amp;E401&amp;F401&amp;"-"&amp;G401</f>
        <v>PK2-HI-ME</v>
      </c>
      <c r="I401" s="2919" t="s">
        <v>520</v>
      </c>
      <c r="J401" s="2919" t="s">
        <v>521</v>
      </c>
      <c r="K401" s="2917">
        <v>180</v>
      </c>
      <c r="L401" s="2918"/>
      <c r="M401" s="2917" t="s">
        <v>80</v>
      </c>
      <c r="N401" s="2917"/>
      <c r="O401" s="2917">
        <v>30</v>
      </c>
      <c r="P401" s="2917">
        <v>1</v>
      </c>
      <c r="Q401" s="2917">
        <f t="shared" si="137"/>
        <v>30</v>
      </c>
      <c r="R401" s="101" t="s">
        <v>383</v>
      </c>
      <c r="S401" s="192" t="s">
        <v>529</v>
      </c>
      <c r="V401" s="2613"/>
      <c r="W401" s="2613"/>
    </row>
    <row r="402" spans="1:23" hidden="1">
      <c r="A402" s="309" t="s">
        <v>282</v>
      </c>
      <c r="B402" s="2929" t="s">
        <v>825</v>
      </c>
      <c r="C402" s="4043"/>
      <c r="D402" s="4040"/>
      <c r="E402" s="2908" t="s">
        <v>696</v>
      </c>
      <c r="F402" s="843" t="s">
        <v>32</v>
      </c>
      <c r="G402" s="839" t="s">
        <v>536</v>
      </c>
      <c r="H402" s="2908" t="str">
        <f>A423&amp;"-"&amp;E402&amp;F402&amp;"-"&amp;G402</f>
        <v>PK2-HI-ME</v>
      </c>
      <c r="I402" s="2919" t="s">
        <v>520</v>
      </c>
      <c r="J402" s="2919" t="s">
        <v>522</v>
      </c>
      <c r="K402" s="2917">
        <v>180</v>
      </c>
      <c r="L402" s="2918"/>
      <c r="M402" s="2917" t="s">
        <v>80</v>
      </c>
      <c r="N402" s="2917"/>
      <c r="O402" s="2917">
        <v>30</v>
      </c>
      <c r="P402" s="2917">
        <v>1</v>
      </c>
      <c r="Q402" s="2917">
        <f t="shared" si="137"/>
        <v>30</v>
      </c>
      <c r="R402" s="101" t="s">
        <v>383</v>
      </c>
      <c r="S402" s="192" t="s">
        <v>529</v>
      </c>
      <c r="V402" s="2613"/>
      <c r="W402" s="2613"/>
    </row>
    <row r="403" spans="1:23" hidden="1">
      <c r="A403" s="309" t="s">
        <v>282</v>
      </c>
      <c r="B403" s="2929" t="s">
        <v>826</v>
      </c>
      <c r="C403" s="4043"/>
      <c r="D403" s="4040"/>
      <c r="E403" s="2908" t="s">
        <v>696</v>
      </c>
      <c r="F403" s="843" t="s">
        <v>32</v>
      </c>
      <c r="G403" s="839" t="s">
        <v>536</v>
      </c>
      <c r="H403" s="2908" t="str">
        <f>A409&amp;"-"&amp;E403&amp;F403&amp;"-"&amp;G403</f>
        <v>PK2-HI-ME</v>
      </c>
      <c r="I403" s="2919" t="s">
        <v>508</v>
      </c>
      <c r="J403" s="2919" t="s">
        <v>512</v>
      </c>
      <c r="K403" s="2917">
        <v>180</v>
      </c>
      <c r="L403" s="2918"/>
      <c r="M403" s="2917" t="s">
        <v>80</v>
      </c>
      <c r="N403" s="2917"/>
      <c r="O403" s="2917">
        <v>30</v>
      </c>
      <c r="P403" s="2917">
        <v>1</v>
      </c>
      <c r="Q403" s="2917">
        <f t="shared" ref="Q403:Q414" si="139">O403*P403</f>
        <v>30</v>
      </c>
      <c r="R403" s="101" t="s">
        <v>383</v>
      </c>
      <c r="S403" s="192" t="s">
        <v>529</v>
      </c>
      <c r="V403" s="2613"/>
      <c r="W403" s="2613"/>
    </row>
    <row r="404" spans="1:23" hidden="1">
      <c r="A404" s="309" t="s">
        <v>282</v>
      </c>
      <c r="B404" s="2929" t="s">
        <v>826</v>
      </c>
      <c r="C404" s="4043"/>
      <c r="D404" s="4040"/>
      <c r="E404" s="2908" t="s">
        <v>696</v>
      </c>
      <c r="F404" s="843" t="s">
        <v>32</v>
      </c>
      <c r="G404" s="839" t="s">
        <v>536</v>
      </c>
      <c r="H404" s="2908" t="str">
        <f>A410&amp;"-"&amp;E404&amp;F404&amp;"-"&amp;G404</f>
        <v>PK2-HI-ME</v>
      </c>
      <c r="I404" s="2919" t="s">
        <v>514</v>
      </c>
      <c r="J404" s="2919" t="s">
        <v>515</v>
      </c>
      <c r="K404" s="2917">
        <v>180</v>
      </c>
      <c r="L404" s="2918"/>
      <c r="M404" s="2917" t="s">
        <v>80</v>
      </c>
      <c r="N404" s="2917"/>
      <c r="O404" s="2917">
        <v>30</v>
      </c>
      <c r="P404" s="2917">
        <v>1</v>
      </c>
      <c r="Q404" s="2917">
        <f t="shared" si="139"/>
        <v>30</v>
      </c>
      <c r="R404" s="101" t="s">
        <v>383</v>
      </c>
      <c r="S404" s="192" t="s">
        <v>529</v>
      </c>
      <c r="V404" s="2613"/>
      <c r="W404" s="2613"/>
    </row>
    <row r="405" spans="1:23" hidden="1">
      <c r="A405" s="309" t="s">
        <v>282</v>
      </c>
      <c r="B405" s="2929" t="s">
        <v>826</v>
      </c>
      <c r="C405" s="4043"/>
      <c r="D405" s="4040"/>
      <c r="E405" s="2908" t="s">
        <v>696</v>
      </c>
      <c r="F405" s="843" t="s">
        <v>32</v>
      </c>
      <c r="G405" s="839" t="s">
        <v>536</v>
      </c>
      <c r="H405" s="2908" t="str">
        <f>A411&amp;"-"&amp;E405&amp;F405&amp;"-"&amp;G405</f>
        <v>PK2-HI-ME</v>
      </c>
      <c r="I405" s="2919" t="s">
        <v>517</v>
      </c>
      <c r="J405" s="2919" t="s">
        <v>515</v>
      </c>
      <c r="K405" s="2917">
        <v>180</v>
      </c>
      <c r="L405" s="2918"/>
      <c r="M405" s="2917" t="s">
        <v>80</v>
      </c>
      <c r="N405" s="2917"/>
      <c r="O405" s="2917">
        <v>30</v>
      </c>
      <c r="P405" s="2917">
        <v>1</v>
      </c>
      <c r="Q405" s="2917">
        <f t="shared" si="139"/>
        <v>30</v>
      </c>
      <c r="R405" s="101" t="s">
        <v>383</v>
      </c>
      <c r="S405" s="192" t="s">
        <v>529</v>
      </c>
      <c r="V405" s="2613"/>
      <c r="W405" s="2613"/>
    </row>
    <row r="406" spans="1:23" hidden="1">
      <c r="A406" s="309" t="s">
        <v>282</v>
      </c>
      <c r="B406" s="2929" t="s">
        <v>826</v>
      </c>
      <c r="C406" s="4043"/>
      <c r="D406" s="4040"/>
      <c r="E406" s="2908" t="s">
        <v>696</v>
      </c>
      <c r="F406" s="843" t="s">
        <v>32</v>
      </c>
      <c r="G406" s="839" t="s">
        <v>536</v>
      </c>
      <c r="H406" s="2908" t="str">
        <f>A427&amp;"-"&amp;E406&amp;F406&amp;"-"&amp;G406</f>
        <v>PK2-HI-ME</v>
      </c>
      <c r="I406" s="2919" t="s">
        <v>518</v>
      </c>
      <c r="J406" s="2919" t="s">
        <v>519</v>
      </c>
      <c r="K406" s="2917">
        <v>180</v>
      </c>
      <c r="L406" s="2918"/>
      <c r="M406" s="2917" t="s">
        <v>80</v>
      </c>
      <c r="N406" s="2917"/>
      <c r="O406" s="2917">
        <v>30</v>
      </c>
      <c r="P406" s="2917">
        <v>1</v>
      </c>
      <c r="Q406" s="2917">
        <f t="shared" si="139"/>
        <v>30</v>
      </c>
      <c r="R406" s="101" t="s">
        <v>383</v>
      </c>
      <c r="S406" s="192" t="s">
        <v>529</v>
      </c>
      <c r="V406" s="2613"/>
      <c r="W406" s="2613"/>
    </row>
    <row r="407" spans="1:23" hidden="1">
      <c r="A407" s="309" t="s">
        <v>282</v>
      </c>
      <c r="B407" s="2929" t="s">
        <v>826</v>
      </c>
      <c r="C407" s="4043"/>
      <c r="D407" s="4040"/>
      <c r="E407" s="2908" t="s">
        <v>696</v>
      </c>
      <c r="F407" s="843" t="s">
        <v>32</v>
      </c>
      <c r="G407" s="839" t="s">
        <v>536</v>
      </c>
      <c r="H407" s="2908" t="str">
        <f>A428&amp;"-"&amp;E407&amp;F407&amp;"-"&amp;G407</f>
        <v>PK2-HI-ME</v>
      </c>
      <c r="I407" s="2919" t="s">
        <v>520</v>
      </c>
      <c r="J407" s="2919" t="s">
        <v>521</v>
      </c>
      <c r="K407" s="2917">
        <v>180</v>
      </c>
      <c r="L407" s="2918"/>
      <c r="M407" s="2917" t="s">
        <v>80</v>
      </c>
      <c r="N407" s="2917"/>
      <c r="O407" s="2917">
        <v>30</v>
      </c>
      <c r="P407" s="2917">
        <v>1</v>
      </c>
      <c r="Q407" s="2917">
        <f t="shared" si="139"/>
        <v>30</v>
      </c>
      <c r="R407" s="101" t="s">
        <v>383</v>
      </c>
      <c r="S407" s="192" t="s">
        <v>529</v>
      </c>
      <c r="V407" s="2613"/>
      <c r="W407" s="2613"/>
    </row>
    <row r="408" spans="1:23" hidden="1">
      <c r="A408" s="309" t="s">
        <v>282</v>
      </c>
      <c r="B408" s="2929" t="s">
        <v>826</v>
      </c>
      <c r="C408" s="4043"/>
      <c r="D408" s="4040"/>
      <c r="E408" s="2908" t="s">
        <v>696</v>
      </c>
      <c r="F408" s="843" t="s">
        <v>32</v>
      </c>
      <c r="G408" s="839" t="s">
        <v>536</v>
      </c>
      <c r="H408" s="2908" t="str">
        <f>A429&amp;"-"&amp;E408&amp;F408&amp;"-"&amp;G408</f>
        <v>PK2-HI-ME</v>
      </c>
      <c r="I408" s="2919" t="s">
        <v>520</v>
      </c>
      <c r="J408" s="2919" t="s">
        <v>522</v>
      </c>
      <c r="K408" s="2917">
        <v>180</v>
      </c>
      <c r="L408" s="2918"/>
      <c r="M408" s="2917" t="s">
        <v>80</v>
      </c>
      <c r="N408" s="2917"/>
      <c r="O408" s="2917">
        <v>30</v>
      </c>
      <c r="P408" s="2917">
        <v>1</v>
      </c>
      <c r="Q408" s="2917">
        <f t="shared" si="139"/>
        <v>30</v>
      </c>
      <c r="R408" s="101" t="s">
        <v>383</v>
      </c>
      <c r="S408" s="192" t="s">
        <v>529</v>
      </c>
      <c r="V408" s="2613"/>
      <c r="W408" s="2613"/>
    </row>
    <row r="409" spans="1:23" hidden="1">
      <c r="A409" s="309" t="s">
        <v>282</v>
      </c>
      <c r="B409" s="2929" t="s">
        <v>827</v>
      </c>
      <c r="C409" s="4043"/>
      <c r="D409" s="4040"/>
      <c r="E409" s="2908" t="s">
        <v>696</v>
      </c>
      <c r="F409" s="843" t="s">
        <v>32</v>
      </c>
      <c r="G409" s="839" t="s">
        <v>536</v>
      </c>
      <c r="H409" s="2908" t="str">
        <f t="shared" ref="H409" si="140">A409&amp;"-"&amp;E409&amp;F409&amp;"-"&amp;G409</f>
        <v>PK2-HI-ME</v>
      </c>
      <c r="I409" s="2919" t="s">
        <v>508</v>
      </c>
      <c r="J409" s="2919" t="s">
        <v>512</v>
      </c>
      <c r="K409" s="2917">
        <v>180</v>
      </c>
      <c r="L409" s="2918"/>
      <c r="M409" s="2917" t="s">
        <v>80</v>
      </c>
      <c r="N409" s="2917"/>
      <c r="O409" s="2917">
        <v>30</v>
      </c>
      <c r="P409" s="2917">
        <v>1</v>
      </c>
      <c r="Q409" s="2917">
        <f t="shared" si="139"/>
        <v>30</v>
      </c>
      <c r="R409" s="101" t="s">
        <v>383</v>
      </c>
      <c r="S409" s="192" t="s">
        <v>529</v>
      </c>
      <c r="V409" s="2613"/>
      <c r="W409" s="2613"/>
    </row>
    <row r="410" spans="1:23" hidden="1">
      <c r="A410" s="309" t="s">
        <v>282</v>
      </c>
      <c r="B410" s="2929" t="s">
        <v>827</v>
      </c>
      <c r="C410" s="4043"/>
      <c r="D410" s="4040"/>
      <c r="E410" s="2908" t="s">
        <v>696</v>
      </c>
      <c r="F410" s="843" t="s">
        <v>32</v>
      </c>
      <c r="G410" s="839" t="s">
        <v>536</v>
      </c>
      <c r="H410" s="2908" t="str">
        <f>A410&amp;"-"&amp;E410&amp;F410&amp;"-"&amp;G410</f>
        <v>PK2-HI-ME</v>
      </c>
      <c r="I410" s="2919" t="s">
        <v>514</v>
      </c>
      <c r="J410" s="2919" t="s">
        <v>515</v>
      </c>
      <c r="K410" s="2917">
        <v>180</v>
      </c>
      <c r="L410" s="2918"/>
      <c r="M410" s="2917" t="s">
        <v>80</v>
      </c>
      <c r="N410" s="2917"/>
      <c r="O410" s="2917">
        <v>30</v>
      </c>
      <c r="P410" s="2917">
        <v>1</v>
      </c>
      <c r="Q410" s="2917">
        <f t="shared" si="139"/>
        <v>30</v>
      </c>
      <c r="R410" s="101" t="s">
        <v>383</v>
      </c>
      <c r="S410" s="192" t="s">
        <v>529</v>
      </c>
      <c r="V410" s="2613"/>
      <c r="W410" s="2613"/>
    </row>
    <row r="411" spans="1:23" hidden="1">
      <c r="A411" s="309" t="s">
        <v>282</v>
      </c>
      <c r="B411" s="2929" t="s">
        <v>827</v>
      </c>
      <c r="C411" s="4043"/>
      <c r="D411" s="4040"/>
      <c r="E411" s="2908" t="s">
        <v>696</v>
      </c>
      <c r="F411" s="843" t="s">
        <v>32</v>
      </c>
      <c r="G411" s="839" t="s">
        <v>536</v>
      </c>
      <c r="H411" s="2908" t="str">
        <f t="shared" ref="H411" si="141">A411&amp;"-"&amp;E411&amp;F411&amp;"-"&amp;G411</f>
        <v>PK2-HI-ME</v>
      </c>
      <c r="I411" s="2919" t="s">
        <v>517</v>
      </c>
      <c r="J411" s="2919" t="s">
        <v>515</v>
      </c>
      <c r="K411" s="2917">
        <v>180</v>
      </c>
      <c r="L411" s="2918"/>
      <c r="M411" s="2917" t="s">
        <v>80</v>
      </c>
      <c r="N411" s="2917"/>
      <c r="O411" s="2917">
        <v>30</v>
      </c>
      <c r="P411" s="2917">
        <v>1</v>
      </c>
      <c r="Q411" s="2917">
        <f t="shared" si="139"/>
        <v>30</v>
      </c>
      <c r="R411" s="101" t="s">
        <v>383</v>
      </c>
      <c r="S411" s="192" t="s">
        <v>529</v>
      </c>
      <c r="V411" s="2613"/>
      <c r="W411" s="2613"/>
    </row>
    <row r="412" spans="1:23" hidden="1">
      <c r="A412" s="309" t="s">
        <v>282</v>
      </c>
      <c r="B412" s="2929" t="s">
        <v>827</v>
      </c>
      <c r="C412" s="4043"/>
      <c r="D412" s="4040"/>
      <c r="E412" s="2908" t="s">
        <v>696</v>
      </c>
      <c r="F412" s="843" t="s">
        <v>32</v>
      </c>
      <c r="G412" s="839" t="s">
        <v>536</v>
      </c>
      <c r="H412" s="2908" t="str">
        <f>A430&amp;"-"&amp;E412&amp;F412&amp;"-"&amp;G412</f>
        <v>PK2-HI-ME</v>
      </c>
      <c r="I412" s="2919" t="s">
        <v>518</v>
      </c>
      <c r="J412" s="2919" t="s">
        <v>519</v>
      </c>
      <c r="K412" s="2917">
        <v>180</v>
      </c>
      <c r="L412" s="2918"/>
      <c r="M412" s="2917" t="s">
        <v>80</v>
      </c>
      <c r="N412" s="2917"/>
      <c r="O412" s="2917">
        <v>30</v>
      </c>
      <c r="P412" s="2917">
        <v>1</v>
      </c>
      <c r="Q412" s="2917">
        <f t="shared" si="139"/>
        <v>30</v>
      </c>
      <c r="R412" s="101" t="s">
        <v>383</v>
      </c>
      <c r="S412" s="192" t="s">
        <v>529</v>
      </c>
      <c r="V412" s="2613"/>
      <c r="W412" s="2613"/>
    </row>
    <row r="413" spans="1:23" hidden="1">
      <c r="A413" s="309" t="s">
        <v>282</v>
      </c>
      <c r="B413" s="2929" t="s">
        <v>827</v>
      </c>
      <c r="C413" s="4043"/>
      <c r="D413" s="4040"/>
      <c r="E413" s="2908" t="s">
        <v>696</v>
      </c>
      <c r="F413" s="843" t="s">
        <v>32</v>
      </c>
      <c r="G413" s="839" t="s">
        <v>536</v>
      </c>
      <c r="H413" s="2908" t="str">
        <f>A431&amp;"-"&amp;E413&amp;F413&amp;"-"&amp;G413</f>
        <v>PK2-HI-ME</v>
      </c>
      <c r="I413" s="2919" t="s">
        <v>520</v>
      </c>
      <c r="J413" s="2919" t="s">
        <v>521</v>
      </c>
      <c r="K413" s="2917">
        <v>180</v>
      </c>
      <c r="L413" s="2918"/>
      <c r="M413" s="2917" t="s">
        <v>80</v>
      </c>
      <c r="N413" s="2917"/>
      <c r="O413" s="2917">
        <v>30</v>
      </c>
      <c r="P413" s="2917">
        <v>1</v>
      </c>
      <c r="Q413" s="2917">
        <f t="shared" si="139"/>
        <v>30</v>
      </c>
      <c r="R413" s="101" t="s">
        <v>383</v>
      </c>
      <c r="S413" s="192" t="s">
        <v>529</v>
      </c>
      <c r="V413" s="2613"/>
      <c r="W413" s="2613"/>
    </row>
    <row r="414" spans="1:23" hidden="1">
      <c r="A414" s="309" t="s">
        <v>282</v>
      </c>
      <c r="B414" s="2929" t="s">
        <v>827</v>
      </c>
      <c r="C414" s="4043"/>
      <c r="D414" s="4040"/>
      <c r="E414" s="2908" t="s">
        <v>696</v>
      </c>
      <c r="F414" s="843" t="s">
        <v>32</v>
      </c>
      <c r="G414" s="839" t="s">
        <v>536</v>
      </c>
      <c r="H414" s="2908" t="str">
        <f>A432&amp;"-"&amp;E414&amp;F414&amp;"-"&amp;G414</f>
        <v>PK2-HI-ME</v>
      </c>
      <c r="I414" s="2919" t="s">
        <v>520</v>
      </c>
      <c r="J414" s="2919" t="s">
        <v>522</v>
      </c>
      <c r="K414" s="2917">
        <v>180</v>
      </c>
      <c r="L414" s="2918"/>
      <c r="M414" s="2917" t="s">
        <v>80</v>
      </c>
      <c r="N414" s="2917"/>
      <c r="O414" s="2917">
        <v>30</v>
      </c>
      <c r="P414" s="2917">
        <v>1</v>
      </c>
      <c r="Q414" s="2917">
        <f t="shared" si="139"/>
        <v>30</v>
      </c>
      <c r="R414" s="101" t="s">
        <v>383</v>
      </c>
      <c r="S414" s="192" t="s">
        <v>529</v>
      </c>
      <c r="V414" s="2613"/>
      <c r="W414" s="2613"/>
    </row>
    <row r="415" spans="1:23" hidden="1">
      <c r="A415" s="309" t="s">
        <v>282</v>
      </c>
      <c r="B415" s="2929" t="s">
        <v>828</v>
      </c>
      <c r="C415" s="4043"/>
      <c r="D415" s="4040"/>
      <c r="E415" s="2908" t="s">
        <v>696</v>
      </c>
      <c r="F415" s="843" t="s">
        <v>32</v>
      </c>
      <c r="G415" s="839" t="s">
        <v>536</v>
      </c>
      <c r="H415" s="2908" t="str">
        <f t="shared" ref="H415:H420" si="142">A424&amp;"-"&amp;E415&amp;F415&amp;"-"&amp;G415</f>
        <v>PK2-HI-ME</v>
      </c>
      <c r="I415" s="2919" t="s">
        <v>508</v>
      </c>
      <c r="J415" s="2919" t="s">
        <v>512</v>
      </c>
      <c r="K415" s="2917">
        <v>180</v>
      </c>
      <c r="L415" s="2918"/>
      <c r="M415" s="2917" t="s">
        <v>80</v>
      </c>
      <c r="N415" s="2917"/>
      <c r="O415" s="2917">
        <v>30</v>
      </c>
      <c r="P415" s="2917">
        <v>1</v>
      </c>
      <c r="Q415" s="2917">
        <f t="shared" ref="Q415:Q420" si="143">O415*P415</f>
        <v>30</v>
      </c>
      <c r="R415" s="101" t="s">
        <v>383</v>
      </c>
      <c r="S415" s="192" t="s">
        <v>529</v>
      </c>
      <c r="V415" s="2613"/>
      <c r="W415" s="2613"/>
    </row>
    <row r="416" spans="1:23" hidden="1">
      <c r="A416" s="309" t="s">
        <v>282</v>
      </c>
      <c r="B416" s="2929" t="s">
        <v>828</v>
      </c>
      <c r="C416" s="4043"/>
      <c r="D416" s="4040"/>
      <c r="E416" s="2908" t="s">
        <v>696</v>
      </c>
      <c r="F416" s="843" t="s">
        <v>32</v>
      </c>
      <c r="G416" s="839" t="s">
        <v>536</v>
      </c>
      <c r="H416" s="2908" t="str">
        <f t="shared" si="142"/>
        <v>PK2-HI-ME</v>
      </c>
      <c r="I416" s="2919" t="s">
        <v>514</v>
      </c>
      <c r="J416" s="2919" t="s">
        <v>515</v>
      </c>
      <c r="K416" s="2917">
        <v>180</v>
      </c>
      <c r="L416" s="2918"/>
      <c r="M416" s="2917" t="s">
        <v>80</v>
      </c>
      <c r="N416" s="2917"/>
      <c r="O416" s="2917">
        <v>30</v>
      </c>
      <c r="P416" s="2917">
        <v>1</v>
      </c>
      <c r="Q416" s="2917">
        <f t="shared" si="143"/>
        <v>30</v>
      </c>
      <c r="R416" s="101" t="s">
        <v>383</v>
      </c>
      <c r="S416" s="192" t="s">
        <v>529</v>
      </c>
      <c r="V416" s="2613"/>
      <c r="W416" s="2613"/>
    </row>
    <row r="417" spans="1:23" hidden="1">
      <c r="A417" s="309" t="s">
        <v>282</v>
      </c>
      <c r="B417" s="2929" t="s">
        <v>828</v>
      </c>
      <c r="C417" s="4043"/>
      <c r="D417" s="4040"/>
      <c r="E417" s="2908" t="s">
        <v>696</v>
      </c>
      <c r="F417" s="843" t="s">
        <v>32</v>
      </c>
      <c r="G417" s="839" t="s">
        <v>536</v>
      </c>
      <c r="H417" s="2908" t="str">
        <f t="shared" si="142"/>
        <v>PK2-HI-ME</v>
      </c>
      <c r="I417" s="2919" t="s">
        <v>517</v>
      </c>
      <c r="J417" s="2919" t="s">
        <v>515</v>
      </c>
      <c r="K417" s="2917">
        <v>180</v>
      </c>
      <c r="L417" s="2918"/>
      <c r="M417" s="2917" t="s">
        <v>80</v>
      </c>
      <c r="N417" s="2917"/>
      <c r="O417" s="2917">
        <v>30</v>
      </c>
      <c r="P417" s="2917">
        <v>1</v>
      </c>
      <c r="Q417" s="2917">
        <f t="shared" si="143"/>
        <v>30</v>
      </c>
      <c r="R417" s="101" t="s">
        <v>383</v>
      </c>
      <c r="S417" s="192" t="s">
        <v>529</v>
      </c>
      <c r="V417" s="2613"/>
      <c r="W417" s="2613"/>
    </row>
    <row r="418" spans="1:23" hidden="1">
      <c r="A418" s="309" t="s">
        <v>282</v>
      </c>
      <c r="B418" s="2929" t="s">
        <v>828</v>
      </c>
      <c r="C418" s="4043"/>
      <c r="D418" s="4040"/>
      <c r="E418" s="2908" t="s">
        <v>696</v>
      </c>
      <c r="F418" s="843" t="s">
        <v>32</v>
      </c>
      <c r="G418" s="839" t="s">
        <v>536</v>
      </c>
      <c r="H418" s="2908" t="str">
        <f t="shared" si="142"/>
        <v>PK2-HI-ME</v>
      </c>
      <c r="I418" s="2919" t="s">
        <v>518</v>
      </c>
      <c r="J418" s="2919" t="s">
        <v>519</v>
      </c>
      <c r="K418" s="2917">
        <v>180</v>
      </c>
      <c r="L418" s="2918"/>
      <c r="M418" s="2917" t="s">
        <v>80</v>
      </c>
      <c r="N418" s="2917"/>
      <c r="O418" s="2917">
        <v>30</v>
      </c>
      <c r="P418" s="2917">
        <v>1</v>
      </c>
      <c r="Q418" s="2917">
        <f t="shared" si="143"/>
        <v>30</v>
      </c>
      <c r="R418" s="101" t="s">
        <v>383</v>
      </c>
      <c r="S418" s="192" t="s">
        <v>529</v>
      </c>
      <c r="V418" s="2613"/>
      <c r="W418" s="2613"/>
    </row>
    <row r="419" spans="1:23" hidden="1">
      <c r="A419" s="309" t="s">
        <v>282</v>
      </c>
      <c r="B419" s="2929" t="s">
        <v>828</v>
      </c>
      <c r="C419" s="4043"/>
      <c r="D419" s="4040"/>
      <c r="E419" s="2908" t="s">
        <v>696</v>
      </c>
      <c r="F419" s="843" t="s">
        <v>32</v>
      </c>
      <c r="G419" s="839" t="s">
        <v>536</v>
      </c>
      <c r="H419" s="2908" t="str">
        <f t="shared" si="142"/>
        <v>PK2-HI-ME</v>
      </c>
      <c r="I419" s="2919" t="s">
        <v>520</v>
      </c>
      <c r="J419" s="2919" t="s">
        <v>521</v>
      </c>
      <c r="K419" s="2917">
        <v>180</v>
      </c>
      <c r="L419" s="2918"/>
      <c r="M419" s="2917" t="s">
        <v>80</v>
      </c>
      <c r="N419" s="2917"/>
      <c r="O419" s="2917">
        <v>30</v>
      </c>
      <c r="P419" s="2917">
        <v>1</v>
      </c>
      <c r="Q419" s="2917">
        <f t="shared" si="143"/>
        <v>30</v>
      </c>
      <c r="R419" s="101" t="s">
        <v>383</v>
      </c>
      <c r="S419" s="192" t="s">
        <v>529</v>
      </c>
      <c r="V419" s="2613"/>
      <c r="W419" s="2613"/>
    </row>
    <row r="420" spans="1:23" hidden="1">
      <c r="A420" s="309" t="s">
        <v>282</v>
      </c>
      <c r="B420" s="2929" t="s">
        <v>828</v>
      </c>
      <c r="C420" s="4043"/>
      <c r="D420" s="4040"/>
      <c r="E420" s="2908" t="s">
        <v>696</v>
      </c>
      <c r="F420" s="843" t="s">
        <v>32</v>
      </c>
      <c r="G420" s="839" t="s">
        <v>536</v>
      </c>
      <c r="H420" s="2908" t="str">
        <f t="shared" si="142"/>
        <v>PK2-HI-ME</v>
      </c>
      <c r="I420" s="2919" t="s">
        <v>520</v>
      </c>
      <c r="J420" s="2919" t="s">
        <v>522</v>
      </c>
      <c r="K420" s="2917">
        <v>180</v>
      </c>
      <c r="L420" s="2918"/>
      <c r="M420" s="2917" t="s">
        <v>80</v>
      </c>
      <c r="N420" s="2917"/>
      <c r="O420" s="2917">
        <v>30</v>
      </c>
      <c r="P420" s="2917">
        <v>1</v>
      </c>
      <c r="Q420" s="2917">
        <f t="shared" si="143"/>
        <v>30</v>
      </c>
      <c r="R420" s="101" t="s">
        <v>383</v>
      </c>
      <c r="S420" s="192" t="s">
        <v>529</v>
      </c>
      <c r="V420" s="2613"/>
      <c r="W420" s="2613"/>
    </row>
    <row r="421" spans="1:23" hidden="1">
      <c r="A421" s="309" t="s">
        <v>282</v>
      </c>
      <c r="B421" s="2929" t="s">
        <v>829</v>
      </c>
      <c r="C421" s="4043"/>
      <c r="D421" s="4040"/>
      <c r="E421" s="2908" t="s">
        <v>696</v>
      </c>
      <c r="F421" s="843" t="s">
        <v>32</v>
      </c>
      <c r="G421" s="839" t="s">
        <v>536</v>
      </c>
      <c r="H421" s="2908" t="str">
        <f t="shared" ref="H421:H422" si="144">A430&amp;"-"&amp;E421&amp;F421&amp;"-"&amp;G421</f>
        <v>PK2-HI-ME</v>
      </c>
      <c r="I421" s="2919" t="s">
        <v>508</v>
      </c>
      <c r="J421" s="2919" t="s">
        <v>512</v>
      </c>
      <c r="K421" s="2917">
        <v>180</v>
      </c>
      <c r="L421" s="2918"/>
      <c r="M421" s="2917" t="s">
        <v>80</v>
      </c>
      <c r="N421" s="2917"/>
      <c r="O421" s="2917">
        <v>30</v>
      </c>
      <c r="P421" s="2917">
        <v>1</v>
      </c>
      <c r="Q421" s="2917">
        <f t="shared" ref="Q421:Q426" si="145">O421*P421</f>
        <v>30</v>
      </c>
      <c r="R421" s="101" t="s">
        <v>383</v>
      </c>
      <c r="S421" s="192" t="s">
        <v>529</v>
      </c>
      <c r="V421" s="2613"/>
      <c r="W421" s="2613"/>
    </row>
    <row r="422" spans="1:23" hidden="1">
      <c r="A422" s="309" t="s">
        <v>282</v>
      </c>
      <c r="B422" s="2929" t="s">
        <v>829</v>
      </c>
      <c r="C422" s="4043"/>
      <c r="D422" s="4040"/>
      <c r="E422" s="2908" t="s">
        <v>696</v>
      </c>
      <c r="F422" s="843" t="s">
        <v>32</v>
      </c>
      <c r="G422" s="839" t="s">
        <v>536</v>
      </c>
      <c r="H422" s="2908" t="str">
        <f t="shared" si="144"/>
        <v>PK2-HI-ME</v>
      </c>
      <c r="I422" s="2919" t="s">
        <v>514</v>
      </c>
      <c r="J422" s="2919" t="s">
        <v>515</v>
      </c>
      <c r="K422" s="2917">
        <v>180</v>
      </c>
      <c r="L422" s="2918"/>
      <c r="M422" s="2917" t="s">
        <v>80</v>
      </c>
      <c r="N422" s="2917"/>
      <c r="O422" s="2917">
        <v>30</v>
      </c>
      <c r="P422" s="2917">
        <v>1</v>
      </c>
      <c r="Q422" s="2917">
        <f t="shared" si="145"/>
        <v>30</v>
      </c>
      <c r="R422" s="101" t="s">
        <v>383</v>
      </c>
      <c r="S422" s="192" t="s">
        <v>529</v>
      </c>
      <c r="V422" s="2613"/>
      <c r="W422" s="2613"/>
    </row>
    <row r="423" spans="1:23" hidden="1">
      <c r="A423" s="309" t="s">
        <v>282</v>
      </c>
      <c r="B423" s="2929" t="s">
        <v>829</v>
      </c>
      <c r="C423" s="4043"/>
      <c r="D423" s="4040"/>
      <c r="E423" s="2908" t="s">
        <v>696</v>
      </c>
      <c r="F423" s="843" t="s">
        <v>32</v>
      </c>
      <c r="G423" s="839" t="s">
        <v>536</v>
      </c>
      <c r="H423" s="2908" t="str">
        <f t="shared" ref="H423" si="146">A423&amp;"-"&amp;E423&amp;F423&amp;"-"&amp;G423</f>
        <v>PK2-HI-ME</v>
      </c>
      <c r="I423" s="2919" t="s">
        <v>517</v>
      </c>
      <c r="J423" s="2919" t="s">
        <v>515</v>
      </c>
      <c r="K423" s="2917">
        <v>180</v>
      </c>
      <c r="L423" s="2918"/>
      <c r="M423" s="2917" t="s">
        <v>80</v>
      </c>
      <c r="N423" s="2917"/>
      <c r="O423" s="2917">
        <v>30</v>
      </c>
      <c r="P423" s="2917">
        <v>1</v>
      </c>
      <c r="Q423" s="2917">
        <f t="shared" si="145"/>
        <v>30</v>
      </c>
      <c r="R423" s="101" t="s">
        <v>383</v>
      </c>
      <c r="S423" s="192" t="s">
        <v>529</v>
      </c>
      <c r="V423" s="2613"/>
      <c r="W423" s="2613"/>
    </row>
    <row r="424" spans="1:23" hidden="1">
      <c r="A424" s="309" t="s">
        <v>282</v>
      </c>
      <c r="B424" s="2929" t="s">
        <v>829</v>
      </c>
      <c r="C424" s="4043"/>
      <c r="D424" s="4040"/>
      <c r="E424" s="2908" t="s">
        <v>696</v>
      </c>
      <c r="F424" s="843" t="s">
        <v>32</v>
      </c>
      <c r="G424" s="839" t="s">
        <v>536</v>
      </c>
      <c r="H424" s="2908" t="str">
        <f>A424&amp;"-"&amp;E424&amp;F424&amp;"-"&amp;G424</f>
        <v>PK2-HI-ME</v>
      </c>
      <c r="I424" s="2919" t="s">
        <v>518</v>
      </c>
      <c r="J424" s="2919" t="s">
        <v>519</v>
      </c>
      <c r="K424" s="2917">
        <v>180</v>
      </c>
      <c r="L424" s="2918"/>
      <c r="M424" s="2917" t="s">
        <v>80</v>
      </c>
      <c r="N424" s="2917"/>
      <c r="O424" s="2917">
        <v>30</v>
      </c>
      <c r="P424" s="2917">
        <v>1</v>
      </c>
      <c r="Q424" s="2917">
        <f t="shared" si="145"/>
        <v>30</v>
      </c>
      <c r="R424" s="101" t="s">
        <v>383</v>
      </c>
      <c r="S424" s="192" t="s">
        <v>529</v>
      </c>
      <c r="V424" s="2613"/>
      <c r="W424" s="2613"/>
    </row>
    <row r="425" spans="1:23" hidden="1">
      <c r="A425" s="309" t="s">
        <v>282</v>
      </c>
      <c r="B425" s="2929" t="s">
        <v>829</v>
      </c>
      <c r="C425" s="4043"/>
      <c r="D425" s="4040"/>
      <c r="E425" s="2908" t="s">
        <v>696</v>
      </c>
      <c r="F425" s="843" t="s">
        <v>32</v>
      </c>
      <c r="G425" s="839" t="s">
        <v>536</v>
      </c>
      <c r="H425" s="2908" t="str">
        <f t="shared" ref="H425:H428" si="147">A425&amp;"-"&amp;E425&amp;F425&amp;"-"&amp;G425</f>
        <v>PK2-HI-ME</v>
      </c>
      <c r="I425" s="2919" t="s">
        <v>520</v>
      </c>
      <c r="J425" s="2919" t="s">
        <v>521</v>
      </c>
      <c r="K425" s="2917">
        <v>180</v>
      </c>
      <c r="L425" s="2918"/>
      <c r="M425" s="2917" t="s">
        <v>80</v>
      </c>
      <c r="N425" s="2917"/>
      <c r="O425" s="2917">
        <v>30</v>
      </c>
      <c r="P425" s="2917">
        <v>1</v>
      </c>
      <c r="Q425" s="2917">
        <f t="shared" si="145"/>
        <v>30</v>
      </c>
      <c r="R425" s="101" t="s">
        <v>383</v>
      </c>
      <c r="S425" s="192" t="s">
        <v>529</v>
      </c>
      <c r="V425" s="2613"/>
      <c r="W425" s="2613"/>
    </row>
    <row r="426" spans="1:23" hidden="1">
      <c r="A426" s="309" t="s">
        <v>282</v>
      </c>
      <c r="B426" s="2929" t="s">
        <v>829</v>
      </c>
      <c r="C426" s="4043"/>
      <c r="D426" s="4040"/>
      <c r="E426" s="2908" t="s">
        <v>696</v>
      </c>
      <c r="F426" s="843" t="s">
        <v>32</v>
      </c>
      <c r="G426" s="839" t="s">
        <v>536</v>
      </c>
      <c r="H426" s="2908" t="str">
        <f t="shared" si="147"/>
        <v>PK2-HI-ME</v>
      </c>
      <c r="I426" s="2919" t="s">
        <v>520</v>
      </c>
      <c r="J426" s="2919" t="s">
        <v>522</v>
      </c>
      <c r="K426" s="2917">
        <v>180</v>
      </c>
      <c r="L426" s="2918"/>
      <c r="M426" s="2917" t="s">
        <v>80</v>
      </c>
      <c r="N426" s="2917"/>
      <c r="O426" s="2917">
        <v>30</v>
      </c>
      <c r="P426" s="2917">
        <v>1</v>
      </c>
      <c r="Q426" s="2917">
        <f t="shared" si="145"/>
        <v>30</v>
      </c>
      <c r="R426" s="101" t="s">
        <v>383</v>
      </c>
      <c r="S426" s="192" t="s">
        <v>529</v>
      </c>
      <c r="V426" s="2613"/>
      <c r="W426" s="2613"/>
    </row>
    <row r="427" spans="1:23" hidden="1">
      <c r="A427" s="309" t="s">
        <v>282</v>
      </c>
      <c r="B427" s="2929" t="s">
        <v>830</v>
      </c>
      <c r="C427" s="4043"/>
      <c r="D427" s="4040"/>
      <c r="E427" s="2908" t="s">
        <v>696</v>
      </c>
      <c r="F427" s="843" t="s">
        <v>32</v>
      </c>
      <c r="G427" s="839" t="s">
        <v>536</v>
      </c>
      <c r="H427" s="2908" t="str">
        <f t="shared" si="147"/>
        <v>PK2-HI-ME</v>
      </c>
      <c r="I427" s="2919" t="s">
        <v>508</v>
      </c>
      <c r="J427" s="2919" t="s">
        <v>512</v>
      </c>
      <c r="K427" s="2917">
        <v>180</v>
      </c>
      <c r="L427" s="2918"/>
      <c r="M427" s="2917" t="s">
        <v>80</v>
      </c>
      <c r="N427" s="2917"/>
      <c r="O427" s="2917">
        <v>30</v>
      </c>
      <c r="P427" s="2917">
        <v>1</v>
      </c>
      <c r="Q427" s="2917">
        <f t="shared" ref="Q427:Q432" si="148">O427*P427</f>
        <v>30</v>
      </c>
      <c r="R427" s="101" t="s">
        <v>383</v>
      </c>
      <c r="S427" s="192" t="s">
        <v>529</v>
      </c>
      <c r="V427" s="2613"/>
      <c r="W427" s="2613"/>
    </row>
    <row r="428" spans="1:23" hidden="1">
      <c r="A428" s="309" t="s">
        <v>282</v>
      </c>
      <c r="B428" s="2929" t="s">
        <v>830</v>
      </c>
      <c r="C428" s="4043"/>
      <c r="D428" s="4040"/>
      <c r="E428" s="2908" t="s">
        <v>696</v>
      </c>
      <c r="F428" s="843" t="s">
        <v>32</v>
      </c>
      <c r="G428" s="839" t="s">
        <v>536</v>
      </c>
      <c r="H428" s="2908" t="str">
        <f t="shared" si="147"/>
        <v>PK2-HI-ME</v>
      </c>
      <c r="I428" s="2919" t="s">
        <v>514</v>
      </c>
      <c r="J428" s="2919" t="s">
        <v>515</v>
      </c>
      <c r="K428" s="2917">
        <v>180</v>
      </c>
      <c r="L428" s="2918"/>
      <c r="M428" s="2917" t="s">
        <v>80</v>
      </c>
      <c r="N428" s="2917"/>
      <c r="O428" s="2917">
        <v>30</v>
      </c>
      <c r="P428" s="2917">
        <v>1</v>
      </c>
      <c r="Q428" s="2917">
        <f t="shared" si="148"/>
        <v>30</v>
      </c>
      <c r="R428" s="101" t="s">
        <v>383</v>
      </c>
      <c r="S428" s="192" t="s">
        <v>529</v>
      </c>
      <c r="V428" s="2613"/>
      <c r="W428" s="2613"/>
    </row>
    <row r="429" spans="1:23" hidden="1">
      <c r="A429" s="309" t="s">
        <v>282</v>
      </c>
      <c r="B429" s="2929" t="s">
        <v>830</v>
      </c>
      <c r="C429" s="4043"/>
      <c r="D429" s="4040"/>
      <c r="E429" s="2908" t="s">
        <v>696</v>
      </c>
      <c r="F429" s="843" t="s">
        <v>32</v>
      </c>
      <c r="G429" s="839" t="s">
        <v>536</v>
      </c>
      <c r="H429" s="2908" t="str">
        <f t="shared" ref="H429" si="149">A429&amp;"-"&amp;E429&amp;F429&amp;"-"&amp;G429</f>
        <v>PK2-HI-ME</v>
      </c>
      <c r="I429" s="2919" t="s">
        <v>517</v>
      </c>
      <c r="J429" s="2919" t="s">
        <v>515</v>
      </c>
      <c r="K429" s="2917">
        <v>180</v>
      </c>
      <c r="L429" s="2918"/>
      <c r="M429" s="2917" t="s">
        <v>80</v>
      </c>
      <c r="N429" s="2917"/>
      <c r="O429" s="2917">
        <v>30</v>
      </c>
      <c r="P429" s="2917">
        <v>1</v>
      </c>
      <c r="Q429" s="2917">
        <f t="shared" si="148"/>
        <v>30</v>
      </c>
      <c r="R429" s="101" t="s">
        <v>383</v>
      </c>
      <c r="S429" s="192" t="s">
        <v>529</v>
      </c>
      <c r="V429" s="2613"/>
      <c r="W429" s="2613"/>
    </row>
    <row r="430" spans="1:23" hidden="1">
      <c r="A430" s="309" t="s">
        <v>282</v>
      </c>
      <c r="B430" s="2929" t="s">
        <v>830</v>
      </c>
      <c r="C430" s="4043"/>
      <c r="D430" s="4040"/>
      <c r="E430" s="2908" t="s">
        <v>696</v>
      </c>
      <c r="F430" s="843" t="s">
        <v>32</v>
      </c>
      <c r="G430" s="839" t="s">
        <v>536</v>
      </c>
      <c r="H430" s="2908" t="str">
        <f>A430&amp;"-"&amp;E430&amp;F430&amp;"-"&amp;G430</f>
        <v>PK2-HI-ME</v>
      </c>
      <c r="I430" s="2919" t="s">
        <v>518</v>
      </c>
      <c r="J430" s="2919" t="s">
        <v>519</v>
      </c>
      <c r="K430" s="2917">
        <v>180</v>
      </c>
      <c r="L430" s="2918"/>
      <c r="M430" s="2917" t="s">
        <v>80</v>
      </c>
      <c r="N430" s="2917"/>
      <c r="O430" s="2917">
        <v>30</v>
      </c>
      <c r="P430" s="2917">
        <v>1</v>
      </c>
      <c r="Q430" s="2917">
        <f t="shared" si="148"/>
        <v>30</v>
      </c>
      <c r="R430" s="101" t="s">
        <v>383</v>
      </c>
      <c r="S430" s="192" t="s">
        <v>529</v>
      </c>
      <c r="V430" s="2613"/>
      <c r="W430" s="2613"/>
    </row>
    <row r="431" spans="1:23" hidden="1">
      <c r="A431" s="309" t="s">
        <v>282</v>
      </c>
      <c r="B431" s="2929" t="s">
        <v>830</v>
      </c>
      <c r="C431" s="4043"/>
      <c r="D431" s="4040"/>
      <c r="E431" s="2908" t="s">
        <v>696</v>
      </c>
      <c r="F431" s="843" t="s">
        <v>32</v>
      </c>
      <c r="G431" s="839" t="s">
        <v>536</v>
      </c>
      <c r="H431" s="2908" t="str">
        <f t="shared" ref="H431:H435" si="150">A431&amp;"-"&amp;E431&amp;F431&amp;"-"&amp;G431</f>
        <v>PK2-HI-ME</v>
      </c>
      <c r="I431" s="2919" t="s">
        <v>520</v>
      </c>
      <c r="J431" s="2919" t="s">
        <v>521</v>
      </c>
      <c r="K431" s="2917">
        <v>180</v>
      </c>
      <c r="L431" s="2918"/>
      <c r="M431" s="2917" t="s">
        <v>80</v>
      </c>
      <c r="N431" s="2917"/>
      <c r="O431" s="2917">
        <v>30</v>
      </c>
      <c r="P431" s="2917">
        <v>1</v>
      </c>
      <c r="Q431" s="2917">
        <f t="shared" si="148"/>
        <v>30</v>
      </c>
      <c r="R431" s="101" t="s">
        <v>383</v>
      </c>
      <c r="S431" s="192" t="s">
        <v>529</v>
      </c>
      <c r="V431" s="2613"/>
      <c r="W431" s="2613"/>
    </row>
    <row r="432" spans="1:23" hidden="1">
      <c r="A432" s="309" t="s">
        <v>282</v>
      </c>
      <c r="B432" s="2929" t="s">
        <v>830</v>
      </c>
      <c r="C432" s="4043"/>
      <c r="D432" s="4040"/>
      <c r="E432" s="2908" t="s">
        <v>696</v>
      </c>
      <c r="F432" s="843" t="s">
        <v>32</v>
      </c>
      <c r="G432" s="839" t="s">
        <v>536</v>
      </c>
      <c r="H432" s="2908" t="str">
        <f t="shared" si="150"/>
        <v>PK2-HI-ME</v>
      </c>
      <c r="I432" s="2919" t="s">
        <v>520</v>
      </c>
      <c r="J432" s="2919" t="s">
        <v>522</v>
      </c>
      <c r="K432" s="2917">
        <v>180</v>
      </c>
      <c r="L432" s="2918"/>
      <c r="M432" s="2917" t="s">
        <v>80</v>
      </c>
      <c r="N432" s="2917"/>
      <c r="O432" s="2917">
        <v>30</v>
      </c>
      <c r="P432" s="2917">
        <v>1</v>
      </c>
      <c r="Q432" s="2917">
        <f t="shared" si="148"/>
        <v>30</v>
      </c>
      <c r="R432" s="101" t="s">
        <v>383</v>
      </c>
      <c r="S432" s="192" t="s">
        <v>529</v>
      </c>
      <c r="V432" s="2613"/>
      <c r="W432" s="2613"/>
    </row>
    <row r="433" spans="1:23" hidden="1">
      <c r="A433" s="309" t="s">
        <v>282</v>
      </c>
      <c r="B433" s="2929" t="s">
        <v>831</v>
      </c>
      <c r="C433" s="4043"/>
      <c r="D433" s="4040"/>
      <c r="E433" s="2908" t="s">
        <v>696</v>
      </c>
      <c r="F433" s="843" t="s">
        <v>32</v>
      </c>
      <c r="G433" s="839" t="s">
        <v>536</v>
      </c>
      <c r="H433" s="2908" t="str">
        <f t="shared" si="150"/>
        <v>PK2-HI-ME</v>
      </c>
      <c r="I433" s="2919" t="s">
        <v>508</v>
      </c>
      <c r="J433" s="2919" t="s">
        <v>512</v>
      </c>
      <c r="K433" s="2917">
        <v>180</v>
      </c>
      <c r="L433" s="2918"/>
      <c r="M433" s="2917" t="s">
        <v>80</v>
      </c>
      <c r="N433" s="2917"/>
      <c r="O433" s="2917">
        <v>30</v>
      </c>
      <c r="P433" s="2917">
        <v>1</v>
      </c>
      <c r="Q433" s="2917">
        <f t="shared" ref="Q433:Q444" si="151">O433*P433</f>
        <v>30</v>
      </c>
      <c r="R433" s="101" t="s">
        <v>383</v>
      </c>
      <c r="S433" s="192" t="s">
        <v>529</v>
      </c>
      <c r="V433" s="2613"/>
      <c r="W433" s="2613"/>
    </row>
    <row r="434" spans="1:23" hidden="1">
      <c r="A434" s="309" t="s">
        <v>282</v>
      </c>
      <c r="B434" s="2929" t="s">
        <v>831</v>
      </c>
      <c r="C434" s="4043"/>
      <c r="D434" s="4040"/>
      <c r="E434" s="2908" t="s">
        <v>696</v>
      </c>
      <c r="F434" s="843" t="s">
        <v>32</v>
      </c>
      <c r="G434" s="839" t="s">
        <v>536</v>
      </c>
      <c r="H434" s="2908" t="str">
        <f t="shared" si="150"/>
        <v>PK2-HI-ME</v>
      </c>
      <c r="I434" s="2919" t="s">
        <v>514</v>
      </c>
      <c r="J434" s="2919" t="s">
        <v>515</v>
      </c>
      <c r="K434" s="2917">
        <v>180</v>
      </c>
      <c r="L434" s="2918"/>
      <c r="M434" s="2917" t="s">
        <v>80</v>
      </c>
      <c r="N434" s="2917"/>
      <c r="O434" s="2917">
        <v>30</v>
      </c>
      <c r="P434" s="2917">
        <v>1</v>
      </c>
      <c r="Q434" s="2917">
        <f t="shared" si="151"/>
        <v>30</v>
      </c>
      <c r="R434" s="101" t="s">
        <v>383</v>
      </c>
      <c r="S434" s="192" t="s">
        <v>529</v>
      </c>
      <c r="V434" s="2613"/>
      <c r="W434" s="2613"/>
    </row>
    <row r="435" spans="1:23" hidden="1">
      <c r="A435" s="309" t="s">
        <v>282</v>
      </c>
      <c r="B435" s="2929" t="s">
        <v>831</v>
      </c>
      <c r="C435" s="4043"/>
      <c r="D435" s="4040"/>
      <c r="E435" s="2908" t="s">
        <v>696</v>
      </c>
      <c r="F435" s="843" t="s">
        <v>32</v>
      </c>
      <c r="G435" s="839" t="s">
        <v>536</v>
      </c>
      <c r="H435" s="2908" t="str">
        <f t="shared" si="150"/>
        <v>PK2-HI-ME</v>
      </c>
      <c r="I435" s="2919" t="s">
        <v>517</v>
      </c>
      <c r="J435" s="2919" t="s">
        <v>515</v>
      </c>
      <c r="K435" s="2917">
        <v>180</v>
      </c>
      <c r="L435" s="2918"/>
      <c r="M435" s="2917" t="s">
        <v>80</v>
      </c>
      <c r="N435" s="2917"/>
      <c r="O435" s="2917">
        <v>30</v>
      </c>
      <c r="P435" s="2917">
        <v>1</v>
      </c>
      <c r="Q435" s="2917">
        <f t="shared" si="151"/>
        <v>30</v>
      </c>
      <c r="R435" s="101" t="s">
        <v>383</v>
      </c>
      <c r="S435" s="192" t="s">
        <v>529</v>
      </c>
      <c r="V435" s="2613"/>
      <c r="W435" s="2613"/>
    </row>
    <row r="436" spans="1:23" hidden="1">
      <c r="A436" s="309" t="s">
        <v>282</v>
      </c>
      <c r="B436" s="2929" t="s">
        <v>831</v>
      </c>
      <c r="C436" s="4043"/>
      <c r="D436" s="4040"/>
      <c r="E436" s="2908" t="s">
        <v>696</v>
      </c>
      <c r="F436" s="843" t="s">
        <v>32</v>
      </c>
      <c r="G436" s="839" t="s">
        <v>536</v>
      </c>
      <c r="H436" s="2908" t="str">
        <f>A436&amp;"-"&amp;E436&amp;F436&amp;"-"&amp;G436</f>
        <v>PK2-HI-ME</v>
      </c>
      <c r="I436" s="2919" t="s">
        <v>518</v>
      </c>
      <c r="J436" s="2919" t="s">
        <v>519</v>
      </c>
      <c r="K436" s="2917">
        <v>180</v>
      </c>
      <c r="L436" s="2918"/>
      <c r="M436" s="2917" t="s">
        <v>80</v>
      </c>
      <c r="N436" s="2917"/>
      <c r="O436" s="2917">
        <v>30</v>
      </c>
      <c r="P436" s="2917">
        <v>1</v>
      </c>
      <c r="Q436" s="2917">
        <f t="shared" si="151"/>
        <v>30</v>
      </c>
      <c r="R436" s="101" t="s">
        <v>383</v>
      </c>
      <c r="S436" s="192" t="s">
        <v>529</v>
      </c>
      <c r="V436" s="2613"/>
      <c r="W436" s="2613"/>
    </row>
    <row r="437" spans="1:23" hidden="1">
      <c r="A437" s="309" t="s">
        <v>282</v>
      </c>
      <c r="B437" s="2929" t="s">
        <v>831</v>
      </c>
      <c r="C437" s="4043"/>
      <c r="D437" s="4040"/>
      <c r="E437" s="2908" t="s">
        <v>696</v>
      </c>
      <c r="F437" s="843" t="s">
        <v>32</v>
      </c>
      <c r="G437" s="839" t="s">
        <v>536</v>
      </c>
      <c r="H437" s="2908" t="str">
        <f t="shared" ref="H437:H438" si="152">A437&amp;"-"&amp;E437&amp;F437&amp;"-"&amp;G437</f>
        <v>PK2-HI-ME</v>
      </c>
      <c r="I437" s="2919" t="s">
        <v>520</v>
      </c>
      <c r="J437" s="2919" t="s">
        <v>521</v>
      </c>
      <c r="K437" s="2917">
        <v>180</v>
      </c>
      <c r="L437" s="2918"/>
      <c r="M437" s="2917" t="s">
        <v>80</v>
      </c>
      <c r="N437" s="2917"/>
      <c r="O437" s="2917">
        <v>30</v>
      </c>
      <c r="P437" s="2917">
        <v>1</v>
      </c>
      <c r="Q437" s="2917">
        <f t="shared" si="151"/>
        <v>30</v>
      </c>
      <c r="R437" s="101" t="s">
        <v>383</v>
      </c>
      <c r="S437" s="192" t="s">
        <v>529</v>
      </c>
      <c r="V437" s="2613"/>
      <c r="W437" s="2613"/>
    </row>
    <row r="438" spans="1:23" ht="12" hidden="1" thickBot="1">
      <c r="A438" s="317" t="s">
        <v>282</v>
      </c>
      <c r="B438" s="2930" t="s">
        <v>831</v>
      </c>
      <c r="C438" s="4044"/>
      <c r="D438" s="4041"/>
      <c r="E438" s="2903" t="s">
        <v>696</v>
      </c>
      <c r="F438" s="824" t="s">
        <v>32</v>
      </c>
      <c r="G438" s="824" t="s">
        <v>536</v>
      </c>
      <c r="H438" s="2903" t="str">
        <f t="shared" si="152"/>
        <v>PK2-HI-ME</v>
      </c>
      <c r="I438" s="2924" t="s">
        <v>520</v>
      </c>
      <c r="J438" s="2924" t="s">
        <v>522</v>
      </c>
      <c r="K438" s="2925">
        <v>180</v>
      </c>
      <c r="L438" s="2926"/>
      <c r="M438" s="2925" t="s">
        <v>80</v>
      </c>
      <c r="N438" s="2925"/>
      <c r="O438" s="2925">
        <v>30</v>
      </c>
      <c r="P438" s="2925">
        <v>1</v>
      </c>
      <c r="Q438" s="2925">
        <f t="shared" si="151"/>
        <v>30</v>
      </c>
      <c r="R438" s="104" t="s">
        <v>383</v>
      </c>
      <c r="S438" s="192" t="s">
        <v>529</v>
      </c>
      <c r="V438" s="2613"/>
      <c r="W438" s="2613"/>
    </row>
    <row r="439" spans="1:23" hidden="1">
      <c r="A439" s="334" t="s">
        <v>282</v>
      </c>
      <c r="B439" s="2933" t="s">
        <v>823</v>
      </c>
      <c r="C439" s="4042">
        <v>360944</v>
      </c>
      <c r="D439" s="4039">
        <v>3112</v>
      </c>
      <c r="E439" s="2908" t="s">
        <v>696</v>
      </c>
      <c r="F439" s="843" t="s">
        <v>34</v>
      </c>
      <c r="G439" s="843" t="s">
        <v>536</v>
      </c>
      <c r="H439" s="2908" t="str">
        <f>A439&amp;"-"&amp;E439&amp;F439&amp;"-"&amp;G439&amp;3</f>
        <v>PK2-HR-ME3</v>
      </c>
      <c r="I439" s="2919" t="s">
        <v>477</v>
      </c>
      <c r="J439" s="2919" t="s">
        <v>479</v>
      </c>
      <c r="K439" s="2920">
        <v>180</v>
      </c>
      <c r="L439" s="2921"/>
      <c r="M439" s="2920" t="s">
        <v>80</v>
      </c>
      <c r="N439" s="2920"/>
      <c r="O439" s="2920">
        <v>30</v>
      </c>
      <c r="P439" s="2920">
        <v>1</v>
      </c>
      <c r="Q439" s="2920">
        <f t="shared" si="151"/>
        <v>30</v>
      </c>
      <c r="R439" s="127" t="s">
        <v>385</v>
      </c>
      <c r="S439" s="2947" t="s">
        <v>530</v>
      </c>
      <c r="V439" s="2613"/>
      <c r="W439" s="2613"/>
    </row>
    <row r="440" spans="1:23" hidden="1">
      <c r="A440" s="309" t="s">
        <v>282</v>
      </c>
      <c r="B440" s="2929" t="s">
        <v>823</v>
      </c>
      <c r="C440" s="4043"/>
      <c r="D440" s="4040"/>
      <c r="E440" s="2908" t="s">
        <v>696</v>
      </c>
      <c r="F440" s="843" t="s">
        <v>34</v>
      </c>
      <c r="G440" s="839" t="s">
        <v>536</v>
      </c>
      <c r="H440" s="2908" t="str">
        <f t="shared" ref="H440:H465" si="153">A440&amp;"-"&amp;E440&amp;F440&amp;"-"&amp;G440&amp;3</f>
        <v>PK2-HR-ME3</v>
      </c>
      <c r="I440" s="2916" t="s">
        <v>514</v>
      </c>
      <c r="J440" s="2916" t="s">
        <v>516</v>
      </c>
      <c r="K440" s="2917">
        <v>180</v>
      </c>
      <c r="L440" s="2918"/>
      <c r="M440" s="2917" t="s">
        <v>80</v>
      </c>
      <c r="N440" s="2917"/>
      <c r="O440" s="2917">
        <v>30</v>
      </c>
      <c r="P440" s="2917">
        <v>1</v>
      </c>
      <c r="Q440" s="2917">
        <f t="shared" si="151"/>
        <v>30</v>
      </c>
      <c r="R440" s="101" t="s">
        <v>385</v>
      </c>
      <c r="S440" s="2932" t="s">
        <v>530</v>
      </c>
      <c r="V440" s="2613"/>
      <c r="W440" s="2613"/>
    </row>
    <row r="441" spans="1:23" hidden="1">
      <c r="A441" s="309" t="s">
        <v>282</v>
      </c>
      <c r="B441" s="2929" t="s">
        <v>823</v>
      </c>
      <c r="C441" s="4043"/>
      <c r="D441" s="4040"/>
      <c r="E441" s="2908" t="s">
        <v>696</v>
      </c>
      <c r="F441" s="843" t="s">
        <v>34</v>
      </c>
      <c r="G441" s="839" t="s">
        <v>536</v>
      </c>
      <c r="H441" s="2908" t="str">
        <f t="shared" si="153"/>
        <v>PK2-HR-ME3</v>
      </c>
      <c r="I441" s="2916" t="s">
        <v>517</v>
      </c>
      <c r="J441" s="2916" t="s">
        <v>516</v>
      </c>
      <c r="K441" s="2917">
        <v>180</v>
      </c>
      <c r="L441" s="2918"/>
      <c r="M441" s="2917" t="s">
        <v>80</v>
      </c>
      <c r="N441" s="2917"/>
      <c r="O441" s="2917">
        <v>30</v>
      </c>
      <c r="P441" s="2917">
        <v>1</v>
      </c>
      <c r="Q441" s="2917">
        <f t="shared" si="151"/>
        <v>30</v>
      </c>
      <c r="R441" s="101" t="s">
        <v>385</v>
      </c>
      <c r="S441" s="2932" t="s">
        <v>530</v>
      </c>
      <c r="V441" s="2613"/>
      <c r="W441" s="2613"/>
    </row>
    <row r="442" spans="1:23" hidden="1">
      <c r="A442" s="309" t="s">
        <v>282</v>
      </c>
      <c r="B442" s="2945" t="s">
        <v>824</v>
      </c>
      <c r="C442" s="4043"/>
      <c r="D442" s="4040"/>
      <c r="E442" s="2908" t="s">
        <v>696</v>
      </c>
      <c r="F442" s="843" t="s">
        <v>34</v>
      </c>
      <c r="G442" s="839" t="s">
        <v>536</v>
      </c>
      <c r="H442" s="2908" t="str">
        <f t="shared" si="153"/>
        <v>PK2-HR-ME3</v>
      </c>
      <c r="I442" s="2919" t="s">
        <v>477</v>
      </c>
      <c r="J442" s="2919" t="s">
        <v>479</v>
      </c>
      <c r="K442" s="2917">
        <v>180</v>
      </c>
      <c r="L442" s="2918"/>
      <c r="M442" s="2917" t="s">
        <v>80</v>
      </c>
      <c r="N442" s="2917"/>
      <c r="O442" s="2917">
        <v>30</v>
      </c>
      <c r="P442" s="2917">
        <v>1</v>
      </c>
      <c r="Q442" s="2917">
        <f t="shared" si="151"/>
        <v>30</v>
      </c>
      <c r="R442" s="101" t="s">
        <v>385</v>
      </c>
      <c r="S442" s="2932" t="s">
        <v>530</v>
      </c>
      <c r="V442" s="2613"/>
      <c r="W442" s="2613"/>
    </row>
    <row r="443" spans="1:23" hidden="1">
      <c r="A443" s="309" t="s">
        <v>282</v>
      </c>
      <c r="B443" s="2945" t="s">
        <v>824</v>
      </c>
      <c r="C443" s="4043"/>
      <c r="D443" s="4040"/>
      <c r="E443" s="2908" t="s">
        <v>696</v>
      </c>
      <c r="F443" s="843" t="s">
        <v>34</v>
      </c>
      <c r="G443" s="839" t="s">
        <v>536</v>
      </c>
      <c r="H443" s="2908" t="str">
        <f t="shared" si="153"/>
        <v>PK2-HR-ME3</v>
      </c>
      <c r="I443" s="2916" t="s">
        <v>514</v>
      </c>
      <c r="J443" s="2916" t="s">
        <v>516</v>
      </c>
      <c r="K443" s="2917">
        <v>180</v>
      </c>
      <c r="L443" s="2918"/>
      <c r="M443" s="2917" t="s">
        <v>80</v>
      </c>
      <c r="N443" s="2917"/>
      <c r="O443" s="2917">
        <v>30</v>
      </c>
      <c r="P443" s="2917">
        <v>1</v>
      </c>
      <c r="Q443" s="2917">
        <f t="shared" si="151"/>
        <v>30</v>
      </c>
      <c r="R443" s="101" t="s">
        <v>385</v>
      </c>
      <c r="S443" s="2932" t="s">
        <v>530</v>
      </c>
      <c r="V443" s="2613"/>
      <c r="W443" s="2613"/>
    </row>
    <row r="444" spans="1:23" hidden="1">
      <c r="A444" s="309" t="s">
        <v>282</v>
      </c>
      <c r="B444" s="2945" t="s">
        <v>824</v>
      </c>
      <c r="C444" s="4043"/>
      <c r="D444" s="4040"/>
      <c r="E444" s="2908" t="s">
        <v>696</v>
      </c>
      <c r="F444" s="843" t="s">
        <v>34</v>
      </c>
      <c r="G444" s="839" t="s">
        <v>536</v>
      </c>
      <c r="H444" s="2908" t="str">
        <f t="shared" si="153"/>
        <v>PK2-HR-ME3</v>
      </c>
      <c r="I444" s="2916" t="s">
        <v>517</v>
      </c>
      <c r="J444" s="2916" t="s">
        <v>516</v>
      </c>
      <c r="K444" s="2917">
        <v>180</v>
      </c>
      <c r="L444" s="2918"/>
      <c r="M444" s="2917" t="s">
        <v>80</v>
      </c>
      <c r="N444" s="2917"/>
      <c r="O444" s="2917">
        <v>30</v>
      </c>
      <c r="P444" s="2917">
        <v>1</v>
      </c>
      <c r="Q444" s="2917">
        <f t="shared" si="151"/>
        <v>30</v>
      </c>
      <c r="R444" s="101" t="s">
        <v>385</v>
      </c>
      <c r="S444" s="2932" t="s">
        <v>530</v>
      </c>
      <c r="V444" s="2613"/>
      <c r="W444" s="2613"/>
    </row>
    <row r="445" spans="1:23" hidden="1">
      <c r="A445" s="309" t="s">
        <v>282</v>
      </c>
      <c r="B445" s="2929" t="s">
        <v>825</v>
      </c>
      <c r="C445" s="4043"/>
      <c r="D445" s="4040"/>
      <c r="E445" s="2908" t="s">
        <v>696</v>
      </c>
      <c r="F445" s="843" t="s">
        <v>34</v>
      </c>
      <c r="G445" s="839" t="s">
        <v>536</v>
      </c>
      <c r="H445" s="2908" t="str">
        <f t="shared" si="153"/>
        <v>PK2-HR-ME3</v>
      </c>
      <c r="I445" s="2919" t="s">
        <v>477</v>
      </c>
      <c r="J445" s="2919" t="s">
        <v>479</v>
      </c>
      <c r="K445" s="2917">
        <v>180</v>
      </c>
      <c r="L445" s="2918"/>
      <c r="M445" s="2917" t="s">
        <v>80</v>
      </c>
      <c r="N445" s="2917"/>
      <c r="O445" s="2917">
        <v>30</v>
      </c>
      <c r="P445" s="2917">
        <v>1</v>
      </c>
      <c r="Q445" s="2917">
        <f t="shared" ref="Q445:Q465" si="154">O445*P445</f>
        <v>30</v>
      </c>
      <c r="R445" s="101" t="s">
        <v>385</v>
      </c>
      <c r="S445" s="192" t="s">
        <v>530</v>
      </c>
      <c r="V445" s="2613"/>
      <c r="W445" s="2613"/>
    </row>
    <row r="446" spans="1:23" hidden="1">
      <c r="A446" s="309" t="s">
        <v>282</v>
      </c>
      <c r="B446" s="2929" t="s">
        <v>825</v>
      </c>
      <c r="C446" s="4043"/>
      <c r="D446" s="4040"/>
      <c r="E446" s="2908" t="s">
        <v>696</v>
      </c>
      <c r="F446" s="843" t="s">
        <v>34</v>
      </c>
      <c r="G446" s="839" t="s">
        <v>536</v>
      </c>
      <c r="H446" s="2908" t="str">
        <f t="shared" si="153"/>
        <v>PK2-HR-ME3</v>
      </c>
      <c r="I446" s="2919" t="s">
        <v>514</v>
      </c>
      <c r="J446" s="2919" t="s">
        <v>516</v>
      </c>
      <c r="K446" s="2917">
        <v>180</v>
      </c>
      <c r="L446" s="2918"/>
      <c r="M446" s="2917" t="s">
        <v>80</v>
      </c>
      <c r="N446" s="2917"/>
      <c r="O446" s="2917">
        <v>30</v>
      </c>
      <c r="P446" s="2917">
        <v>1</v>
      </c>
      <c r="Q446" s="2917">
        <f t="shared" si="154"/>
        <v>30</v>
      </c>
      <c r="R446" s="101" t="s">
        <v>385</v>
      </c>
      <c r="S446" s="192" t="s">
        <v>530</v>
      </c>
      <c r="V446" s="2613"/>
      <c r="W446" s="2613"/>
    </row>
    <row r="447" spans="1:23" hidden="1">
      <c r="A447" s="309" t="s">
        <v>282</v>
      </c>
      <c r="B447" s="2929" t="s">
        <v>825</v>
      </c>
      <c r="C447" s="4043"/>
      <c r="D447" s="4040"/>
      <c r="E447" s="2908" t="s">
        <v>696</v>
      </c>
      <c r="F447" s="843" t="s">
        <v>34</v>
      </c>
      <c r="G447" s="839" t="s">
        <v>536</v>
      </c>
      <c r="H447" s="2908" t="str">
        <f t="shared" si="153"/>
        <v>PK2-HR-ME3</v>
      </c>
      <c r="I447" s="2919" t="s">
        <v>517</v>
      </c>
      <c r="J447" s="2919" t="s">
        <v>516</v>
      </c>
      <c r="K447" s="2917">
        <v>180</v>
      </c>
      <c r="L447" s="2918"/>
      <c r="M447" s="2917" t="s">
        <v>80</v>
      </c>
      <c r="N447" s="2917"/>
      <c r="O447" s="2917">
        <v>30</v>
      </c>
      <c r="P447" s="2917">
        <v>1</v>
      </c>
      <c r="Q447" s="2917">
        <f t="shared" si="154"/>
        <v>30</v>
      </c>
      <c r="R447" s="101" t="s">
        <v>385</v>
      </c>
      <c r="S447" s="192" t="s">
        <v>530</v>
      </c>
      <c r="V447" s="2613"/>
      <c r="W447" s="2613"/>
    </row>
    <row r="448" spans="1:23" hidden="1">
      <c r="A448" s="309" t="s">
        <v>282</v>
      </c>
      <c r="B448" s="2929" t="s">
        <v>826</v>
      </c>
      <c r="C448" s="4043"/>
      <c r="D448" s="4040"/>
      <c r="E448" s="2908" t="s">
        <v>696</v>
      </c>
      <c r="F448" s="843" t="s">
        <v>34</v>
      </c>
      <c r="G448" s="839" t="s">
        <v>536</v>
      </c>
      <c r="H448" s="2908" t="str">
        <f t="shared" si="153"/>
        <v>PK2-HR-ME3</v>
      </c>
      <c r="I448" s="2919" t="s">
        <v>477</v>
      </c>
      <c r="J448" s="2919" t="s">
        <v>479</v>
      </c>
      <c r="K448" s="2917">
        <v>180</v>
      </c>
      <c r="L448" s="2918"/>
      <c r="M448" s="2917" t="s">
        <v>80</v>
      </c>
      <c r="N448" s="2917"/>
      <c r="O448" s="2917">
        <v>30</v>
      </c>
      <c r="P448" s="2917">
        <v>1</v>
      </c>
      <c r="Q448" s="2917">
        <f t="shared" si="154"/>
        <v>30</v>
      </c>
      <c r="R448" s="101" t="s">
        <v>385</v>
      </c>
      <c r="S448" s="192" t="s">
        <v>530</v>
      </c>
      <c r="V448" s="2613"/>
      <c r="W448" s="2613"/>
    </row>
    <row r="449" spans="1:23" hidden="1">
      <c r="A449" s="309" t="s">
        <v>282</v>
      </c>
      <c r="B449" s="2929" t="s">
        <v>826</v>
      </c>
      <c r="C449" s="4043"/>
      <c r="D449" s="4040"/>
      <c r="E449" s="2908" t="s">
        <v>696</v>
      </c>
      <c r="F449" s="843" t="s">
        <v>34</v>
      </c>
      <c r="G449" s="839" t="s">
        <v>536</v>
      </c>
      <c r="H449" s="2908" t="str">
        <f t="shared" si="153"/>
        <v>PK2-HR-ME3</v>
      </c>
      <c r="I449" s="2919" t="s">
        <v>514</v>
      </c>
      <c r="J449" s="2919" t="s">
        <v>516</v>
      </c>
      <c r="K449" s="2917">
        <v>180</v>
      </c>
      <c r="L449" s="2918"/>
      <c r="M449" s="2917" t="s">
        <v>80</v>
      </c>
      <c r="N449" s="2917"/>
      <c r="O449" s="2917">
        <v>30</v>
      </c>
      <c r="P449" s="2917">
        <v>1</v>
      </c>
      <c r="Q449" s="2917">
        <f t="shared" si="154"/>
        <v>30</v>
      </c>
      <c r="R449" s="101" t="s">
        <v>385</v>
      </c>
      <c r="S449" s="192" t="s">
        <v>530</v>
      </c>
      <c r="V449" s="2613"/>
      <c r="W449" s="2613"/>
    </row>
    <row r="450" spans="1:23" hidden="1">
      <c r="A450" s="309" t="s">
        <v>282</v>
      </c>
      <c r="B450" s="2929" t="s">
        <v>826</v>
      </c>
      <c r="C450" s="4043"/>
      <c r="D450" s="4040"/>
      <c r="E450" s="2908" t="s">
        <v>696</v>
      </c>
      <c r="F450" s="843" t="s">
        <v>34</v>
      </c>
      <c r="G450" s="839" t="s">
        <v>536</v>
      </c>
      <c r="H450" s="2908" t="str">
        <f t="shared" si="153"/>
        <v>PK2-HR-ME3</v>
      </c>
      <c r="I450" s="2919" t="s">
        <v>517</v>
      </c>
      <c r="J450" s="2919" t="s">
        <v>516</v>
      </c>
      <c r="K450" s="2917">
        <v>180</v>
      </c>
      <c r="L450" s="2918"/>
      <c r="M450" s="2917" t="s">
        <v>80</v>
      </c>
      <c r="N450" s="2917"/>
      <c r="O450" s="2917">
        <v>30</v>
      </c>
      <c r="P450" s="2917">
        <v>1</v>
      </c>
      <c r="Q450" s="2917">
        <f t="shared" si="154"/>
        <v>30</v>
      </c>
      <c r="R450" s="101" t="s">
        <v>385</v>
      </c>
      <c r="S450" s="192" t="s">
        <v>530</v>
      </c>
      <c r="V450" s="2613"/>
      <c r="W450" s="2613"/>
    </row>
    <row r="451" spans="1:23" hidden="1">
      <c r="A451" s="309" t="s">
        <v>282</v>
      </c>
      <c r="B451" s="2929" t="s">
        <v>827</v>
      </c>
      <c r="C451" s="4043"/>
      <c r="D451" s="4040"/>
      <c r="E451" s="2908" t="s">
        <v>696</v>
      </c>
      <c r="F451" s="843" t="s">
        <v>34</v>
      </c>
      <c r="G451" s="839" t="s">
        <v>536</v>
      </c>
      <c r="H451" s="2908" t="str">
        <f t="shared" si="153"/>
        <v>PK2-HR-ME3</v>
      </c>
      <c r="I451" s="2919" t="s">
        <v>477</v>
      </c>
      <c r="J451" s="2919" t="s">
        <v>479</v>
      </c>
      <c r="K451" s="2917">
        <v>180</v>
      </c>
      <c r="L451" s="2918"/>
      <c r="M451" s="2917" t="s">
        <v>80</v>
      </c>
      <c r="N451" s="2917"/>
      <c r="O451" s="2917">
        <v>30</v>
      </c>
      <c r="P451" s="2917">
        <v>1</v>
      </c>
      <c r="Q451" s="2917">
        <f t="shared" si="154"/>
        <v>30</v>
      </c>
      <c r="R451" s="101" t="s">
        <v>385</v>
      </c>
      <c r="S451" s="192" t="s">
        <v>530</v>
      </c>
      <c r="V451" s="2613"/>
      <c r="W451" s="2613"/>
    </row>
    <row r="452" spans="1:23" hidden="1">
      <c r="A452" s="309" t="s">
        <v>282</v>
      </c>
      <c r="B452" s="2929" t="s">
        <v>827</v>
      </c>
      <c r="C452" s="4043"/>
      <c r="D452" s="4040"/>
      <c r="E452" s="2908" t="s">
        <v>696</v>
      </c>
      <c r="F452" s="843" t="s">
        <v>34</v>
      </c>
      <c r="G452" s="839" t="s">
        <v>536</v>
      </c>
      <c r="H452" s="2908" t="str">
        <f t="shared" si="153"/>
        <v>PK2-HR-ME3</v>
      </c>
      <c r="I452" s="2919" t="s">
        <v>514</v>
      </c>
      <c r="J452" s="2919" t="s">
        <v>516</v>
      </c>
      <c r="K452" s="2917">
        <v>180</v>
      </c>
      <c r="L452" s="2918"/>
      <c r="M452" s="2917" t="s">
        <v>80</v>
      </c>
      <c r="N452" s="2917"/>
      <c r="O452" s="2917">
        <v>30</v>
      </c>
      <c r="P452" s="2917">
        <v>1</v>
      </c>
      <c r="Q452" s="2917">
        <f t="shared" si="154"/>
        <v>30</v>
      </c>
      <c r="R452" s="101" t="s">
        <v>385</v>
      </c>
      <c r="S452" s="192" t="s">
        <v>530</v>
      </c>
      <c r="V452" s="2613"/>
      <c r="W452" s="2613"/>
    </row>
    <row r="453" spans="1:23" hidden="1">
      <c r="A453" s="309" t="s">
        <v>282</v>
      </c>
      <c r="B453" s="2929" t="s">
        <v>827</v>
      </c>
      <c r="C453" s="4043"/>
      <c r="D453" s="4040"/>
      <c r="E453" s="2908" t="s">
        <v>696</v>
      </c>
      <c r="F453" s="843" t="s">
        <v>34</v>
      </c>
      <c r="G453" s="839" t="s">
        <v>536</v>
      </c>
      <c r="H453" s="2908" t="str">
        <f t="shared" si="153"/>
        <v>PK2-HR-ME3</v>
      </c>
      <c r="I453" s="2919" t="s">
        <v>517</v>
      </c>
      <c r="J453" s="2919" t="s">
        <v>516</v>
      </c>
      <c r="K453" s="2917">
        <v>180</v>
      </c>
      <c r="L453" s="2918"/>
      <c r="M453" s="2917" t="s">
        <v>80</v>
      </c>
      <c r="N453" s="2917"/>
      <c r="O453" s="2917">
        <v>30</v>
      </c>
      <c r="P453" s="2917">
        <v>1</v>
      </c>
      <c r="Q453" s="2917">
        <f t="shared" si="154"/>
        <v>30</v>
      </c>
      <c r="R453" s="101" t="s">
        <v>385</v>
      </c>
      <c r="S453" s="192" t="s">
        <v>530</v>
      </c>
      <c r="V453" s="2613"/>
      <c r="W453" s="2613"/>
    </row>
    <row r="454" spans="1:23" hidden="1">
      <c r="A454" s="309" t="s">
        <v>282</v>
      </c>
      <c r="B454" s="2929" t="s">
        <v>828</v>
      </c>
      <c r="C454" s="4043"/>
      <c r="D454" s="4040"/>
      <c r="E454" s="2908" t="s">
        <v>696</v>
      </c>
      <c r="F454" s="843" t="s">
        <v>34</v>
      </c>
      <c r="G454" s="839" t="s">
        <v>536</v>
      </c>
      <c r="H454" s="2908" t="str">
        <f t="shared" si="153"/>
        <v>PK2-HR-ME3</v>
      </c>
      <c r="I454" s="2919" t="s">
        <v>477</v>
      </c>
      <c r="J454" s="2919" t="s">
        <v>479</v>
      </c>
      <c r="K454" s="2917">
        <v>180</v>
      </c>
      <c r="L454" s="2918"/>
      <c r="M454" s="2917" t="s">
        <v>80</v>
      </c>
      <c r="N454" s="2917"/>
      <c r="O454" s="2917">
        <v>30</v>
      </c>
      <c r="P454" s="2917">
        <v>1</v>
      </c>
      <c r="Q454" s="2917">
        <f t="shared" si="154"/>
        <v>30</v>
      </c>
      <c r="R454" s="101" t="s">
        <v>385</v>
      </c>
      <c r="S454" s="192" t="s">
        <v>530</v>
      </c>
      <c r="V454" s="2613"/>
      <c r="W454" s="2613"/>
    </row>
    <row r="455" spans="1:23" hidden="1">
      <c r="A455" s="309" t="s">
        <v>282</v>
      </c>
      <c r="B455" s="2929" t="s">
        <v>828</v>
      </c>
      <c r="C455" s="4043"/>
      <c r="D455" s="4040"/>
      <c r="E455" s="2908" t="s">
        <v>696</v>
      </c>
      <c r="F455" s="843" t="s">
        <v>34</v>
      </c>
      <c r="G455" s="839" t="s">
        <v>536</v>
      </c>
      <c r="H455" s="2908" t="str">
        <f t="shared" si="153"/>
        <v>PK2-HR-ME3</v>
      </c>
      <c r="I455" s="2919" t="s">
        <v>514</v>
      </c>
      <c r="J455" s="2919" t="s">
        <v>516</v>
      </c>
      <c r="K455" s="2917">
        <v>180</v>
      </c>
      <c r="L455" s="2918"/>
      <c r="M455" s="2917" t="s">
        <v>80</v>
      </c>
      <c r="N455" s="2917"/>
      <c r="O455" s="2917">
        <v>30</v>
      </c>
      <c r="P455" s="2917">
        <v>1</v>
      </c>
      <c r="Q455" s="2917">
        <f t="shared" si="154"/>
        <v>30</v>
      </c>
      <c r="R455" s="101" t="s">
        <v>385</v>
      </c>
      <c r="S455" s="192" t="s">
        <v>530</v>
      </c>
      <c r="V455" s="2613"/>
      <c r="W455" s="2613"/>
    </row>
    <row r="456" spans="1:23" hidden="1">
      <c r="A456" s="309" t="s">
        <v>282</v>
      </c>
      <c r="B456" s="2929" t="s">
        <v>828</v>
      </c>
      <c r="C456" s="4043"/>
      <c r="D456" s="4040"/>
      <c r="E456" s="2908" t="s">
        <v>696</v>
      </c>
      <c r="F456" s="843" t="s">
        <v>34</v>
      </c>
      <c r="G456" s="839" t="s">
        <v>536</v>
      </c>
      <c r="H456" s="2908" t="str">
        <f t="shared" si="153"/>
        <v>PK2-HR-ME3</v>
      </c>
      <c r="I456" s="2919" t="s">
        <v>517</v>
      </c>
      <c r="J456" s="2919" t="s">
        <v>516</v>
      </c>
      <c r="K456" s="2917">
        <v>180</v>
      </c>
      <c r="L456" s="2918"/>
      <c r="M456" s="2917" t="s">
        <v>80</v>
      </c>
      <c r="N456" s="2917"/>
      <c r="O456" s="2917">
        <v>30</v>
      </c>
      <c r="P456" s="2917">
        <v>1</v>
      </c>
      <c r="Q456" s="2917">
        <f t="shared" si="154"/>
        <v>30</v>
      </c>
      <c r="R456" s="101" t="s">
        <v>385</v>
      </c>
      <c r="S456" s="192" t="s">
        <v>530</v>
      </c>
      <c r="V456" s="2613"/>
      <c r="W456" s="2613"/>
    </row>
    <row r="457" spans="1:23" hidden="1">
      <c r="A457" s="309" t="s">
        <v>282</v>
      </c>
      <c r="B457" s="2929" t="s">
        <v>829</v>
      </c>
      <c r="C457" s="4043"/>
      <c r="D457" s="4040"/>
      <c r="E457" s="2908" t="s">
        <v>696</v>
      </c>
      <c r="F457" s="843" t="s">
        <v>34</v>
      </c>
      <c r="G457" s="839" t="s">
        <v>536</v>
      </c>
      <c r="H457" s="2908" t="str">
        <f t="shared" si="153"/>
        <v>PK2-HR-ME3</v>
      </c>
      <c r="I457" s="2919" t="s">
        <v>477</v>
      </c>
      <c r="J457" s="2919" t="s">
        <v>479</v>
      </c>
      <c r="K457" s="2917">
        <v>180</v>
      </c>
      <c r="L457" s="2918"/>
      <c r="M457" s="2917" t="s">
        <v>80</v>
      </c>
      <c r="N457" s="2917"/>
      <c r="O457" s="2917">
        <v>30</v>
      </c>
      <c r="P457" s="2917">
        <v>1</v>
      </c>
      <c r="Q457" s="2917">
        <f t="shared" si="154"/>
        <v>30</v>
      </c>
      <c r="R457" s="101" t="s">
        <v>385</v>
      </c>
      <c r="S457" s="192" t="s">
        <v>530</v>
      </c>
      <c r="V457" s="2613"/>
      <c r="W457" s="2613"/>
    </row>
    <row r="458" spans="1:23" hidden="1">
      <c r="A458" s="309" t="s">
        <v>282</v>
      </c>
      <c r="B458" s="2929" t="s">
        <v>829</v>
      </c>
      <c r="C458" s="4043"/>
      <c r="D458" s="4040"/>
      <c r="E458" s="2908" t="s">
        <v>696</v>
      </c>
      <c r="F458" s="843" t="s">
        <v>34</v>
      </c>
      <c r="G458" s="839" t="s">
        <v>536</v>
      </c>
      <c r="H458" s="2908" t="str">
        <f t="shared" si="153"/>
        <v>PK2-HR-ME3</v>
      </c>
      <c r="I458" s="2919" t="s">
        <v>514</v>
      </c>
      <c r="J458" s="2919" t="s">
        <v>516</v>
      </c>
      <c r="K458" s="2917">
        <v>180</v>
      </c>
      <c r="L458" s="2918"/>
      <c r="M458" s="2917" t="s">
        <v>80</v>
      </c>
      <c r="N458" s="2917"/>
      <c r="O458" s="2917">
        <v>30</v>
      </c>
      <c r="P458" s="2917">
        <v>1</v>
      </c>
      <c r="Q458" s="2917">
        <f t="shared" si="154"/>
        <v>30</v>
      </c>
      <c r="R458" s="101" t="s">
        <v>385</v>
      </c>
      <c r="S458" s="192" t="s">
        <v>530</v>
      </c>
      <c r="V458" s="2613"/>
      <c r="W458" s="2613"/>
    </row>
    <row r="459" spans="1:23" hidden="1">
      <c r="A459" s="309" t="s">
        <v>282</v>
      </c>
      <c r="B459" s="2929" t="s">
        <v>829</v>
      </c>
      <c r="C459" s="4043"/>
      <c r="D459" s="4040"/>
      <c r="E459" s="2908" t="s">
        <v>696</v>
      </c>
      <c r="F459" s="843" t="s">
        <v>34</v>
      </c>
      <c r="G459" s="839" t="s">
        <v>536</v>
      </c>
      <c r="H459" s="2908" t="str">
        <f t="shared" si="153"/>
        <v>PK2-HR-ME3</v>
      </c>
      <c r="I459" s="2919" t="s">
        <v>517</v>
      </c>
      <c r="J459" s="2919" t="s">
        <v>516</v>
      </c>
      <c r="K459" s="2917">
        <v>180</v>
      </c>
      <c r="L459" s="2918"/>
      <c r="M459" s="2917" t="s">
        <v>80</v>
      </c>
      <c r="N459" s="2917"/>
      <c r="O459" s="2917">
        <v>30</v>
      </c>
      <c r="P459" s="2917">
        <v>1</v>
      </c>
      <c r="Q459" s="2917">
        <f t="shared" si="154"/>
        <v>30</v>
      </c>
      <c r="R459" s="101" t="s">
        <v>385</v>
      </c>
      <c r="S459" s="192" t="s">
        <v>530</v>
      </c>
      <c r="V459" s="2613"/>
      <c r="W459" s="2613"/>
    </row>
    <row r="460" spans="1:23" hidden="1">
      <c r="A460" s="309" t="s">
        <v>282</v>
      </c>
      <c r="B460" s="2929" t="s">
        <v>830</v>
      </c>
      <c r="C460" s="4043"/>
      <c r="D460" s="4040"/>
      <c r="E460" s="2908" t="s">
        <v>696</v>
      </c>
      <c r="F460" s="843" t="s">
        <v>34</v>
      </c>
      <c r="G460" s="839" t="s">
        <v>536</v>
      </c>
      <c r="H460" s="2908" t="str">
        <f t="shared" si="153"/>
        <v>PK2-HR-ME3</v>
      </c>
      <c r="I460" s="2919" t="s">
        <v>477</v>
      </c>
      <c r="J460" s="2919" t="s">
        <v>479</v>
      </c>
      <c r="K460" s="2917">
        <v>180</v>
      </c>
      <c r="L460" s="2918"/>
      <c r="M460" s="2917" t="s">
        <v>80</v>
      </c>
      <c r="N460" s="2917"/>
      <c r="O460" s="2917">
        <v>30</v>
      </c>
      <c r="P460" s="2917">
        <v>1</v>
      </c>
      <c r="Q460" s="2917">
        <f t="shared" si="154"/>
        <v>30</v>
      </c>
      <c r="R460" s="101" t="s">
        <v>385</v>
      </c>
      <c r="S460" s="192" t="s">
        <v>530</v>
      </c>
      <c r="V460" s="2613"/>
      <c r="W460" s="2613"/>
    </row>
    <row r="461" spans="1:23" hidden="1">
      <c r="A461" s="309" t="s">
        <v>282</v>
      </c>
      <c r="B461" s="2929" t="s">
        <v>830</v>
      </c>
      <c r="C461" s="4043"/>
      <c r="D461" s="4040"/>
      <c r="E461" s="2908" t="s">
        <v>696</v>
      </c>
      <c r="F461" s="843" t="s">
        <v>34</v>
      </c>
      <c r="G461" s="839" t="s">
        <v>536</v>
      </c>
      <c r="H461" s="2908" t="str">
        <f t="shared" si="153"/>
        <v>PK2-HR-ME3</v>
      </c>
      <c r="I461" s="2919" t="s">
        <v>514</v>
      </c>
      <c r="J461" s="2919" t="s">
        <v>516</v>
      </c>
      <c r="K461" s="2917">
        <v>180</v>
      </c>
      <c r="L461" s="2918"/>
      <c r="M461" s="2917" t="s">
        <v>80</v>
      </c>
      <c r="N461" s="2917"/>
      <c r="O461" s="2917">
        <v>30</v>
      </c>
      <c r="P461" s="2917">
        <v>1</v>
      </c>
      <c r="Q461" s="2917">
        <f t="shared" si="154"/>
        <v>30</v>
      </c>
      <c r="R461" s="101" t="s">
        <v>385</v>
      </c>
      <c r="S461" s="192" t="s">
        <v>530</v>
      </c>
      <c r="V461" s="2613"/>
      <c r="W461" s="2613"/>
    </row>
    <row r="462" spans="1:23" hidden="1">
      <c r="A462" s="309" t="s">
        <v>282</v>
      </c>
      <c r="B462" s="2929" t="s">
        <v>830</v>
      </c>
      <c r="C462" s="4043"/>
      <c r="D462" s="4040"/>
      <c r="E462" s="2908" t="s">
        <v>696</v>
      </c>
      <c r="F462" s="843" t="s">
        <v>34</v>
      </c>
      <c r="G462" s="839" t="s">
        <v>536</v>
      </c>
      <c r="H462" s="2908" t="str">
        <f t="shared" si="153"/>
        <v>PK2-HR-ME3</v>
      </c>
      <c r="I462" s="2919" t="s">
        <v>517</v>
      </c>
      <c r="J462" s="2919" t="s">
        <v>516</v>
      </c>
      <c r="K462" s="2917">
        <v>180</v>
      </c>
      <c r="L462" s="2918"/>
      <c r="M462" s="2917" t="s">
        <v>80</v>
      </c>
      <c r="N462" s="2917"/>
      <c r="O462" s="2917">
        <v>30</v>
      </c>
      <c r="P462" s="2917">
        <v>1</v>
      </c>
      <c r="Q462" s="2917">
        <f t="shared" si="154"/>
        <v>30</v>
      </c>
      <c r="R462" s="101" t="s">
        <v>385</v>
      </c>
      <c r="S462" s="192" t="s">
        <v>530</v>
      </c>
      <c r="V462" s="2613"/>
      <c r="W462" s="2613"/>
    </row>
    <row r="463" spans="1:23" hidden="1">
      <c r="A463" s="309" t="s">
        <v>282</v>
      </c>
      <c r="B463" s="2929" t="s">
        <v>831</v>
      </c>
      <c r="C463" s="4043"/>
      <c r="D463" s="4040"/>
      <c r="E463" s="2908" t="s">
        <v>696</v>
      </c>
      <c r="F463" s="843" t="s">
        <v>34</v>
      </c>
      <c r="G463" s="839" t="s">
        <v>536</v>
      </c>
      <c r="H463" s="2908" t="str">
        <f t="shared" si="153"/>
        <v>PK2-HR-ME3</v>
      </c>
      <c r="I463" s="2919" t="s">
        <v>477</v>
      </c>
      <c r="J463" s="2919" t="s">
        <v>479</v>
      </c>
      <c r="K463" s="2917">
        <v>180</v>
      </c>
      <c r="L463" s="2918"/>
      <c r="M463" s="2917" t="s">
        <v>80</v>
      </c>
      <c r="N463" s="2917"/>
      <c r="O463" s="2917">
        <v>30</v>
      </c>
      <c r="P463" s="2917">
        <v>1</v>
      </c>
      <c r="Q463" s="2917">
        <f t="shared" si="154"/>
        <v>30</v>
      </c>
      <c r="R463" s="101" t="s">
        <v>385</v>
      </c>
      <c r="S463" s="192" t="s">
        <v>530</v>
      </c>
      <c r="V463" s="2613"/>
      <c r="W463" s="2613"/>
    </row>
    <row r="464" spans="1:23" hidden="1">
      <c r="A464" s="309" t="s">
        <v>282</v>
      </c>
      <c r="B464" s="2929" t="s">
        <v>831</v>
      </c>
      <c r="C464" s="4043"/>
      <c r="D464" s="4040"/>
      <c r="E464" s="2908" t="s">
        <v>696</v>
      </c>
      <c r="F464" s="843" t="s">
        <v>34</v>
      </c>
      <c r="G464" s="839" t="s">
        <v>536</v>
      </c>
      <c r="H464" s="2908" t="str">
        <f t="shared" si="153"/>
        <v>PK2-HR-ME3</v>
      </c>
      <c r="I464" s="2919" t="s">
        <v>514</v>
      </c>
      <c r="J464" s="2919" t="s">
        <v>516</v>
      </c>
      <c r="K464" s="2917">
        <v>180</v>
      </c>
      <c r="L464" s="2918"/>
      <c r="M464" s="2917" t="s">
        <v>80</v>
      </c>
      <c r="N464" s="2917"/>
      <c r="O464" s="2917">
        <v>30</v>
      </c>
      <c r="P464" s="2917">
        <v>1</v>
      </c>
      <c r="Q464" s="2917">
        <f t="shared" si="154"/>
        <v>30</v>
      </c>
      <c r="R464" s="101" t="s">
        <v>385</v>
      </c>
      <c r="S464" s="192" t="s">
        <v>530</v>
      </c>
      <c r="V464" s="2613"/>
      <c r="W464" s="2613"/>
    </row>
    <row r="465" spans="1:26" ht="12" hidden="1" thickBot="1">
      <c r="A465" s="378" t="s">
        <v>282</v>
      </c>
      <c r="B465" s="2930" t="s">
        <v>831</v>
      </c>
      <c r="C465" s="4044"/>
      <c r="D465" s="4041"/>
      <c r="E465" s="2903" t="s">
        <v>696</v>
      </c>
      <c r="F465" s="824" t="s">
        <v>34</v>
      </c>
      <c r="G465" s="824" t="s">
        <v>536</v>
      </c>
      <c r="H465" s="2903" t="str">
        <f t="shared" si="153"/>
        <v>PK2-HR-ME3</v>
      </c>
      <c r="I465" s="2924" t="s">
        <v>517</v>
      </c>
      <c r="J465" s="2924" t="s">
        <v>516</v>
      </c>
      <c r="K465" s="2925">
        <v>180</v>
      </c>
      <c r="L465" s="2926"/>
      <c r="M465" s="2925" t="s">
        <v>80</v>
      </c>
      <c r="N465" s="2925"/>
      <c r="O465" s="2925">
        <v>30</v>
      </c>
      <c r="P465" s="2925">
        <v>1</v>
      </c>
      <c r="Q465" s="2925">
        <f t="shared" si="154"/>
        <v>30</v>
      </c>
      <c r="R465" s="104" t="s">
        <v>385</v>
      </c>
      <c r="S465" s="192" t="s">
        <v>530</v>
      </c>
      <c r="V465" s="2613"/>
      <c r="W465" s="2613"/>
    </row>
    <row r="466" spans="1:26" hidden="1">
      <c r="A466" s="309" t="s">
        <v>282</v>
      </c>
      <c r="B466" s="2931" t="s">
        <v>823</v>
      </c>
      <c r="C466" s="4042">
        <v>360945</v>
      </c>
      <c r="D466" s="4039">
        <v>3113</v>
      </c>
      <c r="E466" s="2889" t="s">
        <v>696</v>
      </c>
      <c r="F466" s="835" t="s">
        <v>9</v>
      </c>
      <c r="G466" s="835" t="s">
        <v>697</v>
      </c>
      <c r="H466" s="2889" t="str">
        <f>A466&amp;"-"&amp;E466&amp;F466&amp;"-"&amp;G466</f>
        <v>PK2-HC-EE</v>
      </c>
      <c r="I466" s="2912" t="s">
        <v>508</v>
      </c>
      <c r="J466" s="2912" t="s">
        <v>513</v>
      </c>
      <c r="K466" s="2913">
        <v>180</v>
      </c>
      <c r="L466" s="2914"/>
      <c r="M466" s="2913" t="s">
        <v>80</v>
      </c>
      <c r="N466" s="2913"/>
      <c r="O466" s="2913">
        <v>30</v>
      </c>
      <c r="P466" s="2913">
        <v>1</v>
      </c>
      <c r="Q466" s="2913">
        <f t="shared" ref="Q466:Q484" si="155">O466*P466</f>
        <v>30</v>
      </c>
      <c r="R466" s="98" t="s">
        <v>384</v>
      </c>
      <c r="S466" s="2932" t="s">
        <v>531</v>
      </c>
      <c r="V466" s="2613"/>
      <c r="W466" s="2613"/>
      <c r="Y466" s="193" t="s">
        <v>793</v>
      </c>
      <c r="Z466" s="193" t="s">
        <v>772</v>
      </c>
    </row>
    <row r="467" spans="1:26" hidden="1">
      <c r="A467" s="309" t="s">
        <v>282</v>
      </c>
      <c r="B467" s="2933" t="s">
        <v>823</v>
      </c>
      <c r="C467" s="4043"/>
      <c r="D467" s="4040"/>
      <c r="E467" s="2908" t="s">
        <v>696</v>
      </c>
      <c r="F467" s="843" t="s">
        <v>9</v>
      </c>
      <c r="G467" s="843" t="s">
        <v>697</v>
      </c>
      <c r="H467" s="2908" t="str">
        <f>A467&amp;"-"&amp;E467&amp;F467&amp;"-"&amp;G467</f>
        <v>PK2-HC-EE</v>
      </c>
      <c r="I467" s="2919" t="s">
        <v>524</v>
      </c>
      <c r="J467" s="2919" t="s">
        <v>513</v>
      </c>
      <c r="K467" s="2920">
        <v>180</v>
      </c>
      <c r="L467" s="2921"/>
      <c r="M467" s="2920" t="s">
        <v>80</v>
      </c>
      <c r="N467" s="2920"/>
      <c r="O467" s="2920">
        <v>30</v>
      </c>
      <c r="P467" s="2920">
        <v>1</v>
      </c>
      <c r="Q467" s="2920">
        <f t="shared" ref="Q467:Q468" si="156">O467*P467</f>
        <v>30</v>
      </c>
      <c r="R467" s="127" t="s">
        <v>384</v>
      </c>
      <c r="S467" s="2932" t="s">
        <v>531</v>
      </c>
      <c r="V467" s="2613"/>
      <c r="W467" s="2613"/>
    </row>
    <row r="468" spans="1:26" hidden="1">
      <c r="A468" s="309" t="s">
        <v>282</v>
      </c>
      <c r="B468" s="2915" t="s">
        <v>824</v>
      </c>
      <c r="C468" s="4043"/>
      <c r="D468" s="4040"/>
      <c r="E468" s="2908" t="s">
        <v>696</v>
      </c>
      <c r="F468" s="843" t="s">
        <v>9</v>
      </c>
      <c r="G468" s="843" t="s">
        <v>697</v>
      </c>
      <c r="H468" s="2908" t="str">
        <f t="shared" ref="H468:H483" si="157">A468&amp;"-"&amp;E468&amp;F468&amp;"-"&amp;G468</f>
        <v>PK2-HC-EE</v>
      </c>
      <c r="I468" s="2919" t="s">
        <v>508</v>
      </c>
      <c r="J468" s="2919" t="s">
        <v>513</v>
      </c>
      <c r="K468" s="2920">
        <v>180</v>
      </c>
      <c r="L468" s="2921"/>
      <c r="M468" s="2920" t="s">
        <v>80</v>
      </c>
      <c r="N468" s="2920"/>
      <c r="O468" s="2920">
        <v>30</v>
      </c>
      <c r="P468" s="2920">
        <v>1</v>
      </c>
      <c r="Q468" s="2920">
        <f t="shared" si="156"/>
        <v>30</v>
      </c>
      <c r="R468" s="127" t="s">
        <v>384</v>
      </c>
      <c r="S468" s="2932" t="s">
        <v>531</v>
      </c>
      <c r="V468" s="2613"/>
      <c r="W468" s="2613"/>
    </row>
    <row r="469" spans="1:26" hidden="1">
      <c r="A469" s="309" t="s">
        <v>282</v>
      </c>
      <c r="B469" s="2915" t="s">
        <v>824</v>
      </c>
      <c r="C469" s="4043"/>
      <c r="D469" s="4040"/>
      <c r="E469" s="2908" t="s">
        <v>696</v>
      </c>
      <c r="F469" s="843" t="s">
        <v>9</v>
      </c>
      <c r="G469" s="843" t="s">
        <v>697</v>
      </c>
      <c r="H469" s="2908" t="str">
        <f t="shared" si="157"/>
        <v>PK2-HC-EE</v>
      </c>
      <c r="I469" s="2919" t="s">
        <v>524</v>
      </c>
      <c r="J469" s="2919" t="s">
        <v>513</v>
      </c>
      <c r="K469" s="2920">
        <v>180</v>
      </c>
      <c r="L469" s="2921"/>
      <c r="M469" s="2920" t="s">
        <v>80</v>
      </c>
      <c r="N469" s="2920"/>
      <c r="O469" s="2920">
        <v>30</v>
      </c>
      <c r="P469" s="2920">
        <v>1</v>
      </c>
      <c r="Q469" s="2920">
        <f t="shared" ref="Q469:Q483" si="158">O469*P469</f>
        <v>30</v>
      </c>
      <c r="R469" s="127" t="s">
        <v>384</v>
      </c>
      <c r="S469" s="2932" t="s">
        <v>531</v>
      </c>
      <c r="V469" s="2613"/>
      <c r="W469" s="2613"/>
    </row>
    <row r="470" spans="1:26" hidden="1">
      <c r="A470" s="309" t="s">
        <v>282</v>
      </c>
      <c r="B470" s="2933" t="s">
        <v>825</v>
      </c>
      <c r="C470" s="4043"/>
      <c r="D470" s="4040"/>
      <c r="E470" s="2908" t="s">
        <v>696</v>
      </c>
      <c r="F470" s="843" t="s">
        <v>9</v>
      </c>
      <c r="G470" s="843" t="s">
        <v>697</v>
      </c>
      <c r="H470" s="2908" t="str">
        <f t="shared" si="157"/>
        <v>PK2-HC-EE</v>
      </c>
      <c r="I470" s="2919" t="s">
        <v>508</v>
      </c>
      <c r="J470" s="2919" t="s">
        <v>513</v>
      </c>
      <c r="K470" s="2920">
        <v>180</v>
      </c>
      <c r="L470" s="2921"/>
      <c r="M470" s="2920" t="s">
        <v>80</v>
      </c>
      <c r="N470" s="2920"/>
      <c r="O470" s="2920">
        <v>30</v>
      </c>
      <c r="P470" s="2920">
        <v>1</v>
      </c>
      <c r="Q470" s="2920">
        <f t="shared" si="158"/>
        <v>30</v>
      </c>
      <c r="R470" s="127" t="s">
        <v>384</v>
      </c>
      <c r="S470" s="2932" t="s">
        <v>531</v>
      </c>
      <c r="V470" s="2613"/>
      <c r="W470" s="2613"/>
    </row>
    <row r="471" spans="1:26" hidden="1">
      <c r="A471" s="309" t="s">
        <v>282</v>
      </c>
      <c r="B471" s="2933" t="s">
        <v>825</v>
      </c>
      <c r="C471" s="4043"/>
      <c r="D471" s="4040"/>
      <c r="E471" s="2908" t="s">
        <v>696</v>
      </c>
      <c r="F471" s="843" t="s">
        <v>9</v>
      </c>
      <c r="G471" s="843" t="s">
        <v>697</v>
      </c>
      <c r="H471" s="2908" t="str">
        <f t="shared" si="157"/>
        <v>PK2-HC-EE</v>
      </c>
      <c r="I471" s="2919" t="s">
        <v>524</v>
      </c>
      <c r="J471" s="2919" t="s">
        <v>513</v>
      </c>
      <c r="K471" s="2920">
        <v>180</v>
      </c>
      <c r="L471" s="2921"/>
      <c r="M471" s="2920" t="s">
        <v>80</v>
      </c>
      <c r="N471" s="2920"/>
      <c r="O471" s="2920">
        <v>30</v>
      </c>
      <c r="P471" s="2920">
        <v>1</v>
      </c>
      <c r="Q471" s="2920">
        <f t="shared" si="158"/>
        <v>30</v>
      </c>
      <c r="R471" s="127" t="s">
        <v>384</v>
      </c>
      <c r="S471" s="2932" t="s">
        <v>531</v>
      </c>
      <c r="V471" s="2613"/>
      <c r="W471" s="2613"/>
    </row>
    <row r="472" spans="1:26" hidden="1">
      <c r="A472" s="309" t="s">
        <v>282</v>
      </c>
      <c r="B472" s="2933" t="s">
        <v>826</v>
      </c>
      <c r="C472" s="4043"/>
      <c r="D472" s="4040"/>
      <c r="E472" s="2908" t="s">
        <v>696</v>
      </c>
      <c r="F472" s="843" t="s">
        <v>9</v>
      </c>
      <c r="G472" s="843" t="s">
        <v>697</v>
      </c>
      <c r="H472" s="2908" t="str">
        <f t="shared" si="157"/>
        <v>PK2-HC-EE</v>
      </c>
      <c r="I472" s="2919" t="s">
        <v>508</v>
      </c>
      <c r="J472" s="2919" t="s">
        <v>513</v>
      </c>
      <c r="K472" s="2920">
        <v>180</v>
      </c>
      <c r="L472" s="2921"/>
      <c r="M472" s="2920" t="s">
        <v>80</v>
      </c>
      <c r="N472" s="2920"/>
      <c r="O472" s="2920">
        <v>30</v>
      </c>
      <c r="P472" s="2920">
        <v>1</v>
      </c>
      <c r="Q472" s="2920">
        <f t="shared" si="158"/>
        <v>30</v>
      </c>
      <c r="R472" s="127" t="s">
        <v>384</v>
      </c>
      <c r="S472" s="2932" t="s">
        <v>531</v>
      </c>
      <c r="V472" s="2613"/>
      <c r="W472" s="2613"/>
    </row>
    <row r="473" spans="1:26" hidden="1">
      <c r="A473" s="309" t="s">
        <v>282</v>
      </c>
      <c r="B473" s="2933" t="s">
        <v>826</v>
      </c>
      <c r="C473" s="4043"/>
      <c r="D473" s="4040"/>
      <c r="E473" s="2908" t="s">
        <v>696</v>
      </c>
      <c r="F473" s="843" t="s">
        <v>9</v>
      </c>
      <c r="G473" s="843" t="s">
        <v>697</v>
      </c>
      <c r="H473" s="2908" t="str">
        <f t="shared" si="157"/>
        <v>PK2-HC-EE</v>
      </c>
      <c r="I473" s="2919" t="s">
        <v>524</v>
      </c>
      <c r="J473" s="2919" t="s">
        <v>513</v>
      </c>
      <c r="K473" s="2920">
        <v>180</v>
      </c>
      <c r="L473" s="2921"/>
      <c r="M473" s="2920" t="s">
        <v>80</v>
      </c>
      <c r="N473" s="2920"/>
      <c r="O473" s="2920">
        <v>30</v>
      </c>
      <c r="P473" s="2920">
        <v>1</v>
      </c>
      <c r="Q473" s="2920">
        <f t="shared" si="158"/>
        <v>30</v>
      </c>
      <c r="R473" s="127" t="s">
        <v>384</v>
      </c>
      <c r="S473" s="2932" t="s">
        <v>531</v>
      </c>
      <c r="V473" s="2613"/>
      <c r="W473" s="2613"/>
    </row>
    <row r="474" spans="1:26" hidden="1">
      <c r="A474" s="309" t="s">
        <v>282</v>
      </c>
      <c r="B474" s="2929" t="s">
        <v>827</v>
      </c>
      <c r="C474" s="4043"/>
      <c r="D474" s="4040"/>
      <c r="E474" s="2908" t="s">
        <v>696</v>
      </c>
      <c r="F474" s="843" t="s">
        <v>9</v>
      </c>
      <c r="G474" s="843" t="s">
        <v>697</v>
      </c>
      <c r="H474" s="2908" t="str">
        <f t="shared" si="157"/>
        <v>PK2-HC-EE</v>
      </c>
      <c r="I474" s="2919" t="s">
        <v>508</v>
      </c>
      <c r="J474" s="2919" t="s">
        <v>513</v>
      </c>
      <c r="K474" s="2920">
        <v>180</v>
      </c>
      <c r="L474" s="2921"/>
      <c r="M474" s="2920" t="s">
        <v>80</v>
      </c>
      <c r="N474" s="2920"/>
      <c r="O474" s="2920">
        <v>30</v>
      </c>
      <c r="P474" s="2920">
        <v>1</v>
      </c>
      <c r="Q474" s="2920">
        <f t="shared" si="158"/>
        <v>30</v>
      </c>
      <c r="R474" s="127" t="s">
        <v>384</v>
      </c>
      <c r="S474" s="2932" t="s">
        <v>531</v>
      </c>
      <c r="V474" s="2613"/>
      <c r="W474" s="2613"/>
    </row>
    <row r="475" spans="1:26" hidden="1">
      <c r="A475" s="309" t="s">
        <v>282</v>
      </c>
      <c r="B475" s="2929" t="s">
        <v>827</v>
      </c>
      <c r="C475" s="4043"/>
      <c r="D475" s="4040"/>
      <c r="E475" s="2908" t="s">
        <v>696</v>
      </c>
      <c r="F475" s="843" t="s">
        <v>9</v>
      </c>
      <c r="G475" s="843" t="s">
        <v>697</v>
      </c>
      <c r="H475" s="2908" t="str">
        <f t="shared" si="157"/>
        <v>PK2-HC-EE</v>
      </c>
      <c r="I475" s="2919" t="s">
        <v>524</v>
      </c>
      <c r="J475" s="2919" t="s">
        <v>513</v>
      </c>
      <c r="K475" s="2920">
        <v>180</v>
      </c>
      <c r="L475" s="2921"/>
      <c r="M475" s="2920" t="s">
        <v>80</v>
      </c>
      <c r="N475" s="2920"/>
      <c r="O475" s="2920">
        <v>30</v>
      </c>
      <c r="P475" s="2920">
        <v>1</v>
      </c>
      <c r="Q475" s="2920">
        <f t="shared" si="158"/>
        <v>30</v>
      </c>
      <c r="R475" s="127" t="s">
        <v>384</v>
      </c>
      <c r="S475" s="2932" t="s">
        <v>531</v>
      </c>
      <c r="V475" s="2613"/>
      <c r="W475" s="2613"/>
    </row>
    <row r="476" spans="1:26" hidden="1">
      <c r="A476" s="309" t="s">
        <v>282</v>
      </c>
      <c r="B476" s="2929" t="s">
        <v>828</v>
      </c>
      <c r="C476" s="4043"/>
      <c r="D476" s="4040"/>
      <c r="E476" s="2908" t="s">
        <v>696</v>
      </c>
      <c r="F476" s="843" t="s">
        <v>9</v>
      </c>
      <c r="G476" s="843" t="s">
        <v>697</v>
      </c>
      <c r="H476" s="2908" t="str">
        <f t="shared" si="157"/>
        <v>PK2-HC-EE</v>
      </c>
      <c r="I476" s="2919" t="s">
        <v>508</v>
      </c>
      <c r="J476" s="2919" t="s">
        <v>513</v>
      </c>
      <c r="K476" s="2920">
        <v>180</v>
      </c>
      <c r="L476" s="2921"/>
      <c r="M476" s="2920" t="s">
        <v>80</v>
      </c>
      <c r="N476" s="2920"/>
      <c r="O476" s="2920">
        <v>30</v>
      </c>
      <c r="P476" s="2920">
        <v>1</v>
      </c>
      <c r="Q476" s="2920">
        <f t="shared" si="158"/>
        <v>30</v>
      </c>
      <c r="R476" s="127" t="s">
        <v>384</v>
      </c>
      <c r="S476" s="2932" t="s">
        <v>531</v>
      </c>
      <c r="V476" s="2613"/>
      <c r="W476" s="2613"/>
    </row>
    <row r="477" spans="1:26" hidden="1">
      <c r="A477" s="309" t="s">
        <v>282</v>
      </c>
      <c r="B477" s="2929" t="s">
        <v>828</v>
      </c>
      <c r="C477" s="4043"/>
      <c r="D477" s="4040"/>
      <c r="E477" s="2908" t="s">
        <v>696</v>
      </c>
      <c r="F477" s="843" t="s">
        <v>9</v>
      </c>
      <c r="G477" s="843" t="s">
        <v>697</v>
      </c>
      <c r="H477" s="2908" t="str">
        <f t="shared" si="157"/>
        <v>PK2-HC-EE</v>
      </c>
      <c r="I477" s="2919" t="s">
        <v>524</v>
      </c>
      <c r="J477" s="2919" t="s">
        <v>513</v>
      </c>
      <c r="K477" s="2920">
        <v>180</v>
      </c>
      <c r="L477" s="2921"/>
      <c r="M477" s="2920" t="s">
        <v>80</v>
      </c>
      <c r="N477" s="2920"/>
      <c r="O477" s="2920">
        <v>30</v>
      </c>
      <c r="P477" s="2920">
        <v>1</v>
      </c>
      <c r="Q477" s="2920">
        <f t="shared" si="158"/>
        <v>30</v>
      </c>
      <c r="R477" s="127" t="s">
        <v>384</v>
      </c>
      <c r="S477" s="2932" t="s">
        <v>531</v>
      </c>
      <c r="V477" s="2613"/>
      <c r="W477" s="2613"/>
    </row>
    <row r="478" spans="1:26" hidden="1">
      <c r="A478" s="309" t="s">
        <v>282</v>
      </c>
      <c r="B478" s="2929" t="s">
        <v>829</v>
      </c>
      <c r="C478" s="4043"/>
      <c r="D478" s="4040"/>
      <c r="E478" s="2908" t="s">
        <v>696</v>
      </c>
      <c r="F478" s="843" t="s">
        <v>9</v>
      </c>
      <c r="G478" s="843" t="s">
        <v>697</v>
      </c>
      <c r="H478" s="2908" t="str">
        <f t="shared" si="157"/>
        <v>PK2-HC-EE</v>
      </c>
      <c r="I478" s="2919" t="s">
        <v>508</v>
      </c>
      <c r="J478" s="2919" t="s">
        <v>513</v>
      </c>
      <c r="K478" s="2920">
        <v>180</v>
      </c>
      <c r="L478" s="2921"/>
      <c r="M478" s="2920" t="s">
        <v>80</v>
      </c>
      <c r="N478" s="2920"/>
      <c r="O478" s="2920">
        <v>30</v>
      </c>
      <c r="P478" s="2920">
        <v>1</v>
      </c>
      <c r="Q478" s="2920">
        <f t="shared" si="158"/>
        <v>30</v>
      </c>
      <c r="R478" s="127" t="s">
        <v>384</v>
      </c>
      <c r="S478" s="2932" t="s">
        <v>531</v>
      </c>
      <c r="V478" s="2613"/>
      <c r="W478" s="2613"/>
    </row>
    <row r="479" spans="1:26" hidden="1">
      <c r="A479" s="309" t="s">
        <v>282</v>
      </c>
      <c r="B479" s="2929" t="s">
        <v>829</v>
      </c>
      <c r="C479" s="4043"/>
      <c r="D479" s="4040"/>
      <c r="E479" s="2908" t="s">
        <v>696</v>
      </c>
      <c r="F479" s="843" t="s">
        <v>9</v>
      </c>
      <c r="G479" s="843" t="s">
        <v>697</v>
      </c>
      <c r="H479" s="2908" t="str">
        <f t="shared" si="157"/>
        <v>PK2-HC-EE</v>
      </c>
      <c r="I479" s="2919" t="s">
        <v>524</v>
      </c>
      <c r="J479" s="2919" t="s">
        <v>513</v>
      </c>
      <c r="K479" s="2920">
        <v>180</v>
      </c>
      <c r="L479" s="2921"/>
      <c r="M479" s="2920" t="s">
        <v>80</v>
      </c>
      <c r="N479" s="2920"/>
      <c r="O479" s="2920">
        <v>30</v>
      </c>
      <c r="P479" s="2920">
        <v>1</v>
      </c>
      <c r="Q479" s="2920">
        <f t="shared" si="158"/>
        <v>30</v>
      </c>
      <c r="R479" s="127" t="s">
        <v>384</v>
      </c>
      <c r="S479" s="2932" t="s">
        <v>531</v>
      </c>
      <c r="V479" s="2613"/>
      <c r="W479" s="2613"/>
    </row>
    <row r="480" spans="1:26" hidden="1">
      <c r="A480" s="309" t="s">
        <v>282</v>
      </c>
      <c r="B480" s="2929" t="s">
        <v>830</v>
      </c>
      <c r="C480" s="4043"/>
      <c r="D480" s="4040"/>
      <c r="E480" s="2908" t="s">
        <v>696</v>
      </c>
      <c r="F480" s="843" t="s">
        <v>9</v>
      </c>
      <c r="G480" s="843" t="s">
        <v>697</v>
      </c>
      <c r="H480" s="2908" t="str">
        <f t="shared" si="157"/>
        <v>PK2-HC-EE</v>
      </c>
      <c r="I480" s="2919" t="s">
        <v>508</v>
      </c>
      <c r="J480" s="2919" t="s">
        <v>513</v>
      </c>
      <c r="K480" s="2920">
        <v>180</v>
      </c>
      <c r="L480" s="2921"/>
      <c r="M480" s="2920" t="s">
        <v>80</v>
      </c>
      <c r="N480" s="2920"/>
      <c r="O480" s="2920">
        <v>30</v>
      </c>
      <c r="P480" s="2920">
        <v>1</v>
      </c>
      <c r="Q480" s="2920">
        <f t="shared" si="158"/>
        <v>30</v>
      </c>
      <c r="R480" s="127" t="s">
        <v>384</v>
      </c>
      <c r="S480" s="2932" t="s">
        <v>531</v>
      </c>
      <c r="V480" s="2613"/>
      <c r="W480" s="2613"/>
    </row>
    <row r="481" spans="1:26" hidden="1">
      <c r="A481" s="309" t="s">
        <v>282</v>
      </c>
      <c r="B481" s="2929" t="s">
        <v>830</v>
      </c>
      <c r="C481" s="4043"/>
      <c r="D481" s="4040"/>
      <c r="E481" s="2908" t="s">
        <v>696</v>
      </c>
      <c r="F481" s="843" t="s">
        <v>9</v>
      </c>
      <c r="G481" s="843" t="s">
        <v>697</v>
      </c>
      <c r="H481" s="2908" t="str">
        <f t="shared" si="157"/>
        <v>PK2-HC-EE</v>
      </c>
      <c r="I481" s="2919" t="s">
        <v>524</v>
      </c>
      <c r="J481" s="2919" t="s">
        <v>513</v>
      </c>
      <c r="K481" s="2920">
        <v>180</v>
      </c>
      <c r="L481" s="2921"/>
      <c r="M481" s="2920" t="s">
        <v>80</v>
      </c>
      <c r="N481" s="2920"/>
      <c r="O481" s="2920">
        <v>30</v>
      </c>
      <c r="P481" s="2920">
        <v>1</v>
      </c>
      <c r="Q481" s="2920">
        <f t="shared" si="158"/>
        <v>30</v>
      </c>
      <c r="R481" s="127" t="s">
        <v>384</v>
      </c>
      <c r="S481" s="2932" t="s">
        <v>531</v>
      </c>
      <c r="V481" s="2613"/>
      <c r="W481" s="2613"/>
    </row>
    <row r="482" spans="1:26" hidden="1">
      <c r="A482" s="309" t="s">
        <v>282</v>
      </c>
      <c r="B482" s="2929" t="s">
        <v>831</v>
      </c>
      <c r="C482" s="4043"/>
      <c r="D482" s="4040"/>
      <c r="E482" s="2908" t="s">
        <v>696</v>
      </c>
      <c r="F482" s="843" t="s">
        <v>9</v>
      </c>
      <c r="G482" s="843" t="s">
        <v>697</v>
      </c>
      <c r="H482" s="2908" t="str">
        <f t="shared" si="157"/>
        <v>PK2-HC-EE</v>
      </c>
      <c r="I482" s="2919" t="s">
        <v>508</v>
      </c>
      <c r="J482" s="2919" t="s">
        <v>513</v>
      </c>
      <c r="K482" s="2920">
        <v>180</v>
      </c>
      <c r="L482" s="2921"/>
      <c r="M482" s="2920" t="s">
        <v>80</v>
      </c>
      <c r="N482" s="2920"/>
      <c r="O482" s="2920">
        <v>30</v>
      </c>
      <c r="P482" s="2920">
        <v>1</v>
      </c>
      <c r="Q482" s="2920">
        <f t="shared" si="158"/>
        <v>30</v>
      </c>
      <c r="R482" s="127" t="s">
        <v>384</v>
      </c>
      <c r="S482" s="2932" t="s">
        <v>531</v>
      </c>
      <c r="V482" s="2613"/>
      <c r="W482" s="2613"/>
    </row>
    <row r="483" spans="1:26" ht="12" hidden="1" thickBot="1">
      <c r="A483" s="317" t="s">
        <v>282</v>
      </c>
      <c r="B483" s="2930" t="s">
        <v>831</v>
      </c>
      <c r="C483" s="4044"/>
      <c r="D483" s="4041"/>
      <c r="E483" s="2903" t="s">
        <v>696</v>
      </c>
      <c r="F483" s="824" t="s">
        <v>9</v>
      </c>
      <c r="G483" s="824" t="s">
        <v>697</v>
      </c>
      <c r="H483" s="2903" t="str">
        <f t="shared" si="157"/>
        <v>PK2-HC-EE</v>
      </c>
      <c r="I483" s="2924" t="s">
        <v>524</v>
      </c>
      <c r="J483" s="2924" t="s">
        <v>513</v>
      </c>
      <c r="K483" s="2925">
        <v>180</v>
      </c>
      <c r="L483" s="2926"/>
      <c r="M483" s="2925" t="s">
        <v>80</v>
      </c>
      <c r="N483" s="2925"/>
      <c r="O483" s="2925">
        <v>30</v>
      </c>
      <c r="P483" s="2925">
        <v>1</v>
      </c>
      <c r="Q483" s="2925">
        <f t="shared" si="158"/>
        <v>30</v>
      </c>
      <c r="R483" s="104" t="s">
        <v>384</v>
      </c>
      <c r="S483" s="2932" t="s">
        <v>531</v>
      </c>
      <c r="V483" s="2613"/>
      <c r="W483" s="2613"/>
    </row>
    <row r="484" spans="1:26" hidden="1">
      <c r="A484" s="325" t="s">
        <v>282</v>
      </c>
      <c r="B484" s="2911" t="s">
        <v>823</v>
      </c>
      <c r="C484" s="4042">
        <v>361023</v>
      </c>
      <c r="D484" s="4039">
        <v>3114</v>
      </c>
      <c r="E484" s="2890" t="s">
        <v>718</v>
      </c>
      <c r="F484" s="835" t="s">
        <v>34</v>
      </c>
      <c r="G484" s="839" t="s">
        <v>536</v>
      </c>
      <c r="H484" s="2894" t="str">
        <f>A484&amp;"-"&amp;E484&amp;F484&amp;"-"&amp;G484&amp;7</f>
        <v>PK2-YR-ME7</v>
      </c>
      <c r="I484" s="2891" t="s">
        <v>482</v>
      </c>
      <c r="J484" s="2892" t="s">
        <v>484</v>
      </c>
      <c r="K484" s="2893">
        <v>365</v>
      </c>
      <c r="L484" s="2891"/>
      <c r="M484" s="2893" t="s">
        <v>80</v>
      </c>
      <c r="N484" s="2893"/>
      <c r="O484" s="2893">
        <v>60</v>
      </c>
      <c r="P484" s="2893">
        <v>1</v>
      </c>
      <c r="Q484" s="2893">
        <f t="shared" si="155"/>
        <v>60</v>
      </c>
      <c r="R484" s="127" t="s">
        <v>385</v>
      </c>
      <c r="S484" s="2947" t="s">
        <v>530</v>
      </c>
      <c r="V484" s="2613"/>
      <c r="W484" s="2613"/>
      <c r="Y484" s="193" t="s">
        <v>758</v>
      </c>
      <c r="Z484" s="193" t="s">
        <v>757</v>
      </c>
    </row>
    <row r="485" spans="1:26" hidden="1">
      <c r="A485" s="309" t="s">
        <v>282</v>
      </c>
      <c r="B485" s="2915" t="s">
        <v>824</v>
      </c>
      <c r="C485" s="4043"/>
      <c r="D485" s="4040"/>
      <c r="E485" s="2899" t="s">
        <v>718</v>
      </c>
      <c r="F485" s="843" t="s">
        <v>34</v>
      </c>
      <c r="G485" s="839" t="s">
        <v>536</v>
      </c>
      <c r="H485" s="2894" t="str">
        <f t="shared" ref="H485:H492" si="159">A485&amp;"-"&amp;E485&amp;F485&amp;"-"&amp;G485&amp;7</f>
        <v>PK2-YR-ME7</v>
      </c>
      <c r="I485" s="2922" t="s">
        <v>482</v>
      </c>
      <c r="J485" s="2916" t="s">
        <v>484</v>
      </c>
      <c r="K485" s="2917">
        <v>365</v>
      </c>
      <c r="L485" s="2918"/>
      <c r="M485" s="2917" t="s">
        <v>80</v>
      </c>
      <c r="N485" s="2917"/>
      <c r="O485" s="2917">
        <v>60</v>
      </c>
      <c r="P485" s="2917">
        <v>1</v>
      </c>
      <c r="Q485" s="2917">
        <f t="shared" ref="Q485:Q492" si="160">O485*P485</f>
        <v>60</v>
      </c>
      <c r="R485" s="127" t="s">
        <v>385</v>
      </c>
      <c r="S485" s="2947" t="s">
        <v>530</v>
      </c>
      <c r="V485" s="2613"/>
      <c r="W485" s="2613"/>
      <c r="Y485" s="193" t="s">
        <v>758</v>
      </c>
      <c r="Z485" s="193" t="s">
        <v>757</v>
      </c>
    </row>
    <row r="486" spans="1:26" hidden="1">
      <c r="A486" s="309" t="s">
        <v>282</v>
      </c>
      <c r="B486" s="2915" t="s">
        <v>825</v>
      </c>
      <c r="C486" s="4043"/>
      <c r="D486" s="4040"/>
      <c r="E486" s="2899" t="s">
        <v>718</v>
      </c>
      <c r="F486" s="843" t="s">
        <v>34</v>
      </c>
      <c r="G486" s="839" t="s">
        <v>536</v>
      </c>
      <c r="H486" s="2894" t="str">
        <f t="shared" si="159"/>
        <v>PK2-YR-ME7</v>
      </c>
      <c r="I486" s="2916" t="s">
        <v>482</v>
      </c>
      <c r="J486" s="2916" t="s">
        <v>484</v>
      </c>
      <c r="K486" s="2917">
        <v>365</v>
      </c>
      <c r="L486" s="2918"/>
      <c r="M486" s="2917" t="s">
        <v>80</v>
      </c>
      <c r="N486" s="2917"/>
      <c r="O486" s="2917">
        <v>60</v>
      </c>
      <c r="P486" s="2917">
        <v>1</v>
      </c>
      <c r="Q486" s="2917">
        <f t="shared" si="160"/>
        <v>60</v>
      </c>
      <c r="R486" s="127" t="s">
        <v>385</v>
      </c>
      <c r="S486" s="2947" t="s">
        <v>530</v>
      </c>
      <c r="V486" s="2613"/>
      <c r="W486" s="2613"/>
    </row>
    <row r="487" spans="1:26" hidden="1">
      <c r="A487" s="309" t="s">
        <v>282</v>
      </c>
      <c r="B487" s="2915" t="s">
        <v>826</v>
      </c>
      <c r="C487" s="4043"/>
      <c r="D487" s="4040"/>
      <c r="E487" s="2899" t="s">
        <v>718</v>
      </c>
      <c r="F487" s="843" t="s">
        <v>34</v>
      </c>
      <c r="G487" s="839" t="s">
        <v>536</v>
      </c>
      <c r="H487" s="2894" t="str">
        <f t="shared" si="159"/>
        <v>PK2-YR-ME7</v>
      </c>
      <c r="I487" s="2916" t="s">
        <v>482</v>
      </c>
      <c r="J487" s="2916" t="s">
        <v>484</v>
      </c>
      <c r="K487" s="2917">
        <v>365</v>
      </c>
      <c r="L487" s="2918"/>
      <c r="M487" s="2917" t="s">
        <v>80</v>
      </c>
      <c r="N487" s="2917"/>
      <c r="O487" s="2917">
        <v>60</v>
      </c>
      <c r="P487" s="2917">
        <v>1</v>
      </c>
      <c r="Q487" s="2917">
        <f t="shared" si="160"/>
        <v>60</v>
      </c>
      <c r="R487" s="127" t="s">
        <v>385</v>
      </c>
      <c r="S487" s="2947" t="s">
        <v>530</v>
      </c>
      <c r="V487" s="2613"/>
      <c r="W487" s="2613"/>
    </row>
    <row r="488" spans="1:26" hidden="1">
      <c r="A488" s="309" t="s">
        <v>282</v>
      </c>
      <c r="B488" s="2915" t="s">
        <v>827</v>
      </c>
      <c r="C488" s="4043"/>
      <c r="D488" s="4040"/>
      <c r="E488" s="2899" t="s">
        <v>718</v>
      </c>
      <c r="F488" s="843" t="s">
        <v>34</v>
      </c>
      <c r="G488" s="839" t="s">
        <v>536</v>
      </c>
      <c r="H488" s="2894" t="str">
        <f t="shared" si="159"/>
        <v>PK2-YR-ME7</v>
      </c>
      <c r="I488" s="2916" t="s">
        <v>482</v>
      </c>
      <c r="J488" s="2916" t="s">
        <v>484</v>
      </c>
      <c r="K488" s="2917">
        <v>365</v>
      </c>
      <c r="L488" s="2918"/>
      <c r="M488" s="2917" t="s">
        <v>80</v>
      </c>
      <c r="N488" s="2917"/>
      <c r="O488" s="2917">
        <v>60</v>
      </c>
      <c r="P488" s="2917">
        <v>1</v>
      </c>
      <c r="Q488" s="2917">
        <f t="shared" si="160"/>
        <v>60</v>
      </c>
      <c r="R488" s="127" t="s">
        <v>385</v>
      </c>
      <c r="S488" s="2947" t="s">
        <v>530</v>
      </c>
      <c r="V488" s="2613"/>
      <c r="W488" s="2613"/>
    </row>
    <row r="489" spans="1:26" hidden="1">
      <c r="A489" s="309" t="s">
        <v>282</v>
      </c>
      <c r="B489" s="2915" t="s">
        <v>828</v>
      </c>
      <c r="C489" s="4043"/>
      <c r="D489" s="4040"/>
      <c r="E489" s="2899" t="s">
        <v>718</v>
      </c>
      <c r="F489" s="843" t="s">
        <v>34</v>
      </c>
      <c r="G489" s="839" t="s">
        <v>536</v>
      </c>
      <c r="H489" s="2894" t="str">
        <f t="shared" si="159"/>
        <v>PK2-YR-ME7</v>
      </c>
      <c r="I489" s="2916" t="s">
        <v>482</v>
      </c>
      <c r="J489" s="2916" t="s">
        <v>484</v>
      </c>
      <c r="K489" s="2917">
        <v>365</v>
      </c>
      <c r="L489" s="2918"/>
      <c r="M489" s="2917" t="s">
        <v>80</v>
      </c>
      <c r="N489" s="2917"/>
      <c r="O489" s="2917">
        <v>60</v>
      </c>
      <c r="P489" s="2917">
        <v>1</v>
      </c>
      <c r="Q489" s="2917">
        <f t="shared" si="160"/>
        <v>60</v>
      </c>
      <c r="R489" s="127" t="s">
        <v>385</v>
      </c>
      <c r="S489" s="2947" t="s">
        <v>530</v>
      </c>
      <c r="V489" s="2613"/>
      <c r="W489" s="2613"/>
    </row>
    <row r="490" spans="1:26" hidden="1">
      <c r="A490" s="309" t="s">
        <v>282</v>
      </c>
      <c r="B490" s="2915" t="s">
        <v>829</v>
      </c>
      <c r="C490" s="4043"/>
      <c r="D490" s="4040"/>
      <c r="E490" s="2899" t="s">
        <v>718</v>
      </c>
      <c r="F490" s="843" t="s">
        <v>34</v>
      </c>
      <c r="G490" s="839" t="s">
        <v>536</v>
      </c>
      <c r="H490" s="2894" t="str">
        <f t="shared" si="159"/>
        <v>PK2-YR-ME7</v>
      </c>
      <c r="I490" s="2916" t="s">
        <v>482</v>
      </c>
      <c r="J490" s="2916" t="s">
        <v>484</v>
      </c>
      <c r="K490" s="2917">
        <v>365</v>
      </c>
      <c r="L490" s="2918"/>
      <c r="M490" s="2917" t="s">
        <v>80</v>
      </c>
      <c r="N490" s="2917"/>
      <c r="O490" s="2917">
        <v>60</v>
      </c>
      <c r="P490" s="2917">
        <v>1</v>
      </c>
      <c r="Q490" s="2917">
        <f t="shared" si="160"/>
        <v>60</v>
      </c>
      <c r="R490" s="127" t="s">
        <v>385</v>
      </c>
      <c r="S490" s="2947" t="s">
        <v>530</v>
      </c>
      <c r="V490" s="2613"/>
      <c r="W490" s="2613"/>
    </row>
    <row r="491" spans="1:26" hidden="1">
      <c r="A491" s="309" t="s">
        <v>282</v>
      </c>
      <c r="B491" s="2915" t="s">
        <v>830</v>
      </c>
      <c r="C491" s="4043"/>
      <c r="D491" s="4040"/>
      <c r="E491" s="2899" t="s">
        <v>718</v>
      </c>
      <c r="F491" s="843" t="s">
        <v>34</v>
      </c>
      <c r="G491" s="839" t="s">
        <v>536</v>
      </c>
      <c r="H491" s="2894" t="str">
        <f t="shared" si="159"/>
        <v>PK2-YR-ME7</v>
      </c>
      <c r="I491" s="2916" t="s">
        <v>482</v>
      </c>
      <c r="J491" s="2916" t="s">
        <v>484</v>
      </c>
      <c r="K491" s="2917">
        <v>365</v>
      </c>
      <c r="L491" s="2918"/>
      <c r="M491" s="2917" t="s">
        <v>80</v>
      </c>
      <c r="N491" s="2917"/>
      <c r="O491" s="2917">
        <v>60</v>
      </c>
      <c r="P491" s="2917">
        <v>1</v>
      </c>
      <c r="Q491" s="2917">
        <f t="shared" si="160"/>
        <v>60</v>
      </c>
      <c r="R491" s="127" t="s">
        <v>385</v>
      </c>
      <c r="S491" s="2947" t="s">
        <v>530</v>
      </c>
      <c r="V491" s="2613"/>
      <c r="W491" s="2613"/>
    </row>
    <row r="492" spans="1:26" ht="12" hidden="1" thickBot="1">
      <c r="A492" s="317" t="s">
        <v>282</v>
      </c>
      <c r="B492" s="2927" t="s">
        <v>831</v>
      </c>
      <c r="C492" s="4044"/>
      <c r="D492" s="4041"/>
      <c r="E492" s="2904" t="s">
        <v>718</v>
      </c>
      <c r="F492" s="824" t="s">
        <v>34</v>
      </c>
      <c r="G492" s="824" t="s">
        <v>536</v>
      </c>
      <c r="H492" s="2903" t="str">
        <f t="shared" si="159"/>
        <v>PK2-YR-ME7</v>
      </c>
      <c r="I492" s="2924" t="s">
        <v>482</v>
      </c>
      <c r="J492" s="2924" t="s">
        <v>484</v>
      </c>
      <c r="K492" s="2925">
        <v>365</v>
      </c>
      <c r="L492" s="2926"/>
      <c r="M492" s="2925" t="s">
        <v>80</v>
      </c>
      <c r="N492" s="2925"/>
      <c r="O492" s="2925">
        <v>60</v>
      </c>
      <c r="P492" s="2925">
        <v>1</v>
      </c>
      <c r="Q492" s="2925">
        <f t="shared" si="160"/>
        <v>60</v>
      </c>
      <c r="R492" s="104" t="s">
        <v>385</v>
      </c>
      <c r="S492" s="2932" t="s">
        <v>530</v>
      </c>
      <c r="V492" s="2613"/>
      <c r="W492" s="2613"/>
      <c r="Y492" s="193" t="s">
        <v>758</v>
      </c>
      <c r="Z492" s="193" t="s">
        <v>757</v>
      </c>
    </row>
    <row r="493" spans="1:26">
      <c r="C493" s="2948"/>
      <c r="D493" s="2948"/>
      <c r="E493" s="2949"/>
      <c r="F493" s="2949"/>
      <c r="G493" s="2949"/>
      <c r="H493" s="2949"/>
      <c r="I493" s="2888"/>
      <c r="J493" s="2888"/>
      <c r="K493" s="2805"/>
      <c r="L493" s="2887"/>
      <c r="M493" s="2805"/>
      <c r="N493" s="2805"/>
      <c r="O493" s="2805"/>
      <c r="P493" s="2805"/>
      <c r="Q493" s="2805"/>
    </row>
    <row r="494" spans="1:26">
      <c r="C494" s="2948"/>
      <c r="D494" s="2948"/>
      <c r="E494" s="2949"/>
      <c r="F494" s="2949"/>
      <c r="G494" s="2949"/>
      <c r="H494" s="2949"/>
      <c r="I494" s="2888"/>
      <c r="J494" s="2888"/>
      <c r="K494" s="2805"/>
      <c r="L494" s="2887"/>
      <c r="M494" s="2805"/>
      <c r="N494" s="2805"/>
      <c r="O494" s="2805"/>
      <c r="P494" s="2805"/>
      <c r="Q494" s="2805"/>
    </row>
    <row r="495" spans="1:26">
      <c r="C495" s="2948"/>
      <c r="D495" s="2948"/>
      <c r="E495" s="2949"/>
      <c r="F495" s="2949"/>
      <c r="G495" s="2949"/>
      <c r="H495" s="2949"/>
      <c r="I495" s="2888"/>
      <c r="J495" s="2888"/>
      <c r="K495" s="2805"/>
      <c r="L495" s="2887"/>
      <c r="M495" s="2805"/>
      <c r="N495" s="2805"/>
      <c r="O495" s="2805"/>
      <c r="P495" s="2805"/>
      <c r="Q495" s="2805"/>
    </row>
    <row r="496" spans="1:26">
      <c r="C496" s="2948"/>
      <c r="D496" s="2948"/>
      <c r="E496" s="2949"/>
      <c r="F496" s="2949"/>
      <c r="G496" s="2949"/>
      <c r="H496" s="2949"/>
      <c r="I496" s="2888"/>
      <c r="J496" s="2888"/>
      <c r="K496" s="2805"/>
      <c r="L496" s="2887"/>
      <c r="M496" s="2805"/>
      <c r="N496" s="2805"/>
      <c r="O496" s="2805"/>
      <c r="P496" s="2805"/>
      <c r="Q496" s="2805"/>
    </row>
    <row r="497" spans="3:17">
      <c r="C497" s="2948"/>
      <c r="D497" s="2948"/>
      <c r="E497" s="2949"/>
      <c r="F497" s="2949"/>
      <c r="G497" s="2949"/>
      <c r="H497" s="2949"/>
      <c r="I497" s="2888"/>
      <c r="J497" s="2888"/>
      <c r="K497" s="2805"/>
      <c r="L497" s="2887"/>
      <c r="M497" s="2805"/>
      <c r="N497" s="2805"/>
      <c r="O497" s="2805"/>
      <c r="P497" s="2805"/>
      <c r="Q497" s="2805"/>
    </row>
    <row r="498" spans="3:17">
      <c r="C498" s="2948"/>
      <c r="D498" s="2948"/>
      <c r="E498" s="2949"/>
      <c r="F498" s="2949"/>
      <c r="G498" s="2949"/>
      <c r="H498" s="2949"/>
      <c r="I498" s="2888"/>
      <c r="J498" s="2888"/>
      <c r="K498" s="2805"/>
      <c r="L498" s="2887"/>
      <c r="M498" s="2805"/>
      <c r="N498" s="2805"/>
      <c r="O498" s="2805"/>
      <c r="P498" s="2805"/>
      <c r="Q498" s="2805"/>
    </row>
    <row r="499" spans="3:17">
      <c r="C499" s="2948"/>
      <c r="D499" s="2948"/>
      <c r="E499" s="2949"/>
      <c r="F499" s="2949"/>
      <c r="G499" s="2949"/>
      <c r="H499" s="2949"/>
      <c r="I499" s="2888"/>
      <c r="J499" s="2888"/>
      <c r="K499" s="2805"/>
      <c r="L499" s="2887"/>
      <c r="M499" s="2805"/>
      <c r="N499" s="2805"/>
      <c r="O499" s="2805"/>
      <c r="P499" s="2805"/>
      <c r="Q499" s="2805"/>
    </row>
    <row r="500" spans="3:17">
      <c r="C500" s="2948"/>
      <c r="D500" s="2948"/>
      <c r="E500" s="2949"/>
      <c r="F500" s="2949"/>
      <c r="G500" s="2949"/>
      <c r="H500" s="2949"/>
      <c r="I500" s="2888"/>
      <c r="J500" s="2888"/>
      <c r="K500" s="2805"/>
      <c r="L500" s="2887"/>
      <c r="M500" s="2805"/>
      <c r="N500" s="2805"/>
      <c r="O500" s="2805"/>
      <c r="P500" s="2805"/>
      <c r="Q500" s="2805"/>
    </row>
    <row r="501" spans="3:17">
      <c r="C501" s="2948"/>
      <c r="D501" s="2948"/>
      <c r="E501" s="2949"/>
      <c r="F501" s="2949"/>
      <c r="G501" s="2949"/>
      <c r="H501" s="2949"/>
      <c r="I501" s="2888"/>
      <c r="J501" s="2888"/>
      <c r="K501" s="2805"/>
      <c r="L501" s="2887"/>
      <c r="M501" s="2805"/>
      <c r="N501" s="2805"/>
      <c r="O501" s="2805"/>
      <c r="P501" s="2805"/>
      <c r="Q501" s="2805"/>
    </row>
    <row r="502" spans="3:17">
      <c r="C502" s="2948"/>
      <c r="D502" s="2948"/>
      <c r="E502" s="2949"/>
      <c r="F502" s="2949"/>
      <c r="G502" s="2949"/>
      <c r="H502" s="2949"/>
      <c r="I502" s="2888"/>
      <c r="J502" s="2888"/>
      <c r="K502" s="2805"/>
      <c r="L502" s="2887"/>
      <c r="M502" s="2805"/>
      <c r="N502" s="2805"/>
      <c r="O502" s="2805"/>
      <c r="P502" s="2805"/>
      <c r="Q502" s="2805"/>
    </row>
    <row r="503" spans="3:17">
      <c r="C503" s="2948"/>
      <c r="D503" s="2948"/>
      <c r="E503" s="2949"/>
      <c r="F503" s="2949"/>
      <c r="G503" s="2949"/>
      <c r="H503" s="2949"/>
      <c r="I503" s="2888"/>
      <c r="J503" s="2888"/>
      <c r="K503" s="2805"/>
      <c r="L503" s="2887"/>
      <c r="M503" s="2805"/>
      <c r="N503" s="2805"/>
      <c r="O503" s="2805"/>
      <c r="P503" s="2805"/>
      <c r="Q503" s="2805"/>
    </row>
    <row r="504" spans="3:17">
      <c r="C504" s="2948"/>
      <c r="D504" s="2948"/>
      <c r="E504" s="2949"/>
      <c r="F504" s="2949"/>
      <c r="G504" s="2949"/>
      <c r="H504" s="2949"/>
      <c r="I504" s="2888"/>
      <c r="J504" s="2888"/>
      <c r="K504" s="2805"/>
      <c r="L504" s="2887"/>
      <c r="M504" s="2805"/>
      <c r="N504" s="2805"/>
      <c r="O504" s="2805"/>
      <c r="P504" s="2805"/>
      <c r="Q504" s="2805"/>
    </row>
    <row r="505" spans="3:17">
      <c r="C505" s="2948"/>
      <c r="D505" s="2948"/>
      <c r="E505" s="2949"/>
      <c r="F505" s="2949"/>
      <c r="G505" s="2949"/>
      <c r="H505" s="2949"/>
      <c r="I505" s="2888"/>
      <c r="J505" s="2888"/>
      <c r="K505" s="2805"/>
      <c r="L505" s="2887"/>
      <c r="M505" s="2805"/>
      <c r="N505" s="2805"/>
      <c r="O505" s="2805"/>
      <c r="P505" s="2805"/>
      <c r="Q505" s="2805"/>
    </row>
    <row r="506" spans="3:17">
      <c r="C506" s="2948"/>
      <c r="D506" s="2948"/>
      <c r="E506" s="2949"/>
      <c r="F506" s="2949"/>
      <c r="G506" s="2949"/>
      <c r="H506" s="2949"/>
      <c r="I506" s="2888"/>
      <c r="J506" s="2888"/>
      <c r="K506" s="2805"/>
      <c r="L506" s="2887"/>
      <c r="M506" s="2805"/>
      <c r="N506" s="2805"/>
      <c r="O506" s="2805"/>
      <c r="P506" s="2805"/>
      <c r="Q506" s="2805"/>
    </row>
    <row r="507" spans="3:17">
      <c r="C507" s="2948"/>
      <c r="D507" s="2948"/>
      <c r="E507" s="2949"/>
      <c r="F507" s="2949"/>
      <c r="G507" s="2949"/>
      <c r="H507" s="2949"/>
      <c r="I507" s="2888"/>
      <c r="J507" s="2888"/>
      <c r="K507" s="2805"/>
      <c r="L507" s="2887"/>
      <c r="M507" s="2805"/>
      <c r="N507" s="2805"/>
      <c r="O507" s="2805"/>
      <c r="P507" s="2805"/>
      <c r="Q507" s="2805"/>
    </row>
    <row r="508" spans="3:17">
      <c r="C508" s="2948"/>
      <c r="D508" s="2948"/>
      <c r="E508" s="2949"/>
      <c r="F508" s="2949"/>
      <c r="G508" s="2949"/>
      <c r="H508" s="2949"/>
      <c r="I508" s="2888"/>
      <c r="J508" s="2888"/>
      <c r="K508" s="2805"/>
      <c r="L508" s="2887"/>
      <c r="M508" s="2805"/>
      <c r="N508" s="2805"/>
      <c r="O508" s="2805"/>
      <c r="P508" s="2805"/>
      <c r="Q508" s="2805"/>
    </row>
    <row r="509" spans="3:17">
      <c r="C509" s="2948"/>
      <c r="D509" s="2948"/>
      <c r="E509" s="2949"/>
      <c r="F509" s="2949"/>
      <c r="G509" s="2949"/>
      <c r="H509" s="2949"/>
      <c r="I509" s="2888"/>
      <c r="J509" s="2888"/>
      <c r="K509" s="2805"/>
      <c r="L509" s="2887"/>
      <c r="M509" s="2805"/>
      <c r="N509" s="2805"/>
      <c r="O509" s="2805"/>
      <c r="P509" s="2805"/>
      <c r="Q509" s="2805"/>
    </row>
    <row r="510" spans="3:17">
      <c r="C510" s="2948"/>
      <c r="D510" s="2948"/>
      <c r="E510" s="2949"/>
      <c r="F510" s="2949"/>
      <c r="G510" s="2949"/>
      <c r="H510" s="2949"/>
      <c r="I510" s="2888"/>
      <c r="J510" s="2888"/>
      <c r="K510" s="2805"/>
      <c r="L510" s="2887"/>
      <c r="M510" s="2805"/>
      <c r="N510" s="2805"/>
      <c r="O510" s="2805"/>
      <c r="P510" s="2805"/>
      <c r="Q510" s="2805"/>
    </row>
    <row r="511" spans="3:17">
      <c r="C511" s="2948"/>
      <c r="D511" s="2948"/>
      <c r="E511" s="2949"/>
      <c r="F511" s="2949"/>
      <c r="G511" s="2949"/>
      <c r="H511" s="2949"/>
      <c r="I511" s="2888"/>
      <c r="J511" s="2888"/>
      <c r="K511" s="2805"/>
      <c r="L511" s="2887"/>
      <c r="M511" s="2805"/>
      <c r="N511" s="2805"/>
      <c r="O511" s="2805"/>
      <c r="P511" s="2805"/>
      <c r="Q511" s="2805"/>
    </row>
    <row r="512" spans="3:17">
      <c r="C512" s="2948"/>
      <c r="D512" s="2948"/>
      <c r="E512" s="2949"/>
      <c r="F512" s="2949"/>
      <c r="G512" s="2949"/>
      <c r="H512" s="2949"/>
      <c r="I512" s="2888"/>
      <c r="J512" s="2888"/>
      <c r="K512" s="2805"/>
      <c r="L512" s="2887"/>
      <c r="M512" s="2805"/>
      <c r="N512" s="2805"/>
      <c r="O512" s="2805"/>
      <c r="P512" s="2805"/>
      <c r="Q512" s="2805"/>
    </row>
    <row r="513" spans="3:17">
      <c r="C513" s="2948"/>
      <c r="D513" s="2948"/>
      <c r="E513" s="2949"/>
      <c r="F513" s="2949"/>
      <c r="G513" s="2949"/>
      <c r="H513" s="2949"/>
      <c r="I513" s="2888"/>
      <c r="J513" s="2888"/>
      <c r="K513" s="2805"/>
      <c r="L513" s="2887"/>
      <c r="M513" s="2805"/>
      <c r="N513" s="2805"/>
      <c r="O513" s="2805"/>
      <c r="P513" s="2805"/>
      <c r="Q513" s="2805"/>
    </row>
    <row r="514" spans="3:17">
      <c r="C514" s="2948"/>
      <c r="D514" s="2948"/>
      <c r="E514" s="2949"/>
      <c r="F514" s="2949"/>
      <c r="G514" s="2949"/>
      <c r="H514" s="2949"/>
      <c r="I514" s="2888"/>
      <c r="J514" s="2888"/>
      <c r="K514" s="2805"/>
      <c r="L514" s="2887"/>
      <c r="M514" s="2805"/>
      <c r="N514" s="2805"/>
      <c r="O514" s="2805"/>
      <c r="P514" s="2805"/>
      <c r="Q514" s="2805"/>
    </row>
    <row r="515" spans="3:17">
      <c r="C515" s="2948"/>
      <c r="D515" s="2948"/>
      <c r="E515" s="2949"/>
      <c r="F515" s="2949"/>
      <c r="G515" s="2949"/>
      <c r="H515" s="2949"/>
      <c r="I515" s="2888"/>
      <c r="J515" s="2888"/>
      <c r="K515" s="2805"/>
      <c r="L515" s="2887"/>
      <c r="M515" s="2805"/>
      <c r="N515" s="2805"/>
      <c r="O515" s="2805"/>
      <c r="P515" s="2805"/>
      <c r="Q515" s="2805"/>
    </row>
    <row r="516" spans="3:17">
      <c r="C516" s="2948"/>
      <c r="D516" s="2948"/>
      <c r="E516" s="2949"/>
      <c r="F516" s="2949"/>
      <c r="G516" s="2949"/>
      <c r="H516" s="2949"/>
      <c r="I516" s="2888"/>
      <c r="J516" s="2888"/>
      <c r="K516" s="2805"/>
      <c r="L516" s="2887"/>
      <c r="M516" s="2805"/>
      <c r="N516" s="2805"/>
      <c r="O516" s="2805"/>
      <c r="P516" s="2805"/>
      <c r="Q516" s="2805"/>
    </row>
    <row r="517" spans="3:17">
      <c r="C517" s="2948"/>
      <c r="D517" s="2948"/>
      <c r="E517" s="2949"/>
      <c r="F517" s="2949"/>
      <c r="G517" s="2949"/>
      <c r="H517" s="2949"/>
      <c r="I517" s="2888"/>
      <c r="J517" s="2888"/>
      <c r="K517" s="2805"/>
      <c r="L517" s="2887"/>
      <c r="M517" s="2805"/>
      <c r="N517" s="2805"/>
      <c r="O517" s="2805"/>
      <c r="P517" s="2805"/>
      <c r="Q517" s="2805"/>
    </row>
    <row r="518" spans="3:17">
      <c r="C518" s="2948"/>
      <c r="D518" s="2948"/>
      <c r="E518" s="2949"/>
      <c r="F518" s="2949"/>
      <c r="G518" s="2949"/>
      <c r="H518" s="2949"/>
      <c r="I518" s="2888"/>
      <c r="J518" s="2888"/>
      <c r="K518" s="2805"/>
      <c r="L518" s="2887"/>
      <c r="M518" s="2805"/>
      <c r="N518" s="2805"/>
      <c r="O518" s="2805"/>
      <c r="P518" s="2805"/>
      <c r="Q518" s="2805"/>
    </row>
    <row r="519" spans="3:17">
      <c r="C519" s="2948"/>
      <c r="D519" s="2948"/>
      <c r="E519" s="2949"/>
      <c r="F519" s="2949"/>
      <c r="G519" s="2949"/>
      <c r="H519" s="2949"/>
      <c r="I519" s="2888"/>
      <c r="J519" s="2888"/>
      <c r="K519" s="2805"/>
      <c r="L519" s="2887"/>
      <c r="M519" s="2805"/>
      <c r="N519" s="2805"/>
      <c r="O519" s="2805"/>
      <c r="P519" s="2805"/>
      <c r="Q519" s="2805"/>
    </row>
    <row r="520" spans="3:17">
      <c r="C520" s="2948"/>
      <c r="D520" s="2948"/>
      <c r="E520" s="2949"/>
      <c r="F520" s="2949"/>
      <c r="G520" s="2949"/>
      <c r="H520" s="2949"/>
      <c r="I520" s="2888"/>
      <c r="J520" s="2888"/>
      <c r="K520" s="2805"/>
      <c r="L520" s="2887"/>
      <c r="M520" s="2805"/>
      <c r="N520" s="2805"/>
      <c r="O520" s="2805"/>
      <c r="P520" s="2805"/>
      <c r="Q520" s="2805"/>
    </row>
    <row r="521" spans="3:17">
      <c r="C521" s="2948"/>
      <c r="D521" s="2948"/>
      <c r="E521" s="2949"/>
      <c r="F521" s="2949"/>
      <c r="G521" s="2949"/>
      <c r="H521" s="2949"/>
      <c r="I521" s="2888"/>
      <c r="J521" s="2888"/>
      <c r="K521" s="2805"/>
      <c r="L521" s="2887"/>
      <c r="M521" s="2805"/>
      <c r="N521" s="2805"/>
      <c r="O521" s="2805"/>
      <c r="P521" s="2805"/>
      <c r="Q521" s="2805"/>
    </row>
    <row r="522" spans="3:17">
      <c r="C522" s="2948"/>
      <c r="D522" s="2948"/>
      <c r="E522" s="2949"/>
      <c r="F522" s="2949"/>
      <c r="G522" s="2949"/>
      <c r="H522" s="2949"/>
      <c r="I522" s="2888"/>
      <c r="J522" s="2888"/>
      <c r="K522" s="2805"/>
      <c r="L522" s="2887"/>
      <c r="M522" s="2805"/>
      <c r="N522" s="2805"/>
      <c r="O522" s="2805"/>
      <c r="P522" s="2805"/>
      <c r="Q522" s="2805"/>
    </row>
    <row r="523" spans="3:17">
      <c r="C523" s="2948"/>
      <c r="D523" s="2948"/>
      <c r="E523" s="2949"/>
      <c r="F523" s="2949"/>
      <c r="G523" s="2949"/>
      <c r="H523" s="2949"/>
      <c r="I523" s="2888"/>
      <c r="J523" s="2888"/>
      <c r="K523" s="2805"/>
      <c r="L523" s="2887"/>
      <c r="M523" s="2805"/>
      <c r="N523" s="2805"/>
      <c r="O523" s="2805"/>
      <c r="P523" s="2805"/>
      <c r="Q523" s="2805"/>
    </row>
    <row r="524" spans="3:17">
      <c r="C524" s="2948"/>
      <c r="D524" s="2948"/>
      <c r="E524" s="2949"/>
      <c r="F524" s="2949"/>
      <c r="G524" s="2949"/>
      <c r="H524" s="2949"/>
      <c r="I524" s="2888"/>
      <c r="J524" s="2888"/>
      <c r="K524" s="2805"/>
      <c r="L524" s="2887"/>
      <c r="M524" s="2805"/>
      <c r="N524" s="2805"/>
      <c r="O524" s="2805"/>
      <c r="P524" s="2805"/>
      <c r="Q524" s="2805"/>
    </row>
    <row r="525" spans="3:17">
      <c r="C525" s="2948"/>
      <c r="D525" s="2948"/>
      <c r="E525" s="2949"/>
      <c r="F525" s="2949"/>
      <c r="G525" s="2949"/>
      <c r="H525" s="2949"/>
      <c r="I525" s="2888"/>
      <c r="J525" s="2888"/>
      <c r="K525" s="2805"/>
      <c r="L525" s="2887"/>
      <c r="M525" s="2805"/>
      <c r="N525" s="2805"/>
      <c r="O525" s="2805"/>
      <c r="P525" s="2805"/>
      <c r="Q525" s="2805"/>
    </row>
    <row r="526" spans="3:17">
      <c r="C526" s="2948"/>
      <c r="D526" s="2948"/>
      <c r="E526" s="2949"/>
      <c r="F526" s="2949"/>
      <c r="G526" s="2949"/>
      <c r="H526" s="2949"/>
      <c r="I526" s="2888"/>
      <c r="J526" s="2888"/>
      <c r="K526" s="2805"/>
      <c r="L526" s="2887"/>
      <c r="M526" s="2805"/>
      <c r="N526" s="2805"/>
      <c r="O526" s="2805"/>
      <c r="P526" s="2805"/>
      <c r="Q526" s="2805"/>
    </row>
    <row r="527" spans="3:17">
      <c r="C527" s="2948"/>
      <c r="D527" s="2948"/>
      <c r="E527" s="2949"/>
      <c r="F527" s="2949"/>
      <c r="G527" s="2949"/>
      <c r="H527" s="2949"/>
      <c r="I527" s="2888"/>
      <c r="J527" s="2888"/>
      <c r="K527" s="2805"/>
      <c r="L527" s="2887"/>
      <c r="M527" s="2805"/>
      <c r="N527" s="2805"/>
      <c r="O527" s="2805"/>
      <c r="P527" s="2805"/>
      <c r="Q527" s="2805"/>
    </row>
    <row r="528" spans="3:17">
      <c r="C528" s="2948"/>
      <c r="D528" s="2948"/>
      <c r="E528" s="2949"/>
      <c r="F528" s="2949"/>
      <c r="G528" s="2949"/>
      <c r="H528" s="2949"/>
      <c r="I528" s="2888"/>
      <c r="J528" s="2888"/>
      <c r="K528" s="2805"/>
      <c r="L528" s="2887"/>
      <c r="M528" s="2805"/>
      <c r="N528" s="2805"/>
      <c r="O528" s="2805"/>
      <c r="P528" s="2805"/>
      <c r="Q528" s="2805"/>
    </row>
    <row r="529" spans="3:17">
      <c r="C529" s="2948"/>
      <c r="D529" s="2948"/>
      <c r="E529" s="2949"/>
      <c r="F529" s="2949"/>
      <c r="G529" s="2949"/>
      <c r="H529" s="2949"/>
      <c r="I529" s="2888"/>
      <c r="J529" s="2888"/>
      <c r="K529" s="2805"/>
      <c r="L529" s="2887"/>
      <c r="M529" s="2805"/>
      <c r="N529" s="2805"/>
      <c r="O529" s="2805"/>
      <c r="P529" s="2805"/>
      <c r="Q529" s="2805"/>
    </row>
    <row r="530" spans="3:17">
      <c r="C530" s="2948"/>
      <c r="D530" s="2948"/>
      <c r="E530" s="2949"/>
      <c r="F530" s="2949"/>
      <c r="G530" s="2949"/>
      <c r="H530" s="2949"/>
      <c r="I530" s="2888"/>
      <c r="J530" s="2888"/>
      <c r="K530" s="2805"/>
      <c r="L530" s="2887"/>
      <c r="M530" s="2805"/>
      <c r="N530" s="2805"/>
      <c r="O530" s="2805"/>
      <c r="P530" s="2805"/>
      <c r="Q530" s="2805"/>
    </row>
  </sheetData>
  <autoFilter ref="A5:W492" xr:uid="{8E98A4E7-B5D3-4D51-9466-F68D8A6F2918}"/>
  <mergeCells count="119">
    <mergeCell ref="K311:K320"/>
    <mergeCell ref="K321:K330"/>
    <mergeCell ref="I321:I330"/>
    <mergeCell ref="D321:D330"/>
    <mergeCell ref="C321:C330"/>
    <mergeCell ref="H321:H330"/>
    <mergeCell ref="G321:G330"/>
    <mergeCell ref="F321:F330"/>
    <mergeCell ref="E321:E330"/>
    <mergeCell ref="H311:H320"/>
    <mergeCell ref="G311:G320"/>
    <mergeCell ref="F311:F320"/>
    <mergeCell ref="E311:E320"/>
    <mergeCell ref="I311:I320"/>
    <mergeCell ref="H294:H303"/>
    <mergeCell ref="G294:G303"/>
    <mergeCell ref="F294:F303"/>
    <mergeCell ref="E294:E303"/>
    <mergeCell ref="K294:K303"/>
    <mergeCell ref="I294:I303"/>
    <mergeCell ref="F166:F177"/>
    <mergeCell ref="E166:E177"/>
    <mergeCell ref="I166:I177"/>
    <mergeCell ref="K166:K177"/>
    <mergeCell ref="I269:I280"/>
    <mergeCell ref="H269:H280"/>
    <mergeCell ref="G269:G280"/>
    <mergeCell ref="F269:F280"/>
    <mergeCell ref="E269:E280"/>
    <mergeCell ref="K269:K280"/>
    <mergeCell ref="K142:K153"/>
    <mergeCell ref="K120:K129"/>
    <mergeCell ref="H166:H177"/>
    <mergeCell ref="G166:G177"/>
    <mergeCell ref="E120:E129"/>
    <mergeCell ref="H142:H153"/>
    <mergeCell ref="G142:G153"/>
    <mergeCell ref="F142:F153"/>
    <mergeCell ref="E142:E153"/>
    <mergeCell ref="I120:I129"/>
    <mergeCell ref="H120:H129"/>
    <mergeCell ref="G120:G129"/>
    <mergeCell ref="F120:F129"/>
    <mergeCell ref="I28:I37"/>
    <mergeCell ref="H28:H37"/>
    <mergeCell ref="G28:G37"/>
    <mergeCell ref="F28:F37"/>
    <mergeCell ref="I142:I153"/>
    <mergeCell ref="E28:E37"/>
    <mergeCell ref="C2:K2"/>
    <mergeCell ref="C6:C15"/>
    <mergeCell ref="D6:D15"/>
    <mergeCell ref="C16:C27"/>
    <mergeCell ref="D16:D27"/>
    <mergeCell ref="H6:H15"/>
    <mergeCell ref="F6:F15"/>
    <mergeCell ref="E6:E15"/>
    <mergeCell ref="G6:G15"/>
    <mergeCell ref="I6:I15"/>
    <mergeCell ref="K6:K15"/>
    <mergeCell ref="C28:C37"/>
    <mergeCell ref="D28:D37"/>
    <mergeCell ref="K28:K37"/>
    <mergeCell ref="C38:C61"/>
    <mergeCell ref="D38:D61"/>
    <mergeCell ref="D62:D71"/>
    <mergeCell ref="C62:C71"/>
    <mergeCell ref="D72:D83"/>
    <mergeCell ref="C72:C83"/>
    <mergeCell ref="D84:D95"/>
    <mergeCell ref="C84:C95"/>
    <mergeCell ref="D96:D119"/>
    <mergeCell ref="C96:C119"/>
    <mergeCell ref="D120:D129"/>
    <mergeCell ref="C120:C129"/>
    <mergeCell ref="D130:D141"/>
    <mergeCell ref="C130:C141"/>
    <mergeCell ref="C142:C153"/>
    <mergeCell ref="D142:D153"/>
    <mergeCell ref="C154:C165"/>
    <mergeCell ref="D154:D165"/>
    <mergeCell ref="C166:C177"/>
    <mergeCell ref="D166:D177"/>
    <mergeCell ref="C178:C203"/>
    <mergeCell ref="D178:D203"/>
    <mergeCell ref="C204:C216"/>
    <mergeCell ref="D204:D216"/>
    <mergeCell ref="C217:C229"/>
    <mergeCell ref="D217:D229"/>
    <mergeCell ref="D466:D483"/>
    <mergeCell ref="C466:C483"/>
    <mergeCell ref="D376:D384"/>
    <mergeCell ref="C376:C384"/>
    <mergeCell ref="D367:D375"/>
    <mergeCell ref="C367:C375"/>
    <mergeCell ref="D349:D366"/>
    <mergeCell ref="C349:C366"/>
    <mergeCell ref="D331:D348"/>
    <mergeCell ref="C331:C348"/>
    <mergeCell ref="D230:D242"/>
    <mergeCell ref="C230:C242"/>
    <mergeCell ref="D281:D293"/>
    <mergeCell ref="C281:C293"/>
    <mergeCell ref="D269:D280"/>
    <mergeCell ref="C269:C280"/>
    <mergeCell ref="D243:D268"/>
    <mergeCell ref="C243:C268"/>
    <mergeCell ref="D484:D492"/>
    <mergeCell ref="C484:C492"/>
    <mergeCell ref="D385:D438"/>
    <mergeCell ref="C385:C438"/>
    <mergeCell ref="D439:D465"/>
    <mergeCell ref="C439:C465"/>
    <mergeCell ref="D304:D310"/>
    <mergeCell ref="C304:C310"/>
    <mergeCell ref="D294:D303"/>
    <mergeCell ref="C294:C303"/>
    <mergeCell ref="D311:D320"/>
    <mergeCell ref="C311:C320"/>
  </mergeCells>
  <phoneticPr fontId="26" type="noConversion"/>
  <dataValidations count="6">
    <dataValidation allowBlank="1" showInputMessage="1" showErrorMessage="1" promptTitle="Planned Inspection and Cond. mon" prompt="Planned Inspection and Condition Monitoring  work generated out of SAP." sqref="R96:R107 R38:R61 R72:R83 R217:R229 R178:R203 R16:R27 R243:R255 R154:R165" xr:uid="{E6236726-B58D-48CF-AAB1-F6D35A04E325}"/>
    <dataValidation allowBlank="1" showInputMessage="1" showErrorMessage="1" promptTitle="Planned Preventive Maintenance" prompt="Planned Preventative work generated out of SAP." sqref="R84:R95 R230:R242" xr:uid="{758B675B-D2A7-4B9E-942F-EA2EB8A4CCB4}"/>
    <dataValidation allowBlank="1" showInputMessage="1" showErrorMessage="1" promptTitle="Planned Cleaning " prompt="Planned Cleaning of equipment to perform Maintenance Activity._x000a_" sqref="R204:R216 R62:R71" xr:uid="{04E45F02-B972-430C-8D1D-F67212559A17}"/>
    <dataValidation allowBlank="1" showInputMessage="1" showErrorMessage="1" promptTitle="Planned Lubrication" prompt="Planned Lubrication work._x000a_" sqref="R166:R177 R269:R280 R6:R15 R28:R37 R120:R129 R142:R153" xr:uid="{8016F4EF-F2F2-4904-B0A1-3AD2232D9FAC}"/>
    <dataValidation type="list" allowBlank="1" showInputMessage="1" showErrorMessage="1" sqref="G6 G16:G28 G38:G120 G130:G142 G154:G166 G178:G269 G281:G294 G304:G311 G321 G331:G492" xr:uid="{4A457130-5F72-4E93-8B89-97FBFC7B7B32}">
      <formula1>$T$6:$T$8</formula1>
    </dataValidation>
    <dataValidation type="list" allowBlank="1" showInputMessage="1" showErrorMessage="1" sqref="F6 F16:F28 F38:F120 F130:F142 F154:F166 F178:F269 F281:F294 F304:F311 F321 F331:F492" xr:uid="{E1114518-A60F-4422-99C1-0C3FAD656A67}">
      <formula1>$U$6:$U$11</formula1>
    </dataValidation>
  </dataValidations>
  <printOptions horizontalCentered="1"/>
  <pageMargins left="0.23622047244094491" right="0.23622047244094491" top="0.19685039370078741" bottom="0.39370078740157483" header="0.15748031496062992" footer="0.19685039370078741"/>
  <pageSetup paperSize="9" scale="85" fitToHeight="0" orientation="landscape" r:id="rId1"/>
  <headerFooter>
    <oddFooter>&amp;L&amp;8&amp;A : PM Master Plan&amp;R&amp;8Page &amp;P / &amp;N</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5FC6B-F73D-4D6E-81AA-955BDAB979B4}">
  <sheetPr>
    <tabColor rgb="FF002060"/>
    <pageSetUpPr fitToPage="1"/>
  </sheetPr>
  <dimension ref="A1:X202"/>
  <sheetViews>
    <sheetView zoomScale="110" zoomScaleNormal="110" workbookViewId="0">
      <pane xSplit="2" ySplit="5" topLeftCell="C145" activePane="bottomRight" state="frozen"/>
      <selection activeCell="E146" sqref="E146"/>
      <selection pane="topRight" activeCell="E146" sqref="E146"/>
      <selection pane="bottomLeft" activeCell="E146" sqref="E146"/>
      <selection pane="bottomRight" activeCell="J169" sqref="J169"/>
    </sheetView>
  </sheetViews>
  <sheetFormatPr defaultColWidth="9.140625" defaultRowHeight="12" outlineLevelCol="1"/>
  <cols>
    <col min="1" max="1" width="8.28515625" style="752" customWidth="1"/>
    <col min="2" max="2" width="41.140625" style="753" customWidth="1"/>
    <col min="3" max="3" width="17.42578125" style="754" customWidth="1"/>
    <col min="4" max="4" width="11.140625" style="754" customWidth="1"/>
    <col min="5" max="5" width="9.85546875" style="754" customWidth="1"/>
    <col min="6" max="7" width="8.7109375" style="754" customWidth="1"/>
    <col min="8" max="8" width="11.28515625" style="754" customWidth="1"/>
    <col min="9" max="9" width="22.5703125" style="608" customWidth="1"/>
    <col min="10" max="10" width="36.85546875" style="608" customWidth="1"/>
    <col min="11" max="11" width="10.42578125" style="666" customWidth="1"/>
    <col min="12" max="12" width="24.28515625" style="665" hidden="1" customWidth="1" outlineLevel="1"/>
    <col min="13" max="13" width="5.140625" style="666" hidden="1" customWidth="1" outlineLevel="1"/>
    <col min="14" max="14" width="10.42578125" style="666" customWidth="1" collapsed="1"/>
    <col min="15" max="15" width="10.42578125" style="666" customWidth="1"/>
    <col min="16" max="16" width="10.42578125" style="666" customWidth="1" collapsed="1"/>
    <col min="17" max="18" width="10.42578125" style="666" customWidth="1"/>
    <col min="19" max="19" width="9.140625" style="608"/>
    <col min="20" max="20" width="19.140625" style="608" customWidth="1"/>
    <col min="21" max="16384" width="9.140625" style="608"/>
  </cols>
  <sheetData>
    <row r="1" spans="1:24" ht="12.75" thickBot="1"/>
    <row r="2" spans="1:24" ht="30" customHeight="1" thickBot="1">
      <c r="C2" s="3805" t="s">
        <v>313</v>
      </c>
      <c r="D2" s="3806"/>
      <c r="E2" s="3806"/>
      <c r="F2" s="3806"/>
      <c r="G2" s="3806"/>
      <c r="H2" s="3806"/>
      <c r="I2" s="3806"/>
      <c r="J2" s="3806"/>
      <c r="K2" s="3807"/>
      <c r="M2" s="608"/>
      <c r="N2" s="608"/>
      <c r="O2" s="608"/>
      <c r="P2" s="608"/>
      <c r="Q2" s="608"/>
      <c r="R2" s="608"/>
    </row>
    <row r="3" spans="1:24">
      <c r="C3" s="1148" t="s">
        <v>44</v>
      </c>
      <c r="D3" s="1148" t="s">
        <v>62</v>
      </c>
    </row>
    <row r="4" spans="1:24">
      <c r="C4" s="577">
        <f>SUBTOTAL(2,C62:C487)</f>
        <v>48</v>
      </c>
      <c r="D4" s="577">
        <f>SUBTOTAL(2,D62:D487)</f>
        <v>42</v>
      </c>
      <c r="K4" s="755"/>
      <c r="L4" s="756"/>
      <c r="M4" s="755"/>
      <c r="N4" s="755"/>
      <c r="O4" s="755"/>
      <c r="P4" s="755"/>
      <c r="Q4" s="755"/>
      <c r="R4" s="755"/>
    </row>
    <row r="5" spans="1:24" ht="14.25" customHeight="1" thickBot="1">
      <c r="A5" s="1110" t="s">
        <v>0</v>
      </c>
      <c r="B5" s="1110" t="s">
        <v>1</v>
      </c>
      <c r="C5" s="1111" t="s">
        <v>44</v>
      </c>
      <c r="D5" s="1111" t="s">
        <v>62</v>
      </c>
      <c r="E5" s="1111" t="s">
        <v>537</v>
      </c>
      <c r="F5" s="1111" t="s">
        <v>527</v>
      </c>
      <c r="G5" s="1111" t="s">
        <v>535</v>
      </c>
      <c r="H5" s="1111" t="s">
        <v>45</v>
      </c>
      <c r="I5" s="1110" t="s">
        <v>2</v>
      </c>
      <c r="J5" s="1110" t="s">
        <v>3</v>
      </c>
      <c r="K5" s="1110" t="s">
        <v>4</v>
      </c>
      <c r="L5" s="1110" t="s">
        <v>5</v>
      </c>
      <c r="M5" s="1110"/>
      <c r="N5" s="1110" t="s">
        <v>51</v>
      </c>
      <c r="O5" s="1110" t="s">
        <v>52</v>
      </c>
      <c r="P5" s="1110" t="s">
        <v>54</v>
      </c>
      <c r="Q5" s="1110" t="s">
        <v>50</v>
      </c>
      <c r="R5" s="1110" t="s">
        <v>53</v>
      </c>
      <c r="S5" s="1110" t="s">
        <v>382</v>
      </c>
      <c r="T5" s="1149" t="s">
        <v>527</v>
      </c>
      <c r="U5" s="411" t="s">
        <v>535</v>
      </c>
      <c r="V5" s="411" t="s">
        <v>527</v>
      </c>
      <c r="W5" s="542"/>
      <c r="X5" s="1150"/>
    </row>
    <row r="6" spans="1:24">
      <c r="A6" s="630" t="s">
        <v>313</v>
      </c>
      <c r="B6" s="4096" t="s">
        <v>404</v>
      </c>
      <c r="C6" s="3793">
        <v>357455</v>
      </c>
      <c r="D6" s="3759">
        <v>1512</v>
      </c>
      <c r="E6" s="640" t="s">
        <v>846</v>
      </c>
      <c r="F6" s="631" t="s">
        <v>32</v>
      </c>
      <c r="G6" s="639" t="s">
        <v>536</v>
      </c>
      <c r="H6" s="603" t="str">
        <f>A6&amp;"-"&amp;E6&amp;F6&amp;"-"&amp;G6</f>
        <v>PK3-QI-ME</v>
      </c>
      <c r="I6" s="651" t="s">
        <v>83</v>
      </c>
      <c r="J6" s="652" t="s">
        <v>84</v>
      </c>
      <c r="K6" s="607">
        <v>30</v>
      </c>
      <c r="L6" s="605"/>
      <c r="M6" s="606"/>
      <c r="N6" s="607" t="s">
        <v>80</v>
      </c>
      <c r="O6" s="653"/>
      <c r="P6" s="607">
        <v>60</v>
      </c>
      <c r="Q6" s="607">
        <v>2</v>
      </c>
      <c r="R6" s="654">
        <f t="shared" ref="R6:R16" si="0">P6*Q6</f>
        <v>120</v>
      </c>
      <c r="S6" s="3886" t="s">
        <v>383</v>
      </c>
      <c r="U6" s="411" t="s">
        <v>536</v>
      </c>
      <c r="V6" s="411" t="s">
        <v>32</v>
      </c>
      <c r="W6" s="412" t="s">
        <v>708</v>
      </c>
    </row>
    <row r="7" spans="1:24">
      <c r="A7" s="655" t="s">
        <v>313</v>
      </c>
      <c r="B7" s="4097"/>
      <c r="C7" s="3673"/>
      <c r="D7" s="3760"/>
      <c r="E7" s="633" t="s">
        <v>846</v>
      </c>
      <c r="F7" s="632" t="s">
        <v>32</v>
      </c>
      <c r="G7" s="639" t="s">
        <v>536</v>
      </c>
      <c r="H7" s="633" t="str">
        <f t="shared" ref="H7:H27" si="1">A7&amp;"-"&amp;E7&amp;F7&amp;"-"&amp;G7</f>
        <v>PK3-QI-ME</v>
      </c>
      <c r="I7" s="656" t="s">
        <v>85</v>
      </c>
      <c r="J7" s="657" t="s">
        <v>86</v>
      </c>
      <c r="K7" s="613">
        <v>30</v>
      </c>
      <c r="L7" s="611"/>
      <c r="M7" s="612"/>
      <c r="N7" s="613" t="s">
        <v>80</v>
      </c>
      <c r="O7" s="658"/>
      <c r="P7" s="613">
        <v>60</v>
      </c>
      <c r="Q7" s="613">
        <v>2</v>
      </c>
      <c r="R7" s="659">
        <f t="shared" si="0"/>
        <v>120</v>
      </c>
      <c r="S7" s="3891"/>
      <c r="U7" s="411" t="s">
        <v>697</v>
      </c>
      <c r="V7" s="411" t="s">
        <v>42</v>
      </c>
      <c r="W7" s="412" t="s">
        <v>707</v>
      </c>
    </row>
    <row r="8" spans="1:24">
      <c r="A8" s="655" t="s">
        <v>313</v>
      </c>
      <c r="B8" s="4097"/>
      <c r="C8" s="3673"/>
      <c r="D8" s="3760"/>
      <c r="E8" s="633" t="s">
        <v>846</v>
      </c>
      <c r="F8" s="632" t="s">
        <v>32</v>
      </c>
      <c r="G8" s="639" t="s">
        <v>536</v>
      </c>
      <c r="H8" s="633" t="str">
        <f t="shared" si="1"/>
        <v>PK3-QI-ME</v>
      </c>
      <c r="I8" s="660" t="s">
        <v>87</v>
      </c>
      <c r="J8" s="657" t="s">
        <v>88</v>
      </c>
      <c r="K8" s="613">
        <v>30</v>
      </c>
      <c r="L8" s="611"/>
      <c r="M8" s="612"/>
      <c r="N8" s="613" t="s">
        <v>80</v>
      </c>
      <c r="O8" s="658"/>
      <c r="P8" s="613">
        <v>60</v>
      </c>
      <c r="Q8" s="613">
        <v>2</v>
      </c>
      <c r="R8" s="659">
        <f t="shared" si="0"/>
        <v>120</v>
      </c>
      <c r="S8" s="3891"/>
      <c r="U8" s="411" t="s">
        <v>706</v>
      </c>
      <c r="V8" s="411" t="s">
        <v>9</v>
      </c>
      <c r="W8" s="412" t="s">
        <v>709</v>
      </c>
    </row>
    <row r="9" spans="1:24">
      <c r="A9" s="655" t="s">
        <v>313</v>
      </c>
      <c r="B9" s="4097"/>
      <c r="C9" s="3673"/>
      <c r="D9" s="3760"/>
      <c r="E9" s="633" t="s">
        <v>846</v>
      </c>
      <c r="F9" s="632" t="s">
        <v>32</v>
      </c>
      <c r="G9" s="639" t="s">
        <v>536</v>
      </c>
      <c r="H9" s="633" t="str">
        <f t="shared" si="1"/>
        <v>PK3-QI-ME</v>
      </c>
      <c r="I9" s="660" t="s">
        <v>87</v>
      </c>
      <c r="J9" s="657" t="s">
        <v>89</v>
      </c>
      <c r="K9" s="613">
        <v>30</v>
      </c>
      <c r="L9" s="611"/>
      <c r="M9" s="612"/>
      <c r="N9" s="613" t="s">
        <v>80</v>
      </c>
      <c r="O9" s="658"/>
      <c r="P9" s="613">
        <v>60</v>
      </c>
      <c r="Q9" s="613">
        <v>2</v>
      </c>
      <c r="R9" s="659">
        <f t="shared" si="0"/>
        <v>120</v>
      </c>
      <c r="S9" s="3891"/>
      <c r="U9" s="411"/>
      <c r="V9" s="411" t="s">
        <v>7</v>
      </c>
      <c r="W9" s="412" t="s">
        <v>719</v>
      </c>
    </row>
    <row r="10" spans="1:24">
      <c r="A10" s="655" t="s">
        <v>313</v>
      </c>
      <c r="B10" s="4097"/>
      <c r="C10" s="3673"/>
      <c r="D10" s="3760"/>
      <c r="E10" s="633" t="s">
        <v>846</v>
      </c>
      <c r="F10" s="632" t="s">
        <v>32</v>
      </c>
      <c r="G10" s="639" t="s">
        <v>536</v>
      </c>
      <c r="H10" s="633" t="str">
        <f t="shared" si="1"/>
        <v>PK3-QI-ME</v>
      </c>
      <c r="I10" s="656" t="s">
        <v>90</v>
      </c>
      <c r="J10" s="657" t="s">
        <v>91</v>
      </c>
      <c r="K10" s="613">
        <v>30</v>
      </c>
      <c r="L10" s="611"/>
      <c r="M10" s="612"/>
      <c r="N10" s="613" t="s">
        <v>80</v>
      </c>
      <c r="O10" s="658"/>
      <c r="P10" s="613">
        <v>60</v>
      </c>
      <c r="Q10" s="613">
        <v>2</v>
      </c>
      <c r="R10" s="659">
        <f t="shared" si="0"/>
        <v>120</v>
      </c>
      <c r="S10" s="3891"/>
      <c r="U10" s="411"/>
      <c r="V10" s="411" t="s">
        <v>8</v>
      </c>
      <c r="W10" s="412" t="s">
        <v>721</v>
      </c>
    </row>
    <row r="11" spans="1:24">
      <c r="A11" s="655" t="s">
        <v>313</v>
      </c>
      <c r="B11" s="4097"/>
      <c r="C11" s="3673"/>
      <c r="D11" s="3760"/>
      <c r="E11" s="633" t="s">
        <v>846</v>
      </c>
      <c r="F11" s="632" t="s">
        <v>32</v>
      </c>
      <c r="G11" s="639" t="s">
        <v>536</v>
      </c>
      <c r="H11" s="633" t="str">
        <f t="shared" si="1"/>
        <v>PK3-QI-ME</v>
      </c>
      <c r="I11" s="660" t="s">
        <v>6</v>
      </c>
      <c r="J11" s="657" t="s">
        <v>92</v>
      </c>
      <c r="K11" s="613">
        <v>30</v>
      </c>
      <c r="L11" s="611"/>
      <c r="M11" s="612"/>
      <c r="N11" s="613" t="s">
        <v>80</v>
      </c>
      <c r="O11" s="658"/>
      <c r="P11" s="613">
        <v>60</v>
      </c>
      <c r="Q11" s="613">
        <v>2</v>
      </c>
      <c r="R11" s="659">
        <f t="shared" si="0"/>
        <v>120</v>
      </c>
      <c r="S11" s="3891"/>
      <c r="U11" s="411"/>
      <c r="V11" s="411" t="s">
        <v>33</v>
      </c>
      <c r="W11" s="412" t="s">
        <v>720</v>
      </c>
    </row>
    <row r="12" spans="1:24">
      <c r="A12" s="655" t="s">
        <v>313</v>
      </c>
      <c r="B12" s="4097"/>
      <c r="C12" s="3673"/>
      <c r="D12" s="3760"/>
      <c r="E12" s="633" t="s">
        <v>846</v>
      </c>
      <c r="F12" s="632" t="s">
        <v>32</v>
      </c>
      <c r="G12" s="639" t="s">
        <v>536</v>
      </c>
      <c r="H12" s="633" t="str">
        <f t="shared" si="1"/>
        <v>PK3-QI-ME</v>
      </c>
      <c r="I12" s="660" t="s">
        <v>6</v>
      </c>
      <c r="J12" s="657" t="s">
        <v>89</v>
      </c>
      <c r="K12" s="613">
        <v>30</v>
      </c>
      <c r="L12" s="611"/>
      <c r="M12" s="612"/>
      <c r="N12" s="613" t="s">
        <v>80</v>
      </c>
      <c r="O12" s="658"/>
      <c r="P12" s="613">
        <v>60</v>
      </c>
      <c r="Q12" s="613">
        <v>2</v>
      </c>
      <c r="R12" s="659">
        <f t="shared" si="0"/>
        <v>120</v>
      </c>
      <c r="S12" s="3891"/>
    </row>
    <row r="13" spans="1:24">
      <c r="A13" s="655" t="s">
        <v>313</v>
      </c>
      <c r="B13" s="4097"/>
      <c r="C13" s="3673"/>
      <c r="D13" s="3760"/>
      <c r="E13" s="633" t="s">
        <v>846</v>
      </c>
      <c r="F13" s="632" t="s">
        <v>32</v>
      </c>
      <c r="G13" s="639" t="s">
        <v>536</v>
      </c>
      <c r="H13" s="633" t="str">
        <f t="shared" si="1"/>
        <v>PK3-QI-ME</v>
      </c>
      <c r="I13" s="609" t="s">
        <v>93</v>
      </c>
      <c r="J13" s="657" t="s">
        <v>94</v>
      </c>
      <c r="K13" s="613">
        <v>30</v>
      </c>
      <c r="L13" s="611"/>
      <c r="M13" s="612"/>
      <c r="N13" s="613" t="s">
        <v>80</v>
      </c>
      <c r="O13" s="658"/>
      <c r="P13" s="613">
        <v>60</v>
      </c>
      <c r="Q13" s="613">
        <v>2</v>
      </c>
      <c r="R13" s="659">
        <f t="shared" si="0"/>
        <v>120</v>
      </c>
      <c r="S13" s="3891"/>
    </row>
    <row r="14" spans="1:24" ht="12.75" thickBot="1">
      <c r="A14" s="655" t="s">
        <v>313</v>
      </c>
      <c r="B14" s="4097"/>
      <c r="C14" s="3673"/>
      <c r="D14" s="3760"/>
      <c r="E14" s="633" t="s">
        <v>846</v>
      </c>
      <c r="F14" s="632" t="s">
        <v>32</v>
      </c>
      <c r="G14" s="639" t="s">
        <v>536</v>
      </c>
      <c r="H14" s="633" t="str">
        <f t="shared" si="1"/>
        <v>PK3-QI-ME</v>
      </c>
      <c r="I14" s="609" t="s">
        <v>95</v>
      </c>
      <c r="J14" s="657" t="s">
        <v>96</v>
      </c>
      <c r="K14" s="613">
        <v>30</v>
      </c>
      <c r="L14" s="611"/>
      <c r="M14" s="612"/>
      <c r="N14" s="613" t="s">
        <v>80</v>
      </c>
      <c r="O14" s="658"/>
      <c r="P14" s="613">
        <v>60</v>
      </c>
      <c r="Q14" s="613">
        <v>2</v>
      </c>
      <c r="R14" s="659">
        <f t="shared" si="0"/>
        <v>120</v>
      </c>
      <c r="S14" s="3887"/>
    </row>
    <row r="15" spans="1:24" ht="12.75" thickBot="1">
      <c r="A15" s="655" t="s">
        <v>313</v>
      </c>
      <c r="B15" s="4097"/>
      <c r="C15" s="3673"/>
      <c r="D15" s="3760"/>
      <c r="E15" s="670" t="s">
        <v>846</v>
      </c>
      <c r="F15" s="669" t="s">
        <v>32</v>
      </c>
      <c r="G15" s="639" t="s">
        <v>536</v>
      </c>
      <c r="H15" s="670" t="str">
        <f t="shared" si="1"/>
        <v>PK3-QI-ME</v>
      </c>
      <c r="I15" s="677" t="s">
        <v>67</v>
      </c>
      <c r="J15" s="671" t="s">
        <v>97</v>
      </c>
      <c r="K15" s="983">
        <v>30</v>
      </c>
      <c r="L15" s="672"/>
      <c r="M15" s="673"/>
      <c r="N15" s="983" t="s">
        <v>80</v>
      </c>
      <c r="O15" s="674"/>
      <c r="P15" s="983">
        <v>60</v>
      </c>
      <c r="Q15" s="983">
        <v>2</v>
      </c>
      <c r="R15" s="675">
        <f t="shared" si="0"/>
        <v>120</v>
      </c>
      <c r="S15" s="1151" t="s">
        <v>384</v>
      </c>
    </row>
    <row r="16" spans="1:24" ht="12.75" thickBot="1">
      <c r="A16" s="661" t="s">
        <v>313</v>
      </c>
      <c r="B16" s="4098"/>
      <c r="C16" s="678"/>
      <c r="D16" s="679"/>
      <c r="E16" s="680" t="s">
        <v>846</v>
      </c>
      <c r="F16" s="681" t="s">
        <v>9</v>
      </c>
      <c r="G16" s="681" t="s">
        <v>697</v>
      </c>
      <c r="H16" s="680" t="str">
        <f t="shared" si="1"/>
        <v>PK3-QC-EE</v>
      </c>
      <c r="I16" s="682" t="s">
        <v>98</v>
      </c>
      <c r="J16" s="683" t="s">
        <v>99</v>
      </c>
      <c r="K16" s="684">
        <v>30</v>
      </c>
      <c r="L16" s="685"/>
      <c r="M16" s="686"/>
      <c r="N16" s="684" t="s">
        <v>80</v>
      </c>
      <c r="O16" s="687"/>
      <c r="P16" s="684">
        <v>60</v>
      </c>
      <c r="Q16" s="684">
        <v>2</v>
      </c>
      <c r="R16" s="688">
        <f t="shared" si="0"/>
        <v>120</v>
      </c>
      <c r="S16" s="1130" t="s">
        <v>383</v>
      </c>
    </row>
    <row r="17" spans="1:19">
      <c r="A17" s="655" t="s">
        <v>313</v>
      </c>
      <c r="B17" s="4099" t="s">
        <v>314</v>
      </c>
      <c r="C17" s="3694">
        <v>357456</v>
      </c>
      <c r="D17" s="3884">
        <v>1512</v>
      </c>
      <c r="E17" s="662" t="s">
        <v>846</v>
      </c>
      <c r="F17" s="639" t="s">
        <v>32</v>
      </c>
      <c r="G17" s="639" t="s">
        <v>536</v>
      </c>
      <c r="H17" s="662" t="str">
        <f t="shared" si="1"/>
        <v>PK3-QI-ME</v>
      </c>
      <c r="I17" s="663" t="s">
        <v>83</v>
      </c>
      <c r="J17" s="664" t="s">
        <v>84</v>
      </c>
      <c r="K17" s="1102">
        <v>30</v>
      </c>
      <c r="N17" s="1102" t="s">
        <v>80</v>
      </c>
      <c r="O17" s="667"/>
      <c r="P17" s="1102">
        <v>60</v>
      </c>
      <c r="Q17" s="1102">
        <v>2</v>
      </c>
      <c r="R17" s="668">
        <v>120</v>
      </c>
      <c r="S17" s="3891" t="s">
        <v>383</v>
      </c>
    </row>
    <row r="18" spans="1:19">
      <c r="A18" s="655" t="s">
        <v>313</v>
      </c>
      <c r="B18" s="4097"/>
      <c r="C18" s="3673"/>
      <c r="D18" s="3760"/>
      <c r="E18" s="670" t="s">
        <v>846</v>
      </c>
      <c r="F18" s="632" t="s">
        <v>32</v>
      </c>
      <c r="G18" s="639" t="s">
        <v>536</v>
      </c>
      <c r="H18" s="670" t="str">
        <f t="shared" si="1"/>
        <v>PK3-QI-ME</v>
      </c>
      <c r="I18" s="656" t="s">
        <v>85</v>
      </c>
      <c r="J18" s="671" t="s">
        <v>86</v>
      </c>
      <c r="K18" s="983">
        <v>30</v>
      </c>
      <c r="L18" s="672"/>
      <c r="M18" s="673"/>
      <c r="N18" s="983" t="s">
        <v>80</v>
      </c>
      <c r="O18" s="674"/>
      <c r="P18" s="983">
        <v>60</v>
      </c>
      <c r="Q18" s="983">
        <v>2</v>
      </c>
      <c r="R18" s="675">
        <v>120</v>
      </c>
      <c r="S18" s="3891"/>
    </row>
    <row r="19" spans="1:19">
      <c r="A19" s="655" t="s">
        <v>313</v>
      </c>
      <c r="B19" s="4097"/>
      <c r="C19" s="3673"/>
      <c r="D19" s="3760"/>
      <c r="E19" s="670" t="s">
        <v>846</v>
      </c>
      <c r="F19" s="632" t="s">
        <v>32</v>
      </c>
      <c r="G19" s="639" t="s">
        <v>536</v>
      </c>
      <c r="H19" s="670" t="str">
        <f t="shared" si="1"/>
        <v>PK3-QI-ME</v>
      </c>
      <c r="I19" s="660" t="s">
        <v>87</v>
      </c>
      <c r="J19" s="671" t="s">
        <v>88</v>
      </c>
      <c r="K19" s="983">
        <v>30</v>
      </c>
      <c r="L19" s="672"/>
      <c r="M19" s="673"/>
      <c r="N19" s="983" t="s">
        <v>80</v>
      </c>
      <c r="O19" s="674"/>
      <c r="P19" s="983">
        <v>60</v>
      </c>
      <c r="Q19" s="983">
        <v>2</v>
      </c>
      <c r="R19" s="675">
        <v>120</v>
      </c>
      <c r="S19" s="3891"/>
    </row>
    <row r="20" spans="1:19">
      <c r="A20" s="655" t="s">
        <v>313</v>
      </c>
      <c r="B20" s="4097"/>
      <c r="C20" s="3673"/>
      <c r="D20" s="3760"/>
      <c r="E20" s="670" t="s">
        <v>846</v>
      </c>
      <c r="F20" s="632" t="s">
        <v>32</v>
      </c>
      <c r="G20" s="639" t="s">
        <v>536</v>
      </c>
      <c r="H20" s="670" t="str">
        <f t="shared" si="1"/>
        <v>PK3-QI-ME</v>
      </c>
      <c r="I20" s="660" t="s">
        <v>87</v>
      </c>
      <c r="J20" s="671" t="s">
        <v>89</v>
      </c>
      <c r="K20" s="983">
        <v>30</v>
      </c>
      <c r="L20" s="672"/>
      <c r="M20" s="673"/>
      <c r="N20" s="983" t="s">
        <v>80</v>
      </c>
      <c r="O20" s="674"/>
      <c r="P20" s="983">
        <v>60</v>
      </c>
      <c r="Q20" s="983">
        <v>2</v>
      </c>
      <c r="R20" s="675">
        <v>120</v>
      </c>
      <c r="S20" s="3891"/>
    </row>
    <row r="21" spans="1:19">
      <c r="A21" s="655" t="s">
        <v>313</v>
      </c>
      <c r="B21" s="4097"/>
      <c r="C21" s="3673"/>
      <c r="D21" s="3760"/>
      <c r="E21" s="670" t="s">
        <v>846</v>
      </c>
      <c r="F21" s="632" t="s">
        <v>32</v>
      </c>
      <c r="G21" s="639" t="s">
        <v>536</v>
      </c>
      <c r="H21" s="670" t="str">
        <f t="shared" si="1"/>
        <v>PK3-QI-ME</v>
      </c>
      <c r="I21" s="656" t="s">
        <v>90</v>
      </c>
      <c r="J21" s="671" t="s">
        <v>91</v>
      </c>
      <c r="K21" s="983">
        <v>30</v>
      </c>
      <c r="L21" s="672"/>
      <c r="M21" s="673"/>
      <c r="N21" s="983" t="s">
        <v>80</v>
      </c>
      <c r="O21" s="674"/>
      <c r="P21" s="983">
        <v>60</v>
      </c>
      <c r="Q21" s="983">
        <v>2</v>
      </c>
      <c r="R21" s="675">
        <v>120</v>
      </c>
      <c r="S21" s="3891"/>
    </row>
    <row r="22" spans="1:19">
      <c r="A22" s="655" t="s">
        <v>313</v>
      </c>
      <c r="B22" s="4097"/>
      <c r="C22" s="3673"/>
      <c r="D22" s="3760"/>
      <c r="E22" s="670" t="s">
        <v>846</v>
      </c>
      <c r="F22" s="632" t="s">
        <v>32</v>
      </c>
      <c r="G22" s="639" t="s">
        <v>536</v>
      </c>
      <c r="H22" s="670" t="str">
        <f t="shared" si="1"/>
        <v>PK3-QI-ME</v>
      </c>
      <c r="I22" s="660" t="s">
        <v>6</v>
      </c>
      <c r="J22" s="671" t="s">
        <v>92</v>
      </c>
      <c r="K22" s="983">
        <v>30</v>
      </c>
      <c r="L22" s="672"/>
      <c r="M22" s="673"/>
      <c r="N22" s="983" t="s">
        <v>80</v>
      </c>
      <c r="O22" s="674"/>
      <c r="P22" s="983">
        <v>60</v>
      </c>
      <c r="Q22" s="983">
        <v>2</v>
      </c>
      <c r="R22" s="675">
        <v>120</v>
      </c>
      <c r="S22" s="3891"/>
    </row>
    <row r="23" spans="1:19">
      <c r="A23" s="655" t="s">
        <v>313</v>
      </c>
      <c r="B23" s="4097"/>
      <c r="C23" s="3673"/>
      <c r="D23" s="3760"/>
      <c r="E23" s="670" t="s">
        <v>846</v>
      </c>
      <c r="F23" s="632" t="s">
        <v>32</v>
      </c>
      <c r="G23" s="639" t="s">
        <v>536</v>
      </c>
      <c r="H23" s="670" t="str">
        <f t="shared" si="1"/>
        <v>PK3-QI-ME</v>
      </c>
      <c r="I23" s="660" t="s">
        <v>6</v>
      </c>
      <c r="J23" s="671" t="s">
        <v>89</v>
      </c>
      <c r="K23" s="983">
        <v>30</v>
      </c>
      <c r="L23" s="672"/>
      <c r="M23" s="673"/>
      <c r="N23" s="983" t="s">
        <v>80</v>
      </c>
      <c r="O23" s="674"/>
      <c r="P23" s="983">
        <v>60</v>
      </c>
      <c r="Q23" s="983">
        <v>2</v>
      </c>
      <c r="R23" s="675">
        <v>120</v>
      </c>
      <c r="S23" s="3891"/>
    </row>
    <row r="24" spans="1:19">
      <c r="A24" s="655" t="s">
        <v>313</v>
      </c>
      <c r="B24" s="4097"/>
      <c r="C24" s="3673"/>
      <c r="D24" s="3760"/>
      <c r="E24" s="670" t="s">
        <v>846</v>
      </c>
      <c r="F24" s="632" t="s">
        <v>32</v>
      </c>
      <c r="G24" s="639" t="s">
        <v>536</v>
      </c>
      <c r="H24" s="670" t="str">
        <f t="shared" si="1"/>
        <v>PK3-QI-ME</v>
      </c>
      <c r="I24" s="609" t="s">
        <v>93</v>
      </c>
      <c r="J24" s="671" t="s">
        <v>94</v>
      </c>
      <c r="K24" s="983">
        <v>30</v>
      </c>
      <c r="L24" s="672"/>
      <c r="M24" s="673"/>
      <c r="N24" s="983" t="s">
        <v>80</v>
      </c>
      <c r="O24" s="674"/>
      <c r="P24" s="983">
        <v>60</v>
      </c>
      <c r="Q24" s="983">
        <v>2</v>
      </c>
      <c r="R24" s="675">
        <v>120</v>
      </c>
      <c r="S24" s="3891"/>
    </row>
    <row r="25" spans="1:19" ht="12.75" thickBot="1">
      <c r="A25" s="655" t="s">
        <v>313</v>
      </c>
      <c r="B25" s="4097"/>
      <c r="C25" s="3673"/>
      <c r="D25" s="3760"/>
      <c r="E25" s="670" t="s">
        <v>846</v>
      </c>
      <c r="F25" s="632" t="s">
        <v>32</v>
      </c>
      <c r="G25" s="639" t="s">
        <v>536</v>
      </c>
      <c r="H25" s="670" t="str">
        <f t="shared" si="1"/>
        <v>PK3-QI-ME</v>
      </c>
      <c r="I25" s="609" t="s">
        <v>95</v>
      </c>
      <c r="J25" s="671" t="s">
        <v>96</v>
      </c>
      <c r="K25" s="983">
        <v>30</v>
      </c>
      <c r="L25" s="672"/>
      <c r="M25" s="673"/>
      <c r="N25" s="983" t="s">
        <v>80</v>
      </c>
      <c r="O25" s="674"/>
      <c r="P25" s="983">
        <v>60</v>
      </c>
      <c r="Q25" s="983">
        <v>2</v>
      </c>
      <c r="R25" s="675">
        <v>120</v>
      </c>
      <c r="S25" s="3887"/>
    </row>
    <row r="26" spans="1:19" ht="12.75" thickBot="1">
      <c r="A26" s="655" t="s">
        <v>313</v>
      </c>
      <c r="B26" s="4097"/>
      <c r="C26" s="3673"/>
      <c r="D26" s="3760"/>
      <c r="E26" s="670" t="s">
        <v>846</v>
      </c>
      <c r="F26" s="669" t="s">
        <v>32</v>
      </c>
      <c r="G26" s="639" t="s">
        <v>536</v>
      </c>
      <c r="H26" s="670" t="str">
        <f t="shared" si="1"/>
        <v>PK3-QI-ME</v>
      </c>
      <c r="I26" s="677" t="s">
        <v>67</v>
      </c>
      <c r="J26" s="671" t="s">
        <v>97</v>
      </c>
      <c r="K26" s="983">
        <v>30</v>
      </c>
      <c r="L26" s="672"/>
      <c r="M26" s="673"/>
      <c r="N26" s="983" t="s">
        <v>80</v>
      </c>
      <c r="O26" s="674"/>
      <c r="P26" s="983">
        <v>60</v>
      </c>
      <c r="Q26" s="983">
        <v>2</v>
      </c>
      <c r="R26" s="675">
        <v>120</v>
      </c>
      <c r="S26" s="1151" t="s">
        <v>384</v>
      </c>
    </row>
    <row r="27" spans="1:19" ht="12.75" thickBot="1">
      <c r="A27" s="655" t="s">
        <v>313</v>
      </c>
      <c r="B27" s="4100"/>
      <c r="C27" s="689"/>
      <c r="D27" s="690"/>
      <c r="E27" s="691" t="s">
        <v>846</v>
      </c>
      <c r="F27" s="692" t="s">
        <v>9</v>
      </c>
      <c r="G27" s="692" t="s">
        <v>697</v>
      </c>
      <c r="H27" s="691" t="str">
        <f t="shared" si="1"/>
        <v>PK3-QC-EE</v>
      </c>
      <c r="I27" s="693" t="s">
        <v>98</v>
      </c>
      <c r="J27" s="694" t="s">
        <v>99</v>
      </c>
      <c r="K27" s="695">
        <v>30</v>
      </c>
      <c r="L27" s="696"/>
      <c r="M27" s="697"/>
      <c r="N27" s="695" t="s">
        <v>80</v>
      </c>
      <c r="O27" s="698"/>
      <c r="P27" s="695">
        <v>60</v>
      </c>
      <c r="Q27" s="695">
        <v>2</v>
      </c>
      <c r="R27" s="699">
        <v>120</v>
      </c>
      <c r="S27" s="1130" t="s">
        <v>383</v>
      </c>
    </row>
    <row r="28" spans="1:19">
      <c r="A28" s="630" t="s">
        <v>313</v>
      </c>
      <c r="B28" s="4096" t="s">
        <v>403</v>
      </c>
      <c r="C28" s="3793">
        <v>357457</v>
      </c>
      <c r="D28" s="3759">
        <v>1507</v>
      </c>
      <c r="E28" s="603" t="s">
        <v>846</v>
      </c>
      <c r="F28" s="639" t="s">
        <v>32</v>
      </c>
      <c r="G28" s="639" t="s">
        <v>536</v>
      </c>
      <c r="H28" s="631" t="str">
        <f t="shared" ref="H28" si="2">A28&amp;"-"&amp;E28&amp;F28&amp;"-"&amp;G28</f>
        <v>PK3-QI-ME</v>
      </c>
      <c r="I28" s="3752" t="s">
        <v>106</v>
      </c>
      <c r="J28" s="652" t="s">
        <v>107</v>
      </c>
      <c r="K28" s="607">
        <v>90</v>
      </c>
      <c r="L28" s="605"/>
      <c r="M28" s="606"/>
      <c r="N28" s="607" t="s">
        <v>80</v>
      </c>
      <c r="O28" s="653"/>
      <c r="P28" s="607">
        <v>60</v>
      </c>
      <c r="Q28" s="607">
        <v>1</v>
      </c>
      <c r="R28" s="654">
        <f t="shared" ref="R28:R38" si="3">P28*Q28</f>
        <v>60</v>
      </c>
      <c r="S28" s="3886" t="s">
        <v>383</v>
      </c>
    </row>
    <row r="29" spans="1:19">
      <c r="A29" s="638" t="s">
        <v>313</v>
      </c>
      <c r="B29" s="4097"/>
      <c r="C29" s="3673"/>
      <c r="D29" s="3760"/>
      <c r="E29" s="640" t="s">
        <v>846</v>
      </c>
      <c r="F29" s="639" t="s">
        <v>32</v>
      </c>
      <c r="G29" s="639" t="s">
        <v>536</v>
      </c>
      <c r="H29" s="632" t="str">
        <f t="shared" ref="H29:H54" si="4">A29&amp;"-"&amp;E29&amp;F29&amp;"-"&amp;G29</f>
        <v>PK3-QI-ME</v>
      </c>
      <c r="I29" s="3753"/>
      <c r="J29" s="700" t="s">
        <v>108</v>
      </c>
      <c r="K29" s="982">
        <v>90</v>
      </c>
      <c r="L29" s="701"/>
      <c r="M29" s="702"/>
      <c r="N29" s="982" t="s">
        <v>80</v>
      </c>
      <c r="O29" s="703"/>
      <c r="P29" s="982">
        <v>60</v>
      </c>
      <c r="Q29" s="982">
        <v>1</v>
      </c>
      <c r="R29" s="704">
        <f t="shared" si="3"/>
        <v>60</v>
      </c>
      <c r="S29" s="3882"/>
    </row>
    <row r="30" spans="1:19">
      <c r="A30" s="638" t="s">
        <v>313</v>
      </c>
      <c r="B30" s="4097"/>
      <c r="C30" s="3673"/>
      <c r="D30" s="3760"/>
      <c r="E30" s="640" t="s">
        <v>846</v>
      </c>
      <c r="F30" s="639" t="s">
        <v>32</v>
      </c>
      <c r="G30" s="639" t="s">
        <v>536</v>
      </c>
      <c r="H30" s="632" t="str">
        <f t="shared" si="4"/>
        <v>PK3-QI-ME</v>
      </c>
      <c r="I30" s="3679"/>
      <c r="J30" s="700" t="s">
        <v>109</v>
      </c>
      <c r="K30" s="982">
        <v>90</v>
      </c>
      <c r="L30" s="701"/>
      <c r="M30" s="702"/>
      <c r="N30" s="982" t="s">
        <v>80</v>
      </c>
      <c r="O30" s="703"/>
      <c r="P30" s="982">
        <v>60</v>
      </c>
      <c r="Q30" s="982">
        <v>1</v>
      </c>
      <c r="R30" s="704">
        <f t="shared" si="3"/>
        <v>60</v>
      </c>
      <c r="S30" s="3882"/>
    </row>
    <row r="31" spans="1:19">
      <c r="A31" s="638" t="s">
        <v>313</v>
      </c>
      <c r="B31" s="4097"/>
      <c r="C31" s="3673"/>
      <c r="D31" s="3760"/>
      <c r="E31" s="640" t="s">
        <v>846</v>
      </c>
      <c r="F31" s="639" t="s">
        <v>32</v>
      </c>
      <c r="G31" s="639" t="s">
        <v>536</v>
      </c>
      <c r="H31" s="632" t="str">
        <f t="shared" si="4"/>
        <v>PK3-QI-ME</v>
      </c>
      <c r="I31" s="609" t="s">
        <v>110</v>
      </c>
      <c r="J31" s="700" t="s">
        <v>128</v>
      </c>
      <c r="K31" s="982">
        <v>90</v>
      </c>
      <c r="L31" s="701"/>
      <c r="M31" s="702"/>
      <c r="N31" s="982" t="s">
        <v>80</v>
      </c>
      <c r="O31" s="703"/>
      <c r="P31" s="982">
        <v>60</v>
      </c>
      <c r="Q31" s="982">
        <v>1</v>
      </c>
      <c r="R31" s="704">
        <f t="shared" si="3"/>
        <v>60</v>
      </c>
      <c r="S31" s="3882"/>
    </row>
    <row r="32" spans="1:19">
      <c r="A32" s="638" t="s">
        <v>313</v>
      </c>
      <c r="B32" s="4097"/>
      <c r="C32" s="3673"/>
      <c r="D32" s="3760"/>
      <c r="E32" s="640" t="s">
        <v>846</v>
      </c>
      <c r="F32" s="639" t="s">
        <v>32</v>
      </c>
      <c r="G32" s="639" t="s">
        <v>536</v>
      </c>
      <c r="H32" s="632" t="str">
        <f t="shared" si="4"/>
        <v>PK3-QI-ME</v>
      </c>
      <c r="I32" s="609" t="s">
        <v>112</v>
      </c>
      <c r="J32" s="700" t="s">
        <v>113</v>
      </c>
      <c r="K32" s="982">
        <v>90</v>
      </c>
      <c r="L32" s="701"/>
      <c r="M32" s="702"/>
      <c r="N32" s="982" t="s">
        <v>80</v>
      </c>
      <c r="O32" s="703"/>
      <c r="P32" s="982">
        <v>60</v>
      </c>
      <c r="Q32" s="982">
        <v>1</v>
      </c>
      <c r="R32" s="704">
        <f t="shared" si="3"/>
        <v>60</v>
      </c>
      <c r="S32" s="3882"/>
    </row>
    <row r="33" spans="1:19">
      <c r="A33" s="638" t="s">
        <v>313</v>
      </c>
      <c r="B33" s="4097"/>
      <c r="C33" s="3673"/>
      <c r="D33" s="3760"/>
      <c r="E33" s="640" t="s">
        <v>846</v>
      </c>
      <c r="F33" s="639" t="s">
        <v>32</v>
      </c>
      <c r="G33" s="639" t="s">
        <v>536</v>
      </c>
      <c r="H33" s="632" t="str">
        <f t="shared" si="4"/>
        <v>PK3-QI-ME</v>
      </c>
      <c r="I33" s="609" t="s">
        <v>114</v>
      </c>
      <c r="J33" s="700" t="s">
        <v>115</v>
      </c>
      <c r="K33" s="982">
        <v>90</v>
      </c>
      <c r="L33" s="701"/>
      <c r="M33" s="702"/>
      <c r="N33" s="982" t="s">
        <v>80</v>
      </c>
      <c r="O33" s="703"/>
      <c r="P33" s="982">
        <v>60</v>
      </c>
      <c r="Q33" s="982">
        <v>1</v>
      </c>
      <c r="R33" s="704">
        <f t="shared" si="3"/>
        <v>60</v>
      </c>
      <c r="S33" s="3882"/>
    </row>
    <row r="34" spans="1:19">
      <c r="A34" s="638" t="s">
        <v>313</v>
      </c>
      <c r="B34" s="4097"/>
      <c r="C34" s="3673"/>
      <c r="D34" s="3760"/>
      <c r="E34" s="640" t="s">
        <v>846</v>
      </c>
      <c r="F34" s="639" t="s">
        <v>32</v>
      </c>
      <c r="G34" s="639" t="s">
        <v>536</v>
      </c>
      <c r="H34" s="632" t="str">
        <f t="shared" si="4"/>
        <v>PK3-QI-ME</v>
      </c>
      <c r="I34" s="3568" t="s">
        <v>116</v>
      </c>
      <c r="J34" s="700" t="s">
        <v>117</v>
      </c>
      <c r="K34" s="982">
        <v>90</v>
      </c>
      <c r="L34" s="701"/>
      <c r="M34" s="702"/>
      <c r="N34" s="982" t="s">
        <v>80</v>
      </c>
      <c r="O34" s="703"/>
      <c r="P34" s="982">
        <v>60</v>
      </c>
      <c r="Q34" s="982">
        <v>1</v>
      </c>
      <c r="R34" s="704">
        <f t="shared" si="3"/>
        <v>60</v>
      </c>
      <c r="S34" s="3882"/>
    </row>
    <row r="35" spans="1:19">
      <c r="A35" s="638" t="s">
        <v>313</v>
      </c>
      <c r="B35" s="4097"/>
      <c r="C35" s="3673"/>
      <c r="D35" s="3760"/>
      <c r="E35" s="640" t="s">
        <v>846</v>
      </c>
      <c r="F35" s="639" t="s">
        <v>32</v>
      </c>
      <c r="G35" s="639" t="s">
        <v>536</v>
      </c>
      <c r="H35" s="632" t="str">
        <f t="shared" si="4"/>
        <v>PK3-QI-ME</v>
      </c>
      <c r="I35" s="3753"/>
      <c r="J35" s="700" t="s">
        <v>118</v>
      </c>
      <c r="K35" s="982">
        <v>90</v>
      </c>
      <c r="L35" s="701"/>
      <c r="M35" s="702"/>
      <c r="N35" s="982" t="s">
        <v>80</v>
      </c>
      <c r="O35" s="703"/>
      <c r="P35" s="982">
        <v>60</v>
      </c>
      <c r="Q35" s="982">
        <v>1</v>
      </c>
      <c r="R35" s="704">
        <f t="shared" si="3"/>
        <v>60</v>
      </c>
      <c r="S35" s="3882"/>
    </row>
    <row r="36" spans="1:19">
      <c r="A36" s="638" t="s">
        <v>313</v>
      </c>
      <c r="B36" s="4097"/>
      <c r="C36" s="3673"/>
      <c r="D36" s="3760"/>
      <c r="E36" s="662" t="s">
        <v>846</v>
      </c>
      <c r="F36" s="646" t="s">
        <v>32</v>
      </c>
      <c r="G36" s="646" t="s">
        <v>536</v>
      </c>
      <c r="H36" s="669" t="str">
        <f t="shared" si="4"/>
        <v>PK3-QI-ME</v>
      </c>
      <c r="I36" s="4078"/>
      <c r="J36" s="664" t="s">
        <v>119</v>
      </c>
      <c r="K36" s="1102">
        <v>90</v>
      </c>
      <c r="N36" s="1102" t="s">
        <v>80</v>
      </c>
      <c r="O36" s="667"/>
      <c r="P36" s="1102">
        <v>60</v>
      </c>
      <c r="Q36" s="1102">
        <v>1</v>
      </c>
      <c r="R36" s="668">
        <f t="shared" si="3"/>
        <v>60</v>
      </c>
      <c r="S36" s="3882"/>
    </row>
    <row r="37" spans="1:19" ht="12.75" thickBot="1">
      <c r="A37" s="638" t="s">
        <v>313</v>
      </c>
      <c r="B37" s="4097"/>
      <c r="C37" s="706"/>
      <c r="D37" s="692"/>
      <c r="E37" s="691" t="s">
        <v>695</v>
      </c>
      <c r="F37" s="727" t="s">
        <v>32</v>
      </c>
      <c r="G37" s="727" t="s">
        <v>697</v>
      </c>
      <c r="H37" s="728" t="str">
        <f t="shared" si="4"/>
        <v>PK3-MI-EE</v>
      </c>
      <c r="I37" s="693" t="s">
        <v>120</v>
      </c>
      <c r="J37" s="694" t="s">
        <v>121</v>
      </c>
      <c r="K37" s="695">
        <v>30</v>
      </c>
      <c r="L37" s="696"/>
      <c r="M37" s="697"/>
      <c r="N37" s="695" t="s">
        <v>80</v>
      </c>
      <c r="O37" s="698"/>
      <c r="P37" s="695">
        <v>60</v>
      </c>
      <c r="Q37" s="695">
        <v>1</v>
      </c>
      <c r="R37" s="699">
        <f t="shared" si="3"/>
        <v>60</v>
      </c>
      <c r="S37" s="3882"/>
    </row>
    <row r="38" spans="1:19" ht="12.75" thickBot="1">
      <c r="A38" s="638" t="s">
        <v>313</v>
      </c>
      <c r="B38" s="4097"/>
      <c r="C38" s="707">
        <v>357463</v>
      </c>
      <c r="D38" s="708">
        <v>1510</v>
      </c>
      <c r="E38" s="708" t="s">
        <v>34</v>
      </c>
      <c r="F38" s="725" t="s">
        <v>42</v>
      </c>
      <c r="G38" s="725" t="s">
        <v>536</v>
      </c>
      <c r="H38" s="726" t="str">
        <f t="shared" si="4"/>
        <v>PK3-RL-ME</v>
      </c>
      <c r="I38" s="709" t="s">
        <v>123</v>
      </c>
      <c r="J38" s="709" t="s">
        <v>124</v>
      </c>
      <c r="K38" s="710">
        <v>120</v>
      </c>
      <c r="L38" s="711"/>
      <c r="M38" s="712"/>
      <c r="N38" s="710" t="s">
        <v>80</v>
      </c>
      <c r="O38" s="710"/>
      <c r="P38" s="710">
        <v>20</v>
      </c>
      <c r="Q38" s="710">
        <v>1</v>
      </c>
      <c r="R38" s="713">
        <f t="shared" si="3"/>
        <v>20</v>
      </c>
      <c r="S38" s="1130" t="s">
        <v>503</v>
      </c>
    </row>
    <row r="39" spans="1:19">
      <c r="A39" s="638" t="s">
        <v>313</v>
      </c>
      <c r="B39" s="4097"/>
      <c r="C39" s="4085">
        <v>357462</v>
      </c>
      <c r="D39" s="4082">
        <v>1513</v>
      </c>
      <c r="E39" s="650" t="s">
        <v>696</v>
      </c>
      <c r="F39" s="649" t="s">
        <v>9</v>
      </c>
      <c r="G39" s="649" t="s">
        <v>697</v>
      </c>
      <c r="H39" s="676" t="str">
        <f t="shared" si="4"/>
        <v>PK3-HC-EE</v>
      </c>
      <c r="I39" s="4075" t="s">
        <v>130</v>
      </c>
      <c r="J39" s="1104" t="s">
        <v>68</v>
      </c>
      <c r="K39" s="1105">
        <v>180</v>
      </c>
      <c r="L39" s="1106"/>
      <c r="M39" s="1107"/>
      <c r="N39" s="1105" t="s">
        <v>80</v>
      </c>
      <c r="O39" s="1108"/>
      <c r="P39" s="1105">
        <v>480</v>
      </c>
      <c r="Q39" s="1105">
        <v>3</v>
      </c>
      <c r="R39" s="1109">
        <f t="shared" ref="R39:R64" si="5">P39*Q39</f>
        <v>1440</v>
      </c>
      <c r="S39" s="4094" t="s">
        <v>384</v>
      </c>
    </row>
    <row r="40" spans="1:19">
      <c r="A40" s="638" t="s">
        <v>313</v>
      </c>
      <c r="B40" s="4097"/>
      <c r="C40" s="4086"/>
      <c r="D40" s="4083"/>
      <c r="E40" s="650" t="s">
        <v>696</v>
      </c>
      <c r="F40" s="649" t="s">
        <v>9</v>
      </c>
      <c r="G40" s="649" t="s">
        <v>697</v>
      </c>
      <c r="H40" s="648" t="str">
        <f t="shared" si="4"/>
        <v>PK3-HC-EE</v>
      </c>
      <c r="I40" s="4076"/>
      <c r="J40" s="1104" t="s">
        <v>131</v>
      </c>
      <c r="K40" s="1105">
        <v>180</v>
      </c>
      <c r="L40" s="1106"/>
      <c r="M40" s="1107"/>
      <c r="N40" s="1105" t="s">
        <v>80</v>
      </c>
      <c r="O40" s="1108"/>
      <c r="P40" s="1105">
        <v>480</v>
      </c>
      <c r="Q40" s="1105">
        <v>3</v>
      </c>
      <c r="R40" s="1109">
        <f t="shared" si="5"/>
        <v>1440</v>
      </c>
      <c r="S40" s="4095"/>
    </row>
    <row r="41" spans="1:19" ht="12.75" thickBot="1">
      <c r="A41" s="638" t="s">
        <v>313</v>
      </c>
      <c r="B41" s="4097"/>
      <c r="C41" s="4087"/>
      <c r="D41" s="4084"/>
      <c r="E41" s="650" t="s">
        <v>696</v>
      </c>
      <c r="F41" s="649" t="s">
        <v>9</v>
      </c>
      <c r="G41" s="649" t="s">
        <v>697</v>
      </c>
      <c r="H41" s="648" t="str">
        <f t="shared" si="4"/>
        <v>PK3-HC-EE</v>
      </c>
      <c r="I41" s="4077"/>
      <c r="J41" s="1104" t="s">
        <v>69</v>
      </c>
      <c r="K41" s="1105">
        <v>180</v>
      </c>
      <c r="L41" s="1106"/>
      <c r="M41" s="1107"/>
      <c r="N41" s="1105" t="s">
        <v>80</v>
      </c>
      <c r="O41" s="1108"/>
      <c r="P41" s="1105">
        <v>480</v>
      </c>
      <c r="Q41" s="1105">
        <v>3</v>
      </c>
      <c r="R41" s="1109">
        <f t="shared" si="5"/>
        <v>1440</v>
      </c>
      <c r="S41" s="1152" t="s">
        <v>383</v>
      </c>
    </row>
    <row r="42" spans="1:19">
      <c r="A42" s="638" t="s">
        <v>313</v>
      </c>
      <c r="B42" s="4097"/>
      <c r="C42" s="4088">
        <v>357459</v>
      </c>
      <c r="D42" s="3952">
        <v>1514</v>
      </c>
      <c r="E42" s="3952" t="s">
        <v>718</v>
      </c>
      <c r="F42" s="3952" t="s">
        <v>34</v>
      </c>
      <c r="G42" s="3952" t="s">
        <v>536</v>
      </c>
      <c r="H42" s="3952" t="s">
        <v>1813</v>
      </c>
      <c r="I42" s="3979" t="s">
        <v>132</v>
      </c>
      <c r="J42" s="2691" t="s">
        <v>1678</v>
      </c>
      <c r="K42" s="3952">
        <v>365</v>
      </c>
      <c r="L42" s="701"/>
      <c r="M42" s="702"/>
      <c r="N42" s="982" t="s">
        <v>80</v>
      </c>
      <c r="O42" s="703"/>
      <c r="P42" s="982">
        <v>480</v>
      </c>
      <c r="Q42" s="982">
        <v>3</v>
      </c>
      <c r="R42" s="704">
        <f t="shared" si="5"/>
        <v>1440</v>
      </c>
      <c r="S42" s="3891" t="s">
        <v>385</v>
      </c>
    </row>
    <row r="43" spans="1:19" ht="12.75" customHeight="1">
      <c r="A43" s="638" t="s">
        <v>313</v>
      </c>
      <c r="B43" s="4097"/>
      <c r="C43" s="4089"/>
      <c r="D43" s="3953"/>
      <c r="E43" s="3953"/>
      <c r="F43" s="3953"/>
      <c r="G43" s="3953"/>
      <c r="H43" s="3953"/>
      <c r="I43" s="3980"/>
      <c r="J43" s="2691" t="s">
        <v>134</v>
      </c>
      <c r="K43" s="3953"/>
      <c r="L43" s="701"/>
      <c r="M43" s="702"/>
      <c r="N43" s="982" t="s">
        <v>80</v>
      </c>
      <c r="O43" s="703"/>
      <c r="P43" s="982">
        <v>480</v>
      </c>
      <c r="Q43" s="982">
        <v>3</v>
      </c>
      <c r="R43" s="704">
        <f t="shared" si="5"/>
        <v>1440</v>
      </c>
      <c r="S43" s="3891"/>
    </row>
    <row r="44" spans="1:19" ht="12.75" customHeight="1">
      <c r="A44" s="638" t="s">
        <v>313</v>
      </c>
      <c r="B44" s="4097"/>
      <c r="C44" s="4090"/>
      <c r="D44" s="3954"/>
      <c r="E44" s="3954"/>
      <c r="F44" s="3954"/>
      <c r="G44" s="3954"/>
      <c r="H44" s="3954"/>
      <c r="I44" s="3981"/>
      <c r="J44" s="2691" t="s">
        <v>135</v>
      </c>
      <c r="K44" s="3954"/>
      <c r="L44" s="701"/>
      <c r="M44" s="702"/>
      <c r="N44" s="982" t="s">
        <v>80</v>
      </c>
      <c r="O44" s="703"/>
      <c r="P44" s="982">
        <v>480</v>
      </c>
      <c r="Q44" s="982">
        <v>3</v>
      </c>
      <c r="R44" s="704">
        <f t="shared" si="5"/>
        <v>1440</v>
      </c>
      <c r="S44" s="3891"/>
    </row>
    <row r="45" spans="1:19">
      <c r="A45" s="638" t="s">
        <v>313</v>
      </c>
      <c r="B45" s="4097"/>
      <c r="C45" s="4091">
        <v>357461</v>
      </c>
      <c r="D45" s="3990">
        <v>1516</v>
      </c>
      <c r="E45" s="3990" t="s">
        <v>718</v>
      </c>
      <c r="F45" s="3990" t="s">
        <v>34</v>
      </c>
      <c r="G45" s="3990" t="s">
        <v>536</v>
      </c>
      <c r="H45" s="3990" t="s">
        <v>1813</v>
      </c>
      <c r="I45" s="3956" t="s">
        <v>139</v>
      </c>
      <c r="J45" s="2692" t="s">
        <v>1679</v>
      </c>
      <c r="K45" s="3990">
        <v>365</v>
      </c>
      <c r="L45" s="701"/>
      <c r="M45" s="702"/>
      <c r="N45" s="982" t="s">
        <v>80</v>
      </c>
      <c r="O45" s="703"/>
      <c r="P45" s="982">
        <v>480</v>
      </c>
      <c r="Q45" s="982">
        <v>3</v>
      </c>
      <c r="R45" s="704">
        <f t="shared" si="5"/>
        <v>1440</v>
      </c>
      <c r="S45" s="3891"/>
    </row>
    <row r="46" spans="1:19" ht="13.5" customHeight="1" thickBot="1">
      <c r="A46" s="638" t="s">
        <v>313</v>
      </c>
      <c r="B46" s="4097"/>
      <c r="C46" s="4092"/>
      <c r="D46" s="3991"/>
      <c r="E46" s="3991"/>
      <c r="F46" s="3991"/>
      <c r="G46" s="3991"/>
      <c r="H46" s="3991"/>
      <c r="I46" s="3957"/>
      <c r="J46" s="2692" t="s">
        <v>143</v>
      </c>
      <c r="K46" s="3991"/>
      <c r="L46" s="701"/>
      <c r="M46" s="702"/>
      <c r="N46" s="982" t="s">
        <v>80</v>
      </c>
      <c r="O46" s="703"/>
      <c r="P46" s="982">
        <v>480</v>
      </c>
      <c r="Q46" s="982">
        <v>3</v>
      </c>
      <c r="R46" s="704">
        <f t="shared" si="5"/>
        <v>1440</v>
      </c>
      <c r="S46" s="3887"/>
    </row>
    <row r="47" spans="1:19">
      <c r="A47" s="638" t="s">
        <v>313</v>
      </c>
      <c r="B47" s="4097"/>
      <c r="C47" s="4101">
        <v>357460</v>
      </c>
      <c r="D47" s="4004">
        <v>1517</v>
      </c>
      <c r="E47" s="4004" t="s">
        <v>718</v>
      </c>
      <c r="F47" s="4004" t="s">
        <v>34</v>
      </c>
      <c r="G47" s="4004" t="s">
        <v>536</v>
      </c>
      <c r="H47" s="4004" t="str">
        <f t="shared" ref="H47" si="6">A47&amp;"-"&amp;E47&amp;F47&amp;"-"&amp;G47</f>
        <v>PK3-YR-ME</v>
      </c>
      <c r="I47" s="3910" t="s">
        <v>144</v>
      </c>
      <c r="J47" s="3048" t="s">
        <v>1680</v>
      </c>
      <c r="K47" s="3910">
        <v>365</v>
      </c>
      <c r="L47" s="701"/>
      <c r="M47" s="702"/>
      <c r="N47" s="982" t="s">
        <v>80</v>
      </c>
      <c r="O47" s="703"/>
      <c r="P47" s="982">
        <v>480</v>
      </c>
      <c r="Q47" s="982">
        <v>3</v>
      </c>
      <c r="R47" s="704">
        <f t="shared" si="5"/>
        <v>1440</v>
      </c>
      <c r="S47" s="3891" t="s">
        <v>385</v>
      </c>
    </row>
    <row r="48" spans="1:19" ht="13.5" customHeight="1" thickBot="1">
      <c r="A48" s="638" t="s">
        <v>313</v>
      </c>
      <c r="B48" s="4097"/>
      <c r="C48" s="4102"/>
      <c r="D48" s="4005"/>
      <c r="E48" s="4005"/>
      <c r="F48" s="4005"/>
      <c r="G48" s="4005"/>
      <c r="H48" s="4005"/>
      <c r="I48" s="3892"/>
      <c r="J48" s="2693" t="s">
        <v>146</v>
      </c>
      <c r="K48" s="3892"/>
      <c r="L48" s="701"/>
      <c r="M48" s="702"/>
      <c r="N48" s="982" t="s">
        <v>80</v>
      </c>
      <c r="O48" s="703"/>
      <c r="P48" s="982">
        <v>480</v>
      </c>
      <c r="Q48" s="982">
        <v>3</v>
      </c>
      <c r="R48" s="704">
        <f t="shared" si="5"/>
        <v>1440</v>
      </c>
      <c r="S48" s="3887"/>
    </row>
    <row r="49" spans="1:20" ht="13.5" customHeight="1" thickBot="1">
      <c r="A49" s="638" t="s">
        <v>313</v>
      </c>
      <c r="B49" s="4097"/>
      <c r="C49" s="4103"/>
      <c r="D49" s="4006"/>
      <c r="E49" s="4006"/>
      <c r="F49" s="4006"/>
      <c r="G49" s="4006"/>
      <c r="H49" s="4006"/>
      <c r="I49" s="3893"/>
      <c r="J49" s="3046" t="s">
        <v>1809</v>
      </c>
      <c r="K49" s="3893"/>
      <c r="L49" s="701"/>
      <c r="M49" s="702"/>
      <c r="N49" s="982"/>
      <c r="O49" s="703"/>
      <c r="P49" s="982"/>
      <c r="Q49" s="982"/>
      <c r="R49" s="704"/>
      <c r="S49" s="2186"/>
    </row>
    <row r="50" spans="1:20" s="412" customFormat="1" ht="13.5" customHeight="1" thickBot="1">
      <c r="A50" s="638" t="s">
        <v>313</v>
      </c>
      <c r="B50" s="4097"/>
      <c r="C50" s="2776">
        <v>366773</v>
      </c>
      <c r="D50" s="2777">
        <v>7160</v>
      </c>
      <c r="E50" s="2777" t="s">
        <v>718</v>
      </c>
      <c r="F50" s="2777" t="s">
        <v>34</v>
      </c>
      <c r="G50" s="2777" t="s">
        <v>536</v>
      </c>
      <c r="H50" s="2777" t="str">
        <f>A50&amp;"-"&amp;E50&amp;F50&amp;"-"&amp;G50</f>
        <v>PK3-YR-ME</v>
      </c>
      <c r="I50" s="2778" t="s">
        <v>1785</v>
      </c>
      <c r="J50" s="2779" t="s">
        <v>1789</v>
      </c>
      <c r="K50" s="2778">
        <v>365</v>
      </c>
      <c r="L50" s="1903"/>
      <c r="M50" s="1904"/>
      <c r="N50" s="970" t="s">
        <v>80</v>
      </c>
      <c r="O50" s="970"/>
      <c r="P50" s="970">
        <v>30</v>
      </c>
      <c r="Q50" s="970">
        <v>1</v>
      </c>
      <c r="R50" s="1905">
        <f t="shared" si="5"/>
        <v>30</v>
      </c>
      <c r="S50" s="1740" t="s">
        <v>385</v>
      </c>
      <c r="T50" s="437"/>
    </row>
    <row r="51" spans="1:20" ht="12.75" thickBot="1">
      <c r="A51" s="638" t="s">
        <v>313</v>
      </c>
      <c r="B51" s="4097"/>
      <c r="C51" s="2687">
        <v>366303</v>
      </c>
      <c r="D51" s="2681">
        <v>6783</v>
      </c>
      <c r="E51" s="2682" t="s">
        <v>718</v>
      </c>
      <c r="F51" s="2682" t="s">
        <v>34</v>
      </c>
      <c r="G51" s="2682" t="s">
        <v>536</v>
      </c>
      <c r="H51" s="2682" t="str">
        <f t="shared" si="4"/>
        <v>PK3-YR-ME</v>
      </c>
      <c r="I51" s="2683" t="s">
        <v>1661</v>
      </c>
      <c r="J51" s="2684" t="s">
        <v>1673</v>
      </c>
      <c r="K51" s="2685">
        <v>540</v>
      </c>
      <c r="L51" s="701"/>
      <c r="M51" s="702"/>
      <c r="N51" s="970" t="s">
        <v>80</v>
      </c>
      <c r="O51" s="970"/>
      <c r="P51" s="970">
        <v>60</v>
      </c>
      <c r="Q51" s="970">
        <v>1</v>
      </c>
      <c r="R51" s="1905">
        <v>60</v>
      </c>
      <c r="S51" s="2655" t="s">
        <v>385</v>
      </c>
    </row>
    <row r="52" spans="1:20" ht="12.75" thickBot="1">
      <c r="A52" s="638" t="s">
        <v>313</v>
      </c>
      <c r="B52" s="4097"/>
      <c r="C52" s="3723">
        <v>357464</v>
      </c>
      <c r="D52" s="3550">
        <v>1518</v>
      </c>
      <c r="E52" s="427" t="s">
        <v>696</v>
      </c>
      <c r="F52" s="427" t="s">
        <v>9</v>
      </c>
      <c r="G52" s="427" t="s">
        <v>536</v>
      </c>
      <c r="H52" s="427" t="str">
        <f t="shared" si="4"/>
        <v>PK3-HC-ME</v>
      </c>
      <c r="I52" s="3547" t="s">
        <v>147</v>
      </c>
      <c r="J52" s="2191" t="s">
        <v>1550</v>
      </c>
      <c r="K52" s="414">
        <v>180</v>
      </c>
      <c r="L52" s="701"/>
      <c r="M52" s="702"/>
      <c r="N52" s="982" t="s">
        <v>80</v>
      </c>
      <c r="O52" s="703"/>
      <c r="P52" s="982">
        <v>180</v>
      </c>
      <c r="Q52" s="982">
        <v>2</v>
      </c>
      <c r="R52" s="704">
        <f t="shared" si="5"/>
        <v>360</v>
      </c>
      <c r="S52" s="1151" t="s">
        <v>384</v>
      </c>
    </row>
    <row r="53" spans="1:20" ht="12.75" thickBot="1">
      <c r="A53" s="2688" t="s">
        <v>313</v>
      </c>
      <c r="B53" s="4100"/>
      <c r="C53" s="3794"/>
      <c r="D53" s="3414"/>
      <c r="E53" s="1087" t="s">
        <v>696</v>
      </c>
      <c r="F53" s="1087" t="s">
        <v>9</v>
      </c>
      <c r="G53" s="1087" t="s">
        <v>536</v>
      </c>
      <c r="H53" s="1087" t="str">
        <f t="shared" si="4"/>
        <v>PK3-HC-ME</v>
      </c>
      <c r="I53" s="3548"/>
      <c r="J53" s="2679" t="s">
        <v>1551</v>
      </c>
      <c r="K53" s="422">
        <v>180</v>
      </c>
      <c r="L53" s="715"/>
      <c r="M53" s="716"/>
      <c r="N53" s="1103" t="s">
        <v>80</v>
      </c>
      <c r="O53" s="717"/>
      <c r="P53" s="1103">
        <v>180</v>
      </c>
      <c r="Q53" s="1103">
        <v>2</v>
      </c>
      <c r="R53" s="718">
        <f t="shared" si="5"/>
        <v>360</v>
      </c>
      <c r="S53" s="1130" t="s">
        <v>383</v>
      </c>
    </row>
    <row r="54" spans="1:20">
      <c r="A54" s="630" t="s">
        <v>313</v>
      </c>
      <c r="B54" s="4096" t="s">
        <v>1790</v>
      </c>
      <c r="C54" s="3793">
        <v>357465</v>
      </c>
      <c r="D54" s="3759">
        <v>1507</v>
      </c>
      <c r="E54" s="640" t="s">
        <v>846</v>
      </c>
      <c r="F54" s="639" t="s">
        <v>32</v>
      </c>
      <c r="G54" s="639" t="s">
        <v>536</v>
      </c>
      <c r="H54" s="639" t="str">
        <f t="shared" si="4"/>
        <v>PK3-QI-ME</v>
      </c>
      <c r="I54" s="3752" t="s">
        <v>106</v>
      </c>
      <c r="J54" s="652" t="s">
        <v>107</v>
      </c>
      <c r="K54" s="607">
        <v>90</v>
      </c>
      <c r="L54" s="605"/>
      <c r="M54" s="606"/>
      <c r="N54" s="607" t="s">
        <v>80</v>
      </c>
      <c r="O54" s="653"/>
      <c r="P54" s="607">
        <v>60</v>
      </c>
      <c r="Q54" s="607">
        <v>1</v>
      </c>
      <c r="R54" s="654">
        <f t="shared" si="5"/>
        <v>60</v>
      </c>
      <c r="S54" s="3886" t="s">
        <v>383</v>
      </c>
    </row>
    <row r="55" spans="1:20">
      <c r="A55" s="638" t="s">
        <v>313</v>
      </c>
      <c r="B55" s="4097"/>
      <c r="C55" s="3673"/>
      <c r="D55" s="3760"/>
      <c r="E55" s="640" t="s">
        <v>846</v>
      </c>
      <c r="F55" s="639" t="s">
        <v>32</v>
      </c>
      <c r="G55" s="639" t="s">
        <v>536</v>
      </c>
      <c r="H55" s="632" t="str">
        <f t="shared" ref="H55:H80" si="7">A55&amp;"-"&amp;E55&amp;F55&amp;"-"&amp;G55</f>
        <v>PK3-QI-ME</v>
      </c>
      <c r="I55" s="3753"/>
      <c r="J55" s="700" t="s">
        <v>108</v>
      </c>
      <c r="K55" s="982">
        <v>90</v>
      </c>
      <c r="L55" s="701"/>
      <c r="M55" s="702"/>
      <c r="N55" s="982" t="s">
        <v>80</v>
      </c>
      <c r="O55" s="703"/>
      <c r="P55" s="982">
        <v>60</v>
      </c>
      <c r="Q55" s="982">
        <v>1</v>
      </c>
      <c r="R55" s="704">
        <f t="shared" si="5"/>
        <v>60</v>
      </c>
      <c r="S55" s="3882"/>
    </row>
    <row r="56" spans="1:20">
      <c r="A56" s="638" t="s">
        <v>313</v>
      </c>
      <c r="B56" s="4097"/>
      <c r="C56" s="3673"/>
      <c r="D56" s="3760"/>
      <c r="E56" s="640" t="s">
        <v>846</v>
      </c>
      <c r="F56" s="639" t="s">
        <v>32</v>
      </c>
      <c r="G56" s="639" t="s">
        <v>536</v>
      </c>
      <c r="H56" s="632" t="str">
        <f t="shared" si="7"/>
        <v>PK3-QI-ME</v>
      </c>
      <c r="I56" s="3679"/>
      <c r="J56" s="700" t="s">
        <v>109</v>
      </c>
      <c r="K56" s="982">
        <v>90</v>
      </c>
      <c r="L56" s="701"/>
      <c r="M56" s="702"/>
      <c r="N56" s="982" t="s">
        <v>80</v>
      </c>
      <c r="O56" s="703"/>
      <c r="P56" s="982">
        <v>60</v>
      </c>
      <c r="Q56" s="982">
        <v>1</v>
      </c>
      <c r="R56" s="704">
        <f t="shared" si="5"/>
        <v>60</v>
      </c>
      <c r="S56" s="3882"/>
    </row>
    <row r="57" spans="1:20">
      <c r="A57" s="638" t="s">
        <v>313</v>
      </c>
      <c r="B57" s="4097"/>
      <c r="C57" s="3673"/>
      <c r="D57" s="3760"/>
      <c r="E57" s="640" t="s">
        <v>846</v>
      </c>
      <c r="F57" s="639" t="s">
        <v>32</v>
      </c>
      <c r="G57" s="639" t="s">
        <v>536</v>
      </c>
      <c r="H57" s="632" t="str">
        <f t="shared" si="7"/>
        <v>PK3-QI-ME</v>
      </c>
      <c r="I57" s="609" t="s">
        <v>110</v>
      </c>
      <c r="J57" s="700" t="s">
        <v>128</v>
      </c>
      <c r="K57" s="982">
        <v>90</v>
      </c>
      <c r="L57" s="701"/>
      <c r="M57" s="702"/>
      <c r="N57" s="982" t="s">
        <v>80</v>
      </c>
      <c r="O57" s="703"/>
      <c r="P57" s="982">
        <v>60</v>
      </c>
      <c r="Q57" s="982">
        <v>1</v>
      </c>
      <c r="R57" s="704">
        <f t="shared" si="5"/>
        <v>60</v>
      </c>
      <c r="S57" s="3882"/>
    </row>
    <row r="58" spans="1:20">
      <c r="A58" s="638" t="s">
        <v>313</v>
      </c>
      <c r="B58" s="4097"/>
      <c r="C58" s="3673"/>
      <c r="D58" s="3760"/>
      <c r="E58" s="640" t="s">
        <v>846</v>
      </c>
      <c r="F58" s="639" t="s">
        <v>32</v>
      </c>
      <c r="G58" s="639" t="s">
        <v>536</v>
      </c>
      <c r="H58" s="632" t="str">
        <f t="shared" si="7"/>
        <v>PK3-QI-ME</v>
      </c>
      <c r="I58" s="609" t="s">
        <v>112</v>
      </c>
      <c r="J58" s="700" t="s">
        <v>113</v>
      </c>
      <c r="K58" s="982">
        <v>90</v>
      </c>
      <c r="L58" s="701"/>
      <c r="M58" s="702"/>
      <c r="N58" s="982" t="s">
        <v>80</v>
      </c>
      <c r="O58" s="703"/>
      <c r="P58" s="982">
        <v>60</v>
      </c>
      <c r="Q58" s="982">
        <v>1</v>
      </c>
      <c r="R58" s="704">
        <f t="shared" si="5"/>
        <v>60</v>
      </c>
      <c r="S58" s="3882"/>
    </row>
    <row r="59" spans="1:20">
      <c r="A59" s="638" t="s">
        <v>313</v>
      </c>
      <c r="B59" s="4097"/>
      <c r="C59" s="3673"/>
      <c r="D59" s="3760"/>
      <c r="E59" s="640" t="s">
        <v>846</v>
      </c>
      <c r="F59" s="639" t="s">
        <v>32</v>
      </c>
      <c r="G59" s="639" t="s">
        <v>536</v>
      </c>
      <c r="H59" s="632" t="str">
        <f t="shared" si="7"/>
        <v>PK3-QI-ME</v>
      </c>
      <c r="I59" s="609" t="s">
        <v>114</v>
      </c>
      <c r="J59" s="700" t="s">
        <v>115</v>
      </c>
      <c r="K59" s="982">
        <v>90</v>
      </c>
      <c r="L59" s="701"/>
      <c r="M59" s="702"/>
      <c r="N59" s="982" t="s">
        <v>80</v>
      </c>
      <c r="O59" s="703"/>
      <c r="P59" s="982">
        <v>60</v>
      </c>
      <c r="Q59" s="982">
        <v>1</v>
      </c>
      <c r="R59" s="704">
        <f t="shared" si="5"/>
        <v>60</v>
      </c>
      <c r="S59" s="3882"/>
    </row>
    <row r="60" spans="1:20">
      <c r="A60" s="638" t="s">
        <v>313</v>
      </c>
      <c r="B60" s="4097"/>
      <c r="C60" s="3673"/>
      <c r="D60" s="3760"/>
      <c r="E60" s="640" t="s">
        <v>846</v>
      </c>
      <c r="F60" s="639" t="s">
        <v>32</v>
      </c>
      <c r="G60" s="639" t="s">
        <v>536</v>
      </c>
      <c r="H60" s="632" t="str">
        <f t="shared" si="7"/>
        <v>PK3-QI-ME</v>
      </c>
      <c r="I60" s="3568" t="s">
        <v>116</v>
      </c>
      <c r="J60" s="700" t="s">
        <v>117</v>
      </c>
      <c r="K60" s="982">
        <v>90</v>
      </c>
      <c r="L60" s="701"/>
      <c r="M60" s="702"/>
      <c r="N60" s="982" t="s">
        <v>80</v>
      </c>
      <c r="O60" s="703"/>
      <c r="P60" s="982">
        <v>60</v>
      </c>
      <c r="Q60" s="982">
        <v>1</v>
      </c>
      <c r="R60" s="704">
        <f t="shared" si="5"/>
        <v>60</v>
      </c>
      <c r="S60" s="3882"/>
    </row>
    <row r="61" spans="1:20">
      <c r="A61" s="638" t="s">
        <v>313</v>
      </c>
      <c r="B61" s="4097"/>
      <c r="C61" s="3673"/>
      <c r="D61" s="3760"/>
      <c r="E61" s="640" t="s">
        <v>846</v>
      </c>
      <c r="F61" s="639" t="s">
        <v>32</v>
      </c>
      <c r="G61" s="639" t="s">
        <v>536</v>
      </c>
      <c r="H61" s="632" t="str">
        <f t="shared" si="7"/>
        <v>PK3-QI-ME</v>
      </c>
      <c r="I61" s="3753"/>
      <c r="J61" s="700" t="s">
        <v>118</v>
      </c>
      <c r="K61" s="982">
        <v>90</v>
      </c>
      <c r="L61" s="701"/>
      <c r="M61" s="702"/>
      <c r="N61" s="982" t="s">
        <v>80</v>
      </c>
      <c r="O61" s="703"/>
      <c r="P61" s="982">
        <v>60</v>
      </c>
      <c r="Q61" s="982">
        <v>1</v>
      </c>
      <c r="R61" s="704">
        <f t="shared" si="5"/>
        <v>60</v>
      </c>
      <c r="S61" s="3882"/>
    </row>
    <row r="62" spans="1:20">
      <c r="A62" s="638" t="s">
        <v>313</v>
      </c>
      <c r="B62" s="4097"/>
      <c r="C62" s="4105"/>
      <c r="D62" s="4104"/>
      <c r="E62" s="662" t="s">
        <v>846</v>
      </c>
      <c r="F62" s="646" t="s">
        <v>32</v>
      </c>
      <c r="G62" s="646" t="s">
        <v>536</v>
      </c>
      <c r="H62" s="662" t="str">
        <f t="shared" si="7"/>
        <v>PK3-QI-ME</v>
      </c>
      <c r="I62" s="4078"/>
      <c r="J62" s="664" t="s">
        <v>119</v>
      </c>
      <c r="K62" s="1102">
        <v>90</v>
      </c>
      <c r="N62" s="1102" t="s">
        <v>80</v>
      </c>
      <c r="O62" s="667"/>
      <c r="P62" s="1102">
        <v>60</v>
      </c>
      <c r="Q62" s="1102">
        <v>1</v>
      </c>
      <c r="R62" s="668">
        <f t="shared" si="5"/>
        <v>60</v>
      </c>
      <c r="S62" s="3882"/>
    </row>
    <row r="63" spans="1:20" ht="12.75" thickBot="1">
      <c r="A63" s="638" t="s">
        <v>313</v>
      </c>
      <c r="B63" s="4097"/>
      <c r="C63" s="729"/>
      <c r="D63" s="727"/>
      <c r="E63" s="691" t="s">
        <v>695</v>
      </c>
      <c r="F63" s="727" t="s">
        <v>32</v>
      </c>
      <c r="G63" s="727" t="s">
        <v>697</v>
      </c>
      <c r="H63" s="728" t="str">
        <f t="shared" si="7"/>
        <v>PK3-MI-EE</v>
      </c>
      <c r="I63" s="693" t="s">
        <v>120</v>
      </c>
      <c r="J63" s="694" t="s">
        <v>121</v>
      </c>
      <c r="K63" s="695">
        <v>30</v>
      </c>
      <c r="L63" s="696"/>
      <c r="M63" s="697"/>
      <c r="N63" s="695" t="s">
        <v>80</v>
      </c>
      <c r="O63" s="698"/>
      <c r="P63" s="695">
        <v>60</v>
      </c>
      <c r="Q63" s="695">
        <v>1</v>
      </c>
      <c r="R63" s="699">
        <f t="shared" si="5"/>
        <v>60</v>
      </c>
      <c r="S63" s="3882"/>
    </row>
    <row r="64" spans="1:20" ht="12.75" thickBot="1">
      <c r="A64" s="638" t="s">
        <v>313</v>
      </c>
      <c r="B64" s="4097"/>
      <c r="C64" s="707">
        <v>357471</v>
      </c>
      <c r="D64" s="708">
        <v>1510</v>
      </c>
      <c r="E64" s="708" t="s">
        <v>34</v>
      </c>
      <c r="F64" s="725" t="s">
        <v>42</v>
      </c>
      <c r="G64" s="725" t="s">
        <v>536</v>
      </c>
      <c r="H64" s="726" t="str">
        <f t="shared" si="7"/>
        <v>PK3-RL-ME</v>
      </c>
      <c r="I64" s="709" t="s">
        <v>123</v>
      </c>
      <c r="J64" s="709" t="s">
        <v>124</v>
      </c>
      <c r="K64" s="710">
        <v>120</v>
      </c>
      <c r="L64" s="711"/>
      <c r="M64" s="712"/>
      <c r="N64" s="710" t="s">
        <v>80</v>
      </c>
      <c r="O64" s="710"/>
      <c r="P64" s="710">
        <v>20</v>
      </c>
      <c r="Q64" s="710">
        <v>1</v>
      </c>
      <c r="R64" s="713">
        <f t="shared" si="5"/>
        <v>20</v>
      </c>
      <c r="S64" s="1130" t="s">
        <v>503</v>
      </c>
    </row>
    <row r="65" spans="1:20">
      <c r="A65" s="638" t="s">
        <v>313</v>
      </c>
      <c r="B65" s="4097"/>
      <c r="C65" s="4085">
        <v>357470</v>
      </c>
      <c r="D65" s="4082">
        <v>1513</v>
      </c>
      <c r="E65" s="650" t="s">
        <v>696</v>
      </c>
      <c r="F65" s="649" t="s">
        <v>9</v>
      </c>
      <c r="G65" s="649" t="s">
        <v>697</v>
      </c>
      <c r="H65" s="649" t="str">
        <f t="shared" si="7"/>
        <v>PK3-HC-EE</v>
      </c>
      <c r="I65" s="4075" t="s">
        <v>130</v>
      </c>
      <c r="J65" s="719" t="s">
        <v>68</v>
      </c>
      <c r="K65" s="720">
        <v>180</v>
      </c>
      <c r="L65" s="721"/>
      <c r="M65" s="722"/>
      <c r="N65" s="720" t="s">
        <v>80</v>
      </c>
      <c r="O65" s="723"/>
      <c r="P65" s="720">
        <v>480</v>
      </c>
      <c r="Q65" s="720">
        <v>3</v>
      </c>
      <c r="R65" s="724">
        <f t="shared" ref="R65:R90" si="8">P65*Q65</f>
        <v>1440</v>
      </c>
      <c r="S65" s="3894" t="s">
        <v>384</v>
      </c>
    </row>
    <row r="66" spans="1:20">
      <c r="A66" s="638" t="s">
        <v>313</v>
      </c>
      <c r="B66" s="4097"/>
      <c r="C66" s="4086"/>
      <c r="D66" s="4083"/>
      <c r="E66" s="650" t="s">
        <v>696</v>
      </c>
      <c r="F66" s="649" t="s">
        <v>9</v>
      </c>
      <c r="G66" s="649" t="s">
        <v>697</v>
      </c>
      <c r="H66" s="648" t="str">
        <f t="shared" si="7"/>
        <v>PK3-HC-EE</v>
      </c>
      <c r="I66" s="4076"/>
      <c r="J66" s="719" t="s">
        <v>131</v>
      </c>
      <c r="K66" s="720">
        <v>180</v>
      </c>
      <c r="L66" s="721"/>
      <c r="M66" s="722"/>
      <c r="N66" s="720" t="s">
        <v>80</v>
      </c>
      <c r="O66" s="723"/>
      <c r="P66" s="720">
        <v>480</v>
      </c>
      <c r="Q66" s="720">
        <v>3</v>
      </c>
      <c r="R66" s="724">
        <f t="shared" si="8"/>
        <v>1440</v>
      </c>
      <c r="S66" s="4093"/>
    </row>
    <row r="67" spans="1:20" ht="12.75" thickBot="1">
      <c r="A67" s="638" t="s">
        <v>313</v>
      </c>
      <c r="B67" s="4097"/>
      <c r="C67" s="4087"/>
      <c r="D67" s="4084"/>
      <c r="E67" s="650" t="s">
        <v>696</v>
      </c>
      <c r="F67" s="649" t="s">
        <v>9</v>
      </c>
      <c r="G67" s="649" t="s">
        <v>697</v>
      </c>
      <c r="H67" s="648" t="str">
        <f t="shared" si="7"/>
        <v>PK3-HC-EE</v>
      </c>
      <c r="I67" s="4077"/>
      <c r="J67" s="719" t="s">
        <v>69</v>
      </c>
      <c r="K67" s="720">
        <v>180</v>
      </c>
      <c r="L67" s="721"/>
      <c r="M67" s="722"/>
      <c r="N67" s="720" t="s">
        <v>80</v>
      </c>
      <c r="O67" s="723"/>
      <c r="P67" s="720">
        <v>480</v>
      </c>
      <c r="Q67" s="720">
        <v>3</v>
      </c>
      <c r="R67" s="724">
        <f t="shared" si="8"/>
        <v>1440</v>
      </c>
      <c r="S67" s="1153" t="s">
        <v>383</v>
      </c>
    </row>
    <row r="68" spans="1:20">
      <c r="A68" s="638" t="s">
        <v>313</v>
      </c>
      <c r="B68" s="4097"/>
      <c r="C68" s="4088">
        <v>357467</v>
      </c>
      <c r="D68" s="3952">
        <v>1514</v>
      </c>
      <c r="E68" s="3952" t="s">
        <v>718</v>
      </c>
      <c r="F68" s="3952" t="s">
        <v>34</v>
      </c>
      <c r="G68" s="3952" t="s">
        <v>536</v>
      </c>
      <c r="H68" s="3952" t="s">
        <v>1813</v>
      </c>
      <c r="I68" s="3979" t="s">
        <v>132</v>
      </c>
      <c r="J68" s="2691" t="s">
        <v>1678</v>
      </c>
      <c r="K68" s="3952">
        <v>365</v>
      </c>
      <c r="L68" s="701"/>
      <c r="M68" s="702"/>
      <c r="N68" s="982" t="s">
        <v>80</v>
      </c>
      <c r="O68" s="703"/>
      <c r="P68" s="982">
        <v>480</v>
      </c>
      <c r="Q68" s="982">
        <v>3</v>
      </c>
      <c r="R68" s="704">
        <f t="shared" si="8"/>
        <v>1440</v>
      </c>
      <c r="S68" s="3891" t="s">
        <v>385</v>
      </c>
    </row>
    <row r="69" spans="1:20">
      <c r="A69" s="638" t="s">
        <v>313</v>
      </c>
      <c r="B69" s="4097"/>
      <c r="C69" s="4089"/>
      <c r="D69" s="3953"/>
      <c r="E69" s="3953"/>
      <c r="F69" s="3953"/>
      <c r="G69" s="3953"/>
      <c r="H69" s="3953"/>
      <c r="I69" s="3980"/>
      <c r="J69" s="2691" t="s">
        <v>134</v>
      </c>
      <c r="K69" s="3953"/>
      <c r="L69" s="701"/>
      <c r="M69" s="702"/>
      <c r="N69" s="982" t="s">
        <v>80</v>
      </c>
      <c r="O69" s="703"/>
      <c r="P69" s="982">
        <v>480</v>
      </c>
      <c r="Q69" s="982">
        <v>3</v>
      </c>
      <c r="R69" s="704">
        <f t="shared" si="8"/>
        <v>1440</v>
      </c>
      <c r="S69" s="3891"/>
    </row>
    <row r="70" spans="1:20">
      <c r="A70" s="638" t="s">
        <v>313</v>
      </c>
      <c r="B70" s="4097"/>
      <c r="C70" s="4090"/>
      <c r="D70" s="3954"/>
      <c r="E70" s="3954"/>
      <c r="F70" s="3954"/>
      <c r="G70" s="3954"/>
      <c r="H70" s="3954"/>
      <c r="I70" s="3981"/>
      <c r="J70" s="2691" t="s">
        <v>135</v>
      </c>
      <c r="K70" s="3954"/>
      <c r="L70" s="701"/>
      <c r="M70" s="702"/>
      <c r="N70" s="982" t="s">
        <v>80</v>
      </c>
      <c r="O70" s="703"/>
      <c r="P70" s="982">
        <v>480</v>
      </c>
      <c r="Q70" s="982">
        <v>3</v>
      </c>
      <c r="R70" s="704">
        <f t="shared" si="8"/>
        <v>1440</v>
      </c>
      <c r="S70" s="3891"/>
    </row>
    <row r="71" spans="1:20">
      <c r="A71" s="638" t="s">
        <v>313</v>
      </c>
      <c r="B71" s="4097"/>
      <c r="C71" s="4091">
        <v>357466</v>
      </c>
      <c r="D71" s="3990">
        <v>1516</v>
      </c>
      <c r="E71" s="3990" t="s">
        <v>718</v>
      </c>
      <c r="F71" s="3990" t="s">
        <v>34</v>
      </c>
      <c r="G71" s="3990" t="s">
        <v>536</v>
      </c>
      <c r="H71" s="3990" t="s">
        <v>1813</v>
      </c>
      <c r="I71" s="3956" t="s">
        <v>139</v>
      </c>
      <c r="J71" s="2692" t="s">
        <v>1679</v>
      </c>
      <c r="K71" s="3990">
        <v>365</v>
      </c>
      <c r="L71" s="701"/>
      <c r="M71" s="702"/>
      <c r="N71" s="982" t="s">
        <v>80</v>
      </c>
      <c r="O71" s="703"/>
      <c r="P71" s="982">
        <v>480</v>
      </c>
      <c r="Q71" s="982">
        <v>3</v>
      </c>
      <c r="R71" s="704">
        <f t="shared" si="8"/>
        <v>1440</v>
      </c>
      <c r="S71" s="3891"/>
    </row>
    <row r="72" spans="1:20" ht="12.75" thickBot="1">
      <c r="A72" s="638" t="s">
        <v>313</v>
      </c>
      <c r="B72" s="4097"/>
      <c r="C72" s="4092"/>
      <c r="D72" s="3991"/>
      <c r="E72" s="3991"/>
      <c r="F72" s="3991"/>
      <c r="G72" s="3991"/>
      <c r="H72" s="3991"/>
      <c r="I72" s="3957"/>
      <c r="J72" s="2692" t="s">
        <v>143</v>
      </c>
      <c r="K72" s="3991"/>
      <c r="L72" s="701"/>
      <c r="M72" s="702"/>
      <c r="N72" s="982" t="s">
        <v>80</v>
      </c>
      <c r="O72" s="703"/>
      <c r="P72" s="982">
        <v>480</v>
      </c>
      <c r="Q72" s="982">
        <v>3</v>
      </c>
      <c r="R72" s="704">
        <f t="shared" si="8"/>
        <v>1440</v>
      </c>
      <c r="S72" s="3887"/>
    </row>
    <row r="73" spans="1:20">
      <c r="A73" s="638" t="s">
        <v>313</v>
      </c>
      <c r="B73" s="4097"/>
      <c r="C73" s="4101">
        <v>357469</v>
      </c>
      <c r="D73" s="4004">
        <v>1517</v>
      </c>
      <c r="E73" s="4004" t="s">
        <v>718</v>
      </c>
      <c r="F73" s="4004" t="s">
        <v>34</v>
      </c>
      <c r="G73" s="4004" t="s">
        <v>536</v>
      </c>
      <c r="H73" s="4004" t="str">
        <f t="shared" ref="H73" si="9">A73&amp;"-"&amp;E73&amp;F73&amp;"-"&amp;G73</f>
        <v>PK3-YR-ME</v>
      </c>
      <c r="I73" s="3910" t="s">
        <v>144</v>
      </c>
      <c r="J73" s="3048" t="s">
        <v>1680</v>
      </c>
      <c r="K73" s="3910">
        <v>365</v>
      </c>
      <c r="L73" s="701"/>
      <c r="M73" s="702"/>
      <c r="N73" s="982" t="s">
        <v>80</v>
      </c>
      <c r="O73" s="703"/>
      <c r="P73" s="982">
        <v>480</v>
      </c>
      <c r="Q73" s="982">
        <v>3</v>
      </c>
      <c r="R73" s="704">
        <f t="shared" si="8"/>
        <v>1440</v>
      </c>
      <c r="S73" s="3891"/>
    </row>
    <row r="74" spans="1:20" ht="13.5" customHeight="1" thickBot="1">
      <c r="A74" s="638" t="s">
        <v>313</v>
      </c>
      <c r="B74" s="4097"/>
      <c r="C74" s="4102"/>
      <c r="D74" s="4005"/>
      <c r="E74" s="4005"/>
      <c r="F74" s="4005"/>
      <c r="G74" s="4005"/>
      <c r="H74" s="4005"/>
      <c r="I74" s="3892"/>
      <c r="J74" s="2693" t="s">
        <v>146</v>
      </c>
      <c r="K74" s="3892"/>
      <c r="L74" s="701"/>
      <c r="M74" s="702"/>
      <c r="N74" s="982" t="s">
        <v>80</v>
      </c>
      <c r="O74" s="703"/>
      <c r="P74" s="982">
        <v>480</v>
      </c>
      <c r="Q74" s="982">
        <v>3</v>
      </c>
      <c r="R74" s="704">
        <f t="shared" si="8"/>
        <v>1440</v>
      </c>
      <c r="S74" s="3887"/>
    </row>
    <row r="75" spans="1:20" ht="13.5" customHeight="1" thickBot="1">
      <c r="A75" s="638" t="s">
        <v>313</v>
      </c>
      <c r="B75" s="4097"/>
      <c r="C75" s="4103"/>
      <c r="D75" s="4006"/>
      <c r="E75" s="4006"/>
      <c r="F75" s="4006"/>
      <c r="G75" s="4006"/>
      <c r="H75" s="4006"/>
      <c r="I75" s="3893"/>
      <c r="J75" s="3046" t="s">
        <v>1809</v>
      </c>
      <c r="K75" s="3893"/>
      <c r="L75" s="701"/>
      <c r="M75" s="702"/>
      <c r="N75" s="982"/>
      <c r="O75" s="703"/>
      <c r="P75" s="982"/>
      <c r="Q75" s="982"/>
      <c r="R75" s="704"/>
      <c r="S75" s="2186"/>
    </row>
    <row r="76" spans="1:20" s="412" customFormat="1" ht="13.5" customHeight="1" thickBot="1">
      <c r="A76" s="638" t="s">
        <v>313</v>
      </c>
      <c r="B76" s="4097"/>
      <c r="C76" s="2776">
        <v>366774</v>
      </c>
      <c r="D76" s="2777">
        <v>7160</v>
      </c>
      <c r="E76" s="2777" t="s">
        <v>718</v>
      </c>
      <c r="F76" s="2777" t="s">
        <v>34</v>
      </c>
      <c r="G76" s="2777" t="s">
        <v>536</v>
      </c>
      <c r="H76" s="2777" t="str">
        <f t="shared" si="7"/>
        <v>PK3-YR-ME</v>
      </c>
      <c r="I76" s="2778" t="s">
        <v>1785</v>
      </c>
      <c r="J76" s="2779" t="s">
        <v>1789</v>
      </c>
      <c r="K76" s="2778">
        <v>365</v>
      </c>
      <c r="L76" s="1903"/>
      <c r="M76" s="1904"/>
      <c r="N76" s="970" t="s">
        <v>80</v>
      </c>
      <c r="O76" s="970"/>
      <c r="P76" s="970">
        <v>30</v>
      </c>
      <c r="Q76" s="970">
        <v>1</v>
      </c>
      <c r="R76" s="1905">
        <f t="shared" si="8"/>
        <v>30</v>
      </c>
      <c r="S76" s="1740" t="s">
        <v>385</v>
      </c>
      <c r="T76" s="437"/>
    </row>
    <row r="77" spans="1:20" ht="12.75" thickBot="1">
      <c r="A77" s="638" t="s">
        <v>313</v>
      </c>
      <c r="B77" s="4097"/>
      <c r="C77" s="2687">
        <v>366304</v>
      </c>
      <c r="D77" s="2681">
        <v>6783</v>
      </c>
      <c r="E77" s="2682" t="s">
        <v>718</v>
      </c>
      <c r="F77" s="2682" t="s">
        <v>34</v>
      </c>
      <c r="G77" s="2682" t="s">
        <v>536</v>
      </c>
      <c r="H77" s="2682" t="str">
        <f t="shared" si="7"/>
        <v>PK3-YR-ME</v>
      </c>
      <c r="I77" s="2683" t="s">
        <v>1661</v>
      </c>
      <c r="J77" s="2684" t="s">
        <v>1674</v>
      </c>
      <c r="K77" s="2685">
        <v>540</v>
      </c>
      <c r="L77" s="701"/>
      <c r="M77" s="702"/>
      <c r="N77" s="970" t="s">
        <v>80</v>
      </c>
      <c r="O77" s="970"/>
      <c r="P77" s="970">
        <v>60</v>
      </c>
      <c r="Q77" s="970">
        <v>1</v>
      </c>
      <c r="R77" s="1905">
        <v>60</v>
      </c>
      <c r="S77" s="2655" t="s">
        <v>385</v>
      </c>
    </row>
    <row r="78" spans="1:20" ht="12.75" thickBot="1">
      <c r="A78" s="638" t="s">
        <v>313</v>
      </c>
      <c r="B78" s="4097"/>
      <c r="C78" s="3723">
        <v>357472</v>
      </c>
      <c r="D78" s="3550">
        <v>1518</v>
      </c>
      <c r="E78" s="427" t="s">
        <v>696</v>
      </c>
      <c r="F78" s="427" t="s">
        <v>9</v>
      </c>
      <c r="G78" s="427" t="s">
        <v>536</v>
      </c>
      <c r="H78" s="427" t="str">
        <f t="shared" si="7"/>
        <v>PK3-HC-ME</v>
      </c>
      <c r="I78" s="3547" t="s">
        <v>147</v>
      </c>
      <c r="J78" s="2191" t="s">
        <v>1550</v>
      </c>
      <c r="K78" s="414">
        <v>180</v>
      </c>
      <c r="L78" s="701"/>
      <c r="M78" s="702"/>
      <c r="N78" s="982" t="s">
        <v>80</v>
      </c>
      <c r="O78" s="703"/>
      <c r="P78" s="982">
        <v>180</v>
      </c>
      <c r="Q78" s="982">
        <v>2</v>
      </c>
      <c r="R78" s="704">
        <f t="shared" si="8"/>
        <v>360</v>
      </c>
      <c r="S78" s="1151" t="s">
        <v>384</v>
      </c>
    </row>
    <row r="79" spans="1:20" ht="12.75" thickBot="1">
      <c r="A79" s="714" t="s">
        <v>313</v>
      </c>
      <c r="B79" s="4100"/>
      <c r="C79" s="3794"/>
      <c r="D79" s="3414"/>
      <c r="E79" s="1087" t="s">
        <v>696</v>
      </c>
      <c r="F79" s="1087" t="s">
        <v>9</v>
      </c>
      <c r="G79" s="1087" t="s">
        <v>536</v>
      </c>
      <c r="H79" s="1087" t="str">
        <f t="shared" si="7"/>
        <v>PK3-HC-ME</v>
      </c>
      <c r="I79" s="3548"/>
      <c r="J79" s="2679" t="s">
        <v>1551</v>
      </c>
      <c r="K79" s="422">
        <v>180</v>
      </c>
      <c r="L79" s="715"/>
      <c r="M79" s="716"/>
      <c r="N79" s="1103" t="s">
        <v>80</v>
      </c>
      <c r="O79" s="717"/>
      <c r="P79" s="1103">
        <v>180</v>
      </c>
      <c r="Q79" s="1103">
        <v>2</v>
      </c>
      <c r="R79" s="718">
        <f t="shared" si="8"/>
        <v>360</v>
      </c>
      <c r="S79" s="1130" t="s">
        <v>383</v>
      </c>
    </row>
    <row r="80" spans="1:20">
      <c r="A80" s="630" t="s">
        <v>313</v>
      </c>
      <c r="B80" s="4096" t="s">
        <v>402</v>
      </c>
      <c r="C80" s="3793">
        <v>357473</v>
      </c>
      <c r="D80" s="3759">
        <v>1507</v>
      </c>
      <c r="E80" s="640" t="s">
        <v>846</v>
      </c>
      <c r="F80" s="639" t="s">
        <v>32</v>
      </c>
      <c r="G80" s="639" t="s">
        <v>536</v>
      </c>
      <c r="H80" s="662" t="str">
        <f t="shared" si="7"/>
        <v>PK3-QI-ME</v>
      </c>
      <c r="I80" s="3752" t="s">
        <v>106</v>
      </c>
      <c r="J80" s="652" t="s">
        <v>107</v>
      </c>
      <c r="K80" s="607">
        <v>90</v>
      </c>
      <c r="L80" s="605"/>
      <c r="M80" s="606"/>
      <c r="N80" s="607" t="s">
        <v>80</v>
      </c>
      <c r="O80" s="653"/>
      <c r="P80" s="607">
        <v>60</v>
      </c>
      <c r="Q80" s="607">
        <v>1</v>
      </c>
      <c r="R80" s="654">
        <f t="shared" si="8"/>
        <v>60</v>
      </c>
      <c r="S80" s="3886" t="s">
        <v>383</v>
      </c>
    </row>
    <row r="81" spans="1:19">
      <c r="A81" s="638" t="s">
        <v>313</v>
      </c>
      <c r="B81" s="4097"/>
      <c r="C81" s="3673"/>
      <c r="D81" s="3760"/>
      <c r="E81" s="640" t="s">
        <v>846</v>
      </c>
      <c r="F81" s="639" t="s">
        <v>32</v>
      </c>
      <c r="G81" s="639" t="s">
        <v>536</v>
      </c>
      <c r="H81" s="662" t="str">
        <f t="shared" ref="H81:H106" si="10">A81&amp;"-"&amp;E81&amp;F81&amp;"-"&amp;G81</f>
        <v>PK3-QI-ME</v>
      </c>
      <c r="I81" s="3753"/>
      <c r="J81" s="700" t="s">
        <v>108</v>
      </c>
      <c r="K81" s="982">
        <v>90</v>
      </c>
      <c r="L81" s="701"/>
      <c r="M81" s="702"/>
      <c r="N81" s="982" t="s">
        <v>80</v>
      </c>
      <c r="O81" s="703"/>
      <c r="P81" s="982">
        <v>60</v>
      </c>
      <c r="Q81" s="982">
        <v>1</v>
      </c>
      <c r="R81" s="704">
        <f t="shared" si="8"/>
        <v>60</v>
      </c>
      <c r="S81" s="3882"/>
    </row>
    <row r="82" spans="1:19">
      <c r="A82" s="638" t="s">
        <v>313</v>
      </c>
      <c r="B82" s="4097"/>
      <c r="C82" s="3673"/>
      <c r="D82" s="3760"/>
      <c r="E82" s="640" t="s">
        <v>846</v>
      </c>
      <c r="F82" s="639" t="s">
        <v>32</v>
      </c>
      <c r="G82" s="639" t="s">
        <v>536</v>
      </c>
      <c r="H82" s="662" t="str">
        <f t="shared" si="10"/>
        <v>PK3-QI-ME</v>
      </c>
      <c r="I82" s="3679"/>
      <c r="J82" s="700" t="s">
        <v>109</v>
      </c>
      <c r="K82" s="982">
        <v>90</v>
      </c>
      <c r="L82" s="701"/>
      <c r="M82" s="702"/>
      <c r="N82" s="982" t="s">
        <v>80</v>
      </c>
      <c r="O82" s="703"/>
      <c r="P82" s="982">
        <v>60</v>
      </c>
      <c r="Q82" s="982">
        <v>1</v>
      </c>
      <c r="R82" s="704">
        <f t="shared" si="8"/>
        <v>60</v>
      </c>
      <c r="S82" s="3882"/>
    </row>
    <row r="83" spans="1:19">
      <c r="A83" s="638" t="s">
        <v>313</v>
      </c>
      <c r="B83" s="4097"/>
      <c r="C83" s="3673"/>
      <c r="D83" s="3760"/>
      <c r="E83" s="640" t="s">
        <v>846</v>
      </c>
      <c r="F83" s="639" t="s">
        <v>32</v>
      </c>
      <c r="G83" s="639" t="s">
        <v>536</v>
      </c>
      <c r="H83" s="662" t="str">
        <f t="shared" si="10"/>
        <v>PK3-QI-ME</v>
      </c>
      <c r="I83" s="609" t="s">
        <v>110</v>
      </c>
      <c r="J83" s="700" t="s">
        <v>128</v>
      </c>
      <c r="K83" s="982">
        <v>90</v>
      </c>
      <c r="L83" s="701"/>
      <c r="M83" s="702"/>
      <c r="N83" s="982" t="s">
        <v>80</v>
      </c>
      <c r="O83" s="703"/>
      <c r="P83" s="982">
        <v>60</v>
      </c>
      <c r="Q83" s="982">
        <v>1</v>
      </c>
      <c r="R83" s="704">
        <f t="shared" si="8"/>
        <v>60</v>
      </c>
      <c r="S83" s="3882"/>
    </row>
    <row r="84" spans="1:19">
      <c r="A84" s="638" t="s">
        <v>313</v>
      </c>
      <c r="B84" s="4097"/>
      <c r="C84" s="3673"/>
      <c r="D84" s="3760"/>
      <c r="E84" s="640" t="s">
        <v>846</v>
      </c>
      <c r="F84" s="639" t="s">
        <v>32</v>
      </c>
      <c r="G84" s="639" t="s">
        <v>536</v>
      </c>
      <c r="H84" s="662" t="str">
        <f t="shared" si="10"/>
        <v>PK3-QI-ME</v>
      </c>
      <c r="I84" s="609" t="s">
        <v>112</v>
      </c>
      <c r="J84" s="700" t="s">
        <v>113</v>
      </c>
      <c r="K84" s="982">
        <v>90</v>
      </c>
      <c r="L84" s="701"/>
      <c r="M84" s="702"/>
      <c r="N84" s="982" t="s">
        <v>80</v>
      </c>
      <c r="O84" s="703"/>
      <c r="P84" s="982">
        <v>60</v>
      </c>
      <c r="Q84" s="982">
        <v>1</v>
      </c>
      <c r="R84" s="704">
        <f t="shared" si="8"/>
        <v>60</v>
      </c>
      <c r="S84" s="3882"/>
    </row>
    <row r="85" spans="1:19">
      <c r="A85" s="638" t="s">
        <v>313</v>
      </c>
      <c r="B85" s="4097"/>
      <c r="C85" s="3673"/>
      <c r="D85" s="3760"/>
      <c r="E85" s="640" t="s">
        <v>846</v>
      </c>
      <c r="F85" s="639" t="s">
        <v>32</v>
      </c>
      <c r="G85" s="639" t="s">
        <v>536</v>
      </c>
      <c r="H85" s="662" t="str">
        <f t="shared" si="10"/>
        <v>PK3-QI-ME</v>
      </c>
      <c r="I85" s="609" t="s">
        <v>114</v>
      </c>
      <c r="J85" s="700" t="s">
        <v>115</v>
      </c>
      <c r="K85" s="982">
        <v>90</v>
      </c>
      <c r="L85" s="701"/>
      <c r="M85" s="702"/>
      <c r="N85" s="982" t="s">
        <v>80</v>
      </c>
      <c r="O85" s="703"/>
      <c r="P85" s="982">
        <v>60</v>
      </c>
      <c r="Q85" s="982">
        <v>1</v>
      </c>
      <c r="R85" s="704">
        <f t="shared" si="8"/>
        <v>60</v>
      </c>
      <c r="S85" s="3882"/>
    </row>
    <row r="86" spans="1:19">
      <c r="A86" s="638" t="s">
        <v>313</v>
      </c>
      <c r="B86" s="4097"/>
      <c r="C86" s="3673"/>
      <c r="D86" s="3760"/>
      <c r="E86" s="640" t="s">
        <v>846</v>
      </c>
      <c r="F86" s="639" t="s">
        <v>32</v>
      </c>
      <c r="G86" s="639" t="s">
        <v>536</v>
      </c>
      <c r="H86" s="662" t="str">
        <f t="shared" si="10"/>
        <v>PK3-QI-ME</v>
      </c>
      <c r="I86" s="3568" t="s">
        <v>116</v>
      </c>
      <c r="J86" s="700" t="s">
        <v>117</v>
      </c>
      <c r="K86" s="982">
        <v>90</v>
      </c>
      <c r="L86" s="701"/>
      <c r="M86" s="702"/>
      <c r="N86" s="982" t="s">
        <v>80</v>
      </c>
      <c r="O86" s="703"/>
      <c r="P86" s="982">
        <v>60</v>
      </c>
      <c r="Q86" s="982">
        <v>1</v>
      </c>
      <c r="R86" s="704">
        <f t="shared" si="8"/>
        <v>60</v>
      </c>
      <c r="S86" s="3882"/>
    </row>
    <row r="87" spans="1:19">
      <c r="A87" s="638" t="s">
        <v>313</v>
      </c>
      <c r="B87" s="4097"/>
      <c r="C87" s="3673"/>
      <c r="D87" s="3760"/>
      <c r="E87" s="640" t="s">
        <v>846</v>
      </c>
      <c r="F87" s="639" t="s">
        <v>32</v>
      </c>
      <c r="G87" s="639" t="s">
        <v>536</v>
      </c>
      <c r="H87" s="662" t="str">
        <f t="shared" si="10"/>
        <v>PK3-QI-ME</v>
      </c>
      <c r="I87" s="3753"/>
      <c r="J87" s="700" t="s">
        <v>118</v>
      </c>
      <c r="K87" s="982">
        <v>90</v>
      </c>
      <c r="L87" s="701"/>
      <c r="M87" s="702"/>
      <c r="N87" s="982" t="s">
        <v>80</v>
      </c>
      <c r="O87" s="703"/>
      <c r="P87" s="982">
        <v>60</v>
      </c>
      <c r="Q87" s="982">
        <v>1</v>
      </c>
      <c r="R87" s="704">
        <f t="shared" si="8"/>
        <v>60</v>
      </c>
      <c r="S87" s="3882"/>
    </row>
    <row r="88" spans="1:19">
      <c r="A88" s="638" t="s">
        <v>313</v>
      </c>
      <c r="B88" s="4097"/>
      <c r="C88" s="4105"/>
      <c r="D88" s="4104"/>
      <c r="E88" s="662" t="s">
        <v>846</v>
      </c>
      <c r="F88" s="646" t="s">
        <v>32</v>
      </c>
      <c r="G88" s="646" t="s">
        <v>536</v>
      </c>
      <c r="H88" s="662" t="str">
        <f t="shared" si="10"/>
        <v>PK3-QI-ME</v>
      </c>
      <c r="I88" s="4078"/>
      <c r="J88" s="664" t="s">
        <v>119</v>
      </c>
      <c r="K88" s="1102">
        <v>90</v>
      </c>
      <c r="N88" s="1102" t="s">
        <v>80</v>
      </c>
      <c r="O88" s="667"/>
      <c r="P88" s="1102">
        <v>60</v>
      </c>
      <c r="Q88" s="1102">
        <v>1</v>
      </c>
      <c r="R88" s="668">
        <f t="shared" si="8"/>
        <v>60</v>
      </c>
      <c r="S88" s="3882"/>
    </row>
    <row r="89" spans="1:19" ht="12.75" thickBot="1">
      <c r="A89" s="638" t="s">
        <v>313</v>
      </c>
      <c r="B89" s="4097"/>
      <c r="C89" s="706"/>
      <c r="D89" s="692"/>
      <c r="E89" s="691" t="s">
        <v>695</v>
      </c>
      <c r="F89" s="692" t="s">
        <v>32</v>
      </c>
      <c r="G89" s="692" t="s">
        <v>697</v>
      </c>
      <c r="H89" s="691" t="str">
        <f t="shared" si="10"/>
        <v>PK3-MI-EE</v>
      </c>
      <c r="I89" s="693" t="s">
        <v>120</v>
      </c>
      <c r="J89" s="694" t="s">
        <v>121</v>
      </c>
      <c r="K89" s="695">
        <v>30</v>
      </c>
      <c r="L89" s="696"/>
      <c r="M89" s="697"/>
      <c r="N89" s="695" t="s">
        <v>80</v>
      </c>
      <c r="O89" s="698"/>
      <c r="P89" s="695">
        <v>60</v>
      </c>
      <c r="Q89" s="695">
        <v>1</v>
      </c>
      <c r="R89" s="699">
        <f t="shared" si="8"/>
        <v>60</v>
      </c>
      <c r="S89" s="3882"/>
    </row>
    <row r="90" spans="1:19" ht="12.75" thickBot="1">
      <c r="A90" s="638" t="s">
        <v>313</v>
      </c>
      <c r="B90" s="4097"/>
      <c r="C90" s="707">
        <v>357479</v>
      </c>
      <c r="D90" s="708">
        <v>1510</v>
      </c>
      <c r="E90" s="708" t="s">
        <v>34</v>
      </c>
      <c r="F90" s="725" t="s">
        <v>42</v>
      </c>
      <c r="G90" s="725" t="s">
        <v>536</v>
      </c>
      <c r="H90" s="726" t="str">
        <f t="shared" si="10"/>
        <v>PK3-RL-ME</v>
      </c>
      <c r="I90" s="709" t="s">
        <v>123</v>
      </c>
      <c r="J90" s="709" t="s">
        <v>124</v>
      </c>
      <c r="K90" s="710">
        <v>120</v>
      </c>
      <c r="L90" s="711"/>
      <c r="M90" s="712"/>
      <c r="N90" s="710" t="s">
        <v>80</v>
      </c>
      <c r="O90" s="710"/>
      <c r="P90" s="710">
        <v>20</v>
      </c>
      <c r="Q90" s="710">
        <v>1</v>
      </c>
      <c r="R90" s="713">
        <f t="shared" si="8"/>
        <v>20</v>
      </c>
      <c r="S90" s="1130" t="s">
        <v>503</v>
      </c>
    </row>
    <row r="91" spans="1:19">
      <c r="A91" s="638" t="s">
        <v>313</v>
      </c>
      <c r="B91" s="4097"/>
      <c r="C91" s="4085">
        <v>357478</v>
      </c>
      <c r="D91" s="4082">
        <v>1513</v>
      </c>
      <c r="E91" s="650" t="s">
        <v>696</v>
      </c>
      <c r="F91" s="649" t="s">
        <v>9</v>
      </c>
      <c r="G91" s="649" t="s">
        <v>697</v>
      </c>
      <c r="H91" s="676" t="str">
        <f t="shared" si="10"/>
        <v>PK3-HC-EE</v>
      </c>
      <c r="I91" s="4075" t="s">
        <v>130</v>
      </c>
      <c r="J91" s="719" t="s">
        <v>68</v>
      </c>
      <c r="K91" s="720">
        <v>180</v>
      </c>
      <c r="L91" s="721"/>
      <c r="M91" s="722"/>
      <c r="N91" s="720" t="s">
        <v>80</v>
      </c>
      <c r="O91" s="723"/>
      <c r="P91" s="720">
        <v>480</v>
      </c>
      <c r="Q91" s="720">
        <v>3</v>
      </c>
      <c r="R91" s="724">
        <f t="shared" ref="R91:R116" si="11">P91*Q91</f>
        <v>1440</v>
      </c>
      <c r="S91" s="3894" t="s">
        <v>384</v>
      </c>
    </row>
    <row r="92" spans="1:19">
      <c r="A92" s="638" t="s">
        <v>313</v>
      </c>
      <c r="B92" s="4097"/>
      <c r="C92" s="4086"/>
      <c r="D92" s="4083"/>
      <c r="E92" s="650" t="s">
        <v>696</v>
      </c>
      <c r="F92" s="649" t="s">
        <v>9</v>
      </c>
      <c r="G92" s="649" t="s">
        <v>697</v>
      </c>
      <c r="H92" s="648" t="str">
        <f t="shared" si="10"/>
        <v>PK3-HC-EE</v>
      </c>
      <c r="I92" s="4076"/>
      <c r="J92" s="719" t="s">
        <v>131</v>
      </c>
      <c r="K92" s="720">
        <v>180</v>
      </c>
      <c r="L92" s="721"/>
      <c r="M92" s="722"/>
      <c r="N92" s="720" t="s">
        <v>80</v>
      </c>
      <c r="O92" s="723"/>
      <c r="P92" s="720">
        <v>480</v>
      </c>
      <c r="Q92" s="720">
        <v>3</v>
      </c>
      <c r="R92" s="724">
        <f t="shared" si="11"/>
        <v>1440</v>
      </c>
      <c r="S92" s="4093"/>
    </row>
    <row r="93" spans="1:19" ht="12.75" thickBot="1">
      <c r="A93" s="638" t="s">
        <v>313</v>
      </c>
      <c r="B93" s="4097"/>
      <c r="C93" s="4087"/>
      <c r="D93" s="4084"/>
      <c r="E93" s="650" t="s">
        <v>696</v>
      </c>
      <c r="F93" s="649" t="s">
        <v>9</v>
      </c>
      <c r="G93" s="649" t="s">
        <v>697</v>
      </c>
      <c r="H93" s="648" t="str">
        <f t="shared" si="10"/>
        <v>PK3-HC-EE</v>
      </c>
      <c r="I93" s="4077"/>
      <c r="J93" s="719" t="s">
        <v>69</v>
      </c>
      <c r="K93" s="720">
        <v>180</v>
      </c>
      <c r="L93" s="721"/>
      <c r="M93" s="722"/>
      <c r="N93" s="720" t="s">
        <v>80</v>
      </c>
      <c r="O93" s="723"/>
      <c r="P93" s="720">
        <v>480</v>
      </c>
      <c r="Q93" s="720">
        <v>3</v>
      </c>
      <c r="R93" s="724">
        <f t="shared" si="11"/>
        <v>1440</v>
      </c>
      <c r="S93" s="1153" t="s">
        <v>383</v>
      </c>
    </row>
    <row r="94" spans="1:19">
      <c r="A94" s="638" t="s">
        <v>313</v>
      </c>
      <c r="B94" s="4097"/>
      <c r="C94" s="4088">
        <v>357475</v>
      </c>
      <c r="D94" s="3952">
        <v>1514</v>
      </c>
      <c r="E94" s="3952" t="s">
        <v>718</v>
      </c>
      <c r="F94" s="3952" t="s">
        <v>34</v>
      </c>
      <c r="G94" s="3952" t="s">
        <v>536</v>
      </c>
      <c r="H94" s="3952" t="s">
        <v>1813</v>
      </c>
      <c r="I94" s="3979" t="s">
        <v>132</v>
      </c>
      <c r="J94" s="2691" t="s">
        <v>1678</v>
      </c>
      <c r="K94" s="3952">
        <v>365</v>
      </c>
      <c r="L94" s="701"/>
      <c r="M94" s="702"/>
      <c r="N94" s="982" t="s">
        <v>80</v>
      </c>
      <c r="O94" s="703"/>
      <c r="P94" s="982">
        <v>480</v>
      </c>
      <c r="Q94" s="982">
        <v>3</v>
      </c>
      <c r="R94" s="704">
        <f t="shared" si="11"/>
        <v>1440</v>
      </c>
      <c r="S94" s="3891" t="s">
        <v>385</v>
      </c>
    </row>
    <row r="95" spans="1:19">
      <c r="A95" s="638" t="s">
        <v>313</v>
      </c>
      <c r="B95" s="4097"/>
      <c r="C95" s="4089"/>
      <c r="D95" s="3953"/>
      <c r="E95" s="3953"/>
      <c r="F95" s="3953"/>
      <c r="G95" s="3953"/>
      <c r="H95" s="3953"/>
      <c r="I95" s="3980"/>
      <c r="J95" s="2691" t="s">
        <v>134</v>
      </c>
      <c r="K95" s="3953"/>
      <c r="L95" s="701"/>
      <c r="M95" s="702"/>
      <c r="N95" s="982" t="s">
        <v>80</v>
      </c>
      <c r="O95" s="703"/>
      <c r="P95" s="982">
        <v>480</v>
      </c>
      <c r="Q95" s="982">
        <v>3</v>
      </c>
      <c r="R95" s="704">
        <f t="shared" si="11"/>
        <v>1440</v>
      </c>
      <c r="S95" s="3891"/>
    </row>
    <row r="96" spans="1:19">
      <c r="A96" s="638" t="s">
        <v>313</v>
      </c>
      <c r="B96" s="4097"/>
      <c r="C96" s="4090"/>
      <c r="D96" s="3954"/>
      <c r="E96" s="3954"/>
      <c r="F96" s="3954"/>
      <c r="G96" s="3954"/>
      <c r="H96" s="3954"/>
      <c r="I96" s="3981"/>
      <c r="J96" s="2691" t="s">
        <v>135</v>
      </c>
      <c r="K96" s="3954"/>
      <c r="L96" s="701"/>
      <c r="M96" s="702"/>
      <c r="N96" s="982" t="s">
        <v>80</v>
      </c>
      <c r="O96" s="703"/>
      <c r="P96" s="982">
        <v>480</v>
      </c>
      <c r="Q96" s="982">
        <v>3</v>
      </c>
      <c r="R96" s="704">
        <f t="shared" si="11"/>
        <v>1440</v>
      </c>
      <c r="S96" s="3891"/>
    </row>
    <row r="97" spans="1:20">
      <c r="A97" s="638" t="s">
        <v>313</v>
      </c>
      <c r="B97" s="4097"/>
      <c r="C97" s="4091">
        <v>357477</v>
      </c>
      <c r="D97" s="3990">
        <v>1516</v>
      </c>
      <c r="E97" s="3990" t="s">
        <v>718</v>
      </c>
      <c r="F97" s="3990" t="s">
        <v>34</v>
      </c>
      <c r="G97" s="3990" t="s">
        <v>536</v>
      </c>
      <c r="H97" s="3990" t="s">
        <v>1813</v>
      </c>
      <c r="I97" s="3956" t="s">
        <v>139</v>
      </c>
      <c r="J97" s="2692" t="s">
        <v>1679</v>
      </c>
      <c r="K97" s="3990">
        <v>365</v>
      </c>
      <c r="L97" s="701"/>
      <c r="M97" s="702"/>
      <c r="N97" s="982" t="s">
        <v>80</v>
      </c>
      <c r="O97" s="703"/>
      <c r="P97" s="982">
        <v>480</v>
      </c>
      <c r="Q97" s="982">
        <v>3</v>
      </c>
      <c r="R97" s="704">
        <f t="shared" si="11"/>
        <v>1440</v>
      </c>
      <c r="S97" s="3891"/>
    </row>
    <row r="98" spans="1:20" ht="12.75" thickBot="1">
      <c r="A98" s="638" t="s">
        <v>313</v>
      </c>
      <c r="B98" s="4097"/>
      <c r="C98" s="4092"/>
      <c r="D98" s="3991"/>
      <c r="E98" s="3991"/>
      <c r="F98" s="3991"/>
      <c r="G98" s="3991"/>
      <c r="H98" s="3991"/>
      <c r="I98" s="3957"/>
      <c r="J98" s="2692" t="s">
        <v>143</v>
      </c>
      <c r="K98" s="3991"/>
      <c r="L98" s="701"/>
      <c r="M98" s="702"/>
      <c r="N98" s="982" t="s">
        <v>80</v>
      </c>
      <c r="O98" s="703"/>
      <c r="P98" s="982">
        <v>480</v>
      </c>
      <c r="Q98" s="982">
        <v>3</v>
      </c>
      <c r="R98" s="704">
        <f t="shared" si="11"/>
        <v>1440</v>
      </c>
      <c r="S98" s="3887"/>
    </row>
    <row r="99" spans="1:20">
      <c r="A99" s="638" t="s">
        <v>313</v>
      </c>
      <c r="B99" s="4097"/>
      <c r="C99" s="4101">
        <v>357476</v>
      </c>
      <c r="D99" s="4004">
        <v>1517</v>
      </c>
      <c r="E99" s="4004" t="s">
        <v>718</v>
      </c>
      <c r="F99" s="4004" t="s">
        <v>34</v>
      </c>
      <c r="G99" s="4004" t="s">
        <v>536</v>
      </c>
      <c r="H99" s="4004" t="str">
        <f t="shared" ref="H99" si="12">A99&amp;"-"&amp;E99&amp;F99&amp;"-"&amp;G99</f>
        <v>PK3-YR-ME</v>
      </c>
      <c r="I99" s="3910" t="s">
        <v>144</v>
      </c>
      <c r="J99" s="3048" t="s">
        <v>1680</v>
      </c>
      <c r="K99" s="3910">
        <v>365</v>
      </c>
      <c r="L99" s="701"/>
      <c r="M99" s="702"/>
      <c r="N99" s="982" t="s">
        <v>80</v>
      </c>
      <c r="O99" s="703"/>
      <c r="P99" s="982">
        <v>480</v>
      </c>
      <c r="Q99" s="982">
        <v>3</v>
      </c>
      <c r="R99" s="704">
        <f t="shared" si="11"/>
        <v>1440</v>
      </c>
      <c r="S99" s="3891" t="s">
        <v>385</v>
      </c>
    </row>
    <row r="100" spans="1:20" ht="13.5" customHeight="1" thickBot="1">
      <c r="A100" s="638" t="s">
        <v>313</v>
      </c>
      <c r="B100" s="4097"/>
      <c r="C100" s="4102"/>
      <c r="D100" s="4005"/>
      <c r="E100" s="4005"/>
      <c r="F100" s="4005"/>
      <c r="G100" s="4005"/>
      <c r="H100" s="4005"/>
      <c r="I100" s="3892"/>
      <c r="J100" s="2693" t="s">
        <v>146</v>
      </c>
      <c r="K100" s="3892"/>
      <c r="L100" s="701"/>
      <c r="M100" s="702"/>
      <c r="N100" s="982" t="s">
        <v>80</v>
      </c>
      <c r="O100" s="703"/>
      <c r="P100" s="982">
        <v>480</v>
      </c>
      <c r="Q100" s="982">
        <v>3</v>
      </c>
      <c r="R100" s="704">
        <f t="shared" si="11"/>
        <v>1440</v>
      </c>
      <c r="S100" s="3887"/>
    </row>
    <row r="101" spans="1:20" ht="13.5" customHeight="1" thickBot="1">
      <c r="A101" s="638" t="s">
        <v>313</v>
      </c>
      <c r="B101" s="4097"/>
      <c r="C101" s="4103"/>
      <c r="D101" s="4006"/>
      <c r="E101" s="4006"/>
      <c r="F101" s="4006"/>
      <c r="G101" s="4006"/>
      <c r="H101" s="4006"/>
      <c r="I101" s="3893"/>
      <c r="J101" s="3046" t="s">
        <v>1809</v>
      </c>
      <c r="K101" s="3893"/>
      <c r="L101" s="701"/>
      <c r="M101" s="702"/>
      <c r="N101" s="982"/>
      <c r="O101" s="703"/>
      <c r="P101" s="982"/>
      <c r="Q101" s="982"/>
      <c r="R101" s="704"/>
      <c r="S101" s="2186"/>
    </row>
    <row r="102" spans="1:20" s="412" customFormat="1" ht="13.5" customHeight="1" thickBot="1">
      <c r="A102" s="638" t="s">
        <v>313</v>
      </c>
      <c r="B102" s="4097"/>
      <c r="C102" s="2776">
        <v>366775</v>
      </c>
      <c r="D102" s="2777">
        <v>7160</v>
      </c>
      <c r="E102" s="2777" t="s">
        <v>718</v>
      </c>
      <c r="F102" s="2777" t="s">
        <v>34</v>
      </c>
      <c r="G102" s="2777" t="s">
        <v>536</v>
      </c>
      <c r="H102" s="2777" t="str">
        <f t="shared" si="10"/>
        <v>PK3-YR-ME</v>
      </c>
      <c r="I102" s="2778" t="s">
        <v>1785</v>
      </c>
      <c r="J102" s="2779" t="s">
        <v>1789</v>
      </c>
      <c r="K102" s="2778">
        <v>365</v>
      </c>
      <c r="L102" s="1903"/>
      <c r="M102" s="1904"/>
      <c r="N102" s="970" t="s">
        <v>80</v>
      </c>
      <c r="O102" s="970"/>
      <c r="P102" s="970">
        <v>30</v>
      </c>
      <c r="Q102" s="970">
        <v>1</v>
      </c>
      <c r="R102" s="1905">
        <f t="shared" si="11"/>
        <v>30</v>
      </c>
      <c r="S102" s="1740" t="s">
        <v>385</v>
      </c>
      <c r="T102" s="437"/>
    </row>
    <row r="103" spans="1:20" ht="12.75" thickBot="1">
      <c r="A103" s="638" t="s">
        <v>313</v>
      </c>
      <c r="B103" s="4097"/>
      <c r="C103" s="2687">
        <v>366305</v>
      </c>
      <c r="D103" s="2681">
        <v>6783</v>
      </c>
      <c r="E103" s="2682" t="s">
        <v>718</v>
      </c>
      <c r="F103" s="2682" t="s">
        <v>34</v>
      </c>
      <c r="G103" s="2682" t="s">
        <v>536</v>
      </c>
      <c r="H103" s="2682" t="str">
        <f t="shared" si="10"/>
        <v>PK3-YR-ME</v>
      </c>
      <c r="I103" s="2683" t="s">
        <v>1661</v>
      </c>
      <c r="J103" s="2684" t="s">
        <v>1675</v>
      </c>
      <c r="K103" s="2685">
        <v>540</v>
      </c>
      <c r="L103" s="701"/>
      <c r="M103" s="702"/>
      <c r="N103" s="970" t="s">
        <v>80</v>
      </c>
      <c r="O103" s="970"/>
      <c r="P103" s="970">
        <v>60</v>
      </c>
      <c r="Q103" s="970">
        <v>1</v>
      </c>
      <c r="R103" s="1905">
        <v>60</v>
      </c>
      <c r="S103" s="2655" t="s">
        <v>385</v>
      </c>
    </row>
    <row r="104" spans="1:20" ht="12.75" thickBot="1">
      <c r="A104" s="638" t="s">
        <v>313</v>
      </c>
      <c r="B104" s="4097"/>
      <c r="C104" s="3723">
        <v>357480</v>
      </c>
      <c r="D104" s="3550">
        <v>1518</v>
      </c>
      <c r="E104" s="427" t="s">
        <v>696</v>
      </c>
      <c r="F104" s="427" t="s">
        <v>9</v>
      </c>
      <c r="G104" s="427" t="s">
        <v>536</v>
      </c>
      <c r="H104" s="427" t="str">
        <f t="shared" si="10"/>
        <v>PK3-HC-ME</v>
      </c>
      <c r="I104" s="3547" t="s">
        <v>147</v>
      </c>
      <c r="J104" s="2191" t="s">
        <v>1550</v>
      </c>
      <c r="K104" s="414">
        <v>180</v>
      </c>
      <c r="L104" s="701"/>
      <c r="M104" s="702"/>
      <c r="N104" s="982" t="s">
        <v>80</v>
      </c>
      <c r="O104" s="703"/>
      <c r="P104" s="982">
        <v>180</v>
      </c>
      <c r="Q104" s="982">
        <v>2</v>
      </c>
      <c r="R104" s="704">
        <f t="shared" si="11"/>
        <v>360</v>
      </c>
      <c r="S104" s="1151" t="s">
        <v>384</v>
      </c>
    </row>
    <row r="105" spans="1:20" ht="12.75" thickBot="1">
      <c r="A105" s="638" t="s">
        <v>313</v>
      </c>
      <c r="B105" s="4100"/>
      <c r="C105" s="3794"/>
      <c r="D105" s="3414"/>
      <c r="E105" s="1087" t="s">
        <v>696</v>
      </c>
      <c r="F105" s="1087" t="s">
        <v>9</v>
      </c>
      <c r="G105" s="1087" t="s">
        <v>536</v>
      </c>
      <c r="H105" s="1087" t="str">
        <f t="shared" si="10"/>
        <v>PK3-HC-ME</v>
      </c>
      <c r="I105" s="3548"/>
      <c r="J105" s="2679" t="s">
        <v>1551</v>
      </c>
      <c r="K105" s="422">
        <v>180</v>
      </c>
      <c r="L105" s="715"/>
      <c r="M105" s="716"/>
      <c r="N105" s="1103" t="s">
        <v>80</v>
      </c>
      <c r="O105" s="717"/>
      <c r="P105" s="1103">
        <v>180</v>
      </c>
      <c r="Q105" s="1103">
        <v>2</v>
      </c>
      <c r="R105" s="718">
        <f t="shared" si="11"/>
        <v>360</v>
      </c>
      <c r="S105" s="1130" t="s">
        <v>383</v>
      </c>
    </row>
    <row r="106" spans="1:20">
      <c r="A106" s="630" t="s">
        <v>313</v>
      </c>
      <c r="B106" s="4096" t="s">
        <v>401</v>
      </c>
      <c r="C106" s="3793">
        <v>357481</v>
      </c>
      <c r="D106" s="3759">
        <v>1507</v>
      </c>
      <c r="E106" s="640" t="s">
        <v>846</v>
      </c>
      <c r="F106" s="639" t="s">
        <v>32</v>
      </c>
      <c r="G106" s="639" t="s">
        <v>536</v>
      </c>
      <c r="H106" s="662" t="str">
        <f t="shared" si="10"/>
        <v>PK3-QI-ME</v>
      </c>
      <c r="I106" s="3752" t="s">
        <v>106</v>
      </c>
      <c r="J106" s="652" t="s">
        <v>107</v>
      </c>
      <c r="K106" s="607">
        <v>90</v>
      </c>
      <c r="L106" s="605"/>
      <c r="M106" s="606"/>
      <c r="N106" s="607" t="s">
        <v>80</v>
      </c>
      <c r="O106" s="653"/>
      <c r="P106" s="607">
        <v>60</v>
      </c>
      <c r="Q106" s="607">
        <v>1</v>
      </c>
      <c r="R106" s="654">
        <f t="shared" si="11"/>
        <v>60</v>
      </c>
      <c r="S106" s="3886" t="s">
        <v>383</v>
      </c>
    </row>
    <row r="107" spans="1:20">
      <c r="A107" s="638" t="s">
        <v>313</v>
      </c>
      <c r="B107" s="4097"/>
      <c r="C107" s="3673"/>
      <c r="D107" s="3760"/>
      <c r="E107" s="640" t="s">
        <v>846</v>
      </c>
      <c r="F107" s="639" t="s">
        <v>32</v>
      </c>
      <c r="G107" s="639" t="s">
        <v>536</v>
      </c>
      <c r="H107" s="662" t="str">
        <f t="shared" ref="H107:H153" si="13">A107&amp;"-"&amp;E107&amp;F107&amp;"-"&amp;G107</f>
        <v>PK3-QI-ME</v>
      </c>
      <c r="I107" s="3753"/>
      <c r="J107" s="700" t="s">
        <v>108</v>
      </c>
      <c r="K107" s="982">
        <v>90</v>
      </c>
      <c r="L107" s="701"/>
      <c r="M107" s="702"/>
      <c r="N107" s="982" t="s">
        <v>80</v>
      </c>
      <c r="O107" s="703"/>
      <c r="P107" s="982">
        <v>60</v>
      </c>
      <c r="Q107" s="982">
        <v>1</v>
      </c>
      <c r="R107" s="704">
        <f t="shared" si="11"/>
        <v>60</v>
      </c>
      <c r="S107" s="3882"/>
    </row>
    <row r="108" spans="1:20">
      <c r="A108" s="638" t="s">
        <v>313</v>
      </c>
      <c r="B108" s="4097"/>
      <c r="C108" s="3673"/>
      <c r="D108" s="3760"/>
      <c r="E108" s="640" t="s">
        <v>846</v>
      </c>
      <c r="F108" s="639" t="s">
        <v>32</v>
      </c>
      <c r="G108" s="639" t="s">
        <v>536</v>
      </c>
      <c r="H108" s="662" t="str">
        <f t="shared" si="13"/>
        <v>PK3-QI-ME</v>
      </c>
      <c r="I108" s="3679"/>
      <c r="J108" s="700" t="s">
        <v>109</v>
      </c>
      <c r="K108" s="982">
        <v>90</v>
      </c>
      <c r="L108" s="701"/>
      <c r="M108" s="702"/>
      <c r="N108" s="982" t="s">
        <v>80</v>
      </c>
      <c r="O108" s="703"/>
      <c r="P108" s="982">
        <v>60</v>
      </c>
      <c r="Q108" s="982">
        <v>1</v>
      </c>
      <c r="R108" s="704">
        <f t="shared" si="11"/>
        <v>60</v>
      </c>
      <c r="S108" s="3882"/>
    </row>
    <row r="109" spans="1:20">
      <c r="A109" s="638" t="s">
        <v>313</v>
      </c>
      <c r="B109" s="4097"/>
      <c r="C109" s="3673"/>
      <c r="D109" s="3760"/>
      <c r="E109" s="640" t="s">
        <v>846</v>
      </c>
      <c r="F109" s="639" t="s">
        <v>32</v>
      </c>
      <c r="G109" s="639" t="s">
        <v>536</v>
      </c>
      <c r="H109" s="662" t="str">
        <f t="shared" si="13"/>
        <v>PK3-QI-ME</v>
      </c>
      <c r="I109" s="609" t="s">
        <v>110</v>
      </c>
      <c r="J109" s="700" t="s">
        <v>128</v>
      </c>
      <c r="K109" s="982">
        <v>90</v>
      </c>
      <c r="L109" s="701"/>
      <c r="M109" s="702"/>
      <c r="N109" s="982" t="s">
        <v>80</v>
      </c>
      <c r="O109" s="703"/>
      <c r="P109" s="982">
        <v>60</v>
      </c>
      <c r="Q109" s="982">
        <v>1</v>
      </c>
      <c r="R109" s="704">
        <f t="shared" si="11"/>
        <v>60</v>
      </c>
      <c r="S109" s="3882"/>
    </row>
    <row r="110" spans="1:20">
      <c r="A110" s="638" t="s">
        <v>313</v>
      </c>
      <c r="B110" s="4097"/>
      <c r="C110" s="3673"/>
      <c r="D110" s="3760"/>
      <c r="E110" s="640" t="s">
        <v>846</v>
      </c>
      <c r="F110" s="639" t="s">
        <v>32</v>
      </c>
      <c r="G110" s="639" t="s">
        <v>536</v>
      </c>
      <c r="H110" s="662" t="str">
        <f t="shared" si="13"/>
        <v>PK3-QI-ME</v>
      </c>
      <c r="I110" s="609" t="s">
        <v>112</v>
      </c>
      <c r="J110" s="700" t="s">
        <v>113</v>
      </c>
      <c r="K110" s="982">
        <v>90</v>
      </c>
      <c r="L110" s="701"/>
      <c r="M110" s="702"/>
      <c r="N110" s="982" t="s">
        <v>80</v>
      </c>
      <c r="O110" s="703"/>
      <c r="P110" s="982">
        <v>60</v>
      </c>
      <c r="Q110" s="982">
        <v>1</v>
      </c>
      <c r="R110" s="704">
        <f t="shared" si="11"/>
        <v>60</v>
      </c>
      <c r="S110" s="3882"/>
    </row>
    <row r="111" spans="1:20">
      <c r="A111" s="638" t="s">
        <v>313</v>
      </c>
      <c r="B111" s="4097"/>
      <c r="C111" s="3673"/>
      <c r="D111" s="3760"/>
      <c r="E111" s="640" t="s">
        <v>846</v>
      </c>
      <c r="F111" s="639" t="s">
        <v>32</v>
      </c>
      <c r="G111" s="639" t="s">
        <v>536</v>
      </c>
      <c r="H111" s="662" t="str">
        <f t="shared" si="13"/>
        <v>PK3-QI-ME</v>
      </c>
      <c r="I111" s="609" t="s">
        <v>114</v>
      </c>
      <c r="J111" s="700" t="s">
        <v>115</v>
      </c>
      <c r="K111" s="982">
        <v>90</v>
      </c>
      <c r="L111" s="701"/>
      <c r="M111" s="702"/>
      <c r="N111" s="982" t="s">
        <v>80</v>
      </c>
      <c r="O111" s="703"/>
      <c r="P111" s="982">
        <v>60</v>
      </c>
      <c r="Q111" s="982">
        <v>1</v>
      </c>
      <c r="R111" s="704">
        <f t="shared" si="11"/>
        <v>60</v>
      </c>
      <c r="S111" s="3882"/>
    </row>
    <row r="112" spans="1:20">
      <c r="A112" s="638" t="s">
        <v>313</v>
      </c>
      <c r="B112" s="4097"/>
      <c r="C112" s="3673"/>
      <c r="D112" s="3760"/>
      <c r="E112" s="640" t="s">
        <v>846</v>
      </c>
      <c r="F112" s="639" t="s">
        <v>32</v>
      </c>
      <c r="G112" s="639" t="s">
        <v>536</v>
      </c>
      <c r="H112" s="662" t="str">
        <f t="shared" si="13"/>
        <v>PK3-QI-ME</v>
      </c>
      <c r="I112" s="3568" t="s">
        <v>116</v>
      </c>
      <c r="J112" s="700" t="s">
        <v>117</v>
      </c>
      <c r="K112" s="982">
        <v>90</v>
      </c>
      <c r="L112" s="701"/>
      <c r="M112" s="702"/>
      <c r="N112" s="982" t="s">
        <v>80</v>
      </c>
      <c r="O112" s="703"/>
      <c r="P112" s="982">
        <v>60</v>
      </c>
      <c r="Q112" s="982">
        <v>1</v>
      </c>
      <c r="R112" s="704">
        <f t="shared" si="11"/>
        <v>60</v>
      </c>
      <c r="S112" s="3882"/>
    </row>
    <row r="113" spans="1:20">
      <c r="A113" s="638" t="s">
        <v>313</v>
      </c>
      <c r="B113" s="4097"/>
      <c r="C113" s="3673"/>
      <c r="D113" s="3760"/>
      <c r="E113" s="640" t="s">
        <v>846</v>
      </c>
      <c r="F113" s="639" t="s">
        <v>32</v>
      </c>
      <c r="G113" s="639" t="s">
        <v>536</v>
      </c>
      <c r="H113" s="662" t="str">
        <f t="shared" si="13"/>
        <v>PK3-QI-ME</v>
      </c>
      <c r="I113" s="3753"/>
      <c r="J113" s="700" t="s">
        <v>118</v>
      </c>
      <c r="K113" s="982">
        <v>90</v>
      </c>
      <c r="L113" s="701"/>
      <c r="M113" s="702"/>
      <c r="N113" s="982" t="s">
        <v>80</v>
      </c>
      <c r="O113" s="703"/>
      <c r="P113" s="982">
        <v>60</v>
      </c>
      <c r="Q113" s="982">
        <v>1</v>
      </c>
      <c r="R113" s="704">
        <f t="shared" si="11"/>
        <v>60</v>
      </c>
      <c r="S113" s="3882"/>
    </row>
    <row r="114" spans="1:20">
      <c r="A114" s="638" t="s">
        <v>313</v>
      </c>
      <c r="B114" s="4097"/>
      <c r="C114" s="4038"/>
      <c r="D114" s="3761"/>
      <c r="E114" s="662" t="s">
        <v>846</v>
      </c>
      <c r="F114" s="646" t="s">
        <v>32</v>
      </c>
      <c r="G114" s="646" t="s">
        <v>536</v>
      </c>
      <c r="H114" s="662" t="str">
        <f t="shared" si="13"/>
        <v>PK3-QI-ME</v>
      </c>
      <c r="I114" s="4078"/>
      <c r="J114" s="664" t="s">
        <v>119</v>
      </c>
      <c r="K114" s="1102">
        <v>90</v>
      </c>
      <c r="N114" s="1102" t="s">
        <v>80</v>
      </c>
      <c r="O114" s="667"/>
      <c r="P114" s="1102">
        <v>60</v>
      </c>
      <c r="Q114" s="1102">
        <v>1</v>
      </c>
      <c r="R114" s="668">
        <f t="shared" si="11"/>
        <v>60</v>
      </c>
      <c r="S114" s="3882"/>
    </row>
    <row r="115" spans="1:20" ht="12.75" thickBot="1">
      <c r="A115" s="638" t="s">
        <v>313</v>
      </c>
      <c r="B115" s="4097"/>
      <c r="C115" s="1112"/>
      <c r="D115" s="1113"/>
      <c r="E115" s="691" t="s">
        <v>695</v>
      </c>
      <c r="F115" s="692" t="s">
        <v>32</v>
      </c>
      <c r="G115" s="692" t="s">
        <v>697</v>
      </c>
      <c r="H115" s="691" t="str">
        <f t="shared" si="13"/>
        <v>PK3-MI-EE</v>
      </c>
      <c r="I115" s="693" t="s">
        <v>120</v>
      </c>
      <c r="J115" s="694" t="s">
        <v>121</v>
      </c>
      <c r="K115" s="695">
        <v>30</v>
      </c>
      <c r="L115" s="696"/>
      <c r="M115" s="697"/>
      <c r="N115" s="695" t="s">
        <v>80</v>
      </c>
      <c r="O115" s="698"/>
      <c r="P115" s="695">
        <v>60</v>
      </c>
      <c r="Q115" s="695">
        <v>1</v>
      </c>
      <c r="R115" s="699">
        <f t="shared" si="11"/>
        <v>60</v>
      </c>
      <c r="S115" s="3882"/>
    </row>
    <row r="116" spans="1:20" ht="12.75" thickBot="1">
      <c r="A116" s="638" t="s">
        <v>313</v>
      </c>
      <c r="B116" s="4097"/>
      <c r="C116" s="707">
        <v>357487</v>
      </c>
      <c r="D116" s="708">
        <v>1510</v>
      </c>
      <c r="E116" s="708" t="s">
        <v>34</v>
      </c>
      <c r="F116" s="725" t="s">
        <v>42</v>
      </c>
      <c r="G116" s="725" t="s">
        <v>536</v>
      </c>
      <c r="H116" s="726" t="str">
        <f t="shared" si="13"/>
        <v>PK3-RL-ME</v>
      </c>
      <c r="I116" s="709" t="s">
        <v>123</v>
      </c>
      <c r="J116" s="709" t="s">
        <v>124</v>
      </c>
      <c r="K116" s="710">
        <v>120</v>
      </c>
      <c r="L116" s="711"/>
      <c r="M116" s="712"/>
      <c r="N116" s="710" t="s">
        <v>80</v>
      </c>
      <c r="O116" s="710"/>
      <c r="P116" s="710">
        <v>20</v>
      </c>
      <c r="Q116" s="710">
        <v>1</v>
      </c>
      <c r="R116" s="713">
        <f t="shared" si="11"/>
        <v>20</v>
      </c>
      <c r="S116" s="1130" t="s">
        <v>503</v>
      </c>
    </row>
    <row r="117" spans="1:20">
      <c r="A117" s="638" t="s">
        <v>313</v>
      </c>
      <c r="B117" s="4097"/>
      <c r="C117" s="4085">
        <v>357486</v>
      </c>
      <c r="D117" s="4082">
        <v>1513</v>
      </c>
      <c r="E117" s="650" t="s">
        <v>696</v>
      </c>
      <c r="F117" s="649" t="s">
        <v>9</v>
      </c>
      <c r="G117" s="649" t="s">
        <v>697</v>
      </c>
      <c r="H117" s="676" t="str">
        <f t="shared" si="13"/>
        <v>PK3-HC-EE</v>
      </c>
      <c r="I117" s="4075" t="s">
        <v>130</v>
      </c>
      <c r="J117" s="719" t="s">
        <v>68</v>
      </c>
      <c r="K117" s="720">
        <v>180</v>
      </c>
      <c r="L117" s="721"/>
      <c r="M117" s="722"/>
      <c r="N117" s="720" t="s">
        <v>80</v>
      </c>
      <c r="O117" s="723"/>
      <c r="P117" s="720">
        <v>480</v>
      </c>
      <c r="Q117" s="720">
        <v>3</v>
      </c>
      <c r="R117" s="724">
        <f t="shared" ref="R117:R131" si="14">P117*Q117</f>
        <v>1440</v>
      </c>
      <c r="S117" s="3894" t="s">
        <v>384</v>
      </c>
    </row>
    <row r="118" spans="1:20">
      <c r="A118" s="638" t="s">
        <v>313</v>
      </c>
      <c r="B118" s="4097"/>
      <c r="C118" s="4086"/>
      <c r="D118" s="4083"/>
      <c r="E118" s="650" t="s">
        <v>696</v>
      </c>
      <c r="F118" s="649" t="s">
        <v>9</v>
      </c>
      <c r="G118" s="649" t="s">
        <v>697</v>
      </c>
      <c r="H118" s="648" t="str">
        <f t="shared" si="13"/>
        <v>PK3-HC-EE</v>
      </c>
      <c r="I118" s="4076"/>
      <c r="J118" s="719" t="s">
        <v>131</v>
      </c>
      <c r="K118" s="720">
        <v>180</v>
      </c>
      <c r="L118" s="721"/>
      <c r="M118" s="722"/>
      <c r="N118" s="720" t="s">
        <v>80</v>
      </c>
      <c r="O118" s="723"/>
      <c r="P118" s="720">
        <v>480</v>
      </c>
      <c r="Q118" s="720">
        <v>3</v>
      </c>
      <c r="R118" s="724">
        <f t="shared" si="14"/>
        <v>1440</v>
      </c>
      <c r="S118" s="4093"/>
    </row>
    <row r="119" spans="1:20" ht="12.75" thickBot="1">
      <c r="A119" s="638" t="s">
        <v>313</v>
      </c>
      <c r="B119" s="4097"/>
      <c r="C119" s="4087"/>
      <c r="D119" s="4084"/>
      <c r="E119" s="650" t="s">
        <v>696</v>
      </c>
      <c r="F119" s="649" t="s">
        <v>9</v>
      </c>
      <c r="G119" s="649" t="s">
        <v>697</v>
      </c>
      <c r="H119" s="648" t="str">
        <f t="shared" si="13"/>
        <v>PK3-HC-EE</v>
      </c>
      <c r="I119" s="4077"/>
      <c r="J119" s="719" t="s">
        <v>69</v>
      </c>
      <c r="K119" s="720">
        <v>180</v>
      </c>
      <c r="L119" s="721"/>
      <c r="M119" s="722"/>
      <c r="N119" s="720" t="s">
        <v>80</v>
      </c>
      <c r="O119" s="723"/>
      <c r="P119" s="720">
        <v>480</v>
      </c>
      <c r="Q119" s="720">
        <v>3</v>
      </c>
      <c r="R119" s="724">
        <f t="shared" si="14"/>
        <v>1440</v>
      </c>
      <c r="S119" s="1153" t="s">
        <v>383</v>
      </c>
    </row>
    <row r="120" spans="1:20">
      <c r="A120" s="638" t="s">
        <v>313</v>
      </c>
      <c r="B120" s="4097"/>
      <c r="C120" s="4088">
        <v>357483</v>
      </c>
      <c r="D120" s="3952">
        <v>1514</v>
      </c>
      <c r="E120" s="3952" t="s">
        <v>718</v>
      </c>
      <c r="F120" s="3952" t="s">
        <v>34</v>
      </c>
      <c r="G120" s="3952" t="s">
        <v>536</v>
      </c>
      <c r="H120" s="3952" t="s">
        <v>1813</v>
      </c>
      <c r="I120" s="3979" t="s">
        <v>132</v>
      </c>
      <c r="J120" s="2691" t="s">
        <v>1678</v>
      </c>
      <c r="K120" s="3952">
        <v>365</v>
      </c>
      <c r="L120" s="701"/>
      <c r="M120" s="702"/>
      <c r="N120" s="982" t="s">
        <v>80</v>
      </c>
      <c r="O120" s="703"/>
      <c r="P120" s="982">
        <v>480</v>
      </c>
      <c r="Q120" s="982">
        <v>3</v>
      </c>
      <c r="R120" s="704">
        <f t="shared" si="14"/>
        <v>1440</v>
      </c>
      <c r="S120" s="3891" t="s">
        <v>385</v>
      </c>
    </row>
    <row r="121" spans="1:20">
      <c r="A121" s="638" t="s">
        <v>313</v>
      </c>
      <c r="B121" s="4097"/>
      <c r="C121" s="4089"/>
      <c r="D121" s="3953"/>
      <c r="E121" s="3953"/>
      <c r="F121" s="3953"/>
      <c r="G121" s="3953"/>
      <c r="H121" s="3953"/>
      <c r="I121" s="3980"/>
      <c r="J121" s="2691" t="s">
        <v>134</v>
      </c>
      <c r="K121" s="3953"/>
      <c r="L121" s="701"/>
      <c r="M121" s="702"/>
      <c r="N121" s="982" t="s">
        <v>80</v>
      </c>
      <c r="O121" s="703"/>
      <c r="P121" s="982">
        <v>480</v>
      </c>
      <c r="Q121" s="982">
        <v>3</v>
      </c>
      <c r="R121" s="704">
        <f t="shared" si="14"/>
        <v>1440</v>
      </c>
      <c r="S121" s="3891"/>
    </row>
    <row r="122" spans="1:20">
      <c r="A122" s="638" t="s">
        <v>313</v>
      </c>
      <c r="B122" s="4097"/>
      <c r="C122" s="4090"/>
      <c r="D122" s="3954"/>
      <c r="E122" s="3954"/>
      <c r="F122" s="3954"/>
      <c r="G122" s="3954"/>
      <c r="H122" s="3954"/>
      <c r="I122" s="3981"/>
      <c r="J122" s="2691" t="s">
        <v>135</v>
      </c>
      <c r="K122" s="3954"/>
      <c r="L122" s="701"/>
      <c r="M122" s="702"/>
      <c r="N122" s="982" t="s">
        <v>80</v>
      </c>
      <c r="O122" s="703"/>
      <c r="P122" s="982">
        <v>480</v>
      </c>
      <c r="Q122" s="982">
        <v>3</v>
      </c>
      <c r="R122" s="704">
        <f t="shared" si="14"/>
        <v>1440</v>
      </c>
      <c r="S122" s="3891"/>
    </row>
    <row r="123" spans="1:20">
      <c r="A123" s="638" t="s">
        <v>313</v>
      </c>
      <c r="B123" s="4097"/>
      <c r="C123" s="4091">
        <v>357485</v>
      </c>
      <c r="D123" s="3990">
        <v>1516</v>
      </c>
      <c r="E123" s="3990" t="s">
        <v>718</v>
      </c>
      <c r="F123" s="3990" t="s">
        <v>34</v>
      </c>
      <c r="G123" s="3990" t="s">
        <v>536</v>
      </c>
      <c r="H123" s="3990" t="s">
        <v>1813</v>
      </c>
      <c r="I123" s="3956" t="s">
        <v>139</v>
      </c>
      <c r="J123" s="2692" t="s">
        <v>1679</v>
      </c>
      <c r="K123" s="3990">
        <v>365</v>
      </c>
      <c r="L123" s="701"/>
      <c r="M123" s="702"/>
      <c r="N123" s="982" t="s">
        <v>80</v>
      </c>
      <c r="O123" s="703"/>
      <c r="P123" s="982">
        <v>480</v>
      </c>
      <c r="Q123" s="982">
        <v>3</v>
      </c>
      <c r="R123" s="704">
        <f t="shared" si="14"/>
        <v>1440</v>
      </c>
      <c r="S123" s="3891"/>
    </row>
    <row r="124" spans="1:20" ht="12.75" thickBot="1">
      <c r="A124" s="638" t="s">
        <v>313</v>
      </c>
      <c r="B124" s="4097"/>
      <c r="C124" s="4092"/>
      <c r="D124" s="3991"/>
      <c r="E124" s="3991"/>
      <c r="F124" s="3991"/>
      <c r="G124" s="3991"/>
      <c r="H124" s="3991"/>
      <c r="I124" s="3957"/>
      <c r="J124" s="2692" t="s">
        <v>143</v>
      </c>
      <c r="K124" s="3991"/>
      <c r="L124" s="701"/>
      <c r="M124" s="702"/>
      <c r="N124" s="982" t="s">
        <v>80</v>
      </c>
      <c r="O124" s="703"/>
      <c r="P124" s="982">
        <v>480</v>
      </c>
      <c r="Q124" s="982">
        <v>3</v>
      </c>
      <c r="R124" s="704">
        <f t="shared" si="14"/>
        <v>1440</v>
      </c>
      <c r="S124" s="3887"/>
    </row>
    <row r="125" spans="1:20">
      <c r="A125" s="638" t="s">
        <v>313</v>
      </c>
      <c r="B125" s="4097"/>
      <c r="C125" s="4101">
        <v>357484</v>
      </c>
      <c r="D125" s="4004">
        <v>1517</v>
      </c>
      <c r="E125" s="4004" t="s">
        <v>718</v>
      </c>
      <c r="F125" s="4004" t="s">
        <v>34</v>
      </c>
      <c r="G125" s="4004" t="s">
        <v>536</v>
      </c>
      <c r="H125" s="4004" t="str">
        <f t="shared" ref="H125" si="15">A125&amp;"-"&amp;E125&amp;F125&amp;"-"&amp;G125</f>
        <v>PK3-YR-ME</v>
      </c>
      <c r="I125" s="3910" t="s">
        <v>144</v>
      </c>
      <c r="J125" s="3048" t="s">
        <v>1680</v>
      </c>
      <c r="K125" s="3910">
        <v>365</v>
      </c>
      <c r="L125" s="701"/>
      <c r="M125" s="702"/>
      <c r="N125" s="982" t="s">
        <v>80</v>
      </c>
      <c r="O125" s="703"/>
      <c r="P125" s="982">
        <v>480</v>
      </c>
      <c r="Q125" s="982">
        <v>3</v>
      </c>
      <c r="R125" s="704">
        <f t="shared" si="14"/>
        <v>1440</v>
      </c>
      <c r="S125" s="3891" t="s">
        <v>385</v>
      </c>
    </row>
    <row r="126" spans="1:20" ht="13.5" customHeight="1" thickBot="1">
      <c r="A126" s="638" t="s">
        <v>313</v>
      </c>
      <c r="B126" s="4097"/>
      <c r="C126" s="4102"/>
      <c r="D126" s="4005"/>
      <c r="E126" s="4005"/>
      <c r="F126" s="4005"/>
      <c r="G126" s="4005"/>
      <c r="H126" s="4005"/>
      <c r="I126" s="3892"/>
      <c r="J126" s="2693" t="s">
        <v>146</v>
      </c>
      <c r="K126" s="3892"/>
      <c r="L126" s="701"/>
      <c r="M126" s="702"/>
      <c r="N126" s="982" t="s">
        <v>80</v>
      </c>
      <c r="O126" s="703"/>
      <c r="P126" s="982">
        <v>480</v>
      </c>
      <c r="Q126" s="982">
        <v>3</v>
      </c>
      <c r="R126" s="704">
        <f t="shared" si="14"/>
        <v>1440</v>
      </c>
      <c r="S126" s="3887"/>
    </row>
    <row r="127" spans="1:20" ht="13.5" customHeight="1" thickBot="1">
      <c r="A127" s="638" t="s">
        <v>313</v>
      </c>
      <c r="B127" s="4097"/>
      <c r="C127" s="4103"/>
      <c r="D127" s="4006"/>
      <c r="E127" s="4006"/>
      <c r="F127" s="4006"/>
      <c r="G127" s="4006"/>
      <c r="H127" s="4006"/>
      <c r="I127" s="3893"/>
      <c r="J127" s="3046" t="s">
        <v>1809</v>
      </c>
      <c r="K127" s="3893"/>
      <c r="L127" s="701"/>
      <c r="M127" s="702"/>
      <c r="N127" s="982"/>
      <c r="O127" s="703"/>
      <c r="P127" s="982"/>
      <c r="Q127" s="982"/>
      <c r="R127" s="704"/>
      <c r="S127" s="2186"/>
    </row>
    <row r="128" spans="1:20" s="412" customFormat="1" ht="13.5" customHeight="1" thickBot="1">
      <c r="A128" s="638" t="s">
        <v>313</v>
      </c>
      <c r="B128" s="4097"/>
      <c r="C128" s="2776">
        <v>366776</v>
      </c>
      <c r="D128" s="2777">
        <v>7160</v>
      </c>
      <c r="E128" s="2777" t="s">
        <v>718</v>
      </c>
      <c r="F128" s="2777" t="s">
        <v>34</v>
      </c>
      <c r="G128" s="2777" t="s">
        <v>536</v>
      </c>
      <c r="H128" s="2777" t="str">
        <f t="shared" si="13"/>
        <v>PK3-YR-ME</v>
      </c>
      <c r="I128" s="2778" t="s">
        <v>1785</v>
      </c>
      <c r="J128" s="2779" t="s">
        <v>1789</v>
      </c>
      <c r="K128" s="2778">
        <v>365</v>
      </c>
      <c r="L128" s="1903"/>
      <c r="M128" s="1904"/>
      <c r="N128" s="970" t="s">
        <v>80</v>
      </c>
      <c r="O128" s="970"/>
      <c r="P128" s="970">
        <v>30</v>
      </c>
      <c r="Q128" s="970">
        <v>1</v>
      </c>
      <c r="R128" s="1905">
        <f t="shared" si="14"/>
        <v>30</v>
      </c>
      <c r="S128" s="1740" t="s">
        <v>385</v>
      </c>
      <c r="T128" s="437"/>
    </row>
    <row r="129" spans="1:19" ht="12.75" thickBot="1">
      <c r="A129" s="638" t="s">
        <v>313</v>
      </c>
      <c r="B129" s="4097"/>
      <c r="C129" s="2687">
        <v>366306</v>
      </c>
      <c r="D129" s="2681">
        <v>6783</v>
      </c>
      <c r="E129" s="2682" t="s">
        <v>718</v>
      </c>
      <c r="F129" s="2682" t="s">
        <v>34</v>
      </c>
      <c r="G129" s="2682" t="s">
        <v>536</v>
      </c>
      <c r="H129" s="2682" t="str">
        <f t="shared" si="13"/>
        <v>PK3-YR-ME</v>
      </c>
      <c r="I129" s="2683" t="s">
        <v>1661</v>
      </c>
      <c r="J129" s="2684" t="s">
        <v>1676</v>
      </c>
      <c r="K129" s="2685">
        <v>540</v>
      </c>
      <c r="L129" s="701"/>
      <c r="M129" s="702"/>
      <c r="N129" s="970" t="s">
        <v>80</v>
      </c>
      <c r="O129" s="970"/>
      <c r="P129" s="970">
        <v>60</v>
      </c>
      <c r="Q129" s="970">
        <v>1</v>
      </c>
      <c r="R129" s="1905">
        <v>60</v>
      </c>
      <c r="S129" s="2655" t="s">
        <v>385</v>
      </c>
    </row>
    <row r="130" spans="1:19" ht="12.75" thickBot="1">
      <c r="A130" s="638" t="s">
        <v>313</v>
      </c>
      <c r="B130" s="4097"/>
      <c r="C130" s="3723">
        <v>357488</v>
      </c>
      <c r="D130" s="3550">
        <v>1518</v>
      </c>
      <c r="E130" s="427" t="s">
        <v>696</v>
      </c>
      <c r="F130" s="427" t="s">
        <v>9</v>
      </c>
      <c r="G130" s="427" t="s">
        <v>536</v>
      </c>
      <c r="H130" s="427" t="str">
        <f t="shared" si="13"/>
        <v>PK3-HC-ME</v>
      </c>
      <c r="I130" s="3547" t="s">
        <v>147</v>
      </c>
      <c r="J130" s="2191" t="s">
        <v>1550</v>
      </c>
      <c r="K130" s="414">
        <v>180</v>
      </c>
      <c r="L130" s="701"/>
      <c r="M130" s="702"/>
      <c r="N130" s="982" t="s">
        <v>80</v>
      </c>
      <c r="O130" s="703"/>
      <c r="P130" s="982">
        <v>180</v>
      </c>
      <c r="Q130" s="982">
        <v>2</v>
      </c>
      <c r="R130" s="704">
        <f t="shared" si="14"/>
        <v>360</v>
      </c>
      <c r="S130" s="1151" t="s">
        <v>384</v>
      </c>
    </row>
    <row r="131" spans="1:19" ht="12.75" thickBot="1">
      <c r="A131" s="2688" t="s">
        <v>313</v>
      </c>
      <c r="B131" s="4100"/>
      <c r="C131" s="3794"/>
      <c r="D131" s="3414"/>
      <c r="E131" s="1087" t="s">
        <v>696</v>
      </c>
      <c r="F131" s="1087" t="s">
        <v>9</v>
      </c>
      <c r="G131" s="1087" t="s">
        <v>536</v>
      </c>
      <c r="H131" s="1087" t="str">
        <f t="shared" si="13"/>
        <v>PK3-HC-ME</v>
      </c>
      <c r="I131" s="3548"/>
      <c r="J131" s="2679" t="s">
        <v>1551</v>
      </c>
      <c r="K131" s="422">
        <v>180</v>
      </c>
      <c r="L131" s="715"/>
      <c r="M131" s="716"/>
      <c r="N131" s="1103" t="s">
        <v>80</v>
      </c>
      <c r="O131" s="717"/>
      <c r="P131" s="1103">
        <v>180</v>
      </c>
      <c r="Q131" s="1103">
        <v>2</v>
      </c>
      <c r="R131" s="718">
        <f t="shared" si="14"/>
        <v>360</v>
      </c>
      <c r="S131" s="1130" t="s">
        <v>383</v>
      </c>
    </row>
    <row r="132" spans="1:19">
      <c r="A132" s="630" t="s">
        <v>313</v>
      </c>
      <c r="B132" s="4096" t="s">
        <v>400</v>
      </c>
      <c r="C132" s="3793">
        <v>357489</v>
      </c>
      <c r="D132" s="3759">
        <v>1519</v>
      </c>
      <c r="E132" s="631" t="s">
        <v>846</v>
      </c>
      <c r="F132" s="631" t="s">
        <v>32</v>
      </c>
      <c r="G132" s="631" t="s">
        <v>536</v>
      </c>
      <c r="H132" s="603" t="str">
        <f t="shared" si="13"/>
        <v>PK3-QI-ME</v>
      </c>
      <c r="I132" s="634" t="s">
        <v>132</v>
      </c>
      <c r="J132" s="604" t="s">
        <v>153</v>
      </c>
      <c r="K132" s="607">
        <v>90</v>
      </c>
      <c r="L132" s="635"/>
      <c r="M132" s="607"/>
      <c r="N132" s="607" t="s">
        <v>80</v>
      </c>
      <c r="O132" s="607"/>
      <c r="P132" s="607">
        <v>60</v>
      </c>
      <c r="Q132" s="607">
        <v>1</v>
      </c>
      <c r="R132" s="636">
        <f t="shared" ref="R132:R158" si="16">P132*Q132</f>
        <v>60</v>
      </c>
      <c r="S132" s="3886" t="s">
        <v>383</v>
      </c>
    </row>
    <row r="133" spans="1:19">
      <c r="A133" s="638" t="s">
        <v>313</v>
      </c>
      <c r="B133" s="4097"/>
      <c r="C133" s="3673"/>
      <c r="D133" s="3760"/>
      <c r="E133" s="632" t="s">
        <v>846</v>
      </c>
      <c r="F133" s="632" t="s">
        <v>32</v>
      </c>
      <c r="G133" s="632" t="s">
        <v>536</v>
      </c>
      <c r="H133" s="633" t="str">
        <f t="shared" si="13"/>
        <v>PK3-QI-ME</v>
      </c>
      <c r="I133" s="730"/>
      <c r="J133" s="609" t="s">
        <v>154</v>
      </c>
      <c r="K133" s="613">
        <v>90</v>
      </c>
      <c r="L133" s="642"/>
      <c r="M133" s="613"/>
      <c r="N133" s="613" t="s">
        <v>80</v>
      </c>
      <c r="O133" s="613"/>
      <c r="P133" s="613">
        <v>60</v>
      </c>
      <c r="Q133" s="613">
        <v>1</v>
      </c>
      <c r="R133" s="643">
        <f t="shared" si="16"/>
        <v>60</v>
      </c>
      <c r="S133" s="3891"/>
    </row>
    <row r="134" spans="1:19">
      <c r="A134" s="638" t="s">
        <v>313</v>
      </c>
      <c r="B134" s="4097"/>
      <c r="C134" s="3673"/>
      <c r="D134" s="3760"/>
      <c r="E134" s="632" t="s">
        <v>846</v>
      </c>
      <c r="F134" s="632" t="s">
        <v>32</v>
      </c>
      <c r="G134" s="632" t="s">
        <v>536</v>
      </c>
      <c r="H134" s="633" t="str">
        <f t="shared" si="13"/>
        <v>PK3-QI-ME</v>
      </c>
      <c r="I134" s="965" t="s">
        <v>155</v>
      </c>
      <c r="J134" s="609" t="s">
        <v>156</v>
      </c>
      <c r="K134" s="613">
        <v>90</v>
      </c>
      <c r="L134" s="642"/>
      <c r="M134" s="613"/>
      <c r="N134" s="613" t="s">
        <v>80</v>
      </c>
      <c r="O134" s="613"/>
      <c r="P134" s="613">
        <v>60</v>
      </c>
      <c r="Q134" s="613">
        <v>1</v>
      </c>
      <c r="R134" s="643">
        <f t="shared" si="16"/>
        <v>60</v>
      </c>
      <c r="S134" s="3891"/>
    </row>
    <row r="135" spans="1:19">
      <c r="A135" s="638" t="s">
        <v>313</v>
      </c>
      <c r="B135" s="4097"/>
      <c r="C135" s="3673"/>
      <c r="D135" s="3760"/>
      <c r="E135" s="632" t="s">
        <v>846</v>
      </c>
      <c r="F135" s="632" t="s">
        <v>32</v>
      </c>
      <c r="G135" s="632" t="s">
        <v>536</v>
      </c>
      <c r="H135" s="633" t="str">
        <f t="shared" si="13"/>
        <v>PK3-QI-ME</v>
      </c>
      <c r="I135" s="965" t="s">
        <v>157</v>
      </c>
      <c r="J135" s="609" t="s">
        <v>158</v>
      </c>
      <c r="K135" s="613">
        <v>90</v>
      </c>
      <c r="L135" s="642"/>
      <c r="M135" s="613"/>
      <c r="N135" s="613" t="s">
        <v>80</v>
      </c>
      <c r="O135" s="613"/>
      <c r="P135" s="613">
        <v>60</v>
      </c>
      <c r="Q135" s="613">
        <v>1</v>
      </c>
      <c r="R135" s="643">
        <f t="shared" si="16"/>
        <v>60</v>
      </c>
      <c r="S135" s="3891"/>
    </row>
    <row r="136" spans="1:19">
      <c r="A136" s="638" t="s">
        <v>313</v>
      </c>
      <c r="B136" s="4097"/>
      <c r="C136" s="3673"/>
      <c r="D136" s="3760"/>
      <c r="E136" s="632" t="s">
        <v>846</v>
      </c>
      <c r="F136" s="632" t="s">
        <v>32</v>
      </c>
      <c r="G136" s="632" t="s">
        <v>536</v>
      </c>
      <c r="H136" s="633" t="str">
        <f t="shared" si="13"/>
        <v>PK3-QI-ME</v>
      </c>
      <c r="I136" s="705" t="s">
        <v>159</v>
      </c>
      <c r="J136" s="609" t="s">
        <v>160</v>
      </c>
      <c r="K136" s="613">
        <v>90</v>
      </c>
      <c r="L136" s="642"/>
      <c r="M136" s="613"/>
      <c r="N136" s="613" t="s">
        <v>80</v>
      </c>
      <c r="O136" s="613"/>
      <c r="P136" s="613">
        <v>60</v>
      </c>
      <c r="Q136" s="613">
        <v>1</v>
      </c>
      <c r="R136" s="643">
        <f t="shared" si="16"/>
        <v>60</v>
      </c>
      <c r="S136" s="3891"/>
    </row>
    <row r="137" spans="1:19">
      <c r="A137" s="638" t="s">
        <v>313</v>
      </c>
      <c r="B137" s="4097"/>
      <c r="C137" s="4105"/>
      <c r="D137" s="4104"/>
      <c r="E137" s="647" t="s">
        <v>846</v>
      </c>
      <c r="F137" s="647" t="s">
        <v>32</v>
      </c>
      <c r="G137" s="647" t="s">
        <v>536</v>
      </c>
      <c r="H137" s="742" t="str">
        <f t="shared" si="13"/>
        <v>PK3-QI-ME</v>
      </c>
      <c r="I137" s="705"/>
      <c r="J137" s="677" t="s">
        <v>161</v>
      </c>
      <c r="K137" s="983">
        <v>90</v>
      </c>
      <c r="L137" s="731"/>
      <c r="M137" s="983"/>
      <c r="N137" s="983" t="s">
        <v>80</v>
      </c>
      <c r="O137" s="983"/>
      <c r="P137" s="983">
        <v>60</v>
      </c>
      <c r="Q137" s="983">
        <v>1</v>
      </c>
      <c r="R137" s="732">
        <f t="shared" si="16"/>
        <v>60</v>
      </c>
      <c r="S137" s="3891"/>
    </row>
    <row r="138" spans="1:19" ht="12.75" thickBot="1">
      <c r="A138" s="638" t="s">
        <v>313</v>
      </c>
      <c r="B138" s="4097"/>
      <c r="C138" s="735"/>
      <c r="D138" s="736"/>
      <c r="E138" s="733" t="s">
        <v>695</v>
      </c>
      <c r="F138" s="734" t="s">
        <v>32</v>
      </c>
      <c r="G138" s="734" t="s">
        <v>697</v>
      </c>
      <c r="H138" s="733" t="str">
        <f t="shared" si="13"/>
        <v>PK3-MI-EE</v>
      </c>
      <c r="I138" s="737" t="s">
        <v>854</v>
      </c>
      <c r="J138" s="738" t="s">
        <v>162</v>
      </c>
      <c r="K138" s="739">
        <v>30</v>
      </c>
      <c r="L138" s="740"/>
      <c r="M138" s="739"/>
      <c r="N138" s="739" t="s">
        <v>80</v>
      </c>
      <c r="O138" s="739"/>
      <c r="P138" s="739">
        <v>60</v>
      </c>
      <c r="Q138" s="739">
        <v>1</v>
      </c>
      <c r="R138" s="741">
        <f t="shared" si="16"/>
        <v>60</v>
      </c>
      <c r="S138" s="3887"/>
    </row>
    <row r="139" spans="1:19">
      <c r="A139" s="638" t="s">
        <v>313</v>
      </c>
      <c r="B139" s="4097"/>
      <c r="C139" s="3793">
        <v>357490</v>
      </c>
      <c r="D139" s="3759">
        <v>1520</v>
      </c>
      <c r="E139" s="631" t="s">
        <v>696</v>
      </c>
      <c r="F139" s="631" t="s">
        <v>34</v>
      </c>
      <c r="G139" s="631" t="s">
        <v>536</v>
      </c>
      <c r="H139" s="603" t="str">
        <f t="shared" si="13"/>
        <v>PK3-HR-ME</v>
      </c>
      <c r="I139" s="3752" t="s">
        <v>132</v>
      </c>
      <c r="J139" s="604" t="s">
        <v>164</v>
      </c>
      <c r="K139" s="607">
        <v>180</v>
      </c>
      <c r="L139" s="635"/>
      <c r="M139" s="607"/>
      <c r="N139" s="607" t="s">
        <v>80</v>
      </c>
      <c r="O139" s="607"/>
      <c r="P139" s="607">
        <v>360</v>
      </c>
      <c r="Q139" s="607">
        <v>3</v>
      </c>
      <c r="R139" s="636">
        <f t="shared" si="16"/>
        <v>1080</v>
      </c>
      <c r="S139" s="3886" t="s">
        <v>385</v>
      </c>
    </row>
    <row r="140" spans="1:19">
      <c r="A140" s="638" t="s">
        <v>313</v>
      </c>
      <c r="B140" s="4097"/>
      <c r="C140" s="3673"/>
      <c r="D140" s="3760"/>
      <c r="E140" s="632" t="s">
        <v>696</v>
      </c>
      <c r="F140" s="632" t="s">
        <v>34</v>
      </c>
      <c r="G140" s="632" t="s">
        <v>536</v>
      </c>
      <c r="H140" s="633" t="str">
        <f t="shared" si="13"/>
        <v>PK3-HR-ME</v>
      </c>
      <c r="I140" s="3753"/>
      <c r="J140" s="609" t="s">
        <v>165</v>
      </c>
      <c r="K140" s="613">
        <v>180</v>
      </c>
      <c r="L140" s="642"/>
      <c r="M140" s="613"/>
      <c r="N140" s="613" t="s">
        <v>80</v>
      </c>
      <c r="O140" s="613"/>
      <c r="P140" s="613">
        <v>360</v>
      </c>
      <c r="Q140" s="613">
        <v>3</v>
      </c>
      <c r="R140" s="643">
        <f t="shared" si="16"/>
        <v>1080</v>
      </c>
      <c r="S140" s="3891"/>
    </row>
    <row r="141" spans="1:19" ht="12.75" thickBot="1">
      <c r="A141" s="638" t="s">
        <v>313</v>
      </c>
      <c r="B141" s="4097"/>
      <c r="C141" s="3673"/>
      <c r="D141" s="3760"/>
      <c r="E141" s="632" t="s">
        <v>696</v>
      </c>
      <c r="F141" s="632" t="s">
        <v>34</v>
      </c>
      <c r="G141" s="632" t="s">
        <v>536</v>
      </c>
      <c r="H141" s="633" t="str">
        <f t="shared" si="13"/>
        <v>PK3-HR-ME</v>
      </c>
      <c r="I141" s="3753"/>
      <c r="J141" s="609" t="s">
        <v>166</v>
      </c>
      <c r="K141" s="613">
        <v>180</v>
      </c>
      <c r="L141" s="642"/>
      <c r="M141" s="613"/>
      <c r="N141" s="613" t="s">
        <v>80</v>
      </c>
      <c r="O141" s="613"/>
      <c r="P141" s="613">
        <v>360</v>
      </c>
      <c r="Q141" s="613">
        <v>3</v>
      </c>
      <c r="R141" s="643">
        <f t="shared" si="16"/>
        <v>1080</v>
      </c>
      <c r="S141" s="3887"/>
    </row>
    <row r="142" spans="1:19" ht="12.75" thickBot="1">
      <c r="A142" s="638" t="s">
        <v>313</v>
      </c>
      <c r="B142" s="4097"/>
      <c r="C142" s="4038"/>
      <c r="D142" s="3761"/>
      <c r="E142" s="632" t="s">
        <v>696</v>
      </c>
      <c r="F142" s="632" t="s">
        <v>34</v>
      </c>
      <c r="G142" s="632" t="s">
        <v>536</v>
      </c>
      <c r="H142" s="633" t="str">
        <f t="shared" si="13"/>
        <v>PK3-HR-ME</v>
      </c>
      <c r="I142" s="3679"/>
      <c r="J142" s="609" t="s">
        <v>167</v>
      </c>
      <c r="K142" s="613">
        <v>180</v>
      </c>
      <c r="L142" s="642"/>
      <c r="M142" s="613"/>
      <c r="N142" s="613" t="s">
        <v>80</v>
      </c>
      <c r="O142" s="613"/>
      <c r="P142" s="613">
        <v>360</v>
      </c>
      <c r="Q142" s="613">
        <v>3</v>
      </c>
      <c r="R142" s="643">
        <f t="shared" si="16"/>
        <v>1080</v>
      </c>
      <c r="S142" s="1130" t="s">
        <v>383</v>
      </c>
    </row>
    <row r="143" spans="1:19">
      <c r="A143" s="638" t="s">
        <v>313</v>
      </c>
      <c r="B143" s="4097"/>
      <c r="C143" s="3723">
        <v>357491</v>
      </c>
      <c r="D143" s="4106">
        <v>1521</v>
      </c>
      <c r="E143" s="632" t="s">
        <v>696</v>
      </c>
      <c r="F143" s="632" t="s">
        <v>34</v>
      </c>
      <c r="G143" s="632" t="s">
        <v>536</v>
      </c>
      <c r="H143" s="633" t="str">
        <f t="shared" si="13"/>
        <v>PK3-HR-ME</v>
      </c>
      <c r="I143" s="3568" t="s">
        <v>155</v>
      </c>
      <c r="J143" s="609" t="s">
        <v>168</v>
      </c>
      <c r="K143" s="613">
        <v>180</v>
      </c>
      <c r="L143" s="642"/>
      <c r="M143" s="613"/>
      <c r="N143" s="613" t="s">
        <v>80</v>
      </c>
      <c r="O143" s="613"/>
      <c r="P143" s="613">
        <v>360</v>
      </c>
      <c r="Q143" s="613">
        <v>3</v>
      </c>
      <c r="R143" s="643">
        <f t="shared" si="16"/>
        <v>1080</v>
      </c>
      <c r="S143" s="3886" t="s">
        <v>385</v>
      </c>
    </row>
    <row r="144" spans="1:19">
      <c r="A144" s="638" t="s">
        <v>313</v>
      </c>
      <c r="B144" s="4097"/>
      <c r="C144" s="4038"/>
      <c r="D144" s="3761"/>
      <c r="E144" s="632" t="s">
        <v>696</v>
      </c>
      <c r="F144" s="632" t="s">
        <v>34</v>
      </c>
      <c r="G144" s="632" t="s">
        <v>536</v>
      </c>
      <c r="H144" s="633" t="str">
        <f t="shared" si="13"/>
        <v>PK3-HR-ME</v>
      </c>
      <c r="I144" s="3679"/>
      <c r="J144" s="609" t="s">
        <v>169</v>
      </c>
      <c r="K144" s="613">
        <v>180</v>
      </c>
      <c r="L144" s="642"/>
      <c r="M144" s="613"/>
      <c r="N144" s="613" t="s">
        <v>80</v>
      </c>
      <c r="O144" s="613"/>
      <c r="P144" s="613">
        <v>360</v>
      </c>
      <c r="Q144" s="613">
        <v>3</v>
      </c>
      <c r="R144" s="643">
        <f t="shared" si="16"/>
        <v>1080</v>
      </c>
      <c r="S144" s="3891"/>
    </row>
    <row r="145" spans="1:20">
      <c r="A145" s="638" t="s">
        <v>313</v>
      </c>
      <c r="B145" s="4097"/>
      <c r="C145" s="1084">
        <v>363197</v>
      </c>
      <c r="D145" s="1085">
        <v>4630</v>
      </c>
      <c r="E145" s="1114" t="s">
        <v>696</v>
      </c>
      <c r="F145" s="1114" t="s">
        <v>34</v>
      </c>
      <c r="G145" s="1114" t="s">
        <v>536</v>
      </c>
      <c r="H145" s="1114" t="s">
        <v>1284</v>
      </c>
      <c r="I145" s="1115" t="s">
        <v>64</v>
      </c>
      <c r="J145" s="1116" t="s">
        <v>1285</v>
      </c>
      <c r="K145" s="1117">
        <v>180</v>
      </c>
      <c r="L145" s="1118"/>
      <c r="M145" s="1119"/>
      <c r="N145" s="1120" t="s">
        <v>80</v>
      </c>
      <c r="O145" s="1120"/>
      <c r="P145" s="1120">
        <v>360</v>
      </c>
      <c r="Q145" s="1120">
        <v>3</v>
      </c>
      <c r="R145" s="1121">
        <f>P145*Q145</f>
        <v>1080</v>
      </c>
      <c r="S145" s="3891"/>
    </row>
    <row r="146" spans="1:20">
      <c r="A146" s="638" t="s">
        <v>313</v>
      </c>
      <c r="B146" s="4097"/>
      <c r="C146" s="3723">
        <v>357492</v>
      </c>
      <c r="D146" s="4106">
        <v>1522</v>
      </c>
      <c r="E146" s="632" t="s">
        <v>718</v>
      </c>
      <c r="F146" s="632" t="s">
        <v>34</v>
      </c>
      <c r="G146" s="632" t="s">
        <v>536</v>
      </c>
      <c r="H146" s="633" t="str">
        <f t="shared" si="13"/>
        <v>PK3-YR-ME</v>
      </c>
      <c r="I146" s="3568" t="s">
        <v>170</v>
      </c>
      <c r="J146" s="609" t="s">
        <v>171</v>
      </c>
      <c r="K146" s="613">
        <v>365</v>
      </c>
      <c r="L146" s="642"/>
      <c r="M146" s="613"/>
      <c r="N146" s="613" t="s">
        <v>80</v>
      </c>
      <c r="O146" s="613"/>
      <c r="P146" s="613">
        <v>480</v>
      </c>
      <c r="Q146" s="613">
        <v>3</v>
      </c>
      <c r="R146" s="643">
        <f t="shared" si="16"/>
        <v>1440</v>
      </c>
      <c r="S146" s="3891"/>
    </row>
    <row r="147" spans="1:20">
      <c r="A147" s="638" t="s">
        <v>313</v>
      </c>
      <c r="B147" s="4097"/>
      <c r="C147" s="3673"/>
      <c r="D147" s="3760"/>
      <c r="E147" s="632" t="s">
        <v>718</v>
      </c>
      <c r="F147" s="632" t="s">
        <v>34</v>
      </c>
      <c r="G147" s="632" t="s">
        <v>536</v>
      </c>
      <c r="H147" s="633" t="str">
        <f t="shared" si="13"/>
        <v>PK3-YR-ME</v>
      </c>
      <c r="I147" s="3753"/>
      <c r="J147" s="609" t="s">
        <v>172</v>
      </c>
      <c r="K147" s="613">
        <v>365</v>
      </c>
      <c r="L147" s="642"/>
      <c r="M147" s="613"/>
      <c r="N147" s="613" t="s">
        <v>80</v>
      </c>
      <c r="O147" s="613"/>
      <c r="P147" s="613">
        <v>480</v>
      </c>
      <c r="Q147" s="613">
        <v>3</v>
      </c>
      <c r="R147" s="643">
        <f t="shared" si="16"/>
        <v>1440</v>
      </c>
      <c r="S147" s="3891"/>
    </row>
    <row r="148" spans="1:20" ht="12.75" thickBot="1">
      <c r="A148" s="638" t="s">
        <v>313</v>
      </c>
      <c r="B148" s="4097"/>
      <c r="C148" s="3673"/>
      <c r="D148" s="3760"/>
      <c r="E148" s="632" t="s">
        <v>718</v>
      </c>
      <c r="F148" s="632" t="s">
        <v>34</v>
      </c>
      <c r="G148" s="632" t="s">
        <v>536</v>
      </c>
      <c r="H148" s="633" t="str">
        <f t="shared" si="13"/>
        <v>PK3-YR-ME</v>
      </c>
      <c r="I148" s="3753"/>
      <c r="J148" s="609" t="s">
        <v>173</v>
      </c>
      <c r="K148" s="613">
        <v>365</v>
      </c>
      <c r="L148" s="642"/>
      <c r="M148" s="613"/>
      <c r="N148" s="613" t="s">
        <v>80</v>
      </c>
      <c r="O148" s="613"/>
      <c r="P148" s="613">
        <v>480</v>
      </c>
      <c r="Q148" s="613">
        <v>3</v>
      </c>
      <c r="R148" s="643">
        <f t="shared" si="16"/>
        <v>1440</v>
      </c>
      <c r="S148" s="3887"/>
    </row>
    <row r="149" spans="1:20">
      <c r="A149" s="638" t="s">
        <v>313</v>
      </c>
      <c r="B149" s="4097"/>
      <c r="C149" s="3673"/>
      <c r="D149" s="3760"/>
      <c r="E149" s="632" t="s">
        <v>718</v>
      </c>
      <c r="F149" s="632" t="s">
        <v>34</v>
      </c>
      <c r="G149" s="632" t="s">
        <v>536</v>
      </c>
      <c r="H149" s="633" t="str">
        <f t="shared" si="13"/>
        <v>PK3-YR-ME</v>
      </c>
      <c r="I149" s="3753"/>
      <c r="J149" s="609" t="s">
        <v>174</v>
      </c>
      <c r="K149" s="613">
        <v>365</v>
      </c>
      <c r="L149" s="642"/>
      <c r="M149" s="613"/>
      <c r="N149" s="613" t="s">
        <v>80</v>
      </c>
      <c r="O149" s="613"/>
      <c r="P149" s="613">
        <v>480</v>
      </c>
      <c r="Q149" s="613">
        <v>3</v>
      </c>
      <c r="R149" s="643">
        <f t="shared" si="16"/>
        <v>1440</v>
      </c>
      <c r="S149" s="3886" t="s">
        <v>383</v>
      </c>
    </row>
    <row r="150" spans="1:20" ht="12.75" thickBot="1">
      <c r="A150" s="638" t="s">
        <v>313</v>
      </c>
      <c r="B150" s="4097"/>
      <c r="C150" s="4038"/>
      <c r="D150" s="3761"/>
      <c r="E150" s="632" t="s">
        <v>718</v>
      </c>
      <c r="F150" s="632" t="s">
        <v>34</v>
      </c>
      <c r="G150" s="632" t="s">
        <v>536</v>
      </c>
      <c r="H150" s="633" t="str">
        <f t="shared" si="13"/>
        <v>PK3-YR-ME</v>
      </c>
      <c r="I150" s="3679"/>
      <c r="J150" s="609" t="s">
        <v>175</v>
      </c>
      <c r="K150" s="613">
        <v>365</v>
      </c>
      <c r="L150" s="642"/>
      <c r="M150" s="613"/>
      <c r="N150" s="613" t="s">
        <v>80</v>
      </c>
      <c r="O150" s="613"/>
      <c r="P150" s="613">
        <v>480</v>
      </c>
      <c r="Q150" s="613">
        <v>3</v>
      </c>
      <c r="R150" s="643">
        <f t="shared" si="16"/>
        <v>1440</v>
      </c>
      <c r="S150" s="3887"/>
    </row>
    <row r="151" spans="1:20" ht="12.75" thickBot="1">
      <c r="A151" s="638" t="s">
        <v>313</v>
      </c>
      <c r="B151" s="4097"/>
      <c r="C151" s="3723">
        <v>357493</v>
      </c>
      <c r="D151" s="4106">
        <v>1523</v>
      </c>
      <c r="E151" s="632" t="s">
        <v>34</v>
      </c>
      <c r="F151" s="632" t="s">
        <v>34</v>
      </c>
      <c r="G151" s="632" t="s">
        <v>536</v>
      </c>
      <c r="H151" s="633" t="str">
        <f t="shared" si="13"/>
        <v>PK3-RR-ME</v>
      </c>
      <c r="I151" s="3568" t="s">
        <v>176</v>
      </c>
      <c r="J151" s="609" t="s">
        <v>177</v>
      </c>
      <c r="K151" s="613">
        <v>120</v>
      </c>
      <c r="L151" s="642"/>
      <c r="M151" s="613"/>
      <c r="N151" s="613" t="s">
        <v>80</v>
      </c>
      <c r="O151" s="613"/>
      <c r="P151" s="613">
        <v>480</v>
      </c>
      <c r="Q151" s="613">
        <v>3</v>
      </c>
      <c r="R151" s="643">
        <f t="shared" si="16"/>
        <v>1440</v>
      </c>
      <c r="S151" s="1151" t="s">
        <v>385</v>
      </c>
    </row>
    <row r="152" spans="1:20">
      <c r="A152" s="638" t="s">
        <v>313</v>
      </c>
      <c r="B152" s="4097"/>
      <c r="C152" s="3673"/>
      <c r="D152" s="3760"/>
      <c r="E152" s="632" t="s">
        <v>34</v>
      </c>
      <c r="F152" s="632" t="s">
        <v>34</v>
      </c>
      <c r="G152" s="632" t="s">
        <v>536</v>
      </c>
      <c r="H152" s="633" t="str">
        <f t="shared" si="13"/>
        <v>PK3-RR-ME</v>
      </c>
      <c r="I152" s="3753"/>
      <c r="J152" s="609" t="s">
        <v>174</v>
      </c>
      <c r="K152" s="613">
        <v>120</v>
      </c>
      <c r="L152" s="642"/>
      <c r="M152" s="613"/>
      <c r="N152" s="613" t="s">
        <v>80</v>
      </c>
      <c r="O152" s="613"/>
      <c r="P152" s="613">
        <v>480</v>
      </c>
      <c r="Q152" s="613">
        <v>3</v>
      </c>
      <c r="R152" s="643">
        <f t="shared" si="16"/>
        <v>1440</v>
      </c>
      <c r="S152" s="3886" t="s">
        <v>383</v>
      </c>
    </row>
    <row r="153" spans="1:20" ht="12.75" thickBot="1">
      <c r="A153" s="638" t="s">
        <v>313</v>
      </c>
      <c r="B153" s="4097"/>
      <c r="C153" s="4038"/>
      <c r="D153" s="3761"/>
      <c r="E153" s="632" t="s">
        <v>34</v>
      </c>
      <c r="F153" s="632" t="s">
        <v>34</v>
      </c>
      <c r="G153" s="632" t="s">
        <v>536</v>
      </c>
      <c r="H153" s="633" t="str">
        <f t="shared" si="13"/>
        <v>PK3-RR-ME</v>
      </c>
      <c r="I153" s="3679"/>
      <c r="J153" s="609" t="s">
        <v>175</v>
      </c>
      <c r="K153" s="613">
        <v>120</v>
      </c>
      <c r="L153" s="642"/>
      <c r="M153" s="613"/>
      <c r="N153" s="613" t="s">
        <v>80</v>
      </c>
      <c r="O153" s="613"/>
      <c r="P153" s="613">
        <v>480</v>
      </c>
      <c r="Q153" s="613">
        <v>3</v>
      </c>
      <c r="R153" s="643">
        <f t="shared" si="16"/>
        <v>1440</v>
      </c>
      <c r="S153" s="3887"/>
    </row>
    <row r="154" spans="1:20" ht="12.75" thickBot="1">
      <c r="A154" s="638" t="s">
        <v>313</v>
      </c>
      <c r="B154" s="4097"/>
      <c r="C154" s="1122">
        <v>362941</v>
      </c>
      <c r="D154" s="1123">
        <v>4286</v>
      </c>
      <c r="E154" s="1124" t="s">
        <v>695</v>
      </c>
      <c r="F154" s="1124" t="s">
        <v>42</v>
      </c>
      <c r="G154" s="1124" t="s">
        <v>536</v>
      </c>
      <c r="H154" s="1124" t="str">
        <f>A154&amp;"-"&amp;E154&amp;F154&amp;"-"&amp;G154</f>
        <v>PK3-ML-ME</v>
      </c>
      <c r="I154" s="1125" t="s">
        <v>1002</v>
      </c>
      <c r="J154" s="1126" t="s">
        <v>1003</v>
      </c>
      <c r="K154" s="1127">
        <v>30</v>
      </c>
      <c r="L154" s="1118"/>
      <c r="M154" s="1119"/>
      <c r="N154" s="1128"/>
      <c r="O154" s="1128" t="s">
        <v>80</v>
      </c>
      <c r="P154" s="1119">
        <v>20</v>
      </c>
      <c r="Q154" s="1119">
        <v>1</v>
      </c>
      <c r="R154" s="1129">
        <f t="shared" si="16"/>
        <v>20</v>
      </c>
      <c r="S154" s="1130" t="s">
        <v>503</v>
      </c>
      <c r="T154" s="637" t="s">
        <v>528</v>
      </c>
    </row>
    <row r="155" spans="1:20" ht="12.75" thickBot="1">
      <c r="A155" s="638" t="s">
        <v>313</v>
      </c>
      <c r="B155" s="4097"/>
      <c r="C155" s="1122">
        <v>362942</v>
      </c>
      <c r="D155" s="1123">
        <v>4287</v>
      </c>
      <c r="E155" s="1124" t="s">
        <v>696</v>
      </c>
      <c r="F155" s="1124" t="s">
        <v>32</v>
      </c>
      <c r="G155" s="1124" t="s">
        <v>536</v>
      </c>
      <c r="H155" s="1124" t="str">
        <f>A155&amp;"-"&amp;E155&amp;F155&amp;"-"&amp;G155</f>
        <v>PK3-HI-ME</v>
      </c>
      <c r="I155" s="1125" t="s">
        <v>1002</v>
      </c>
      <c r="J155" s="1126" t="s">
        <v>1004</v>
      </c>
      <c r="K155" s="1127">
        <v>180</v>
      </c>
      <c r="L155" s="1118"/>
      <c r="M155" s="1119"/>
      <c r="N155" s="1128" t="s">
        <v>80</v>
      </c>
      <c r="O155" s="1128"/>
      <c r="P155" s="1119">
        <v>120</v>
      </c>
      <c r="Q155" s="1119">
        <v>2</v>
      </c>
      <c r="R155" s="1129">
        <f t="shared" si="16"/>
        <v>240</v>
      </c>
      <c r="S155" s="1130" t="s">
        <v>383</v>
      </c>
      <c r="T155" s="1131" t="s">
        <v>529</v>
      </c>
    </row>
    <row r="156" spans="1:20" ht="12.75" thickBot="1">
      <c r="A156" s="638" t="s">
        <v>313</v>
      </c>
      <c r="B156" s="4097"/>
      <c r="C156" s="1122">
        <v>362943</v>
      </c>
      <c r="D156" s="1123">
        <v>4288</v>
      </c>
      <c r="E156" s="1124" t="s">
        <v>718</v>
      </c>
      <c r="F156" s="1124" t="s">
        <v>34</v>
      </c>
      <c r="G156" s="1124" t="s">
        <v>536</v>
      </c>
      <c r="H156" s="1124" t="str">
        <f>A156&amp;"-"&amp;E156&amp;F156&amp;"-"&amp;G156&amp;2</f>
        <v>PK3-YR-ME2</v>
      </c>
      <c r="I156" s="1125" t="s">
        <v>1002</v>
      </c>
      <c r="J156" s="1126" t="s">
        <v>1005</v>
      </c>
      <c r="K156" s="1127">
        <v>365</v>
      </c>
      <c r="L156" s="1118"/>
      <c r="M156" s="1119"/>
      <c r="N156" s="1119" t="s">
        <v>80</v>
      </c>
      <c r="O156" s="1119"/>
      <c r="P156" s="1119">
        <v>180</v>
      </c>
      <c r="Q156" s="1119">
        <v>2</v>
      </c>
      <c r="R156" s="1129">
        <f t="shared" si="16"/>
        <v>360</v>
      </c>
      <c r="S156" s="1132" t="s">
        <v>385</v>
      </c>
      <c r="T156" s="608" t="s">
        <v>530</v>
      </c>
    </row>
    <row r="157" spans="1:20" ht="12.75" thickBot="1">
      <c r="A157" s="638" t="s">
        <v>313</v>
      </c>
      <c r="B157" s="4097"/>
      <c r="C157" s="3723">
        <v>357494</v>
      </c>
      <c r="D157" s="4106">
        <v>1530</v>
      </c>
      <c r="E157" s="632" t="s">
        <v>696</v>
      </c>
      <c r="F157" s="632" t="s">
        <v>32</v>
      </c>
      <c r="G157" s="632" t="s">
        <v>697</v>
      </c>
      <c r="H157" s="633" t="str">
        <f t="shared" ref="H157:H160" si="17">A157&amp;"-"&amp;E157&amp;F157&amp;"-"&amp;G157&amp;2</f>
        <v>PK3-HI-EE2</v>
      </c>
      <c r="I157" s="3568" t="s">
        <v>67</v>
      </c>
      <c r="J157" s="609" t="s">
        <v>68</v>
      </c>
      <c r="K157" s="613">
        <v>180</v>
      </c>
      <c r="L157" s="642"/>
      <c r="M157" s="613"/>
      <c r="N157" s="613" t="s">
        <v>80</v>
      </c>
      <c r="O157" s="613"/>
      <c r="P157" s="613">
        <v>120</v>
      </c>
      <c r="Q157" s="613">
        <v>2</v>
      </c>
      <c r="R157" s="643">
        <f t="shared" si="16"/>
        <v>240</v>
      </c>
      <c r="S157" s="1130" t="s">
        <v>384</v>
      </c>
    </row>
    <row r="158" spans="1:20">
      <c r="A158" s="638" t="s">
        <v>313</v>
      </c>
      <c r="B158" s="4097"/>
      <c r="C158" s="3673"/>
      <c r="D158" s="3760"/>
      <c r="E158" s="632" t="s">
        <v>696</v>
      </c>
      <c r="F158" s="632" t="s">
        <v>32</v>
      </c>
      <c r="G158" s="632" t="s">
        <v>697</v>
      </c>
      <c r="H158" s="633" t="str">
        <f t="shared" si="17"/>
        <v>PK3-HI-EE2</v>
      </c>
      <c r="I158" s="3753"/>
      <c r="J158" s="609" t="s">
        <v>69</v>
      </c>
      <c r="K158" s="613">
        <v>180</v>
      </c>
      <c r="L158" s="642"/>
      <c r="M158" s="613"/>
      <c r="N158" s="613" t="s">
        <v>80</v>
      </c>
      <c r="O158" s="613"/>
      <c r="P158" s="613">
        <v>120</v>
      </c>
      <c r="Q158" s="613">
        <v>2</v>
      </c>
      <c r="R158" s="643">
        <f t="shared" si="16"/>
        <v>240</v>
      </c>
      <c r="S158" s="3886" t="s">
        <v>383</v>
      </c>
    </row>
    <row r="159" spans="1:20">
      <c r="A159" s="638" t="s">
        <v>313</v>
      </c>
      <c r="B159" s="4097"/>
      <c r="C159" s="3673"/>
      <c r="D159" s="3760"/>
      <c r="E159" s="632" t="s">
        <v>696</v>
      </c>
      <c r="F159" s="632" t="s">
        <v>32</v>
      </c>
      <c r="G159" s="632" t="s">
        <v>697</v>
      </c>
      <c r="H159" s="633" t="str">
        <f t="shared" si="17"/>
        <v>PK3-HI-EE2</v>
      </c>
      <c r="I159" s="3753"/>
      <c r="J159" s="609" t="s">
        <v>79</v>
      </c>
      <c r="K159" s="613">
        <v>180</v>
      </c>
      <c r="L159" s="642"/>
      <c r="M159" s="613"/>
      <c r="N159" s="613" t="s">
        <v>80</v>
      </c>
      <c r="O159" s="613"/>
      <c r="P159" s="613">
        <v>120</v>
      </c>
      <c r="Q159" s="613">
        <v>2</v>
      </c>
      <c r="R159" s="643">
        <f t="shared" ref="R159:R194" si="18">P159*Q159</f>
        <v>240</v>
      </c>
      <c r="S159" s="3891"/>
    </row>
    <row r="160" spans="1:20" ht="12.75" thickBot="1">
      <c r="A160" s="638" t="s">
        <v>313</v>
      </c>
      <c r="B160" s="4097"/>
      <c r="C160" s="3673"/>
      <c r="D160" s="3760"/>
      <c r="E160" s="662" t="s">
        <v>696</v>
      </c>
      <c r="F160" s="646" t="s">
        <v>32</v>
      </c>
      <c r="G160" s="646" t="s">
        <v>697</v>
      </c>
      <c r="H160" s="662" t="str">
        <f t="shared" si="17"/>
        <v>PK3-HI-EE2</v>
      </c>
      <c r="I160" s="3753"/>
      <c r="J160" s="677" t="s">
        <v>72</v>
      </c>
      <c r="K160" s="983">
        <v>180</v>
      </c>
      <c r="L160" s="731"/>
      <c r="M160" s="983"/>
      <c r="N160" s="983" t="s">
        <v>80</v>
      </c>
      <c r="O160" s="983"/>
      <c r="P160" s="983">
        <v>120</v>
      </c>
      <c r="Q160" s="983">
        <v>2</v>
      </c>
      <c r="R160" s="732">
        <f t="shared" si="18"/>
        <v>240</v>
      </c>
      <c r="S160" s="3891"/>
    </row>
    <row r="161" spans="1:23" s="1539" customFormat="1">
      <c r="A161" s="592" t="s">
        <v>313</v>
      </c>
      <c r="B161" s="2351" t="s">
        <v>1601</v>
      </c>
      <c r="C161" s="3739">
        <v>365295</v>
      </c>
      <c r="D161" s="3740">
        <v>5957</v>
      </c>
      <c r="E161" s="1254" t="s">
        <v>696</v>
      </c>
      <c r="F161" s="1254" t="s">
        <v>34</v>
      </c>
      <c r="G161" s="1254" t="s">
        <v>536</v>
      </c>
      <c r="H161" s="1254" t="str">
        <f t="shared" ref="H161:H166" si="19">A161&amp;"-"&amp;E161&amp;F161&amp;"-"&amp;G161</f>
        <v>PK3-HR-ME</v>
      </c>
      <c r="I161" s="1234" t="s">
        <v>1609</v>
      </c>
      <c r="J161" s="1234" t="s">
        <v>1612</v>
      </c>
      <c r="K161" s="1541">
        <f>6*30</f>
        <v>180</v>
      </c>
      <c r="L161" s="2352"/>
      <c r="M161" s="1541"/>
      <c r="N161" s="1541" t="s">
        <v>80</v>
      </c>
      <c r="O161" s="1541"/>
      <c r="P161" s="2353"/>
      <c r="Q161" s="1541">
        <v>60</v>
      </c>
      <c r="R161" s="1541">
        <v>2</v>
      </c>
      <c r="S161" s="1541">
        <f>Q161*2</f>
        <v>120</v>
      </c>
      <c r="T161" s="1542" t="s">
        <v>385</v>
      </c>
      <c r="U161" s="1268"/>
      <c r="V161" s="1269"/>
      <c r="W161" s="1269"/>
    </row>
    <row r="162" spans="1:23" s="1539" customFormat="1" ht="12.75" customHeight="1">
      <c r="A162" s="593" t="s">
        <v>313</v>
      </c>
      <c r="B162" s="2355"/>
      <c r="C162" s="3728"/>
      <c r="D162" s="3731"/>
      <c r="E162" s="1290" t="s">
        <v>696</v>
      </c>
      <c r="F162" s="1290" t="s">
        <v>34</v>
      </c>
      <c r="G162" s="1290" t="s">
        <v>536</v>
      </c>
      <c r="H162" s="1290" t="str">
        <f t="shared" si="19"/>
        <v>PK3-HR-ME</v>
      </c>
      <c r="I162" s="1239" t="s">
        <v>1610</v>
      </c>
      <c r="J162" s="1239" t="s">
        <v>1613</v>
      </c>
      <c r="K162" s="1128">
        <v>180</v>
      </c>
      <c r="L162" s="2194"/>
      <c r="M162" s="1128"/>
      <c r="N162" s="1128" t="s">
        <v>80</v>
      </c>
      <c r="O162" s="1128"/>
      <c r="P162" s="1587"/>
      <c r="Q162" s="1128">
        <v>60</v>
      </c>
      <c r="R162" s="1128">
        <v>2</v>
      </c>
      <c r="S162" s="1128">
        <f>Q162*R162</f>
        <v>120</v>
      </c>
      <c r="T162" s="1590" t="s">
        <v>385</v>
      </c>
      <c r="U162" s="1268"/>
      <c r="V162" s="1269"/>
      <c r="W162" s="1269"/>
    </row>
    <row r="163" spans="1:23" s="1539" customFormat="1" ht="13.5" customHeight="1" thickBot="1">
      <c r="A163" s="594" t="s">
        <v>313</v>
      </c>
      <c r="B163" s="2357"/>
      <c r="C163" s="3762"/>
      <c r="D163" s="3763"/>
      <c r="E163" s="1293" t="s">
        <v>696</v>
      </c>
      <c r="F163" s="1293" t="s">
        <v>34</v>
      </c>
      <c r="G163" s="1293" t="s">
        <v>536</v>
      </c>
      <c r="H163" s="1293" t="str">
        <f t="shared" si="19"/>
        <v>PK3-HR-ME</v>
      </c>
      <c r="I163" s="1243" t="s">
        <v>1611</v>
      </c>
      <c r="J163" s="1243" t="s">
        <v>1614</v>
      </c>
      <c r="K163" s="1544">
        <v>180</v>
      </c>
      <c r="L163" s="2358"/>
      <c r="M163" s="1544"/>
      <c r="N163" s="1544" t="s">
        <v>80</v>
      </c>
      <c r="O163" s="1544"/>
      <c r="P163" s="2359"/>
      <c r="Q163" s="1544">
        <v>60</v>
      </c>
      <c r="R163" s="1544">
        <v>2</v>
      </c>
      <c r="S163" s="1544">
        <f>Q163*R163</f>
        <v>120</v>
      </c>
      <c r="T163" s="1545" t="s">
        <v>385</v>
      </c>
      <c r="U163" s="1268"/>
      <c r="V163" s="1269"/>
      <c r="W163" s="1269"/>
    </row>
    <row r="164" spans="1:23" s="1539" customFormat="1">
      <c r="A164" s="592" t="s">
        <v>313</v>
      </c>
      <c r="B164" s="2351" t="s">
        <v>1615</v>
      </c>
      <c r="C164" s="3739">
        <v>365296</v>
      </c>
      <c r="D164" s="3740">
        <v>5957</v>
      </c>
      <c r="E164" s="1254" t="s">
        <v>696</v>
      </c>
      <c r="F164" s="1254" t="s">
        <v>34</v>
      </c>
      <c r="G164" s="1254" t="s">
        <v>536</v>
      </c>
      <c r="H164" s="1254" t="str">
        <f t="shared" si="19"/>
        <v>PK3-HR-ME</v>
      </c>
      <c r="I164" s="1234" t="s">
        <v>1609</v>
      </c>
      <c r="J164" s="1234" t="s">
        <v>1612</v>
      </c>
      <c r="K164" s="1541">
        <f>6*30</f>
        <v>180</v>
      </c>
      <c r="L164" s="2352"/>
      <c r="M164" s="1541"/>
      <c r="N164" s="1541" t="s">
        <v>80</v>
      </c>
      <c r="O164" s="1541"/>
      <c r="P164" s="2353"/>
      <c r="Q164" s="1541">
        <v>60</v>
      </c>
      <c r="R164" s="1541">
        <v>2</v>
      </c>
      <c r="S164" s="1541">
        <f>Q164*2</f>
        <v>120</v>
      </c>
      <c r="T164" s="1542" t="s">
        <v>385</v>
      </c>
      <c r="U164" s="1268"/>
      <c r="V164" s="1269"/>
      <c r="W164" s="1269"/>
    </row>
    <row r="165" spans="1:23" s="1539" customFormat="1" ht="12.75" customHeight="1">
      <c r="A165" s="593" t="s">
        <v>313</v>
      </c>
      <c r="B165" s="2355"/>
      <c r="C165" s="3728"/>
      <c r="D165" s="3731"/>
      <c r="E165" s="1290" t="s">
        <v>696</v>
      </c>
      <c r="F165" s="1290" t="s">
        <v>34</v>
      </c>
      <c r="G165" s="1290" t="s">
        <v>536</v>
      </c>
      <c r="H165" s="1290" t="str">
        <f t="shared" si="19"/>
        <v>PK3-HR-ME</v>
      </c>
      <c r="I165" s="1239" t="s">
        <v>1610</v>
      </c>
      <c r="J165" s="1239" t="s">
        <v>1613</v>
      </c>
      <c r="K165" s="1128">
        <v>180</v>
      </c>
      <c r="L165" s="2194"/>
      <c r="M165" s="1128"/>
      <c r="N165" s="1128" t="s">
        <v>80</v>
      </c>
      <c r="O165" s="1128"/>
      <c r="P165" s="1587"/>
      <c r="Q165" s="1128">
        <v>60</v>
      </c>
      <c r="R165" s="1128">
        <v>2</v>
      </c>
      <c r="S165" s="1128">
        <f>Q165*R165</f>
        <v>120</v>
      </c>
      <c r="T165" s="1590" t="s">
        <v>385</v>
      </c>
      <c r="U165" s="1268"/>
      <c r="V165" s="1269"/>
      <c r="W165" s="1269"/>
    </row>
    <row r="166" spans="1:23" s="1539" customFormat="1" ht="13.5" customHeight="1" thickBot="1">
      <c r="A166" s="594" t="s">
        <v>313</v>
      </c>
      <c r="B166" s="2357"/>
      <c r="C166" s="3762"/>
      <c r="D166" s="3763"/>
      <c r="E166" s="1293" t="s">
        <v>696</v>
      </c>
      <c r="F166" s="1293" t="s">
        <v>34</v>
      </c>
      <c r="G166" s="1293" t="s">
        <v>536</v>
      </c>
      <c r="H166" s="1293" t="str">
        <f t="shared" si="19"/>
        <v>PK3-HR-ME</v>
      </c>
      <c r="I166" s="1243" t="s">
        <v>1611</v>
      </c>
      <c r="J166" s="1243" t="s">
        <v>1614</v>
      </c>
      <c r="K166" s="1544">
        <v>180</v>
      </c>
      <c r="L166" s="2358"/>
      <c r="M166" s="1544"/>
      <c r="N166" s="1544" t="s">
        <v>80</v>
      </c>
      <c r="O166" s="1544"/>
      <c r="P166" s="2359"/>
      <c r="Q166" s="1544">
        <v>60</v>
      </c>
      <c r="R166" s="1544">
        <v>2</v>
      </c>
      <c r="S166" s="1544">
        <f>Q166*R166</f>
        <v>120</v>
      </c>
      <c r="T166" s="1545" t="s">
        <v>385</v>
      </c>
      <c r="U166" s="1268"/>
      <c r="V166" s="1269"/>
      <c r="W166" s="1269"/>
    </row>
    <row r="167" spans="1:23">
      <c r="A167" s="638" t="s">
        <v>313</v>
      </c>
      <c r="B167" s="3188"/>
      <c r="C167" s="2169"/>
      <c r="D167" s="2171"/>
      <c r="E167" s="662"/>
      <c r="F167" s="662"/>
      <c r="G167" s="662"/>
      <c r="H167" s="662"/>
      <c r="I167" s="2264"/>
      <c r="J167" s="1143"/>
      <c r="K167" s="1102"/>
      <c r="L167" s="3192"/>
      <c r="M167" s="1102"/>
      <c r="N167" s="1102"/>
      <c r="O167" s="1102"/>
      <c r="P167" s="1102"/>
      <c r="Q167" s="1102"/>
      <c r="R167" s="1144"/>
      <c r="S167" s="1132"/>
    </row>
    <row r="168" spans="1:23">
      <c r="A168" s="638" t="s">
        <v>313</v>
      </c>
      <c r="B168" s="3188"/>
      <c r="C168" s="2169"/>
      <c r="D168" s="2171"/>
      <c r="E168" s="662"/>
      <c r="F168" s="662"/>
      <c r="G168" s="662"/>
      <c r="H168" s="662"/>
      <c r="I168" s="2264"/>
      <c r="J168" s="1143"/>
      <c r="K168" s="1102"/>
      <c r="L168" s="3192"/>
      <c r="M168" s="1102"/>
      <c r="N168" s="1102"/>
      <c r="O168" s="1102"/>
      <c r="P168" s="1102"/>
      <c r="Q168" s="1102"/>
      <c r="R168" s="1144"/>
      <c r="S168" s="1132"/>
    </row>
    <row r="169" spans="1:23">
      <c r="A169" s="638" t="s">
        <v>313</v>
      </c>
      <c r="B169" s="3188"/>
      <c r="C169" s="2169"/>
      <c r="D169" s="2171"/>
      <c r="E169" s="662"/>
      <c r="F169" s="662"/>
      <c r="G169" s="662"/>
      <c r="H169" s="662"/>
      <c r="I169" s="2264"/>
      <c r="J169" s="1143"/>
      <c r="K169" s="1102"/>
      <c r="L169" s="3192"/>
      <c r="M169" s="1102"/>
      <c r="N169" s="1102"/>
      <c r="O169" s="1102"/>
      <c r="P169" s="1102"/>
      <c r="Q169" s="1102"/>
      <c r="R169" s="1144"/>
      <c r="S169" s="1132"/>
    </row>
    <row r="170" spans="1:23">
      <c r="A170" s="638" t="s">
        <v>313</v>
      </c>
      <c r="B170" s="3188"/>
      <c r="C170" s="2169"/>
      <c r="D170" s="2171"/>
      <c r="E170" s="662"/>
      <c r="F170" s="662"/>
      <c r="G170" s="662"/>
      <c r="H170" s="662"/>
      <c r="I170" s="2264"/>
      <c r="J170" s="1143"/>
      <c r="K170" s="1102"/>
      <c r="L170" s="3192"/>
      <c r="M170" s="1102"/>
      <c r="N170" s="1102"/>
      <c r="O170" s="1102"/>
      <c r="P170" s="1102"/>
      <c r="Q170" s="1102"/>
      <c r="R170" s="1144"/>
      <c r="S170" s="1132"/>
    </row>
    <row r="171" spans="1:23" ht="12.75" thickBot="1">
      <c r="A171" s="714" t="s">
        <v>313</v>
      </c>
      <c r="B171" s="3189"/>
      <c r="C171" s="2172"/>
      <c r="D171" s="2173"/>
      <c r="E171" s="3193"/>
      <c r="F171" s="3193"/>
      <c r="G171" s="3193"/>
      <c r="H171" s="3193"/>
      <c r="I171" s="2268"/>
      <c r="J171" s="1632"/>
      <c r="K171" s="1103"/>
      <c r="L171" s="3194"/>
      <c r="M171" s="1103"/>
      <c r="N171" s="1103"/>
      <c r="O171" s="1103"/>
      <c r="P171" s="1103"/>
      <c r="Q171" s="1103"/>
      <c r="R171" s="2222"/>
      <c r="S171" s="2186"/>
    </row>
    <row r="172" spans="1:23">
      <c r="A172" s="630" t="s">
        <v>313</v>
      </c>
      <c r="B172" s="743" t="s">
        <v>399</v>
      </c>
      <c r="C172" s="3793">
        <v>358924</v>
      </c>
      <c r="D172" s="3759">
        <v>1540</v>
      </c>
      <c r="E172" s="603"/>
      <c r="F172" s="603"/>
      <c r="G172" s="603"/>
      <c r="H172" s="603"/>
      <c r="I172" s="634" t="s">
        <v>179</v>
      </c>
      <c r="J172" s="604" t="s">
        <v>182</v>
      </c>
      <c r="K172" s="607">
        <v>30</v>
      </c>
      <c r="L172" s="635"/>
      <c r="M172" s="607"/>
      <c r="N172" s="607" t="s">
        <v>80</v>
      </c>
      <c r="O172" s="607"/>
      <c r="P172" s="607">
        <v>60</v>
      </c>
      <c r="Q172" s="607">
        <v>1</v>
      </c>
      <c r="R172" s="636">
        <f t="shared" si="18"/>
        <v>60</v>
      </c>
      <c r="S172" s="3886" t="s">
        <v>383</v>
      </c>
    </row>
    <row r="173" spans="1:23">
      <c r="A173" s="638" t="s">
        <v>313</v>
      </c>
      <c r="B173" s="744" t="s">
        <v>399</v>
      </c>
      <c r="C173" s="3673"/>
      <c r="D173" s="3760"/>
      <c r="E173" s="633"/>
      <c r="F173" s="633"/>
      <c r="G173" s="633"/>
      <c r="H173" s="633"/>
      <c r="I173" s="641" t="s">
        <v>179</v>
      </c>
      <c r="J173" s="609" t="s">
        <v>113</v>
      </c>
      <c r="K173" s="613">
        <v>30</v>
      </c>
      <c r="L173" s="642"/>
      <c r="M173" s="613"/>
      <c r="N173" s="613" t="s">
        <v>80</v>
      </c>
      <c r="O173" s="613"/>
      <c r="P173" s="613">
        <v>60</v>
      </c>
      <c r="Q173" s="613">
        <v>1</v>
      </c>
      <c r="R173" s="643">
        <f t="shared" si="18"/>
        <v>60</v>
      </c>
      <c r="S173" s="3891"/>
    </row>
    <row r="174" spans="1:23">
      <c r="A174" s="638" t="s">
        <v>313</v>
      </c>
      <c r="B174" s="744" t="s">
        <v>399</v>
      </c>
      <c r="C174" s="3673"/>
      <c r="D174" s="3760"/>
      <c r="E174" s="633"/>
      <c r="F174" s="633"/>
      <c r="G174" s="633"/>
      <c r="H174" s="633"/>
      <c r="I174" s="641" t="s">
        <v>179</v>
      </c>
      <c r="J174" s="609" t="s">
        <v>183</v>
      </c>
      <c r="K174" s="613">
        <v>30</v>
      </c>
      <c r="L174" s="642"/>
      <c r="M174" s="613"/>
      <c r="N174" s="613" t="s">
        <v>80</v>
      </c>
      <c r="O174" s="613"/>
      <c r="P174" s="613">
        <v>60</v>
      </c>
      <c r="Q174" s="613">
        <v>1</v>
      </c>
      <c r="R174" s="643">
        <f t="shared" si="18"/>
        <v>60</v>
      </c>
      <c r="S174" s="3891"/>
    </row>
    <row r="175" spans="1:23">
      <c r="A175" s="638" t="s">
        <v>313</v>
      </c>
      <c r="B175" s="744" t="s">
        <v>399</v>
      </c>
      <c r="C175" s="3673"/>
      <c r="D175" s="3760"/>
      <c r="E175" s="633"/>
      <c r="F175" s="633"/>
      <c r="G175" s="633"/>
      <c r="H175" s="633"/>
      <c r="I175" s="641" t="s">
        <v>180</v>
      </c>
      <c r="J175" s="609" t="s">
        <v>184</v>
      </c>
      <c r="K175" s="613">
        <v>30</v>
      </c>
      <c r="L175" s="642"/>
      <c r="M175" s="613"/>
      <c r="N175" s="613" t="s">
        <v>80</v>
      </c>
      <c r="O175" s="613"/>
      <c r="P175" s="613">
        <v>60</v>
      </c>
      <c r="Q175" s="613">
        <v>1</v>
      </c>
      <c r="R175" s="643">
        <f t="shared" si="18"/>
        <v>60</v>
      </c>
      <c r="S175" s="3891"/>
    </row>
    <row r="176" spans="1:23">
      <c r="A176" s="638" t="s">
        <v>313</v>
      </c>
      <c r="B176" s="744" t="s">
        <v>399</v>
      </c>
      <c r="C176" s="3673"/>
      <c r="D176" s="3760"/>
      <c r="E176" s="633"/>
      <c r="F176" s="633"/>
      <c r="G176" s="633"/>
      <c r="H176" s="610"/>
      <c r="I176" s="641" t="s">
        <v>180</v>
      </c>
      <c r="J176" s="609" t="s">
        <v>113</v>
      </c>
      <c r="K176" s="613">
        <v>30</v>
      </c>
      <c r="L176" s="613"/>
      <c r="M176" s="613"/>
      <c r="N176" s="613" t="s">
        <v>80</v>
      </c>
      <c r="O176" s="613"/>
      <c r="P176" s="613">
        <v>60</v>
      </c>
      <c r="Q176" s="613">
        <v>1</v>
      </c>
      <c r="R176" s="643">
        <f t="shared" si="18"/>
        <v>60</v>
      </c>
      <c r="S176" s="3891"/>
    </row>
    <row r="177" spans="1:19">
      <c r="A177" s="638" t="s">
        <v>313</v>
      </c>
      <c r="B177" s="744" t="s">
        <v>399</v>
      </c>
      <c r="C177" s="3673"/>
      <c r="D177" s="3760"/>
      <c r="E177" s="633"/>
      <c r="F177" s="633"/>
      <c r="G177" s="633"/>
      <c r="H177" s="610"/>
      <c r="I177" s="641" t="s">
        <v>180</v>
      </c>
      <c r="J177" s="609" t="s">
        <v>183</v>
      </c>
      <c r="K177" s="613">
        <v>30</v>
      </c>
      <c r="L177" s="613"/>
      <c r="M177" s="613"/>
      <c r="N177" s="613" t="s">
        <v>80</v>
      </c>
      <c r="O177" s="613"/>
      <c r="P177" s="613">
        <v>60</v>
      </c>
      <c r="Q177" s="613">
        <v>1</v>
      </c>
      <c r="R177" s="643">
        <f t="shared" si="18"/>
        <v>60</v>
      </c>
      <c r="S177" s="3891"/>
    </row>
    <row r="178" spans="1:19">
      <c r="A178" s="638" t="s">
        <v>313</v>
      </c>
      <c r="B178" s="744" t="s">
        <v>399</v>
      </c>
      <c r="C178" s="3673"/>
      <c r="D178" s="3760"/>
      <c r="E178" s="633"/>
      <c r="F178" s="633"/>
      <c r="G178" s="633"/>
      <c r="H178" s="610"/>
      <c r="I178" s="641" t="s">
        <v>180</v>
      </c>
      <c r="J178" s="609" t="s">
        <v>185</v>
      </c>
      <c r="K178" s="613">
        <v>30</v>
      </c>
      <c r="L178" s="613"/>
      <c r="M178" s="613"/>
      <c r="N178" s="613" t="s">
        <v>80</v>
      </c>
      <c r="O178" s="613"/>
      <c r="P178" s="613">
        <v>60</v>
      </c>
      <c r="Q178" s="613">
        <v>1</v>
      </c>
      <c r="R178" s="643">
        <f t="shared" si="18"/>
        <v>60</v>
      </c>
      <c r="S178" s="3891"/>
    </row>
    <row r="179" spans="1:19">
      <c r="A179" s="638" t="s">
        <v>313</v>
      </c>
      <c r="B179" s="744" t="s">
        <v>399</v>
      </c>
      <c r="C179" s="3673"/>
      <c r="D179" s="3760"/>
      <c r="E179" s="633"/>
      <c r="F179" s="633"/>
      <c r="G179" s="633"/>
      <c r="H179" s="610"/>
      <c r="I179" s="641" t="s">
        <v>181</v>
      </c>
      <c r="J179" s="609" t="s">
        <v>186</v>
      </c>
      <c r="K179" s="613">
        <v>30</v>
      </c>
      <c r="L179" s="613"/>
      <c r="M179" s="613"/>
      <c r="N179" s="613" t="s">
        <v>80</v>
      </c>
      <c r="O179" s="613"/>
      <c r="P179" s="613">
        <v>60</v>
      </c>
      <c r="Q179" s="613">
        <v>1</v>
      </c>
      <c r="R179" s="643">
        <f t="shared" si="18"/>
        <v>60</v>
      </c>
      <c r="S179" s="3891"/>
    </row>
    <row r="180" spans="1:19">
      <c r="A180" s="638" t="s">
        <v>313</v>
      </c>
      <c r="B180" s="744" t="s">
        <v>399</v>
      </c>
      <c r="C180" s="3673"/>
      <c r="D180" s="3760"/>
      <c r="E180" s="633"/>
      <c r="F180" s="633"/>
      <c r="G180" s="633"/>
      <c r="H180" s="610"/>
      <c r="I180" s="641" t="s">
        <v>181</v>
      </c>
      <c r="J180" s="609" t="s">
        <v>113</v>
      </c>
      <c r="K180" s="613">
        <v>30</v>
      </c>
      <c r="L180" s="613"/>
      <c r="M180" s="613"/>
      <c r="N180" s="613" t="s">
        <v>80</v>
      </c>
      <c r="O180" s="613"/>
      <c r="P180" s="613">
        <v>60</v>
      </c>
      <c r="Q180" s="613">
        <v>1</v>
      </c>
      <c r="R180" s="643">
        <f t="shared" si="18"/>
        <v>60</v>
      </c>
      <c r="S180" s="3891"/>
    </row>
    <row r="181" spans="1:19">
      <c r="A181" s="638" t="s">
        <v>313</v>
      </c>
      <c r="B181" s="744" t="s">
        <v>399</v>
      </c>
      <c r="C181" s="3673"/>
      <c r="D181" s="3760"/>
      <c r="E181" s="633"/>
      <c r="F181" s="633"/>
      <c r="G181" s="633"/>
      <c r="H181" s="610"/>
      <c r="I181" s="641" t="s">
        <v>181</v>
      </c>
      <c r="J181" s="609" t="s">
        <v>183</v>
      </c>
      <c r="K181" s="613">
        <v>30</v>
      </c>
      <c r="L181" s="613"/>
      <c r="M181" s="613"/>
      <c r="N181" s="613" t="s">
        <v>80</v>
      </c>
      <c r="O181" s="613"/>
      <c r="P181" s="613">
        <v>60</v>
      </c>
      <c r="Q181" s="613">
        <v>1</v>
      </c>
      <c r="R181" s="643">
        <f t="shared" si="18"/>
        <v>60</v>
      </c>
      <c r="S181" s="3891"/>
    </row>
    <row r="182" spans="1:19" ht="12.75" thickBot="1">
      <c r="A182" s="714" t="s">
        <v>313</v>
      </c>
      <c r="B182" s="746" t="s">
        <v>399</v>
      </c>
      <c r="C182" s="3794"/>
      <c r="D182" s="3795"/>
      <c r="E182" s="747"/>
      <c r="F182" s="747"/>
      <c r="G182" s="747"/>
      <c r="H182" s="615"/>
      <c r="I182" s="645" t="s">
        <v>181</v>
      </c>
      <c r="J182" s="749" t="s">
        <v>187</v>
      </c>
      <c r="K182" s="618">
        <v>30</v>
      </c>
      <c r="L182" s="618"/>
      <c r="M182" s="618"/>
      <c r="N182" s="618" t="s">
        <v>80</v>
      </c>
      <c r="O182" s="618"/>
      <c r="P182" s="618">
        <v>60</v>
      </c>
      <c r="Q182" s="618">
        <v>1</v>
      </c>
      <c r="R182" s="750">
        <f t="shared" si="18"/>
        <v>60</v>
      </c>
      <c r="S182" s="3887"/>
    </row>
    <row r="183" spans="1:19">
      <c r="A183" s="630" t="s">
        <v>313</v>
      </c>
      <c r="B183" s="744" t="s">
        <v>309</v>
      </c>
      <c r="C183" s="3793">
        <v>357762</v>
      </c>
      <c r="D183" s="3759">
        <v>1539</v>
      </c>
      <c r="E183" s="603" t="s">
        <v>718</v>
      </c>
      <c r="F183" s="603" t="s">
        <v>34</v>
      </c>
      <c r="G183" s="603" t="s">
        <v>536</v>
      </c>
      <c r="H183" s="601" t="str">
        <f>A183&amp;"-"&amp;E183&amp;F183&amp;"-"&amp;G183</f>
        <v>PK3-YR-ME</v>
      </c>
      <c r="I183" s="3742" t="s">
        <v>297</v>
      </c>
      <c r="J183" s="604" t="s">
        <v>274</v>
      </c>
      <c r="K183" s="607">
        <v>365</v>
      </c>
      <c r="L183" s="607"/>
      <c r="M183" s="607"/>
      <c r="N183" s="607" t="s">
        <v>80</v>
      </c>
      <c r="O183" s="607"/>
      <c r="P183" s="607">
        <v>30</v>
      </c>
      <c r="Q183" s="607">
        <v>1</v>
      </c>
      <c r="R183" s="636">
        <f t="shared" si="18"/>
        <v>30</v>
      </c>
      <c r="S183" s="3886" t="s">
        <v>383</v>
      </c>
    </row>
    <row r="184" spans="1:19" ht="12.75" customHeight="1">
      <c r="A184" s="638" t="s">
        <v>313</v>
      </c>
      <c r="B184" s="744" t="s">
        <v>309</v>
      </c>
      <c r="C184" s="3673"/>
      <c r="D184" s="3760"/>
      <c r="E184" s="633" t="s">
        <v>718</v>
      </c>
      <c r="F184" s="633" t="s">
        <v>34</v>
      </c>
      <c r="G184" s="633" t="s">
        <v>536</v>
      </c>
      <c r="H184" s="610" t="str">
        <f t="shared" ref="H184:H194" si="20">A184&amp;"-"&amp;E184&amp;F184&amp;"-"&amp;G184</f>
        <v>PK3-YR-ME</v>
      </c>
      <c r="I184" s="3743"/>
      <c r="J184" s="609" t="s">
        <v>275</v>
      </c>
      <c r="K184" s="613">
        <v>365</v>
      </c>
      <c r="L184" s="613"/>
      <c r="M184" s="613"/>
      <c r="N184" s="613" t="s">
        <v>80</v>
      </c>
      <c r="O184" s="613"/>
      <c r="P184" s="613">
        <v>30</v>
      </c>
      <c r="Q184" s="613">
        <v>1</v>
      </c>
      <c r="R184" s="643">
        <f t="shared" si="18"/>
        <v>30</v>
      </c>
      <c r="S184" s="3891"/>
    </row>
    <row r="185" spans="1:19" ht="13.5" customHeight="1" thickBot="1">
      <c r="A185" s="638" t="s">
        <v>313</v>
      </c>
      <c r="B185" s="744" t="s">
        <v>309</v>
      </c>
      <c r="C185" s="3670"/>
      <c r="D185" s="3760"/>
      <c r="E185" s="1009" t="s">
        <v>718</v>
      </c>
      <c r="F185" s="1009" t="s">
        <v>34</v>
      </c>
      <c r="G185" s="1009" t="s">
        <v>536</v>
      </c>
      <c r="H185" s="1133" t="str">
        <f t="shared" si="20"/>
        <v>PK3-YR-ME</v>
      </c>
      <c r="I185" s="3661"/>
      <c r="J185" s="1010" t="s">
        <v>276</v>
      </c>
      <c r="K185" s="1011">
        <v>365</v>
      </c>
      <c r="L185" s="1011"/>
      <c r="M185" s="1011"/>
      <c r="N185" s="1011" t="s">
        <v>80</v>
      </c>
      <c r="O185" s="1011"/>
      <c r="P185" s="1011">
        <v>30</v>
      </c>
      <c r="Q185" s="1011">
        <v>1</v>
      </c>
      <c r="R185" s="1135">
        <f t="shared" si="18"/>
        <v>30</v>
      </c>
      <c r="S185" s="3887"/>
    </row>
    <row r="186" spans="1:19">
      <c r="A186" s="638" t="s">
        <v>313</v>
      </c>
      <c r="B186" s="744" t="s">
        <v>310</v>
      </c>
      <c r="C186" s="3694">
        <v>357763</v>
      </c>
      <c r="D186" s="3760"/>
      <c r="E186" s="1136" t="s">
        <v>718</v>
      </c>
      <c r="F186" s="1136" t="s">
        <v>34</v>
      </c>
      <c r="G186" s="1136" t="s">
        <v>536</v>
      </c>
      <c r="H186" s="1137" t="str">
        <f t="shared" si="20"/>
        <v>PK3-YR-ME</v>
      </c>
      <c r="I186" s="3672" t="s">
        <v>287</v>
      </c>
      <c r="J186" s="1138" t="s">
        <v>274</v>
      </c>
      <c r="K186" s="1139">
        <v>365</v>
      </c>
      <c r="L186" s="1139"/>
      <c r="M186" s="1139"/>
      <c r="N186" s="1139" t="s">
        <v>80</v>
      </c>
      <c r="O186" s="1139"/>
      <c r="P186" s="1139">
        <v>30</v>
      </c>
      <c r="Q186" s="1139">
        <v>1</v>
      </c>
      <c r="R186" s="1140">
        <f t="shared" si="18"/>
        <v>30</v>
      </c>
      <c r="S186" s="3886" t="s">
        <v>383</v>
      </c>
    </row>
    <row r="187" spans="1:19" ht="12.75" customHeight="1">
      <c r="A187" s="638" t="s">
        <v>313</v>
      </c>
      <c r="B187" s="744" t="s">
        <v>310</v>
      </c>
      <c r="C187" s="3673"/>
      <c r="D187" s="3760"/>
      <c r="E187" s="670" t="s">
        <v>718</v>
      </c>
      <c r="F187" s="670" t="s">
        <v>34</v>
      </c>
      <c r="G187" s="670" t="s">
        <v>536</v>
      </c>
      <c r="H187" s="1141" t="str">
        <f t="shared" si="20"/>
        <v>PK3-YR-ME</v>
      </c>
      <c r="I187" s="3743"/>
      <c r="J187" s="677" t="s">
        <v>275</v>
      </c>
      <c r="K187" s="983">
        <v>365</v>
      </c>
      <c r="L187" s="983"/>
      <c r="M187" s="983"/>
      <c r="N187" s="983" t="s">
        <v>80</v>
      </c>
      <c r="O187" s="983"/>
      <c r="P187" s="983">
        <v>30</v>
      </c>
      <c r="Q187" s="983">
        <v>1</v>
      </c>
      <c r="R187" s="732">
        <f t="shared" si="18"/>
        <v>30</v>
      </c>
      <c r="S187" s="3891"/>
    </row>
    <row r="188" spans="1:19" ht="13.5" customHeight="1" thickBot="1">
      <c r="A188" s="638" t="s">
        <v>313</v>
      </c>
      <c r="B188" s="744" t="s">
        <v>310</v>
      </c>
      <c r="C188" s="3670"/>
      <c r="D188" s="3760"/>
      <c r="E188" s="1009" t="s">
        <v>718</v>
      </c>
      <c r="F188" s="1009" t="s">
        <v>34</v>
      </c>
      <c r="G188" s="1009" t="s">
        <v>536</v>
      </c>
      <c r="H188" s="1133" t="str">
        <f t="shared" si="20"/>
        <v>PK3-YR-ME</v>
      </c>
      <c r="I188" s="3661"/>
      <c r="J188" s="1010" t="s">
        <v>276</v>
      </c>
      <c r="K188" s="1011">
        <v>365</v>
      </c>
      <c r="L188" s="1011"/>
      <c r="M188" s="1011"/>
      <c r="N188" s="1011" t="s">
        <v>80</v>
      </c>
      <c r="O188" s="1011"/>
      <c r="P188" s="1011">
        <v>30</v>
      </c>
      <c r="Q188" s="1011">
        <v>1</v>
      </c>
      <c r="R188" s="1135">
        <f t="shared" si="18"/>
        <v>30</v>
      </c>
      <c r="S188" s="3887"/>
    </row>
    <row r="189" spans="1:19">
      <c r="A189" s="638" t="s">
        <v>313</v>
      </c>
      <c r="B189" s="744" t="s">
        <v>311</v>
      </c>
      <c r="C189" s="3694">
        <v>357764</v>
      </c>
      <c r="D189" s="3760"/>
      <c r="E189" s="662" t="s">
        <v>718</v>
      </c>
      <c r="F189" s="662" t="s">
        <v>34</v>
      </c>
      <c r="G189" s="662" t="s">
        <v>536</v>
      </c>
      <c r="H189" s="1142" t="str">
        <f t="shared" si="20"/>
        <v>PK3-YR-ME</v>
      </c>
      <c r="I189" s="3672" t="s">
        <v>288</v>
      </c>
      <c r="J189" s="1143" t="s">
        <v>274</v>
      </c>
      <c r="K189" s="1102">
        <v>365</v>
      </c>
      <c r="L189" s="1102"/>
      <c r="M189" s="1102"/>
      <c r="N189" s="1102" t="s">
        <v>80</v>
      </c>
      <c r="O189" s="1102"/>
      <c r="P189" s="1102">
        <v>30</v>
      </c>
      <c r="Q189" s="1102">
        <v>1</v>
      </c>
      <c r="R189" s="1144">
        <f t="shared" si="18"/>
        <v>30</v>
      </c>
      <c r="S189" s="3886" t="s">
        <v>383</v>
      </c>
    </row>
    <row r="190" spans="1:19" ht="12.75" customHeight="1">
      <c r="A190" s="638" t="s">
        <v>313</v>
      </c>
      <c r="B190" s="744" t="s">
        <v>311</v>
      </c>
      <c r="C190" s="3673"/>
      <c r="D190" s="3760"/>
      <c r="E190" s="670" t="s">
        <v>718</v>
      </c>
      <c r="F190" s="670" t="s">
        <v>34</v>
      </c>
      <c r="G190" s="670" t="s">
        <v>536</v>
      </c>
      <c r="H190" s="1141" t="str">
        <f t="shared" si="20"/>
        <v>PK3-YR-ME</v>
      </c>
      <c r="I190" s="3743"/>
      <c r="J190" s="677" t="s">
        <v>275</v>
      </c>
      <c r="K190" s="983">
        <v>365</v>
      </c>
      <c r="L190" s="983"/>
      <c r="M190" s="983"/>
      <c r="N190" s="983" t="s">
        <v>80</v>
      </c>
      <c r="O190" s="983"/>
      <c r="P190" s="983">
        <v>30</v>
      </c>
      <c r="Q190" s="983">
        <v>1</v>
      </c>
      <c r="R190" s="732">
        <f t="shared" si="18"/>
        <v>30</v>
      </c>
      <c r="S190" s="3891"/>
    </row>
    <row r="191" spans="1:19" ht="13.5" customHeight="1" thickBot="1">
      <c r="A191" s="638" t="s">
        <v>313</v>
      </c>
      <c r="B191" s="744" t="s">
        <v>311</v>
      </c>
      <c r="C191" s="3670"/>
      <c r="D191" s="3760"/>
      <c r="E191" s="1009" t="s">
        <v>718</v>
      </c>
      <c r="F191" s="1009" t="s">
        <v>34</v>
      </c>
      <c r="G191" s="1009" t="s">
        <v>536</v>
      </c>
      <c r="H191" s="1133" t="str">
        <f t="shared" si="20"/>
        <v>PK3-YR-ME</v>
      </c>
      <c r="I191" s="3661"/>
      <c r="J191" s="1010" t="s">
        <v>276</v>
      </c>
      <c r="K191" s="1011">
        <v>365</v>
      </c>
      <c r="L191" s="1011"/>
      <c r="M191" s="1011"/>
      <c r="N191" s="1011" t="s">
        <v>80</v>
      </c>
      <c r="O191" s="1011"/>
      <c r="P191" s="1011">
        <v>30</v>
      </c>
      <c r="Q191" s="1011">
        <v>1</v>
      </c>
      <c r="R191" s="1135">
        <f t="shared" si="18"/>
        <v>30</v>
      </c>
      <c r="S191" s="3887"/>
    </row>
    <row r="192" spans="1:19">
      <c r="A192" s="638" t="s">
        <v>313</v>
      </c>
      <c r="B192" s="744" t="s">
        <v>312</v>
      </c>
      <c r="C192" s="3694">
        <v>357765</v>
      </c>
      <c r="D192" s="3760"/>
      <c r="E192" s="662" t="s">
        <v>718</v>
      </c>
      <c r="F192" s="662" t="s">
        <v>34</v>
      </c>
      <c r="G192" s="662" t="s">
        <v>536</v>
      </c>
      <c r="H192" s="1142" t="str">
        <f t="shared" si="20"/>
        <v>PK3-YR-ME</v>
      </c>
      <c r="I192" s="3672" t="s">
        <v>289</v>
      </c>
      <c r="J192" s="1143" t="s">
        <v>274</v>
      </c>
      <c r="K192" s="1102">
        <v>365</v>
      </c>
      <c r="L192" s="1102"/>
      <c r="M192" s="1102"/>
      <c r="N192" s="1102" t="s">
        <v>80</v>
      </c>
      <c r="O192" s="1102"/>
      <c r="P192" s="1102">
        <v>30</v>
      </c>
      <c r="Q192" s="1102">
        <v>1</v>
      </c>
      <c r="R192" s="1144">
        <f t="shared" si="18"/>
        <v>30</v>
      </c>
      <c r="S192" s="3886" t="s">
        <v>383</v>
      </c>
    </row>
    <row r="193" spans="1:19" ht="12.75" customHeight="1">
      <c r="A193" s="638" t="s">
        <v>313</v>
      </c>
      <c r="B193" s="744" t="s">
        <v>312</v>
      </c>
      <c r="C193" s="3673"/>
      <c r="D193" s="3760"/>
      <c r="E193" s="670" t="s">
        <v>718</v>
      </c>
      <c r="F193" s="670" t="s">
        <v>34</v>
      </c>
      <c r="G193" s="670" t="s">
        <v>536</v>
      </c>
      <c r="H193" s="1141" t="str">
        <f t="shared" si="20"/>
        <v>PK3-YR-ME</v>
      </c>
      <c r="I193" s="3743"/>
      <c r="J193" s="677" t="s">
        <v>275</v>
      </c>
      <c r="K193" s="983">
        <v>365</v>
      </c>
      <c r="L193" s="983"/>
      <c r="M193" s="983"/>
      <c r="N193" s="983" t="s">
        <v>80</v>
      </c>
      <c r="O193" s="983"/>
      <c r="P193" s="983">
        <v>30</v>
      </c>
      <c r="Q193" s="983">
        <v>1</v>
      </c>
      <c r="R193" s="732">
        <f t="shared" si="18"/>
        <v>30</v>
      </c>
      <c r="S193" s="3891"/>
    </row>
    <row r="194" spans="1:19" ht="13.5" customHeight="1" thickBot="1">
      <c r="A194" s="638" t="s">
        <v>313</v>
      </c>
      <c r="B194" s="744" t="s">
        <v>312</v>
      </c>
      <c r="C194" s="3794"/>
      <c r="D194" s="3795"/>
      <c r="E194" s="1009" t="s">
        <v>718</v>
      </c>
      <c r="F194" s="1009" t="s">
        <v>34</v>
      </c>
      <c r="G194" s="1009" t="s">
        <v>536</v>
      </c>
      <c r="H194" s="1133" t="str">
        <f t="shared" si="20"/>
        <v>PK3-YR-ME</v>
      </c>
      <c r="I194" s="3548"/>
      <c r="J194" s="1010" t="s">
        <v>276</v>
      </c>
      <c r="K194" s="1011">
        <v>365</v>
      </c>
      <c r="L194" s="1011"/>
      <c r="M194" s="1011"/>
      <c r="N194" s="1011" t="s">
        <v>80</v>
      </c>
      <c r="O194" s="1011"/>
      <c r="P194" s="1011">
        <v>30</v>
      </c>
      <c r="Q194" s="1011">
        <v>1</v>
      </c>
      <c r="R194" s="1135">
        <f t="shared" si="18"/>
        <v>30</v>
      </c>
      <c r="S194" s="3887"/>
    </row>
    <row r="195" spans="1:19" ht="12.75" thickBot="1">
      <c r="A195" s="630" t="s">
        <v>313</v>
      </c>
      <c r="B195" s="1145" t="s">
        <v>67</v>
      </c>
      <c r="C195" s="3793">
        <v>357498</v>
      </c>
      <c r="D195" s="3759">
        <v>1530</v>
      </c>
      <c r="E195" s="603"/>
      <c r="F195" s="603"/>
      <c r="G195" s="603"/>
      <c r="H195" s="601"/>
      <c r="I195" s="3752" t="s">
        <v>67</v>
      </c>
      <c r="J195" s="604" t="s">
        <v>68</v>
      </c>
      <c r="K195" s="607">
        <v>180</v>
      </c>
      <c r="L195" s="607"/>
      <c r="M195" s="607"/>
      <c r="N195" s="607" t="s">
        <v>80</v>
      </c>
      <c r="O195" s="607"/>
      <c r="P195" s="607">
        <v>120</v>
      </c>
      <c r="Q195" s="607">
        <v>2</v>
      </c>
      <c r="R195" s="636">
        <f t="shared" ref="R195:R202" si="21">P195*Q195</f>
        <v>240</v>
      </c>
      <c r="S195" s="1151" t="s">
        <v>384</v>
      </c>
    </row>
    <row r="196" spans="1:19" ht="12.75" customHeight="1">
      <c r="A196" s="638" t="s">
        <v>313</v>
      </c>
      <c r="B196" s="1146" t="s">
        <v>67</v>
      </c>
      <c r="C196" s="3673"/>
      <c r="D196" s="3760"/>
      <c r="E196" s="633"/>
      <c r="F196" s="633"/>
      <c r="G196" s="633"/>
      <c r="H196" s="610"/>
      <c r="I196" s="3753"/>
      <c r="J196" s="609" t="s">
        <v>69</v>
      </c>
      <c r="K196" s="613">
        <v>180</v>
      </c>
      <c r="L196" s="613"/>
      <c r="M196" s="613"/>
      <c r="N196" s="613" t="s">
        <v>80</v>
      </c>
      <c r="O196" s="613"/>
      <c r="P196" s="613">
        <v>120</v>
      </c>
      <c r="Q196" s="613">
        <v>2</v>
      </c>
      <c r="R196" s="643">
        <f t="shared" si="21"/>
        <v>240</v>
      </c>
      <c r="S196" s="3886" t="s">
        <v>383</v>
      </c>
    </row>
    <row r="197" spans="1:19" ht="12.75" customHeight="1">
      <c r="A197" s="638" t="s">
        <v>313</v>
      </c>
      <c r="B197" s="1146" t="s">
        <v>67</v>
      </c>
      <c r="C197" s="3673"/>
      <c r="D197" s="3760"/>
      <c r="E197" s="633"/>
      <c r="F197" s="633"/>
      <c r="G197" s="633"/>
      <c r="H197" s="610"/>
      <c r="I197" s="3753"/>
      <c r="J197" s="609" t="s">
        <v>79</v>
      </c>
      <c r="K197" s="613">
        <v>180</v>
      </c>
      <c r="L197" s="613"/>
      <c r="M197" s="613"/>
      <c r="N197" s="613" t="s">
        <v>80</v>
      </c>
      <c r="O197" s="613"/>
      <c r="P197" s="613">
        <v>120</v>
      </c>
      <c r="Q197" s="613">
        <v>2</v>
      </c>
      <c r="R197" s="643">
        <f t="shared" si="21"/>
        <v>240</v>
      </c>
      <c r="S197" s="3891"/>
    </row>
    <row r="198" spans="1:19" ht="13.5" customHeight="1" thickBot="1">
      <c r="A198" s="714" t="s">
        <v>313</v>
      </c>
      <c r="B198" s="1147" t="s">
        <v>67</v>
      </c>
      <c r="C198" s="3794"/>
      <c r="D198" s="3795"/>
      <c r="E198" s="747"/>
      <c r="F198" s="747"/>
      <c r="G198" s="747"/>
      <c r="H198" s="615"/>
      <c r="I198" s="3569"/>
      <c r="J198" s="749" t="s">
        <v>72</v>
      </c>
      <c r="K198" s="618">
        <v>180</v>
      </c>
      <c r="L198" s="618"/>
      <c r="M198" s="618"/>
      <c r="N198" s="618" t="s">
        <v>80</v>
      </c>
      <c r="O198" s="618"/>
      <c r="P198" s="618">
        <v>120</v>
      </c>
      <c r="Q198" s="618">
        <v>2</v>
      </c>
      <c r="R198" s="750">
        <f t="shared" si="21"/>
        <v>240</v>
      </c>
      <c r="S198" s="3887"/>
    </row>
    <row r="199" spans="1:19">
      <c r="A199" s="598" t="s">
        <v>313</v>
      </c>
      <c r="B199" s="595" t="s">
        <v>888</v>
      </c>
      <c r="C199" s="602">
        <v>361414</v>
      </c>
      <c r="D199" s="4079">
        <v>7882</v>
      </c>
      <c r="E199" s="603" t="s">
        <v>694</v>
      </c>
      <c r="F199" s="603" t="s">
        <v>32</v>
      </c>
      <c r="G199" s="603" t="s">
        <v>706</v>
      </c>
      <c r="H199" s="603" t="str">
        <f>A199&amp;"-"&amp;E199&amp;F199&amp;"-"&amp;G199</f>
        <v>PK3-FI-OP</v>
      </c>
      <c r="I199" s="604" t="str">
        <f>B199</f>
        <v>Bag maker 3A7</v>
      </c>
      <c r="J199" s="604" t="s">
        <v>892</v>
      </c>
      <c r="K199" s="601">
        <v>14</v>
      </c>
      <c r="L199" s="605"/>
      <c r="M199" s="606"/>
      <c r="N199" s="601" t="s">
        <v>80</v>
      </c>
      <c r="O199" s="601"/>
      <c r="P199" s="607">
        <v>30</v>
      </c>
      <c r="Q199" s="601">
        <v>1</v>
      </c>
      <c r="R199" s="606">
        <f t="shared" si="21"/>
        <v>30</v>
      </c>
      <c r="S199" s="3886" t="s">
        <v>383</v>
      </c>
    </row>
    <row r="200" spans="1:19">
      <c r="A200" s="599" t="s">
        <v>313</v>
      </c>
      <c r="B200" s="596" t="s">
        <v>889</v>
      </c>
      <c r="C200" s="3104">
        <v>361415</v>
      </c>
      <c r="D200" s="4080"/>
      <c r="E200" s="3105" t="s">
        <v>694</v>
      </c>
      <c r="F200" s="3105" t="s">
        <v>32</v>
      </c>
      <c r="G200" s="3105" t="s">
        <v>706</v>
      </c>
      <c r="H200" s="3105" t="str">
        <f t="shared" ref="H200:H202" si="22">A200&amp;"-"&amp;E200&amp;F200&amp;"-"&amp;G200</f>
        <v>PK3-FI-OP</v>
      </c>
      <c r="I200" s="2607" t="str">
        <f t="shared" ref="I200:I202" si="23">B200</f>
        <v>Bag maker 3A8</v>
      </c>
      <c r="J200" s="2607" t="s">
        <v>893</v>
      </c>
      <c r="K200" s="3107">
        <v>14</v>
      </c>
      <c r="L200" s="611"/>
      <c r="M200" s="612"/>
      <c r="N200" s="610" t="s">
        <v>80</v>
      </c>
      <c r="O200" s="610"/>
      <c r="P200" s="613">
        <v>30</v>
      </c>
      <c r="Q200" s="610">
        <v>1</v>
      </c>
      <c r="R200" s="612">
        <f t="shared" si="21"/>
        <v>30</v>
      </c>
      <c r="S200" s="3891"/>
    </row>
    <row r="201" spans="1:19">
      <c r="A201" s="599" t="s">
        <v>313</v>
      </c>
      <c r="B201" s="596" t="s">
        <v>890</v>
      </c>
      <c r="C201" s="3104">
        <v>361416</v>
      </c>
      <c r="D201" s="4080"/>
      <c r="E201" s="3105" t="s">
        <v>694</v>
      </c>
      <c r="F201" s="3105" t="s">
        <v>32</v>
      </c>
      <c r="G201" s="3105" t="s">
        <v>706</v>
      </c>
      <c r="H201" s="3105" t="str">
        <f t="shared" si="22"/>
        <v>PK3-FI-OP</v>
      </c>
      <c r="I201" s="2607" t="str">
        <f t="shared" si="23"/>
        <v>Bag maker 3A9</v>
      </c>
      <c r="J201" s="2607" t="s">
        <v>894</v>
      </c>
      <c r="K201" s="3107">
        <v>14</v>
      </c>
      <c r="L201" s="611"/>
      <c r="M201" s="612"/>
      <c r="N201" s="610" t="s">
        <v>80</v>
      </c>
      <c r="O201" s="610"/>
      <c r="P201" s="613">
        <v>30</v>
      </c>
      <c r="Q201" s="610">
        <v>1</v>
      </c>
      <c r="R201" s="612">
        <f t="shared" si="21"/>
        <v>30</v>
      </c>
      <c r="S201" s="3891"/>
    </row>
    <row r="202" spans="1:19" ht="12.75" thickBot="1">
      <c r="A202" s="600" t="s">
        <v>313</v>
      </c>
      <c r="B202" s="597" t="s">
        <v>891</v>
      </c>
      <c r="C202" s="3111">
        <v>361417</v>
      </c>
      <c r="D202" s="4081"/>
      <c r="E202" s="3112" t="s">
        <v>694</v>
      </c>
      <c r="F202" s="3112" t="s">
        <v>32</v>
      </c>
      <c r="G202" s="3112" t="s">
        <v>706</v>
      </c>
      <c r="H202" s="3112" t="str">
        <f t="shared" si="22"/>
        <v>PK3-FI-OP</v>
      </c>
      <c r="I202" s="1540" t="str">
        <f t="shared" si="23"/>
        <v>Bag maker 3A10</v>
      </c>
      <c r="J202" s="1540" t="s">
        <v>895</v>
      </c>
      <c r="K202" s="2608">
        <v>14</v>
      </c>
      <c r="L202" s="616"/>
      <c r="M202" s="617"/>
      <c r="N202" s="615" t="s">
        <v>80</v>
      </c>
      <c r="O202" s="615"/>
      <c r="P202" s="618">
        <v>30</v>
      </c>
      <c r="Q202" s="615">
        <v>1</v>
      </c>
      <c r="R202" s="617">
        <f t="shared" si="21"/>
        <v>30</v>
      </c>
      <c r="S202" s="3887"/>
    </row>
  </sheetData>
  <autoFilter ref="A5:X202" xr:uid="{5C05FC6B-F73D-4D6E-81AA-955BDAB979B4}"/>
  <mergeCells count="218">
    <mergeCell ref="C125:C127"/>
    <mergeCell ref="E120:E122"/>
    <mergeCell ref="F120:F122"/>
    <mergeCell ref="G120:G122"/>
    <mergeCell ref="H120:H122"/>
    <mergeCell ref="K120:K122"/>
    <mergeCell ref="E123:E124"/>
    <mergeCell ref="F123:F124"/>
    <mergeCell ref="G123:G124"/>
    <mergeCell ref="H123:H124"/>
    <mergeCell ref="K123:K124"/>
    <mergeCell ref="E125:E127"/>
    <mergeCell ref="F125:F127"/>
    <mergeCell ref="G125:G127"/>
    <mergeCell ref="H125:H127"/>
    <mergeCell ref="I125:I127"/>
    <mergeCell ref="K125:K127"/>
    <mergeCell ref="H97:H98"/>
    <mergeCell ref="K97:K98"/>
    <mergeCell ref="E99:E101"/>
    <mergeCell ref="F99:F101"/>
    <mergeCell ref="G99:G101"/>
    <mergeCell ref="H99:H101"/>
    <mergeCell ref="I99:I101"/>
    <mergeCell ref="K99:K101"/>
    <mergeCell ref="D125:D127"/>
    <mergeCell ref="F71:F72"/>
    <mergeCell ref="G71:G72"/>
    <mergeCell ref="H71:H72"/>
    <mergeCell ref="K71:K72"/>
    <mergeCell ref="D73:D75"/>
    <mergeCell ref="E73:E75"/>
    <mergeCell ref="F73:F75"/>
    <mergeCell ref="G73:G75"/>
    <mergeCell ref="H73:H75"/>
    <mergeCell ref="I73:I75"/>
    <mergeCell ref="K73:K75"/>
    <mergeCell ref="I192:I194"/>
    <mergeCell ref="I189:I191"/>
    <mergeCell ref="I186:I188"/>
    <mergeCell ref="I183:I185"/>
    <mergeCell ref="I139:I142"/>
    <mergeCell ref="I143:I144"/>
    <mergeCell ref="I146:I150"/>
    <mergeCell ref="I151:I153"/>
    <mergeCell ref="C130:C131"/>
    <mergeCell ref="I157:I160"/>
    <mergeCell ref="D183:D194"/>
    <mergeCell ref="I130:I131"/>
    <mergeCell ref="C161:C163"/>
    <mergeCell ref="D161:D163"/>
    <mergeCell ref="C164:C166"/>
    <mergeCell ref="D164:D166"/>
    <mergeCell ref="B132:B160"/>
    <mergeCell ref="D132:D137"/>
    <mergeCell ref="C132:C137"/>
    <mergeCell ref="D139:D142"/>
    <mergeCell ref="C139:C142"/>
    <mergeCell ref="D146:D150"/>
    <mergeCell ref="C146:C150"/>
    <mergeCell ref="D143:D144"/>
    <mergeCell ref="C143:C144"/>
    <mergeCell ref="D157:D160"/>
    <mergeCell ref="C157:C160"/>
    <mergeCell ref="D151:D153"/>
    <mergeCell ref="C151:C153"/>
    <mergeCell ref="I80:I82"/>
    <mergeCell ref="I86:I88"/>
    <mergeCell ref="I104:I105"/>
    <mergeCell ref="I91:I93"/>
    <mergeCell ref="B106:B131"/>
    <mergeCell ref="D130:D131"/>
    <mergeCell ref="D99:D101"/>
    <mergeCell ref="C99:C101"/>
    <mergeCell ref="E94:E96"/>
    <mergeCell ref="B80:B105"/>
    <mergeCell ref="D80:D88"/>
    <mergeCell ref="C80:C88"/>
    <mergeCell ref="C91:C93"/>
    <mergeCell ref="D91:D93"/>
    <mergeCell ref="D94:D96"/>
    <mergeCell ref="C94:C96"/>
    <mergeCell ref="C104:C105"/>
    <mergeCell ref="D104:D105"/>
    <mergeCell ref="F94:F96"/>
    <mergeCell ref="G94:G96"/>
    <mergeCell ref="H94:H96"/>
    <mergeCell ref="E97:E98"/>
    <mergeCell ref="F97:F98"/>
    <mergeCell ref="G97:G98"/>
    <mergeCell ref="B54:B79"/>
    <mergeCell ref="D54:D62"/>
    <mergeCell ref="C54:C62"/>
    <mergeCell ref="D65:D67"/>
    <mergeCell ref="C65:C67"/>
    <mergeCell ref="D71:D72"/>
    <mergeCell ref="C71:C72"/>
    <mergeCell ref="D68:D70"/>
    <mergeCell ref="C68:C70"/>
    <mergeCell ref="D78:D79"/>
    <mergeCell ref="C78:C79"/>
    <mergeCell ref="C73:C75"/>
    <mergeCell ref="B28:B53"/>
    <mergeCell ref="C39:C41"/>
    <mergeCell ref="D39:D41"/>
    <mergeCell ref="D42:D44"/>
    <mergeCell ref="C42:C44"/>
    <mergeCell ref="D52:D53"/>
    <mergeCell ref="C52:C53"/>
    <mergeCell ref="D45:D46"/>
    <mergeCell ref="C45:C46"/>
    <mergeCell ref="C28:C36"/>
    <mergeCell ref="D28:D36"/>
    <mergeCell ref="D47:D49"/>
    <mergeCell ref="C47:C49"/>
    <mergeCell ref="B6:B16"/>
    <mergeCell ref="B17:B27"/>
    <mergeCell ref="D6:D15"/>
    <mergeCell ref="C6:C15"/>
    <mergeCell ref="D17:D26"/>
    <mergeCell ref="C17:C26"/>
    <mergeCell ref="S199:S202"/>
    <mergeCell ref="C2:K2"/>
    <mergeCell ref="I195:I198"/>
    <mergeCell ref="S196:S198"/>
    <mergeCell ref="S183:S185"/>
    <mergeCell ref="S186:S188"/>
    <mergeCell ref="S189:S191"/>
    <mergeCell ref="S192:S194"/>
    <mergeCell ref="S172:S182"/>
    <mergeCell ref="S139:S141"/>
    <mergeCell ref="S143:S148"/>
    <mergeCell ref="S149:S150"/>
    <mergeCell ref="S152:S153"/>
    <mergeCell ref="S158:S160"/>
    <mergeCell ref="S132:S138"/>
    <mergeCell ref="S106:S115"/>
    <mergeCell ref="S117:S118"/>
    <mergeCell ref="S91:S92"/>
    <mergeCell ref="S65:S66"/>
    <mergeCell ref="S68:S72"/>
    <mergeCell ref="S73:S74"/>
    <mergeCell ref="S17:S25"/>
    <mergeCell ref="S6:S14"/>
    <mergeCell ref="S80:S89"/>
    <mergeCell ref="S28:S37"/>
    <mergeCell ref="S39:S40"/>
    <mergeCell ref="S42:S44"/>
    <mergeCell ref="S45:S46"/>
    <mergeCell ref="S47:S48"/>
    <mergeCell ref="S54:S63"/>
    <mergeCell ref="S94:S96"/>
    <mergeCell ref="S97:S98"/>
    <mergeCell ref="S99:S100"/>
    <mergeCell ref="S120:S122"/>
    <mergeCell ref="S123:S124"/>
    <mergeCell ref="S125:S126"/>
    <mergeCell ref="D106:D114"/>
    <mergeCell ref="C106:C114"/>
    <mergeCell ref="D117:D119"/>
    <mergeCell ref="C117:C119"/>
    <mergeCell ref="D120:D122"/>
    <mergeCell ref="C120:C122"/>
    <mergeCell ref="I117:I119"/>
    <mergeCell ref="D123:D124"/>
    <mergeCell ref="C123:C124"/>
    <mergeCell ref="I120:I122"/>
    <mergeCell ref="I123:I124"/>
    <mergeCell ref="I106:I108"/>
    <mergeCell ref="I112:I114"/>
    <mergeCell ref="D97:D98"/>
    <mergeCell ref="C97:C98"/>
    <mergeCell ref="I94:I96"/>
    <mergeCell ref="I97:I98"/>
    <mergeCell ref="K94:K96"/>
    <mergeCell ref="D195:D198"/>
    <mergeCell ref="D199:D202"/>
    <mergeCell ref="D172:D182"/>
    <mergeCell ref="C172:C182"/>
    <mergeCell ref="C186:C188"/>
    <mergeCell ref="C183:C185"/>
    <mergeCell ref="C195:C198"/>
    <mergeCell ref="C192:C194"/>
    <mergeCell ref="C189:C191"/>
    <mergeCell ref="I78:I79"/>
    <mergeCell ref="I65:I67"/>
    <mergeCell ref="I39:I41"/>
    <mergeCell ref="I42:I44"/>
    <mergeCell ref="I52:I53"/>
    <mergeCell ref="I54:I56"/>
    <mergeCell ref="I60:I62"/>
    <mergeCell ref="I28:I30"/>
    <mergeCell ref="I34:I36"/>
    <mergeCell ref="I47:I49"/>
    <mergeCell ref="K45:K46"/>
    <mergeCell ref="K42:K44"/>
    <mergeCell ref="I45:I46"/>
    <mergeCell ref="I68:I70"/>
    <mergeCell ref="I71:I72"/>
    <mergeCell ref="E42:E44"/>
    <mergeCell ref="F42:F44"/>
    <mergeCell ref="G42:G44"/>
    <mergeCell ref="H42:H44"/>
    <mergeCell ref="E45:E46"/>
    <mergeCell ref="F45:F46"/>
    <mergeCell ref="G45:G46"/>
    <mergeCell ref="H45:H46"/>
    <mergeCell ref="E47:E49"/>
    <mergeCell ref="F47:F49"/>
    <mergeCell ref="G47:G49"/>
    <mergeCell ref="H47:H49"/>
    <mergeCell ref="K47:K49"/>
    <mergeCell ref="E68:E70"/>
    <mergeCell ref="F68:F70"/>
    <mergeCell ref="G68:G70"/>
    <mergeCell ref="H68:H70"/>
    <mergeCell ref="K68:K70"/>
    <mergeCell ref="E71:E72"/>
  </mergeCells>
  <phoneticPr fontId="26" type="noConversion"/>
  <conditionalFormatting sqref="I17:I28">
    <cfRule type="expression" dxfId="407" priority="86" stopIfTrue="1">
      <formula>IF(FIND("Flume Transfer Blower",$K17)&gt;0,1,0)</formula>
    </cfRule>
  </conditionalFormatting>
  <conditionalFormatting sqref="I31:I34 I175:J175 J178 J183:J194">
    <cfRule type="expression" dxfId="406" priority="170" stopIfTrue="1">
      <formula>IF(FIND("Flume Transfer Blower",$K31)&gt;0,1,0)</formula>
    </cfRule>
  </conditionalFormatting>
  <conditionalFormatting sqref="I37:I39">
    <cfRule type="expression" dxfId="405" priority="97" stopIfTrue="1">
      <formula>IF(FIND("Flume Transfer Blower",$K37)&gt;0,1,0)</formula>
    </cfRule>
  </conditionalFormatting>
  <conditionalFormatting sqref="I42">
    <cfRule type="expression" dxfId="404" priority="12" stopIfTrue="1">
      <formula>IF(FIND("Flume Transfer Blower",$K42)&gt;0,1,0)</formula>
    </cfRule>
  </conditionalFormatting>
  <conditionalFormatting sqref="I52">
    <cfRule type="expression" dxfId="403" priority="20" stopIfTrue="1">
      <formula>IF(FIND("Flume Transfer Blower",$J52)&gt;0,1,0)</formula>
    </cfRule>
  </conditionalFormatting>
  <conditionalFormatting sqref="I54">
    <cfRule type="expression" dxfId="402" priority="32" stopIfTrue="1">
      <formula>IF(FIND("Flume Transfer Blower",$K54)&gt;0,1,0)</formula>
    </cfRule>
  </conditionalFormatting>
  <conditionalFormatting sqref="I57:I60">
    <cfRule type="expression" dxfId="401" priority="33" stopIfTrue="1">
      <formula>IF(FIND("Flume Transfer Blower",$K57)&gt;0,1,0)</formula>
    </cfRule>
  </conditionalFormatting>
  <conditionalFormatting sqref="I63:I65">
    <cfRule type="expression" dxfId="400" priority="78" stopIfTrue="1">
      <formula>IF(FIND("Flume Transfer Blower",$K63)&gt;0,1,0)</formula>
    </cfRule>
  </conditionalFormatting>
  <conditionalFormatting sqref="I68">
    <cfRule type="expression" dxfId="399" priority="9" stopIfTrue="1">
      <formula>IF(FIND("Flume Transfer Blower",$K68)&gt;0,1,0)</formula>
    </cfRule>
  </conditionalFormatting>
  <conditionalFormatting sqref="I78">
    <cfRule type="expression" dxfId="398" priority="18" stopIfTrue="1">
      <formula>IF(FIND("Flume Transfer Blower",$J78)&gt;0,1,0)</formula>
    </cfRule>
  </conditionalFormatting>
  <conditionalFormatting sqref="I80">
    <cfRule type="expression" dxfId="397" priority="30" stopIfTrue="1">
      <formula>IF(FIND("Flume Transfer Blower",$K80)&gt;0,1,0)</formula>
    </cfRule>
  </conditionalFormatting>
  <conditionalFormatting sqref="I83:I86">
    <cfRule type="expression" dxfId="396" priority="31" stopIfTrue="1">
      <formula>IF(FIND("Flume Transfer Blower",$K83)&gt;0,1,0)</formula>
    </cfRule>
  </conditionalFormatting>
  <conditionalFormatting sqref="I89:I91">
    <cfRule type="expression" dxfId="395" priority="25" stopIfTrue="1">
      <formula>IF(FIND("Flume Transfer Blower",$K89)&gt;0,1,0)</formula>
    </cfRule>
  </conditionalFormatting>
  <conditionalFormatting sqref="I94">
    <cfRule type="expression" dxfId="394" priority="6" stopIfTrue="1">
      <formula>IF(FIND("Flume Transfer Blower",$K94)&gt;0,1,0)</formula>
    </cfRule>
  </conditionalFormatting>
  <conditionalFormatting sqref="I104">
    <cfRule type="expression" dxfId="393" priority="16" stopIfTrue="1">
      <formula>IF(FIND("Flume Transfer Blower",$J104)&gt;0,1,0)</formula>
    </cfRule>
  </conditionalFormatting>
  <conditionalFormatting sqref="I106">
    <cfRule type="expression" dxfId="392" priority="28" stopIfTrue="1">
      <formula>IF(FIND("Flume Transfer Blower",$K106)&gt;0,1,0)</formula>
    </cfRule>
  </conditionalFormatting>
  <conditionalFormatting sqref="I109:I112">
    <cfRule type="expression" dxfId="391" priority="29" stopIfTrue="1">
      <formula>IF(FIND("Flume Transfer Blower",$K109)&gt;0,1,0)</formula>
    </cfRule>
  </conditionalFormatting>
  <conditionalFormatting sqref="I115:I117">
    <cfRule type="expression" dxfId="390" priority="24" stopIfTrue="1">
      <formula>IF(FIND("Flume Transfer Blower",$K115)&gt;0,1,0)</formula>
    </cfRule>
  </conditionalFormatting>
  <conditionalFormatting sqref="I120">
    <cfRule type="expression" dxfId="389" priority="3" stopIfTrue="1">
      <formula>IF(FIND("Flume Transfer Blower",$K120)&gt;0,1,0)</formula>
    </cfRule>
  </conditionalFormatting>
  <conditionalFormatting sqref="I130">
    <cfRule type="expression" dxfId="388" priority="14" stopIfTrue="1">
      <formula>IF(FIND("Flume Transfer Blower",$J130)&gt;0,1,0)</formula>
    </cfRule>
  </conditionalFormatting>
  <conditionalFormatting sqref="I6:J16">
    <cfRule type="expression" dxfId="387" priority="89" stopIfTrue="1">
      <formula>IF(FIND("Flume Transfer Blower",$K6)&gt;0,1,0)</formula>
    </cfRule>
  </conditionalFormatting>
  <conditionalFormatting sqref="I179:J179">
    <cfRule type="expression" dxfId="386" priority="166" stopIfTrue="1">
      <formula>IF(FIND("Flume Transfer Blower",$K179)&gt;0,1,0)</formula>
    </cfRule>
  </conditionalFormatting>
  <conditionalFormatting sqref="I195:J195">
    <cfRule type="expression" dxfId="385" priority="160" stopIfTrue="1">
      <formula>IF(FIND("Flume Transfer Blower",$K195)&gt;0,1,0)</formula>
    </cfRule>
  </conditionalFormatting>
  <conditionalFormatting sqref="J17:J48">
    <cfRule type="expression" dxfId="384" priority="11" stopIfTrue="1">
      <formula>IF(FIND("Flume Transfer Blower",$K17)&gt;0,1,0)</formula>
    </cfRule>
  </conditionalFormatting>
  <conditionalFormatting sqref="J52:J53">
    <cfRule type="expression" dxfId="383" priority="21" stopIfTrue="1">
      <formula>IF(FIND("Flume Transfer Blower",$J52)&gt;0,1,0)</formula>
    </cfRule>
  </conditionalFormatting>
  <conditionalFormatting sqref="J54:J74">
    <cfRule type="expression" dxfId="382" priority="8" stopIfTrue="1">
      <formula>IF(FIND("Flume Transfer Blower",$K54)&gt;0,1,0)</formula>
    </cfRule>
  </conditionalFormatting>
  <conditionalFormatting sqref="J78:J79">
    <cfRule type="expression" dxfId="381" priority="19" stopIfTrue="1">
      <formula>IF(FIND("Flume Transfer Blower",$J78)&gt;0,1,0)</formula>
    </cfRule>
  </conditionalFormatting>
  <conditionalFormatting sqref="J80:J100">
    <cfRule type="expression" dxfId="380" priority="5" stopIfTrue="1">
      <formula>IF(FIND("Flume Transfer Blower",$K80)&gt;0,1,0)</formula>
    </cfRule>
  </conditionalFormatting>
  <conditionalFormatting sqref="J104:J105">
    <cfRule type="expression" dxfId="379" priority="17" stopIfTrue="1">
      <formula>IF(FIND("Flume Transfer Blower",$J104)&gt;0,1,0)</formula>
    </cfRule>
  </conditionalFormatting>
  <conditionalFormatting sqref="J106:J126">
    <cfRule type="expression" dxfId="378" priority="2" stopIfTrue="1">
      <formula>IF(FIND("Flume Transfer Blower",$K106)&gt;0,1,0)</formula>
    </cfRule>
  </conditionalFormatting>
  <conditionalFormatting sqref="J130:J131">
    <cfRule type="expression" dxfId="377" priority="15" stopIfTrue="1">
      <formula>IF(FIND("Flume Transfer Blower",$J130)&gt;0,1,0)</formula>
    </cfRule>
  </conditionalFormatting>
  <conditionalFormatting sqref="J132:J174">
    <cfRule type="expression" dxfId="376" priority="1" stopIfTrue="1">
      <formula>IF(FIND("Flume Transfer Blower",$K132)&gt;0,1,0)</formula>
    </cfRule>
  </conditionalFormatting>
  <conditionalFormatting sqref="J176:J177 J180 J182">
    <cfRule type="expression" dxfId="375" priority="165" stopIfTrue="1">
      <formula>IF(FIND("Flume Transfer Blower",$L176)&gt;0,1,0)</formula>
    </cfRule>
  </conditionalFormatting>
  <conditionalFormatting sqref="J181">
    <cfRule type="expression" dxfId="374" priority="372" stopIfTrue="1">
      <formula>IF(FIND("Flume Transfer Blower",#REF!)&gt;0,1,0)</formula>
    </cfRule>
  </conditionalFormatting>
  <conditionalFormatting sqref="J196:J198">
    <cfRule type="expression" dxfId="373" priority="161" stopIfTrue="1">
      <formula>IF(FIND("Flume Transfer Blower",$K196)&gt;0,1,0)</formula>
    </cfRule>
  </conditionalFormatting>
  <dataValidations count="2">
    <dataValidation type="list" allowBlank="1" showInputMessage="1" showErrorMessage="1" sqref="F51:G67 F77:G93 F103:G119 F129:G160 F125:G125 F6:G41 F47:G47 F73:G73 F99:G99 F167:G171" xr:uid="{BB9F7FBA-D817-445E-9EF5-4A67EE760220}">
      <formula1>#REF!</formula1>
    </dataValidation>
    <dataValidation type="list" allowBlank="1" showInputMessage="1" showErrorMessage="1" sqref="G42 G45 G68 G71 G94 G97 G120 G123" xr:uid="{C93DEB36-C321-4A13-8D33-D94B613C42BE}">
      <formula1>$W$6:$W$8</formula1>
    </dataValidation>
  </dataValidations>
  <printOptions horizontalCentered="1"/>
  <pageMargins left="0.23622047244094491" right="0.23622047244094491" top="0.19685039370078741" bottom="0.39370078740157483" header="0.15748031496062992" footer="0.19685039370078741"/>
  <pageSetup paperSize="9" scale="76" fitToHeight="0" orientation="landscape" r:id="rId1"/>
  <headerFooter>
    <oddFooter>&amp;L&amp;8&amp;A : PM Master Plan&amp;R&amp;8Page &amp;P / &amp;N</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84D7B-3AB8-41B7-81A8-08229FEDD5B5}">
  <sheetPr>
    <tabColor rgb="FF00FF00"/>
    <pageSetUpPr fitToPage="1"/>
  </sheetPr>
  <dimension ref="A1:W19"/>
  <sheetViews>
    <sheetView zoomScaleNormal="100" workbookViewId="0">
      <pane xSplit="2" ySplit="5" topLeftCell="C6" activePane="bottomRight" state="frozen"/>
      <selection activeCell="B7" sqref="B7:B22"/>
      <selection pane="topRight" activeCell="B7" sqref="B7:B22"/>
      <selection pane="bottomLeft" activeCell="B7" sqref="B7:B22"/>
      <selection pane="bottomRight" activeCell="H28" sqref="H28"/>
    </sheetView>
  </sheetViews>
  <sheetFormatPr defaultColWidth="9.140625" defaultRowHeight="12" outlineLevelCol="1"/>
  <cols>
    <col min="1" max="1" width="8.28515625" style="752" customWidth="1"/>
    <col min="2" max="2" width="29.85546875" style="753" customWidth="1"/>
    <col min="3" max="3" width="18.140625" style="754" customWidth="1"/>
    <col min="4" max="4" width="14.42578125" style="754" customWidth="1"/>
    <col min="5" max="5" width="10.28515625" style="979" customWidth="1"/>
    <col min="6" max="7" width="9.140625" style="979" customWidth="1"/>
    <col min="8" max="8" width="10.5703125" style="979" customWidth="1"/>
    <col min="9" max="9" width="21" style="608" customWidth="1"/>
    <col min="10" max="10" width="66.28515625" style="608" customWidth="1"/>
    <col min="11" max="11" width="10.42578125" style="666" customWidth="1"/>
    <col min="12" max="12" width="24.28515625" style="665" hidden="1" customWidth="1" outlineLevel="1"/>
    <col min="13" max="13" width="5.140625" style="666" hidden="1" customWidth="1" outlineLevel="1"/>
    <col min="14" max="14" width="10.42578125" style="666" customWidth="1" collapsed="1"/>
    <col min="15" max="15" width="10.42578125" style="666" customWidth="1"/>
    <col min="16" max="16" width="10.42578125" style="666" customWidth="1" collapsed="1"/>
    <col min="17" max="18" width="10.42578125" style="666" customWidth="1"/>
    <col min="19" max="19" width="9.140625" style="608"/>
    <col min="20" max="20" width="19.42578125" style="608" customWidth="1"/>
    <col min="21" max="16384" width="9.140625" style="608"/>
  </cols>
  <sheetData>
    <row r="1" spans="1:23" ht="12.75" thickBot="1"/>
    <row r="2" spans="1:23" ht="30" customHeight="1" thickBot="1">
      <c r="C2" s="3805" t="s">
        <v>1384</v>
      </c>
      <c r="D2" s="3806"/>
      <c r="E2" s="3806"/>
      <c r="F2" s="3806"/>
      <c r="G2" s="3806"/>
      <c r="H2" s="3806"/>
      <c r="I2" s="3806"/>
      <c r="J2" s="3806"/>
      <c r="K2" s="3807"/>
      <c r="M2" s="608"/>
      <c r="N2" s="608"/>
      <c r="O2" s="608"/>
      <c r="P2" s="608"/>
      <c r="Q2" s="608"/>
      <c r="R2" s="608"/>
    </row>
    <row r="3" spans="1:23" s="973" customFormat="1" ht="15.75" customHeight="1">
      <c r="A3" s="1560"/>
      <c r="B3" s="1561"/>
      <c r="C3" s="1148" t="s">
        <v>44</v>
      </c>
      <c r="D3" s="1148" t="s">
        <v>62</v>
      </c>
      <c r="E3" s="979"/>
      <c r="F3" s="979"/>
      <c r="G3" s="979"/>
      <c r="H3" s="979"/>
      <c r="K3" s="1251"/>
      <c r="L3" s="637"/>
      <c r="M3" s="1251"/>
      <c r="N3" s="1251"/>
      <c r="O3" s="1251"/>
      <c r="P3" s="1251"/>
      <c r="Q3" s="1251"/>
      <c r="R3" s="1251"/>
    </row>
    <row r="4" spans="1:23" s="973" customFormat="1" ht="15.75" customHeight="1" thickBot="1">
      <c r="A4" s="1560"/>
      <c r="B4" s="1561"/>
      <c r="C4" s="577"/>
      <c r="D4" s="577"/>
      <c r="E4" s="979"/>
      <c r="F4" s="979"/>
      <c r="G4" s="979"/>
      <c r="H4" s="979"/>
      <c r="K4" s="1562"/>
      <c r="L4" s="1563"/>
      <c r="M4" s="1562"/>
      <c r="N4" s="1562"/>
      <c r="O4" s="1562"/>
      <c r="P4" s="1562"/>
      <c r="Q4" s="1562"/>
      <c r="R4" s="1562"/>
    </row>
    <row r="5" spans="1:23" s="973" customFormat="1" ht="14.25" customHeight="1" thickBot="1">
      <c r="A5" s="1555" t="s">
        <v>0</v>
      </c>
      <c r="B5" s="1556" t="s">
        <v>1</v>
      </c>
      <c r="C5" s="1557" t="s">
        <v>44</v>
      </c>
      <c r="D5" s="1557" t="s">
        <v>62</v>
      </c>
      <c r="E5" s="1557" t="s">
        <v>537</v>
      </c>
      <c r="F5" s="1557" t="s">
        <v>527</v>
      </c>
      <c r="G5" s="1557" t="s">
        <v>535</v>
      </c>
      <c r="H5" s="1557" t="s">
        <v>45</v>
      </c>
      <c r="I5" s="1556" t="s">
        <v>2</v>
      </c>
      <c r="J5" s="1556" t="s">
        <v>3</v>
      </c>
      <c r="K5" s="1556" t="s">
        <v>4</v>
      </c>
      <c r="L5" s="1556" t="s">
        <v>5</v>
      </c>
      <c r="M5" s="1556"/>
      <c r="N5" s="1556" t="s">
        <v>51</v>
      </c>
      <c r="O5" s="1556" t="s">
        <v>52</v>
      </c>
      <c r="P5" s="1556" t="s">
        <v>54</v>
      </c>
      <c r="Q5" s="1556" t="s">
        <v>50</v>
      </c>
      <c r="R5" s="1556" t="s">
        <v>53</v>
      </c>
      <c r="S5" s="1558" t="s">
        <v>382</v>
      </c>
      <c r="T5" s="1149" t="s">
        <v>527</v>
      </c>
      <c r="U5" s="1251" t="s">
        <v>535</v>
      </c>
      <c r="V5" s="1251" t="s">
        <v>527</v>
      </c>
      <c r="W5" s="1559"/>
    </row>
    <row r="6" spans="1:23" s="973" customFormat="1" ht="12.75" customHeight="1">
      <c r="A6" s="1549" t="s">
        <v>313</v>
      </c>
      <c r="B6" s="1564" t="s">
        <v>1426</v>
      </c>
      <c r="C6" s="3793">
        <v>364419</v>
      </c>
      <c r="D6" s="3759">
        <v>5720</v>
      </c>
      <c r="E6" s="975" t="s">
        <v>695</v>
      </c>
      <c r="F6" s="974" t="s">
        <v>32</v>
      </c>
      <c r="G6" s="974" t="s">
        <v>536</v>
      </c>
      <c r="H6" s="974" t="str">
        <f>A6&amp;"-"&amp;E6&amp;F6&amp;"-"&amp;G6</f>
        <v>PK3-MI-ME</v>
      </c>
      <c r="I6" s="1568" t="s">
        <v>1390</v>
      </c>
      <c r="J6" s="634" t="s">
        <v>1374</v>
      </c>
      <c r="K6" s="950">
        <v>30</v>
      </c>
      <c r="L6" s="1337"/>
      <c r="M6" s="950"/>
      <c r="N6" s="3754"/>
      <c r="O6" s="3742" t="s">
        <v>80</v>
      </c>
      <c r="P6" s="3742">
        <v>60</v>
      </c>
      <c r="Q6" s="3742">
        <v>2</v>
      </c>
      <c r="R6" s="3802">
        <f>P6*Q6</f>
        <v>120</v>
      </c>
      <c r="S6" s="3787" t="s">
        <v>383</v>
      </c>
      <c r="T6" s="637" t="s">
        <v>529</v>
      </c>
      <c r="U6" s="1251" t="s">
        <v>536</v>
      </c>
      <c r="V6" s="1251" t="s">
        <v>32</v>
      </c>
      <c r="W6" s="973" t="s">
        <v>708</v>
      </c>
    </row>
    <row r="7" spans="1:23" s="973" customFormat="1" ht="12.75" customHeight="1" thickBot="1">
      <c r="A7" s="1565" t="s">
        <v>313</v>
      </c>
      <c r="B7" s="1566" t="s">
        <v>1427</v>
      </c>
      <c r="C7" s="3673"/>
      <c r="D7" s="3760"/>
      <c r="E7" s="976" t="s">
        <v>695</v>
      </c>
      <c r="F7" s="977" t="s">
        <v>32</v>
      </c>
      <c r="G7" s="977" t="s">
        <v>536</v>
      </c>
      <c r="H7" s="977" t="str">
        <f t="shared" ref="H7:H19" si="0">A7&amp;"-"&amp;E7&amp;F7&amp;"-"&amp;G7</f>
        <v>PK3-MI-ME</v>
      </c>
      <c r="I7" s="1569" t="s">
        <v>1391</v>
      </c>
      <c r="J7" s="641" t="s">
        <v>1385</v>
      </c>
      <c r="K7" s="951">
        <v>30</v>
      </c>
      <c r="L7" s="965"/>
      <c r="M7" s="951"/>
      <c r="N7" s="3613"/>
      <c r="O7" s="3743"/>
      <c r="P7" s="3743"/>
      <c r="Q7" s="3743"/>
      <c r="R7" s="3803"/>
      <c r="S7" s="3788"/>
      <c r="T7" s="637"/>
      <c r="U7" s="1251" t="s">
        <v>697</v>
      </c>
      <c r="V7" s="1251" t="s">
        <v>42</v>
      </c>
      <c r="W7" s="973" t="s">
        <v>707</v>
      </c>
    </row>
    <row r="8" spans="1:23" s="973" customFormat="1" ht="12.75" customHeight="1">
      <c r="A8" s="1549" t="s">
        <v>313</v>
      </c>
      <c r="B8" s="1571" t="s">
        <v>1422</v>
      </c>
      <c r="C8" s="3793">
        <v>364420</v>
      </c>
      <c r="D8" s="3759">
        <v>5721</v>
      </c>
      <c r="E8" s="974" t="s">
        <v>695</v>
      </c>
      <c r="F8" s="974" t="s">
        <v>32</v>
      </c>
      <c r="G8" s="974" t="s">
        <v>536</v>
      </c>
      <c r="H8" s="974" t="str">
        <f t="shared" si="0"/>
        <v>PK3-MI-ME</v>
      </c>
      <c r="I8" s="3796" t="s">
        <v>1429</v>
      </c>
      <c r="J8" s="1338" t="s">
        <v>1376</v>
      </c>
      <c r="K8" s="1336">
        <v>30</v>
      </c>
      <c r="L8" s="1495"/>
      <c r="M8" s="1496"/>
      <c r="N8" s="3799"/>
      <c r="O8" s="3742" t="s">
        <v>80</v>
      </c>
      <c r="P8" s="3742">
        <v>60</v>
      </c>
      <c r="Q8" s="3742">
        <v>2</v>
      </c>
      <c r="R8" s="3742">
        <f>P8*Q8</f>
        <v>120</v>
      </c>
      <c r="S8" s="3787" t="s">
        <v>383</v>
      </c>
      <c r="T8" s="637" t="s">
        <v>529</v>
      </c>
      <c r="U8" s="1251"/>
      <c r="V8" s="1251"/>
    </row>
    <row r="9" spans="1:23" s="973" customFormat="1" ht="12.75" customHeight="1">
      <c r="A9" s="1565" t="s">
        <v>313</v>
      </c>
      <c r="B9" s="1572" t="s">
        <v>1423</v>
      </c>
      <c r="C9" s="3673"/>
      <c r="D9" s="3760"/>
      <c r="E9" s="977" t="s">
        <v>695</v>
      </c>
      <c r="F9" s="977" t="s">
        <v>32</v>
      </c>
      <c r="G9" s="977" t="s">
        <v>536</v>
      </c>
      <c r="H9" s="977" t="str">
        <f t="shared" si="0"/>
        <v>PK3-MI-ME</v>
      </c>
      <c r="I9" s="3797"/>
      <c r="J9" s="1359" t="s">
        <v>1375</v>
      </c>
      <c r="K9" s="1574">
        <v>30</v>
      </c>
      <c r="L9" s="1575"/>
      <c r="M9" s="1576"/>
      <c r="N9" s="3800"/>
      <c r="O9" s="3743"/>
      <c r="P9" s="3743"/>
      <c r="Q9" s="3743"/>
      <c r="R9" s="3743"/>
      <c r="S9" s="3788"/>
      <c r="T9" s="637"/>
      <c r="U9" s="1251"/>
      <c r="V9" s="1251"/>
    </row>
    <row r="10" spans="1:23" s="973" customFormat="1" ht="12.75" customHeight="1">
      <c r="A10" s="1565" t="s">
        <v>313</v>
      </c>
      <c r="B10" s="1572" t="s">
        <v>1424</v>
      </c>
      <c r="C10" s="3673"/>
      <c r="D10" s="3760"/>
      <c r="E10" s="977" t="s">
        <v>695</v>
      </c>
      <c r="F10" s="977" t="s">
        <v>32</v>
      </c>
      <c r="G10" s="977" t="s">
        <v>536</v>
      </c>
      <c r="H10" s="977" t="str">
        <f t="shared" si="0"/>
        <v>PK3-MI-ME</v>
      </c>
      <c r="I10" s="3797"/>
      <c r="J10" s="1359" t="s">
        <v>1364</v>
      </c>
      <c r="K10" s="1574">
        <v>30</v>
      </c>
      <c r="L10" s="1575"/>
      <c r="M10" s="1576"/>
      <c r="N10" s="3800"/>
      <c r="O10" s="3743"/>
      <c r="P10" s="3743"/>
      <c r="Q10" s="3743"/>
      <c r="R10" s="3743"/>
      <c r="S10" s="3788"/>
      <c r="T10" s="637"/>
      <c r="U10" s="1251"/>
      <c r="V10" s="1251"/>
    </row>
    <row r="11" spans="1:23" s="973" customFormat="1" ht="12.75" customHeight="1" thickBot="1">
      <c r="A11" s="1565" t="s">
        <v>313</v>
      </c>
      <c r="B11" s="1572" t="s">
        <v>1425</v>
      </c>
      <c r="C11" s="3673"/>
      <c r="D11" s="3760"/>
      <c r="E11" s="977" t="s">
        <v>695</v>
      </c>
      <c r="F11" s="977" t="s">
        <v>32</v>
      </c>
      <c r="G11" s="977" t="s">
        <v>536</v>
      </c>
      <c r="H11" s="977" t="str">
        <f t="shared" si="0"/>
        <v>PK3-MI-ME</v>
      </c>
      <c r="I11" s="3797"/>
      <c r="J11" s="1359" t="s">
        <v>1378</v>
      </c>
      <c r="K11" s="1574">
        <v>30</v>
      </c>
      <c r="L11" s="1575"/>
      <c r="M11" s="1576"/>
      <c r="N11" s="3800"/>
      <c r="O11" s="3743"/>
      <c r="P11" s="3743"/>
      <c r="Q11" s="3743"/>
      <c r="R11" s="3743"/>
      <c r="S11" s="3788"/>
      <c r="T11" s="637"/>
      <c r="U11" s="1251"/>
      <c r="V11" s="1251"/>
    </row>
    <row r="12" spans="1:23" s="973" customFormat="1" ht="12.75" customHeight="1">
      <c r="A12" s="1549" t="s">
        <v>313</v>
      </c>
      <c r="B12" s="3790" t="s">
        <v>1428</v>
      </c>
      <c r="C12" s="3793">
        <v>364421</v>
      </c>
      <c r="D12" s="3759">
        <v>5722</v>
      </c>
      <c r="E12" s="974" t="s">
        <v>695</v>
      </c>
      <c r="F12" s="974" t="s">
        <v>32</v>
      </c>
      <c r="G12" s="974" t="s">
        <v>536</v>
      </c>
      <c r="H12" s="974" t="str">
        <f t="shared" si="0"/>
        <v>PK3-MI-ME</v>
      </c>
      <c r="I12" s="3796" t="s">
        <v>1428</v>
      </c>
      <c r="J12" s="1338" t="s">
        <v>1377</v>
      </c>
      <c r="K12" s="1336">
        <v>30</v>
      </c>
      <c r="L12" s="1495"/>
      <c r="M12" s="1496"/>
      <c r="N12" s="3799"/>
      <c r="O12" s="3742" t="s">
        <v>80</v>
      </c>
      <c r="P12" s="3742">
        <v>60</v>
      </c>
      <c r="Q12" s="3742">
        <v>2</v>
      </c>
      <c r="R12" s="3742">
        <f>P12*Q12</f>
        <v>120</v>
      </c>
      <c r="S12" s="3787" t="s">
        <v>383</v>
      </c>
      <c r="T12" s="637" t="s">
        <v>529</v>
      </c>
      <c r="U12" s="1251"/>
      <c r="V12" s="1251"/>
    </row>
    <row r="13" spans="1:23" s="973" customFormat="1" ht="12.75" customHeight="1">
      <c r="A13" s="1565" t="s">
        <v>313</v>
      </c>
      <c r="B13" s="3791"/>
      <c r="C13" s="3673"/>
      <c r="D13" s="3760"/>
      <c r="E13" s="977" t="s">
        <v>695</v>
      </c>
      <c r="F13" s="977" t="s">
        <v>32</v>
      </c>
      <c r="G13" s="977" t="s">
        <v>536</v>
      </c>
      <c r="H13" s="977" t="str">
        <f t="shared" si="0"/>
        <v>PK3-MI-ME</v>
      </c>
      <c r="I13" s="3797"/>
      <c r="J13" s="1359" t="s">
        <v>1365</v>
      </c>
      <c r="K13" s="1574">
        <v>30</v>
      </c>
      <c r="L13" s="1575"/>
      <c r="M13" s="1576"/>
      <c r="N13" s="3800"/>
      <c r="O13" s="3743"/>
      <c r="P13" s="3743"/>
      <c r="Q13" s="3743"/>
      <c r="R13" s="3743"/>
      <c r="S13" s="3788"/>
      <c r="T13" s="637"/>
      <c r="U13" s="1251"/>
      <c r="V13" s="1251"/>
    </row>
    <row r="14" spans="1:23" s="973" customFormat="1" ht="12.75" customHeight="1" thickBot="1">
      <c r="A14" s="1550" t="s">
        <v>313</v>
      </c>
      <c r="B14" s="3792"/>
      <c r="C14" s="3794"/>
      <c r="D14" s="3795"/>
      <c r="E14" s="614" t="s">
        <v>695</v>
      </c>
      <c r="F14" s="614" t="s">
        <v>32</v>
      </c>
      <c r="G14" s="614" t="s">
        <v>536</v>
      </c>
      <c r="H14" s="614" t="str">
        <f t="shared" si="0"/>
        <v>PK3-MI-ME</v>
      </c>
      <c r="I14" s="3798"/>
      <c r="J14" s="1339" t="s">
        <v>1381</v>
      </c>
      <c r="K14" s="1577">
        <v>30</v>
      </c>
      <c r="L14" s="1578"/>
      <c r="M14" s="1579"/>
      <c r="N14" s="3801"/>
      <c r="O14" s="3548"/>
      <c r="P14" s="3548"/>
      <c r="Q14" s="3548"/>
      <c r="R14" s="3548"/>
      <c r="S14" s="3789"/>
      <c r="T14" s="637"/>
      <c r="U14" s="1251"/>
      <c r="V14" s="1251"/>
    </row>
    <row r="15" spans="1:23" s="973" customFormat="1" ht="12.75" customHeight="1">
      <c r="A15" s="1549" t="s">
        <v>313</v>
      </c>
      <c r="B15" s="3790" t="s">
        <v>313</v>
      </c>
      <c r="C15" s="3793">
        <v>364422</v>
      </c>
      <c r="D15" s="3759">
        <v>5723</v>
      </c>
      <c r="E15" s="974" t="s">
        <v>695</v>
      </c>
      <c r="F15" s="974" t="s">
        <v>32</v>
      </c>
      <c r="G15" s="974" t="s">
        <v>536</v>
      </c>
      <c r="H15" s="974" t="str">
        <f t="shared" si="0"/>
        <v>PK3-MI-ME</v>
      </c>
      <c r="I15" s="3796" t="s">
        <v>313</v>
      </c>
      <c r="J15" s="1631" t="s">
        <v>1430</v>
      </c>
      <c r="K15" s="1336">
        <v>30</v>
      </c>
      <c r="L15" s="1495"/>
      <c r="M15" s="1496"/>
      <c r="N15" s="3799"/>
      <c r="O15" s="3742" t="s">
        <v>80</v>
      </c>
      <c r="P15" s="3742">
        <v>60</v>
      </c>
      <c r="Q15" s="3742">
        <v>2</v>
      </c>
      <c r="R15" s="3742">
        <f>P15*Q15</f>
        <v>120</v>
      </c>
      <c r="S15" s="3787" t="s">
        <v>383</v>
      </c>
      <c r="T15" s="637" t="s">
        <v>529</v>
      </c>
      <c r="U15" s="1251"/>
      <c r="V15" s="1251"/>
    </row>
    <row r="16" spans="1:23" s="973" customFormat="1" ht="12.75" customHeight="1">
      <c r="A16" s="1565" t="s">
        <v>313</v>
      </c>
      <c r="B16" s="3791"/>
      <c r="C16" s="3673"/>
      <c r="D16" s="3760"/>
      <c r="E16" s="977" t="s">
        <v>695</v>
      </c>
      <c r="F16" s="977" t="s">
        <v>32</v>
      </c>
      <c r="G16" s="977" t="s">
        <v>536</v>
      </c>
      <c r="H16" s="977" t="str">
        <f t="shared" si="0"/>
        <v>PK3-MI-ME</v>
      </c>
      <c r="I16" s="3797"/>
      <c r="J16" s="1143" t="s">
        <v>1382</v>
      </c>
      <c r="K16" s="1574">
        <v>30</v>
      </c>
      <c r="L16" s="1575"/>
      <c r="M16" s="1576"/>
      <c r="N16" s="3800"/>
      <c r="O16" s="3743"/>
      <c r="P16" s="3743"/>
      <c r="Q16" s="3743"/>
      <c r="R16" s="3743"/>
      <c r="S16" s="3788"/>
      <c r="T16" s="637"/>
      <c r="U16" s="1251"/>
      <c r="V16" s="1251"/>
    </row>
    <row r="17" spans="1:22" s="973" customFormat="1" ht="12.75" customHeight="1">
      <c r="A17" s="1565" t="s">
        <v>313</v>
      </c>
      <c r="B17" s="3791"/>
      <c r="C17" s="3673"/>
      <c r="D17" s="3760"/>
      <c r="E17" s="977" t="s">
        <v>695</v>
      </c>
      <c r="F17" s="977" t="s">
        <v>32</v>
      </c>
      <c r="G17" s="977" t="s">
        <v>536</v>
      </c>
      <c r="H17" s="977" t="str">
        <f t="shared" si="0"/>
        <v>PK3-MI-ME</v>
      </c>
      <c r="I17" s="3797"/>
      <c r="J17" s="1143" t="s">
        <v>1366</v>
      </c>
      <c r="K17" s="1574">
        <v>30</v>
      </c>
      <c r="L17" s="1575"/>
      <c r="M17" s="1576"/>
      <c r="N17" s="3800"/>
      <c r="O17" s="3743"/>
      <c r="P17" s="3743"/>
      <c r="Q17" s="3743"/>
      <c r="R17" s="3743"/>
      <c r="S17" s="3788"/>
      <c r="T17" s="637"/>
      <c r="U17" s="1251"/>
      <c r="V17" s="1251"/>
    </row>
    <row r="18" spans="1:22" s="973" customFormat="1" ht="12.75" customHeight="1">
      <c r="A18" s="1565" t="s">
        <v>313</v>
      </c>
      <c r="B18" s="3791"/>
      <c r="C18" s="3673"/>
      <c r="D18" s="3760"/>
      <c r="E18" s="977" t="s">
        <v>695</v>
      </c>
      <c r="F18" s="977" t="s">
        <v>32</v>
      </c>
      <c r="G18" s="977" t="s">
        <v>536</v>
      </c>
      <c r="H18" s="977" t="str">
        <f t="shared" si="0"/>
        <v>PK3-MI-ME</v>
      </c>
      <c r="I18" s="3797"/>
      <c r="J18" s="1143" t="s">
        <v>1367</v>
      </c>
      <c r="K18" s="1574">
        <v>30</v>
      </c>
      <c r="L18" s="1575"/>
      <c r="M18" s="1576"/>
      <c r="N18" s="3800"/>
      <c r="O18" s="3743"/>
      <c r="P18" s="3743"/>
      <c r="Q18" s="3743"/>
      <c r="R18" s="3743"/>
      <c r="S18" s="3788"/>
      <c r="T18" s="637"/>
      <c r="U18" s="1251"/>
      <c r="V18" s="1251"/>
    </row>
    <row r="19" spans="1:22" s="973" customFormat="1" ht="12.75" customHeight="1" thickBot="1">
      <c r="A19" s="1550" t="s">
        <v>313</v>
      </c>
      <c r="B19" s="3792"/>
      <c r="C19" s="3794"/>
      <c r="D19" s="3795"/>
      <c r="E19" s="614" t="s">
        <v>695</v>
      </c>
      <c r="F19" s="614" t="s">
        <v>32</v>
      </c>
      <c r="G19" s="614" t="s">
        <v>536</v>
      </c>
      <c r="H19" s="614" t="str">
        <f t="shared" si="0"/>
        <v>PK3-MI-ME</v>
      </c>
      <c r="I19" s="3798"/>
      <c r="J19" s="1632" t="s">
        <v>1368</v>
      </c>
      <c r="K19" s="1577">
        <v>30</v>
      </c>
      <c r="L19" s="1578"/>
      <c r="M19" s="1579"/>
      <c r="N19" s="3801"/>
      <c r="O19" s="3548"/>
      <c r="P19" s="3548"/>
      <c r="Q19" s="3548"/>
      <c r="R19" s="3548"/>
      <c r="S19" s="3789"/>
      <c r="T19" s="637"/>
      <c r="U19" s="1251"/>
      <c r="V19" s="1251"/>
    </row>
  </sheetData>
  <autoFilter ref="A5:S7" xr:uid="{F34ACF59-8687-4512-BF31-BD56A6BFBA7E}"/>
  <mergeCells count="38">
    <mergeCell ref="C2:K2"/>
    <mergeCell ref="C6:C7"/>
    <mergeCell ref="D6:D7"/>
    <mergeCell ref="N6:N7"/>
    <mergeCell ref="O6:O7"/>
    <mergeCell ref="Q6:Q7"/>
    <mergeCell ref="R6:R7"/>
    <mergeCell ref="S6:S7"/>
    <mergeCell ref="C8:C11"/>
    <mergeCell ref="D8:D11"/>
    <mergeCell ref="I8:I11"/>
    <mergeCell ref="N8:N11"/>
    <mergeCell ref="O8:O11"/>
    <mergeCell ref="P8:P11"/>
    <mergeCell ref="Q8:Q11"/>
    <mergeCell ref="P6:P7"/>
    <mergeCell ref="R8:R11"/>
    <mergeCell ref="S8:S11"/>
    <mergeCell ref="B12:B14"/>
    <mergeCell ref="C12:C14"/>
    <mergeCell ref="D12:D14"/>
    <mergeCell ref="I12:I14"/>
    <mergeCell ref="N12:N14"/>
    <mergeCell ref="O12:O14"/>
    <mergeCell ref="P12:P14"/>
    <mergeCell ref="Q12:Q14"/>
    <mergeCell ref="R15:R19"/>
    <mergeCell ref="S15:S19"/>
    <mergeCell ref="R12:R14"/>
    <mergeCell ref="S12:S14"/>
    <mergeCell ref="O15:O19"/>
    <mergeCell ref="P15:P19"/>
    <mergeCell ref="Q15:Q19"/>
    <mergeCell ref="B15:B19"/>
    <mergeCell ref="C15:C19"/>
    <mergeCell ref="D15:D19"/>
    <mergeCell ref="I15:I19"/>
    <mergeCell ref="N15:N19"/>
  </mergeCells>
  <phoneticPr fontId="71" type="noConversion"/>
  <conditionalFormatting sqref="J6 J8:J19">
    <cfRule type="expression" dxfId="372" priority="1" stopIfTrue="1">
      <formula>IF(FIND("Flume Transfer Blower",$K6)&gt;0,1,0)</formula>
    </cfRule>
  </conditionalFormatting>
  <dataValidations count="2">
    <dataValidation type="list" allowBlank="1" showInputMessage="1" showErrorMessage="1" sqref="G6:G19" xr:uid="{3F482B39-BBAD-456E-A06D-A698AA844FBA}">
      <formula1>$U$6:$U$7</formula1>
    </dataValidation>
    <dataValidation type="list" allowBlank="1" showInputMessage="1" showErrorMessage="1" sqref="F6:F19" xr:uid="{CDA8D794-3518-45B3-9E84-F579189A9867}">
      <formula1>$V$6:$V$7</formula1>
    </dataValidation>
  </dataValidations>
  <printOptions horizontalCentered="1"/>
  <pageMargins left="0.23622047244094491" right="0.23622047244094491" top="0.19685039370078741" bottom="0.39370078740157483" header="0.15748031496062992" footer="0.19685039370078741"/>
  <pageSetup paperSize="9" scale="71" fitToHeight="0" orientation="landscape" r:id="rId1"/>
  <headerFooter>
    <oddFooter>&amp;L&amp;8&amp;A : PM Master Plan&amp;R&amp;8Page &amp;P / &amp;N</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E386C-E06D-4C21-8746-EC216D0B85D8}">
  <sheetPr>
    <tabColor rgb="FF00B0F0"/>
    <pageSetUpPr fitToPage="1"/>
  </sheetPr>
  <dimension ref="A1:W37"/>
  <sheetViews>
    <sheetView zoomScaleNormal="100" workbookViewId="0">
      <pane xSplit="2" ySplit="5" topLeftCell="C6" activePane="bottomRight" state="frozen"/>
      <selection activeCell="I32" sqref="I32:I37"/>
      <selection pane="topRight" activeCell="I32" sqref="I32:I37"/>
      <selection pane="bottomLeft" activeCell="I32" sqref="I32:I37"/>
      <selection pane="bottomRight" activeCell="K19" sqref="K19"/>
    </sheetView>
  </sheetViews>
  <sheetFormatPr defaultColWidth="9.140625" defaultRowHeight="12.75" outlineLevelCol="1"/>
  <cols>
    <col min="1" max="1" width="8.28515625" style="1" customWidth="1"/>
    <col min="2" max="2" width="35.7109375" style="2" customWidth="1"/>
    <col min="3" max="3" width="20.42578125" style="43" customWidth="1"/>
    <col min="4" max="4" width="11.5703125" style="43" customWidth="1"/>
    <col min="5" max="5" width="10.28515625" style="384" customWidth="1"/>
    <col min="6" max="7" width="9.140625" style="384" customWidth="1"/>
    <col min="8" max="8" width="10.5703125" style="384" customWidth="1"/>
    <col min="9" max="9" width="24.28515625" style="4" customWidth="1"/>
    <col min="10" max="10" width="64.5703125" style="4" customWidth="1"/>
    <col min="11" max="11" width="10.42578125" style="3" customWidth="1"/>
    <col min="12" max="12" width="24.28515625" style="52" hidden="1" customWidth="1" outlineLevel="1"/>
    <col min="13" max="13" width="5.140625" style="3" hidden="1" customWidth="1" outlineLevel="1"/>
    <col min="14" max="14" width="10.42578125" style="3" customWidth="1" collapsed="1"/>
    <col min="15" max="15" width="10.42578125" style="3" customWidth="1"/>
    <col min="16" max="16" width="10.42578125" style="3" customWidth="1" collapsed="1"/>
    <col min="17" max="18" width="10.42578125" style="3" customWidth="1"/>
    <col min="19" max="19" width="9.140625" style="4"/>
    <col min="20" max="20" width="19.42578125" style="4" customWidth="1"/>
    <col min="21" max="16384" width="9.140625" style="4"/>
  </cols>
  <sheetData>
    <row r="1" spans="1:23" ht="13.5" thickBot="1"/>
    <row r="2" spans="1:23" ht="30" customHeight="1" thickBot="1">
      <c r="C2" s="3749" t="s">
        <v>1093</v>
      </c>
      <c r="D2" s="3750"/>
      <c r="E2" s="3750"/>
      <c r="F2" s="3750"/>
      <c r="G2" s="3750"/>
      <c r="H2" s="3750"/>
      <c r="I2" s="3750"/>
      <c r="J2" s="3750"/>
      <c r="K2" s="3751"/>
      <c r="M2" s="4"/>
      <c r="N2" s="4"/>
      <c r="O2" s="4"/>
      <c r="P2" s="4"/>
      <c r="Q2" s="4"/>
      <c r="R2" s="4"/>
    </row>
    <row r="3" spans="1:23" s="225" customFormat="1" ht="15.75" customHeight="1">
      <c r="A3" s="624"/>
      <c r="B3" s="625"/>
      <c r="C3" s="628" t="s">
        <v>44</v>
      </c>
      <c r="D3" s="628" t="s">
        <v>62</v>
      </c>
      <c r="E3" s="384"/>
      <c r="F3" s="384"/>
      <c r="G3" s="384"/>
      <c r="H3" s="384"/>
      <c r="K3" s="227"/>
      <c r="L3" s="277"/>
      <c r="M3" s="227"/>
      <c r="N3" s="227"/>
      <c r="O3" s="227"/>
      <c r="P3" s="227"/>
      <c r="Q3" s="227"/>
      <c r="R3" s="227"/>
    </row>
    <row r="4" spans="1:23" s="225" customFormat="1" ht="15.75" customHeight="1">
      <c r="A4" s="624"/>
      <c r="B4" s="625"/>
      <c r="C4" s="629"/>
      <c r="D4" s="629"/>
      <c r="E4" s="384"/>
      <c r="F4" s="384"/>
      <c r="G4" s="384"/>
      <c r="H4" s="384"/>
      <c r="K4" s="626"/>
      <c r="L4" s="627"/>
      <c r="M4" s="626"/>
      <c r="N4" s="626"/>
      <c r="O4" s="626"/>
      <c r="P4" s="626"/>
      <c r="Q4" s="626"/>
      <c r="R4" s="626"/>
    </row>
    <row r="5" spans="1:23" s="412" customFormat="1" ht="14.25" customHeight="1" thickBot="1">
      <c r="A5" s="499" t="s">
        <v>0</v>
      </c>
      <c r="B5" s="499" t="s">
        <v>1</v>
      </c>
      <c r="C5" s="500" t="s">
        <v>44</v>
      </c>
      <c r="D5" s="500" t="s">
        <v>62</v>
      </c>
      <c r="E5" s="500" t="s">
        <v>537</v>
      </c>
      <c r="F5" s="500" t="s">
        <v>527</v>
      </c>
      <c r="G5" s="500" t="s">
        <v>535</v>
      </c>
      <c r="H5" s="500" t="s">
        <v>45</v>
      </c>
      <c r="I5" s="499" t="s">
        <v>2</v>
      </c>
      <c r="J5" s="499" t="s">
        <v>3</v>
      </c>
      <c r="K5" s="499" t="s">
        <v>4</v>
      </c>
      <c r="L5" s="499" t="s">
        <v>5</v>
      </c>
      <c r="M5" s="499"/>
      <c r="N5" s="499" t="s">
        <v>51</v>
      </c>
      <c r="O5" s="499" t="s">
        <v>52</v>
      </c>
      <c r="P5" s="499" t="s">
        <v>54</v>
      </c>
      <c r="Q5" s="499" t="s">
        <v>50</v>
      </c>
      <c r="R5" s="499" t="s">
        <v>53</v>
      </c>
      <c r="S5" s="499" t="s">
        <v>382</v>
      </c>
      <c r="T5" s="508" t="s">
        <v>527</v>
      </c>
      <c r="U5" s="411" t="s">
        <v>535</v>
      </c>
      <c r="V5" s="411" t="s">
        <v>527</v>
      </c>
      <c r="W5" s="542"/>
    </row>
    <row r="6" spans="1:23" s="973" customFormat="1" ht="13.5" customHeight="1">
      <c r="A6" s="592" t="s">
        <v>313</v>
      </c>
      <c r="B6" s="595" t="s">
        <v>843</v>
      </c>
      <c r="C6" s="3793">
        <v>363165</v>
      </c>
      <c r="D6" s="3759">
        <v>4370</v>
      </c>
      <c r="E6" s="543" t="s">
        <v>713</v>
      </c>
      <c r="F6" s="975" t="s">
        <v>32</v>
      </c>
      <c r="G6" s="975" t="s">
        <v>536</v>
      </c>
      <c r="H6" s="974" t="str">
        <f>A6&amp;"-"&amp;E6&amp;F6&amp;"-"&amp;G6</f>
        <v>PK3-NI-ME</v>
      </c>
      <c r="I6" s="3752" t="s">
        <v>57</v>
      </c>
      <c r="J6" s="604" t="s">
        <v>838</v>
      </c>
      <c r="K6" s="607">
        <v>60</v>
      </c>
      <c r="L6" s="635"/>
      <c r="M6" s="607"/>
      <c r="N6" s="3754"/>
      <c r="O6" s="3742" t="s">
        <v>80</v>
      </c>
      <c r="P6" s="3742">
        <v>30</v>
      </c>
      <c r="Q6" s="3742">
        <v>2</v>
      </c>
      <c r="R6" s="3745">
        <f>P6*Q6</f>
        <v>60</v>
      </c>
      <c r="S6" s="3747" t="s">
        <v>383</v>
      </c>
      <c r="T6" s="410" t="s">
        <v>529</v>
      </c>
    </row>
    <row r="7" spans="1:23" s="973" customFormat="1" ht="13.5" customHeight="1">
      <c r="A7" s="593" t="s">
        <v>313</v>
      </c>
      <c r="B7" s="972" t="s">
        <v>1094</v>
      </c>
      <c r="C7" s="3673"/>
      <c r="D7" s="3760"/>
      <c r="E7" s="419" t="s">
        <v>713</v>
      </c>
      <c r="F7" s="964" t="s">
        <v>32</v>
      </c>
      <c r="G7" s="976" t="s">
        <v>536</v>
      </c>
      <c r="H7" s="633" t="str">
        <f t="shared" ref="H7:H12" si="0">A7&amp;"-"&amp;E7&amp;F7&amp;"-"&amp;G7</f>
        <v>PK3-NI-ME</v>
      </c>
      <c r="I7" s="3753"/>
      <c r="J7" s="609" t="s">
        <v>837</v>
      </c>
      <c r="K7" s="613">
        <v>60</v>
      </c>
      <c r="L7" s="642"/>
      <c r="M7" s="613"/>
      <c r="N7" s="3613"/>
      <c r="O7" s="3743"/>
      <c r="P7" s="3743"/>
      <c r="Q7" s="3743"/>
      <c r="R7" s="3616"/>
      <c r="S7" s="3748"/>
      <c r="T7" s="637"/>
    </row>
    <row r="8" spans="1:23" s="973" customFormat="1" ht="13.5" customHeight="1">
      <c r="A8" s="593" t="s">
        <v>313</v>
      </c>
      <c r="B8" s="972" t="s">
        <v>1095</v>
      </c>
      <c r="C8" s="3673"/>
      <c r="D8" s="3760"/>
      <c r="E8" s="419" t="s">
        <v>713</v>
      </c>
      <c r="F8" s="976" t="s">
        <v>32</v>
      </c>
      <c r="G8" s="976" t="s">
        <v>536</v>
      </c>
      <c r="H8" s="633" t="str">
        <f t="shared" si="0"/>
        <v>PK3-NI-ME</v>
      </c>
      <c r="I8" s="3753"/>
      <c r="J8" s="609" t="s">
        <v>832</v>
      </c>
      <c r="K8" s="613">
        <v>60</v>
      </c>
      <c r="L8" s="642"/>
      <c r="M8" s="613"/>
      <c r="N8" s="3613"/>
      <c r="O8" s="3743"/>
      <c r="P8" s="3743"/>
      <c r="Q8" s="3743"/>
      <c r="R8" s="3616"/>
      <c r="S8" s="3748"/>
      <c r="T8" s="637"/>
    </row>
    <row r="9" spans="1:23" s="973" customFormat="1" ht="13.5" customHeight="1">
      <c r="A9" s="593" t="s">
        <v>313</v>
      </c>
      <c r="B9" s="972" t="s">
        <v>1096</v>
      </c>
      <c r="C9" s="3673"/>
      <c r="D9" s="3760"/>
      <c r="E9" s="419" t="s">
        <v>713</v>
      </c>
      <c r="F9" s="976" t="s">
        <v>32</v>
      </c>
      <c r="G9" s="976" t="s">
        <v>536</v>
      </c>
      <c r="H9" s="633" t="str">
        <f t="shared" si="0"/>
        <v>PK3-NI-ME</v>
      </c>
      <c r="I9" s="3753"/>
      <c r="J9" s="609" t="s">
        <v>833</v>
      </c>
      <c r="K9" s="613">
        <v>60</v>
      </c>
      <c r="L9" s="642"/>
      <c r="M9" s="613"/>
      <c r="N9" s="3613"/>
      <c r="O9" s="3743"/>
      <c r="P9" s="3743"/>
      <c r="Q9" s="3743"/>
      <c r="R9" s="3616"/>
      <c r="S9" s="3748"/>
      <c r="T9" s="637"/>
    </row>
    <row r="10" spans="1:23" s="973" customFormat="1" ht="13.5" customHeight="1">
      <c r="A10" s="593" t="s">
        <v>313</v>
      </c>
      <c r="B10" s="972" t="s">
        <v>1097</v>
      </c>
      <c r="C10" s="3673"/>
      <c r="D10" s="3760"/>
      <c r="E10" s="419" t="s">
        <v>713</v>
      </c>
      <c r="F10" s="976" t="s">
        <v>32</v>
      </c>
      <c r="G10" s="976" t="s">
        <v>536</v>
      </c>
      <c r="H10" s="633" t="str">
        <f t="shared" si="0"/>
        <v>PK3-NI-ME</v>
      </c>
      <c r="I10" s="3753"/>
      <c r="J10" s="609" t="s">
        <v>1068</v>
      </c>
      <c r="K10" s="613">
        <v>60</v>
      </c>
      <c r="L10" s="642"/>
      <c r="M10" s="613"/>
      <c r="N10" s="3613"/>
      <c r="O10" s="3743"/>
      <c r="P10" s="3743"/>
      <c r="Q10" s="3743"/>
      <c r="R10" s="3616"/>
      <c r="S10" s="3748"/>
      <c r="T10" s="637"/>
    </row>
    <row r="11" spans="1:23" s="973" customFormat="1" ht="13.5" customHeight="1">
      <c r="A11" s="593" t="s">
        <v>313</v>
      </c>
      <c r="B11" s="972" t="s">
        <v>1098</v>
      </c>
      <c r="C11" s="3673"/>
      <c r="D11" s="3760"/>
      <c r="E11" s="419" t="s">
        <v>713</v>
      </c>
      <c r="F11" s="976" t="s">
        <v>32</v>
      </c>
      <c r="G11" s="976" t="s">
        <v>536</v>
      </c>
      <c r="H11" s="633" t="str">
        <f t="shared" si="0"/>
        <v>PK3-NI-ME</v>
      </c>
      <c r="I11" s="3753"/>
      <c r="J11" s="609" t="s">
        <v>861</v>
      </c>
      <c r="K11" s="613">
        <v>60</v>
      </c>
      <c r="L11" s="642"/>
      <c r="M11" s="613"/>
      <c r="N11" s="3613"/>
      <c r="O11" s="3743"/>
      <c r="P11" s="3743"/>
      <c r="Q11" s="3743"/>
      <c r="R11" s="3616"/>
      <c r="S11" s="3748"/>
      <c r="T11" s="637"/>
    </row>
    <row r="12" spans="1:23" s="973" customFormat="1" ht="13.5" customHeight="1">
      <c r="A12" s="593" t="s">
        <v>313</v>
      </c>
      <c r="B12" s="972"/>
      <c r="C12" s="4038"/>
      <c r="D12" s="3761"/>
      <c r="E12" s="419" t="s">
        <v>713</v>
      </c>
      <c r="F12" s="976" t="s">
        <v>32</v>
      </c>
      <c r="G12" s="976" t="s">
        <v>536</v>
      </c>
      <c r="H12" s="633" t="str">
        <f t="shared" si="0"/>
        <v>PK3-NI-ME</v>
      </c>
      <c r="I12" s="3679"/>
      <c r="J12" s="609" t="s">
        <v>836</v>
      </c>
      <c r="K12" s="613">
        <v>60</v>
      </c>
      <c r="L12" s="642"/>
      <c r="M12" s="613"/>
      <c r="N12" s="3755"/>
      <c r="O12" s="3744"/>
      <c r="P12" s="3744"/>
      <c r="Q12" s="3744"/>
      <c r="R12" s="3746"/>
      <c r="S12" s="3748"/>
      <c r="T12" s="637"/>
    </row>
    <row r="13" spans="1:23" s="973" customFormat="1" ht="13.5" customHeight="1" thickBot="1">
      <c r="A13" s="594" t="s">
        <v>313</v>
      </c>
      <c r="B13" s="1005"/>
      <c r="C13" s="1029">
        <v>363163</v>
      </c>
      <c r="D13" s="1030">
        <v>4368</v>
      </c>
      <c r="E13" s="582" t="s">
        <v>718</v>
      </c>
      <c r="F13" s="582" t="s">
        <v>32</v>
      </c>
      <c r="G13" s="582" t="s">
        <v>536</v>
      </c>
      <c r="H13" s="582" t="str">
        <f>A13&amp;"-"&amp;E13&amp;F13&amp;"-"&amp;G13&amp;2</f>
        <v>PK3-YI-ME2</v>
      </c>
      <c r="I13" s="583" t="s">
        <v>57</v>
      </c>
      <c r="J13" s="584" t="s">
        <v>1112</v>
      </c>
      <c r="K13" s="585">
        <v>365</v>
      </c>
      <c r="L13" s="586"/>
      <c r="M13" s="585"/>
      <c r="N13" s="585" t="s">
        <v>80</v>
      </c>
      <c r="O13" s="587"/>
      <c r="P13" s="585">
        <v>90</v>
      </c>
      <c r="Q13" s="585">
        <v>2</v>
      </c>
      <c r="R13" s="588">
        <f t="shared" ref="R13" si="1">P13*Q13</f>
        <v>180</v>
      </c>
      <c r="S13" s="1021" t="s">
        <v>383</v>
      </c>
      <c r="T13" s="637"/>
    </row>
    <row r="14" spans="1:23" s="973" customFormat="1" ht="13.5" customHeight="1">
      <c r="A14" s="592" t="s">
        <v>313</v>
      </c>
      <c r="B14" s="595" t="s">
        <v>843</v>
      </c>
      <c r="C14" s="3793">
        <v>363170</v>
      </c>
      <c r="D14" s="3759">
        <v>4375</v>
      </c>
      <c r="E14" s="543" t="s">
        <v>713</v>
      </c>
      <c r="F14" s="975" t="s">
        <v>32</v>
      </c>
      <c r="G14" s="975" t="s">
        <v>536</v>
      </c>
      <c r="H14" s="974" t="str">
        <f>A14&amp;"-"&amp;E14&amp;F14&amp;"-"&amp;G14</f>
        <v>PK3-NI-ME</v>
      </c>
      <c r="I14" s="3752" t="s">
        <v>57</v>
      </c>
      <c r="J14" s="604" t="s">
        <v>838</v>
      </c>
      <c r="K14" s="607">
        <v>60</v>
      </c>
      <c r="L14" s="635"/>
      <c r="M14" s="607"/>
      <c r="N14" s="3754"/>
      <c r="O14" s="3742" t="s">
        <v>80</v>
      </c>
      <c r="P14" s="3742">
        <v>30</v>
      </c>
      <c r="Q14" s="3742">
        <v>2</v>
      </c>
      <c r="R14" s="3745">
        <f>P14*Q14</f>
        <v>60</v>
      </c>
      <c r="S14" s="3747" t="s">
        <v>383</v>
      </c>
      <c r="T14" s="637"/>
    </row>
    <row r="15" spans="1:23" s="973" customFormat="1" ht="13.5" customHeight="1">
      <c r="A15" s="593" t="s">
        <v>313</v>
      </c>
      <c r="B15" s="972" t="s">
        <v>1099</v>
      </c>
      <c r="C15" s="3673"/>
      <c r="D15" s="3760"/>
      <c r="E15" s="419" t="s">
        <v>713</v>
      </c>
      <c r="F15" s="964" t="s">
        <v>32</v>
      </c>
      <c r="G15" s="976" t="s">
        <v>536</v>
      </c>
      <c r="H15" s="633" t="str">
        <f t="shared" ref="H15:H20" si="2">A15&amp;"-"&amp;E15&amp;F15&amp;"-"&amp;G15</f>
        <v>PK3-NI-ME</v>
      </c>
      <c r="I15" s="3753"/>
      <c r="J15" s="609" t="s">
        <v>837</v>
      </c>
      <c r="K15" s="613">
        <v>60</v>
      </c>
      <c r="L15" s="642"/>
      <c r="M15" s="613"/>
      <c r="N15" s="3613"/>
      <c r="O15" s="3743"/>
      <c r="P15" s="3743"/>
      <c r="Q15" s="3743"/>
      <c r="R15" s="3616"/>
      <c r="S15" s="3748"/>
      <c r="T15" s="637"/>
    </row>
    <row r="16" spans="1:23" s="973" customFormat="1" ht="13.5" customHeight="1">
      <c r="A16" s="593" t="s">
        <v>313</v>
      </c>
      <c r="B16" s="972" t="s">
        <v>1100</v>
      </c>
      <c r="C16" s="3673"/>
      <c r="D16" s="3760"/>
      <c r="E16" s="419" t="s">
        <v>713</v>
      </c>
      <c r="F16" s="976" t="s">
        <v>32</v>
      </c>
      <c r="G16" s="976" t="s">
        <v>536</v>
      </c>
      <c r="H16" s="633" t="str">
        <f t="shared" si="2"/>
        <v>PK3-NI-ME</v>
      </c>
      <c r="I16" s="3753"/>
      <c r="J16" s="609" t="s">
        <v>832</v>
      </c>
      <c r="K16" s="613">
        <v>60</v>
      </c>
      <c r="L16" s="642"/>
      <c r="M16" s="613"/>
      <c r="N16" s="3613"/>
      <c r="O16" s="3743"/>
      <c r="P16" s="3743"/>
      <c r="Q16" s="3743"/>
      <c r="R16" s="3616"/>
      <c r="S16" s="3748"/>
      <c r="T16" s="637"/>
    </row>
    <row r="17" spans="1:20" s="973" customFormat="1" ht="13.5" customHeight="1">
      <c r="A17" s="593" t="s">
        <v>313</v>
      </c>
      <c r="B17" s="984" t="s">
        <v>1101</v>
      </c>
      <c r="C17" s="3673"/>
      <c r="D17" s="3760"/>
      <c r="E17" s="419" t="s">
        <v>713</v>
      </c>
      <c r="F17" s="976" t="s">
        <v>32</v>
      </c>
      <c r="G17" s="976" t="s">
        <v>536</v>
      </c>
      <c r="H17" s="633" t="str">
        <f t="shared" si="2"/>
        <v>PK3-NI-ME</v>
      </c>
      <c r="I17" s="3753"/>
      <c r="J17" s="609" t="s">
        <v>833</v>
      </c>
      <c r="K17" s="613">
        <v>60</v>
      </c>
      <c r="L17" s="642"/>
      <c r="M17" s="613"/>
      <c r="N17" s="3613"/>
      <c r="O17" s="3743"/>
      <c r="P17" s="3743"/>
      <c r="Q17" s="3743"/>
      <c r="R17" s="3616"/>
      <c r="S17" s="3748"/>
      <c r="T17" s="637"/>
    </row>
    <row r="18" spans="1:20" s="973" customFormat="1" ht="13.5" customHeight="1">
      <c r="A18" s="593" t="s">
        <v>313</v>
      </c>
      <c r="B18" s="984" t="s">
        <v>1102</v>
      </c>
      <c r="C18" s="3673"/>
      <c r="D18" s="3760"/>
      <c r="E18" s="419" t="s">
        <v>713</v>
      </c>
      <c r="F18" s="976" t="s">
        <v>32</v>
      </c>
      <c r="G18" s="976" t="s">
        <v>536</v>
      </c>
      <c r="H18" s="633" t="str">
        <f t="shared" si="2"/>
        <v>PK3-NI-ME</v>
      </c>
      <c r="I18" s="3753"/>
      <c r="J18" s="609" t="s">
        <v>1068</v>
      </c>
      <c r="K18" s="613">
        <v>60</v>
      </c>
      <c r="L18" s="642"/>
      <c r="M18" s="613"/>
      <c r="N18" s="3613"/>
      <c r="O18" s="3743"/>
      <c r="P18" s="3743"/>
      <c r="Q18" s="3743"/>
      <c r="R18" s="3616"/>
      <c r="S18" s="3748"/>
      <c r="T18" s="637"/>
    </row>
    <row r="19" spans="1:20" s="973" customFormat="1" ht="13.5" customHeight="1">
      <c r="A19" s="593" t="s">
        <v>313</v>
      </c>
      <c r="B19" s="984"/>
      <c r="C19" s="3673"/>
      <c r="D19" s="3760"/>
      <c r="E19" s="419" t="s">
        <v>713</v>
      </c>
      <c r="F19" s="976" t="s">
        <v>32</v>
      </c>
      <c r="G19" s="976" t="s">
        <v>536</v>
      </c>
      <c r="H19" s="633" t="str">
        <f t="shared" si="2"/>
        <v>PK3-NI-ME</v>
      </c>
      <c r="I19" s="3753"/>
      <c r="J19" s="609" t="s">
        <v>861</v>
      </c>
      <c r="K19" s="613">
        <v>60</v>
      </c>
      <c r="L19" s="642"/>
      <c r="M19" s="613"/>
      <c r="N19" s="3613"/>
      <c r="O19" s="3743"/>
      <c r="P19" s="3743"/>
      <c r="Q19" s="3743"/>
      <c r="R19" s="3616"/>
      <c r="S19" s="3748"/>
      <c r="T19" s="637"/>
    </row>
    <row r="20" spans="1:20" s="973" customFormat="1" ht="13.5" customHeight="1">
      <c r="A20" s="593" t="s">
        <v>313</v>
      </c>
      <c r="B20" s="984"/>
      <c r="C20" s="3673"/>
      <c r="D20" s="3760"/>
      <c r="E20" s="547" t="s">
        <v>713</v>
      </c>
      <c r="F20" s="1020" t="s">
        <v>32</v>
      </c>
      <c r="G20" s="1020" t="s">
        <v>536</v>
      </c>
      <c r="H20" s="670" t="str">
        <f t="shared" si="2"/>
        <v>PK3-NI-ME</v>
      </c>
      <c r="I20" s="3753"/>
      <c r="J20" s="677" t="s">
        <v>836</v>
      </c>
      <c r="K20" s="983">
        <v>60</v>
      </c>
      <c r="L20" s="731"/>
      <c r="M20" s="983"/>
      <c r="N20" s="3613"/>
      <c r="O20" s="3744"/>
      <c r="P20" s="3743"/>
      <c r="Q20" s="3743"/>
      <c r="R20" s="3616"/>
      <c r="S20" s="3748"/>
      <c r="T20" s="637"/>
    </row>
    <row r="21" spans="1:20" s="973" customFormat="1" ht="13.5" customHeight="1" thickBot="1">
      <c r="A21" s="594" t="s">
        <v>313</v>
      </c>
      <c r="B21" s="985"/>
      <c r="C21" s="1028">
        <v>363164</v>
      </c>
      <c r="D21" s="1027">
        <v>4369</v>
      </c>
      <c r="E21" s="582" t="s">
        <v>718</v>
      </c>
      <c r="F21" s="582" t="s">
        <v>32</v>
      </c>
      <c r="G21" s="582" t="s">
        <v>536</v>
      </c>
      <c r="H21" s="582" t="str">
        <f>A21&amp;"-"&amp;E21&amp;F21&amp;"-"&amp;G21&amp;2</f>
        <v>PK3-YI-ME2</v>
      </c>
      <c r="I21" s="583" t="s">
        <v>57</v>
      </c>
      <c r="J21" s="584" t="s">
        <v>1112</v>
      </c>
      <c r="K21" s="585">
        <v>365</v>
      </c>
      <c r="L21" s="586"/>
      <c r="M21" s="585"/>
      <c r="N21" s="585" t="s">
        <v>80</v>
      </c>
      <c r="O21" s="587"/>
      <c r="P21" s="585">
        <v>90</v>
      </c>
      <c r="Q21" s="585">
        <v>2</v>
      </c>
      <c r="R21" s="588">
        <f t="shared" ref="R21" si="3">P21*Q21</f>
        <v>180</v>
      </c>
      <c r="S21" s="1021" t="s">
        <v>383</v>
      </c>
      <c r="T21" s="637"/>
    </row>
    <row r="22" spans="1:20" s="608" customFormat="1" ht="12">
      <c r="A22" s="592" t="s">
        <v>313</v>
      </c>
      <c r="B22" s="595" t="s">
        <v>843</v>
      </c>
      <c r="C22" s="3793">
        <v>363181</v>
      </c>
      <c r="D22" s="3759">
        <v>4383</v>
      </c>
      <c r="E22" s="543" t="s">
        <v>713</v>
      </c>
      <c r="F22" s="975" t="s">
        <v>32</v>
      </c>
      <c r="G22" s="975" t="s">
        <v>536</v>
      </c>
      <c r="H22" s="974" t="str">
        <f>A22&amp;"-"&amp;E22&amp;F22&amp;"-"&amp;G22</f>
        <v>PK3-NI-ME</v>
      </c>
      <c r="I22" s="3752" t="s">
        <v>57</v>
      </c>
      <c r="J22" s="604" t="s">
        <v>838</v>
      </c>
      <c r="K22" s="607">
        <v>60</v>
      </c>
      <c r="L22" s="635"/>
      <c r="M22" s="607"/>
      <c r="N22" s="3754"/>
      <c r="O22" s="3742" t="s">
        <v>80</v>
      </c>
      <c r="P22" s="3742">
        <v>30</v>
      </c>
      <c r="Q22" s="3742">
        <v>2</v>
      </c>
      <c r="R22" s="3745">
        <f>P22*Q22</f>
        <v>60</v>
      </c>
      <c r="S22" s="3747" t="s">
        <v>383</v>
      </c>
    </row>
    <row r="23" spans="1:20" s="608" customFormat="1" ht="12.75" customHeight="1">
      <c r="A23" s="593" t="s">
        <v>313</v>
      </c>
      <c r="B23" s="596" t="s">
        <v>1103</v>
      </c>
      <c r="C23" s="3673"/>
      <c r="D23" s="3760"/>
      <c r="E23" s="419" t="s">
        <v>713</v>
      </c>
      <c r="F23" s="964" t="s">
        <v>32</v>
      </c>
      <c r="G23" s="976" t="s">
        <v>536</v>
      </c>
      <c r="H23" s="633" t="str">
        <f t="shared" ref="H23:H28" si="4">A23&amp;"-"&amp;E23&amp;F23&amp;"-"&amp;G23</f>
        <v>PK3-NI-ME</v>
      </c>
      <c r="I23" s="3753"/>
      <c r="J23" s="609" t="s">
        <v>837</v>
      </c>
      <c r="K23" s="613">
        <v>60</v>
      </c>
      <c r="L23" s="642"/>
      <c r="M23" s="613"/>
      <c r="N23" s="3613"/>
      <c r="O23" s="3743"/>
      <c r="P23" s="3743"/>
      <c r="Q23" s="3743"/>
      <c r="R23" s="3616"/>
      <c r="S23" s="3748"/>
    </row>
    <row r="24" spans="1:20" s="608" customFormat="1" ht="12.75" customHeight="1">
      <c r="A24" s="593" t="s">
        <v>313</v>
      </c>
      <c r="B24" s="596" t="s">
        <v>1104</v>
      </c>
      <c r="C24" s="3673"/>
      <c r="D24" s="3760"/>
      <c r="E24" s="419" t="s">
        <v>713</v>
      </c>
      <c r="F24" s="976" t="s">
        <v>32</v>
      </c>
      <c r="G24" s="976" t="s">
        <v>536</v>
      </c>
      <c r="H24" s="633" t="str">
        <f t="shared" si="4"/>
        <v>PK3-NI-ME</v>
      </c>
      <c r="I24" s="3753"/>
      <c r="J24" s="609" t="s">
        <v>832</v>
      </c>
      <c r="K24" s="613">
        <v>60</v>
      </c>
      <c r="L24" s="642"/>
      <c r="M24" s="613"/>
      <c r="N24" s="3613"/>
      <c r="O24" s="3743"/>
      <c r="P24" s="3743"/>
      <c r="Q24" s="3743"/>
      <c r="R24" s="3616"/>
      <c r="S24" s="3748"/>
    </row>
    <row r="25" spans="1:20" s="608" customFormat="1" ht="12.75" customHeight="1">
      <c r="A25" s="593" t="s">
        <v>313</v>
      </c>
      <c r="B25" s="972" t="s">
        <v>1105</v>
      </c>
      <c r="C25" s="3673"/>
      <c r="D25" s="3760"/>
      <c r="E25" s="419" t="s">
        <v>713</v>
      </c>
      <c r="F25" s="976" t="s">
        <v>32</v>
      </c>
      <c r="G25" s="976" t="s">
        <v>536</v>
      </c>
      <c r="H25" s="633" t="str">
        <f t="shared" si="4"/>
        <v>PK3-NI-ME</v>
      </c>
      <c r="I25" s="3753"/>
      <c r="J25" s="609" t="s">
        <v>833</v>
      </c>
      <c r="K25" s="613">
        <v>60</v>
      </c>
      <c r="L25" s="642"/>
      <c r="M25" s="613"/>
      <c r="N25" s="3613"/>
      <c r="O25" s="3743"/>
      <c r="P25" s="3743"/>
      <c r="Q25" s="3743"/>
      <c r="R25" s="3616"/>
      <c r="S25" s="3748"/>
    </row>
    <row r="26" spans="1:20">
      <c r="A26" s="593" t="s">
        <v>313</v>
      </c>
      <c r="B26" s="972" t="s">
        <v>1106</v>
      </c>
      <c r="C26" s="3673"/>
      <c r="D26" s="3760"/>
      <c r="E26" s="419" t="s">
        <v>713</v>
      </c>
      <c r="F26" s="976" t="s">
        <v>32</v>
      </c>
      <c r="G26" s="976" t="s">
        <v>536</v>
      </c>
      <c r="H26" s="633" t="str">
        <f t="shared" si="4"/>
        <v>PK3-NI-ME</v>
      </c>
      <c r="I26" s="3753"/>
      <c r="J26" s="609" t="s">
        <v>1068</v>
      </c>
      <c r="K26" s="613">
        <v>60</v>
      </c>
      <c r="L26" s="642"/>
      <c r="M26" s="613"/>
      <c r="N26" s="3613"/>
      <c r="O26" s="3743"/>
      <c r="P26" s="3743"/>
      <c r="Q26" s="3743"/>
      <c r="R26" s="3616"/>
      <c r="S26" s="3748"/>
    </row>
    <row r="27" spans="1:20">
      <c r="A27" s="593" t="s">
        <v>313</v>
      </c>
      <c r="B27" s="972"/>
      <c r="C27" s="3673"/>
      <c r="D27" s="3760"/>
      <c r="E27" s="419" t="s">
        <v>713</v>
      </c>
      <c r="F27" s="976" t="s">
        <v>32</v>
      </c>
      <c r="G27" s="976" t="s">
        <v>536</v>
      </c>
      <c r="H27" s="633" t="str">
        <f t="shared" si="4"/>
        <v>PK3-NI-ME</v>
      </c>
      <c r="I27" s="3753"/>
      <c r="J27" s="609" t="s">
        <v>861</v>
      </c>
      <c r="K27" s="613">
        <v>60</v>
      </c>
      <c r="L27" s="642"/>
      <c r="M27" s="613"/>
      <c r="N27" s="3613"/>
      <c r="O27" s="3743"/>
      <c r="P27" s="3743"/>
      <c r="Q27" s="3743"/>
      <c r="R27" s="3616"/>
      <c r="S27" s="3748"/>
    </row>
    <row r="28" spans="1:20">
      <c r="A28" s="593" t="s">
        <v>313</v>
      </c>
      <c r="B28" s="972"/>
      <c r="C28" s="3673"/>
      <c r="D28" s="3760"/>
      <c r="E28" s="547" t="s">
        <v>713</v>
      </c>
      <c r="F28" s="1020" t="s">
        <v>32</v>
      </c>
      <c r="G28" s="1020" t="s">
        <v>536</v>
      </c>
      <c r="H28" s="670" t="str">
        <f t="shared" si="4"/>
        <v>PK3-NI-ME</v>
      </c>
      <c r="I28" s="3753"/>
      <c r="J28" s="677" t="s">
        <v>836</v>
      </c>
      <c r="K28" s="983">
        <v>60</v>
      </c>
      <c r="L28" s="731"/>
      <c r="M28" s="983"/>
      <c r="N28" s="3613"/>
      <c r="O28" s="3744"/>
      <c r="P28" s="3743"/>
      <c r="Q28" s="3743"/>
      <c r="R28" s="3616"/>
      <c r="S28" s="3748"/>
    </row>
    <row r="29" spans="1:20" ht="13.5" thickBot="1">
      <c r="A29" s="594" t="s">
        <v>313</v>
      </c>
      <c r="B29" s="1005"/>
      <c r="C29" s="1028">
        <v>361205</v>
      </c>
      <c r="D29" s="1027">
        <v>3130</v>
      </c>
      <c r="E29" s="582" t="s">
        <v>718</v>
      </c>
      <c r="F29" s="582" t="s">
        <v>32</v>
      </c>
      <c r="G29" s="582" t="s">
        <v>536</v>
      </c>
      <c r="H29" s="582" t="str">
        <f>A29&amp;"-"&amp;E29&amp;F29&amp;"-"&amp;G29&amp;2</f>
        <v>PK3-YI-ME2</v>
      </c>
      <c r="I29" s="583" t="s">
        <v>57</v>
      </c>
      <c r="J29" s="584" t="s">
        <v>1112</v>
      </c>
      <c r="K29" s="585">
        <v>365</v>
      </c>
      <c r="L29" s="586"/>
      <c r="M29" s="585"/>
      <c r="N29" s="585" t="s">
        <v>80</v>
      </c>
      <c r="O29" s="587"/>
      <c r="P29" s="585">
        <v>90</v>
      </c>
      <c r="Q29" s="585">
        <v>2</v>
      </c>
      <c r="R29" s="588">
        <f t="shared" ref="R29" si="5">P29*Q29</f>
        <v>180</v>
      </c>
      <c r="S29" s="1021" t="s">
        <v>383</v>
      </c>
    </row>
    <row r="30" spans="1:20">
      <c r="A30" s="592" t="s">
        <v>313</v>
      </c>
      <c r="B30" s="595" t="s">
        <v>843</v>
      </c>
      <c r="C30" s="3793">
        <v>363182</v>
      </c>
      <c r="D30" s="3759">
        <v>4384</v>
      </c>
      <c r="E30" s="543" t="s">
        <v>713</v>
      </c>
      <c r="F30" s="975" t="s">
        <v>32</v>
      </c>
      <c r="G30" s="975" t="s">
        <v>536</v>
      </c>
      <c r="H30" s="974" t="str">
        <f>A30&amp;"-"&amp;E30&amp;F30&amp;"-"&amp;G30</f>
        <v>PK3-NI-ME</v>
      </c>
      <c r="I30" s="3752" t="s">
        <v>57</v>
      </c>
      <c r="J30" s="604" t="s">
        <v>838</v>
      </c>
      <c r="K30" s="607">
        <v>60</v>
      </c>
      <c r="L30" s="635"/>
      <c r="M30" s="607"/>
      <c r="N30" s="3754"/>
      <c r="O30" s="3742" t="s">
        <v>80</v>
      </c>
      <c r="P30" s="3742">
        <v>30</v>
      </c>
      <c r="Q30" s="3742">
        <v>2</v>
      </c>
      <c r="R30" s="3745">
        <f>P30*Q30</f>
        <v>60</v>
      </c>
      <c r="S30" s="3747" t="s">
        <v>383</v>
      </c>
    </row>
    <row r="31" spans="1:20">
      <c r="A31" s="593" t="s">
        <v>313</v>
      </c>
      <c r="B31" s="972" t="s">
        <v>1107</v>
      </c>
      <c r="C31" s="3673"/>
      <c r="D31" s="3760"/>
      <c r="E31" s="419" t="s">
        <v>713</v>
      </c>
      <c r="F31" s="964" t="s">
        <v>32</v>
      </c>
      <c r="G31" s="976" t="s">
        <v>536</v>
      </c>
      <c r="H31" s="633" t="str">
        <f t="shared" ref="H31:H35" si="6">A31&amp;"-"&amp;E31&amp;F31&amp;"-"&amp;G31</f>
        <v>PK3-NI-ME</v>
      </c>
      <c r="I31" s="3753"/>
      <c r="J31" s="609" t="s">
        <v>837</v>
      </c>
      <c r="K31" s="613">
        <v>60</v>
      </c>
      <c r="L31" s="642"/>
      <c r="M31" s="613"/>
      <c r="N31" s="3613"/>
      <c r="O31" s="3743"/>
      <c r="P31" s="3743"/>
      <c r="Q31" s="3743"/>
      <c r="R31" s="3616"/>
      <c r="S31" s="3748"/>
    </row>
    <row r="32" spans="1:20">
      <c r="A32" s="593" t="s">
        <v>313</v>
      </c>
      <c r="B32" s="972" t="s">
        <v>1108</v>
      </c>
      <c r="C32" s="3673"/>
      <c r="D32" s="3760"/>
      <c r="E32" s="419" t="s">
        <v>713</v>
      </c>
      <c r="F32" s="976" t="s">
        <v>32</v>
      </c>
      <c r="G32" s="976" t="s">
        <v>536</v>
      </c>
      <c r="H32" s="633" t="str">
        <f t="shared" si="6"/>
        <v>PK3-NI-ME</v>
      </c>
      <c r="I32" s="3753"/>
      <c r="J32" s="609" t="s">
        <v>832</v>
      </c>
      <c r="K32" s="613">
        <v>60</v>
      </c>
      <c r="L32" s="642"/>
      <c r="M32" s="613"/>
      <c r="N32" s="3613"/>
      <c r="O32" s="3743"/>
      <c r="P32" s="3743"/>
      <c r="Q32" s="3743"/>
      <c r="R32" s="3616"/>
      <c r="S32" s="3748"/>
    </row>
    <row r="33" spans="1:19">
      <c r="A33" s="593" t="s">
        <v>313</v>
      </c>
      <c r="B33" s="972" t="s">
        <v>1109</v>
      </c>
      <c r="C33" s="3673"/>
      <c r="D33" s="3760"/>
      <c r="E33" s="419" t="s">
        <v>713</v>
      </c>
      <c r="F33" s="976" t="s">
        <v>32</v>
      </c>
      <c r="G33" s="976" t="s">
        <v>536</v>
      </c>
      <c r="H33" s="633" t="str">
        <f t="shared" si="6"/>
        <v>PK3-NI-ME</v>
      </c>
      <c r="I33" s="3753"/>
      <c r="J33" s="609" t="s">
        <v>833</v>
      </c>
      <c r="K33" s="613">
        <v>60</v>
      </c>
      <c r="L33" s="642"/>
      <c r="M33" s="613"/>
      <c r="N33" s="3613"/>
      <c r="O33" s="3743"/>
      <c r="P33" s="3743"/>
      <c r="Q33" s="3743"/>
      <c r="R33" s="3616"/>
      <c r="S33" s="3748"/>
    </row>
    <row r="34" spans="1:19">
      <c r="A34" s="593" t="s">
        <v>313</v>
      </c>
      <c r="B34" s="984" t="s">
        <v>1110</v>
      </c>
      <c r="C34" s="3673"/>
      <c r="D34" s="3760"/>
      <c r="E34" s="419" t="s">
        <v>713</v>
      </c>
      <c r="F34" s="976" t="s">
        <v>32</v>
      </c>
      <c r="G34" s="976" t="s">
        <v>536</v>
      </c>
      <c r="H34" s="633" t="str">
        <f t="shared" si="6"/>
        <v>PK3-NI-ME</v>
      </c>
      <c r="I34" s="3753"/>
      <c r="J34" s="609" t="s">
        <v>1068</v>
      </c>
      <c r="K34" s="613">
        <v>60</v>
      </c>
      <c r="L34" s="642"/>
      <c r="M34" s="613"/>
      <c r="N34" s="3613"/>
      <c r="O34" s="3743"/>
      <c r="P34" s="3743"/>
      <c r="Q34" s="3743"/>
      <c r="R34" s="3616"/>
      <c r="S34" s="3748"/>
    </row>
    <row r="35" spans="1:19">
      <c r="A35" s="593" t="s">
        <v>313</v>
      </c>
      <c r="B35" s="984"/>
      <c r="C35" s="3673"/>
      <c r="D35" s="3760"/>
      <c r="E35" s="419" t="s">
        <v>713</v>
      </c>
      <c r="F35" s="976" t="s">
        <v>32</v>
      </c>
      <c r="G35" s="976" t="s">
        <v>536</v>
      </c>
      <c r="H35" s="633" t="str">
        <f t="shared" si="6"/>
        <v>PK3-NI-ME</v>
      </c>
      <c r="I35" s="3753"/>
      <c r="J35" s="609" t="s">
        <v>861</v>
      </c>
      <c r="K35" s="613">
        <v>60</v>
      </c>
      <c r="L35" s="642"/>
      <c r="M35" s="613"/>
      <c r="N35" s="3613"/>
      <c r="O35" s="3743"/>
      <c r="P35" s="3743"/>
      <c r="Q35" s="3743"/>
      <c r="R35" s="3616"/>
      <c r="S35" s="3748"/>
    </row>
    <row r="36" spans="1:19">
      <c r="A36" s="593" t="s">
        <v>313</v>
      </c>
      <c r="B36" s="984"/>
      <c r="C36" s="3673"/>
      <c r="D36" s="3760"/>
      <c r="E36" s="438" t="s">
        <v>713</v>
      </c>
      <c r="F36" s="976" t="s">
        <v>32</v>
      </c>
      <c r="G36" s="976" t="s">
        <v>536</v>
      </c>
      <c r="H36" s="633" t="str">
        <f t="shared" ref="H36" si="7">A36&amp;"-"&amp;E36&amp;F36&amp;"-"&amp;G36</f>
        <v>PK3-NI-ME</v>
      </c>
      <c r="I36" s="3753"/>
      <c r="J36" s="609" t="s">
        <v>836</v>
      </c>
      <c r="K36" s="613">
        <v>60</v>
      </c>
      <c r="L36" s="731"/>
      <c r="M36" s="983"/>
      <c r="N36" s="3613"/>
      <c r="O36" s="3743"/>
      <c r="P36" s="3743"/>
      <c r="Q36" s="3743"/>
      <c r="R36" s="3616"/>
      <c r="S36" s="3748"/>
    </row>
    <row r="37" spans="1:19" ht="13.5" thickBot="1">
      <c r="A37" s="594" t="s">
        <v>313</v>
      </c>
      <c r="B37" s="985"/>
      <c r="C37" s="1028">
        <v>361206</v>
      </c>
      <c r="D37" s="1027">
        <v>3131</v>
      </c>
      <c r="E37" s="1022" t="s">
        <v>718</v>
      </c>
      <c r="F37" s="1023" t="s">
        <v>32</v>
      </c>
      <c r="G37" s="1023" t="s">
        <v>536</v>
      </c>
      <c r="H37" s="1024" t="str">
        <f>A37&amp;"-"&amp;E37&amp;F37&amp;"-"&amp;G37&amp;2</f>
        <v>PK3-YI-ME2</v>
      </c>
      <c r="I37" s="1031" t="s">
        <v>57</v>
      </c>
      <c r="J37" s="1034" t="s">
        <v>1112</v>
      </c>
      <c r="K37" s="1044">
        <v>365</v>
      </c>
      <c r="L37" s="1025"/>
      <c r="M37" s="1026"/>
      <c r="N37" s="1026" t="s">
        <v>80</v>
      </c>
      <c r="O37" s="1026"/>
      <c r="P37" s="1032">
        <v>90</v>
      </c>
      <c r="Q37" s="1032">
        <v>2</v>
      </c>
      <c r="R37" s="1033">
        <f t="shared" ref="R37" si="8">P37*Q37</f>
        <v>180</v>
      </c>
      <c r="S37" s="1021" t="s">
        <v>383</v>
      </c>
    </row>
  </sheetData>
  <autoFilter ref="A5:S20" xr:uid="{F34ACF59-8687-4512-BF31-BD56A6BFBA7E}"/>
  <mergeCells count="37">
    <mergeCell ref="C2:K2"/>
    <mergeCell ref="C14:C20"/>
    <mergeCell ref="D14:D20"/>
    <mergeCell ref="I14:I20"/>
    <mergeCell ref="N14:N20"/>
    <mergeCell ref="C6:C12"/>
    <mergeCell ref="D6:D12"/>
    <mergeCell ref="I6:I12"/>
    <mergeCell ref="N6:N12"/>
    <mergeCell ref="P6:P12"/>
    <mergeCell ref="C30:C36"/>
    <mergeCell ref="R30:R36"/>
    <mergeCell ref="Q30:Q36"/>
    <mergeCell ref="P30:P36"/>
    <mergeCell ref="N30:N36"/>
    <mergeCell ref="I30:I36"/>
    <mergeCell ref="D30:D36"/>
    <mergeCell ref="C22:C28"/>
    <mergeCell ref="D22:D28"/>
    <mergeCell ref="I22:I28"/>
    <mergeCell ref="N22:N28"/>
    <mergeCell ref="S30:S36"/>
    <mergeCell ref="O6:O12"/>
    <mergeCell ref="O30:O36"/>
    <mergeCell ref="O22:O28"/>
    <mergeCell ref="O14:O20"/>
    <mergeCell ref="P22:P28"/>
    <mergeCell ref="Q22:Q28"/>
    <mergeCell ref="R22:R28"/>
    <mergeCell ref="P14:P20"/>
    <mergeCell ref="Q14:Q20"/>
    <mergeCell ref="R14:R20"/>
    <mergeCell ref="R6:R12"/>
    <mergeCell ref="S14:S20"/>
    <mergeCell ref="S6:S12"/>
    <mergeCell ref="S22:S28"/>
    <mergeCell ref="Q6:Q12"/>
  </mergeCells>
  <phoneticPr fontId="26" type="noConversion"/>
  <conditionalFormatting sqref="J6:J37">
    <cfRule type="expression" dxfId="371" priority="1" stopIfTrue="1">
      <formula>IF(FIND("Flume Transfer Blower",$K6)&gt;0,1,0)</formula>
    </cfRule>
  </conditionalFormatting>
  <dataValidations count="3">
    <dataValidation type="list" allowBlank="1" showInputMessage="1" showErrorMessage="1" sqref="F6:G12 F14:G20 F22:G28 F30:G37" xr:uid="{5C87D832-FD3F-4322-9F47-07AC00F136E1}">
      <formula1>#REF!</formula1>
    </dataValidation>
    <dataValidation type="list" allowBlank="1" showInputMessage="1" showErrorMessage="1" sqref="F13 F21 F29" xr:uid="{8EC3203F-55B6-47CA-83D5-0518A5641428}">
      <formula1>$V$6:$V$12</formula1>
    </dataValidation>
    <dataValidation type="list" allowBlank="1" showInputMessage="1" showErrorMessage="1" sqref="G13 G21 G29" xr:uid="{C89ADA3C-31BA-4E2E-A95A-D612040AD661}">
      <formula1>$U$6:$U$8</formula1>
    </dataValidation>
  </dataValidations>
  <printOptions horizontalCentered="1"/>
  <pageMargins left="0.23622047244094491" right="0.23622047244094491" top="0.19685039370078741" bottom="0.39370078740157483" header="0.15748031496062992" footer="0.19685039370078741"/>
  <pageSetup paperSize="9" scale="69" fitToHeight="0" orientation="landscape" r:id="rId1"/>
  <headerFooter>
    <oddFooter>&amp;L&amp;8&amp;A : PM Master Plan&amp;R&amp;8Page &amp;P / &amp;N</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A9369-CCF4-458B-9E74-0A4D0BC6D854}">
  <sheetPr>
    <tabColor rgb="FF00B0F0"/>
    <pageSetUpPr fitToPage="1"/>
  </sheetPr>
  <dimension ref="A1:W23"/>
  <sheetViews>
    <sheetView zoomScaleNormal="100" workbookViewId="0">
      <pane xSplit="2" ySplit="5" topLeftCell="C6" activePane="bottomRight" state="frozen"/>
      <selection activeCell="I32" sqref="I32:I37"/>
      <selection pane="topRight" activeCell="I32" sqref="I32:I37"/>
      <selection pane="bottomLeft" activeCell="I32" sqref="I32:I37"/>
      <selection pane="bottomRight" activeCell="G24" sqref="G24"/>
    </sheetView>
  </sheetViews>
  <sheetFormatPr defaultColWidth="9.140625" defaultRowHeight="12.75" outlineLevelCol="1"/>
  <cols>
    <col min="1" max="1" width="8.28515625" style="1" customWidth="1"/>
    <col min="2" max="2" width="35.7109375" style="2" customWidth="1"/>
    <col min="3" max="3" width="20.42578125" style="43" customWidth="1"/>
    <col min="4" max="4" width="11.5703125" style="43" customWidth="1"/>
    <col min="5" max="5" width="10.28515625" style="384" customWidth="1"/>
    <col min="6" max="7" width="9.140625" style="384" customWidth="1"/>
    <col min="8" max="8" width="10.5703125" style="384" customWidth="1"/>
    <col min="9" max="9" width="24.28515625" style="4" customWidth="1"/>
    <col min="10" max="10" width="40.140625" style="4" customWidth="1"/>
    <col min="11" max="11" width="10.42578125" style="3" customWidth="1"/>
    <col min="12" max="12" width="24.28515625" style="52" hidden="1" customWidth="1" outlineLevel="1"/>
    <col min="13" max="13" width="5.140625" style="3" hidden="1" customWidth="1" outlineLevel="1"/>
    <col min="14" max="14" width="10.42578125" style="3" customWidth="1" collapsed="1"/>
    <col min="15" max="15" width="10.42578125" style="3" customWidth="1"/>
    <col min="16" max="16" width="10.42578125" style="3" customWidth="1" collapsed="1"/>
    <col min="17" max="18" width="10.42578125" style="3" customWidth="1"/>
    <col min="19" max="19" width="9.140625" style="4"/>
    <col min="20" max="20" width="19.42578125" style="4" customWidth="1"/>
    <col min="21" max="16384" width="9.140625" style="4"/>
  </cols>
  <sheetData>
    <row r="1" spans="1:23" ht="13.5" thickBot="1"/>
    <row r="2" spans="1:23" ht="30" customHeight="1" thickBot="1">
      <c r="C2" s="3749" t="s">
        <v>1093</v>
      </c>
      <c r="D2" s="3750"/>
      <c r="E2" s="3750"/>
      <c r="F2" s="3750"/>
      <c r="G2" s="3750"/>
      <c r="H2" s="3750"/>
      <c r="I2" s="3750"/>
      <c r="J2" s="3750"/>
      <c r="K2" s="3751"/>
      <c r="M2" s="4"/>
      <c r="N2" s="4"/>
      <c r="O2" s="4"/>
      <c r="P2" s="4"/>
      <c r="Q2" s="4"/>
      <c r="R2" s="4"/>
    </row>
    <row r="3" spans="1:23" s="225" customFormat="1" ht="15.75" customHeight="1">
      <c r="A3" s="624"/>
      <c r="B3" s="625"/>
      <c r="C3" s="628" t="s">
        <v>44</v>
      </c>
      <c r="D3" s="628" t="s">
        <v>62</v>
      </c>
      <c r="E3" s="384"/>
      <c r="F3" s="384"/>
      <c r="G3" s="384"/>
      <c r="H3" s="384"/>
      <c r="K3" s="227"/>
      <c r="L3" s="277"/>
      <c r="M3" s="227"/>
      <c r="N3" s="227"/>
      <c r="O3" s="227"/>
      <c r="P3" s="227"/>
      <c r="Q3" s="227"/>
      <c r="R3" s="227"/>
    </row>
    <row r="4" spans="1:23" s="225" customFormat="1" ht="15.75" customHeight="1">
      <c r="A4" s="624"/>
      <c r="B4" s="625"/>
      <c r="C4" s="629"/>
      <c r="D4" s="629"/>
      <c r="E4" s="384"/>
      <c r="F4" s="384"/>
      <c r="G4" s="384"/>
      <c r="H4" s="384"/>
      <c r="K4" s="626"/>
      <c r="L4" s="627"/>
      <c r="M4" s="626"/>
      <c r="N4" s="626"/>
      <c r="O4" s="626"/>
      <c r="P4" s="626"/>
      <c r="Q4" s="626"/>
      <c r="R4" s="626"/>
    </row>
    <row r="5" spans="1:23" s="412" customFormat="1" ht="14.25" customHeight="1" thickBot="1">
      <c r="A5" s="499" t="s">
        <v>0</v>
      </c>
      <c r="B5" s="499" t="s">
        <v>1</v>
      </c>
      <c r="C5" s="500" t="s">
        <v>44</v>
      </c>
      <c r="D5" s="500" t="s">
        <v>62</v>
      </c>
      <c r="E5" s="500" t="s">
        <v>537</v>
      </c>
      <c r="F5" s="500" t="s">
        <v>527</v>
      </c>
      <c r="G5" s="500" t="s">
        <v>535</v>
      </c>
      <c r="H5" s="500" t="s">
        <v>45</v>
      </c>
      <c r="I5" s="499" t="s">
        <v>2</v>
      </c>
      <c r="J5" s="499" t="s">
        <v>3</v>
      </c>
      <c r="K5" s="499" t="s">
        <v>4</v>
      </c>
      <c r="L5" s="499" t="s">
        <v>5</v>
      </c>
      <c r="M5" s="499"/>
      <c r="N5" s="499" t="s">
        <v>51</v>
      </c>
      <c r="O5" s="499" t="s">
        <v>52</v>
      </c>
      <c r="P5" s="499" t="s">
        <v>54</v>
      </c>
      <c r="Q5" s="499" t="s">
        <v>50</v>
      </c>
      <c r="R5" s="499" t="s">
        <v>53</v>
      </c>
      <c r="S5" s="499" t="s">
        <v>382</v>
      </c>
      <c r="T5" s="508" t="s">
        <v>527</v>
      </c>
      <c r="U5" s="411" t="s">
        <v>535</v>
      </c>
      <c r="V5" s="411" t="s">
        <v>527</v>
      </c>
      <c r="W5" s="542"/>
    </row>
    <row r="6" spans="1:23" s="973" customFormat="1" ht="13.5" customHeight="1">
      <c r="A6" s="592" t="s">
        <v>313</v>
      </c>
      <c r="B6" s="595" t="s">
        <v>843</v>
      </c>
      <c r="C6" s="1006">
        <v>363167</v>
      </c>
      <c r="D6" s="975">
        <v>4372</v>
      </c>
      <c r="E6" s="974" t="s">
        <v>696</v>
      </c>
      <c r="F6" s="975" t="s">
        <v>32</v>
      </c>
      <c r="G6" s="975" t="s">
        <v>697</v>
      </c>
      <c r="H6" s="603" t="str">
        <f t="shared" ref="H6" si="0">A6&amp;"-"&amp;E6&amp;F6&amp;"-"&amp;G6</f>
        <v>PK3-HI-EE</v>
      </c>
      <c r="I6" s="634" t="s">
        <v>67</v>
      </c>
      <c r="J6" s="604" t="s">
        <v>839</v>
      </c>
      <c r="K6" s="607">
        <v>180</v>
      </c>
      <c r="L6" s="635"/>
      <c r="M6" s="607"/>
      <c r="N6" s="950" t="s">
        <v>80</v>
      </c>
      <c r="O6" s="607"/>
      <c r="P6" s="406">
        <v>120</v>
      </c>
      <c r="Q6" s="406">
        <v>2</v>
      </c>
      <c r="R6" s="493">
        <f t="shared" ref="R6:R7" si="1">P6*Q6</f>
        <v>240</v>
      </c>
      <c r="S6" s="3747" t="s">
        <v>383</v>
      </c>
      <c r="T6" s="637"/>
    </row>
    <row r="7" spans="1:23" s="973" customFormat="1" ht="13.5" customHeight="1">
      <c r="A7" s="593" t="s">
        <v>313</v>
      </c>
      <c r="B7" s="972" t="s">
        <v>1094</v>
      </c>
      <c r="C7" s="3723">
        <v>363168</v>
      </c>
      <c r="D7" s="4106">
        <v>4373</v>
      </c>
      <c r="E7" s="977" t="s">
        <v>696</v>
      </c>
      <c r="F7" s="976" t="s">
        <v>32</v>
      </c>
      <c r="G7" s="976" t="s">
        <v>697</v>
      </c>
      <c r="H7" s="633" t="str">
        <f>A7&amp;"-"&amp;E7&amp;F7&amp;"-"&amp;G7&amp;2</f>
        <v>PK3-HI-EE2</v>
      </c>
      <c r="I7" s="3568" t="s">
        <v>67</v>
      </c>
      <c r="J7" s="609" t="s">
        <v>71</v>
      </c>
      <c r="K7" s="613">
        <v>180</v>
      </c>
      <c r="L7" s="642"/>
      <c r="M7" s="613"/>
      <c r="N7" s="951" t="s">
        <v>80</v>
      </c>
      <c r="O7" s="4108"/>
      <c r="P7" s="3514">
        <v>120</v>
      </c>
      <c r="Q7" s="3514">
        <v>2</v>
      </c>
      <c r="R7" s="3779">
        <f t="shared" si="1"/>
        <v>240</v>
      </c>
      <c r="S7" s="3748"/>
      <c r="T7" s="637"/>
    </row>
    <row r="8" spans="1:23" s="973" customFormat="1" ht="13.5" customHeight="1">
      <c r="A8" s="593" t="s">
        <v>313</v>
      </c>
      <c r="B8" s="596" t="s">
        <v>1095</v>
      </c>
      <c r="C8" s="3673"/>
      <c r="D8" s="3760"/>
      <c r="E8" s="977" t="s">
        <v>696</v>
      </c>
      <c r="F8" s="976" t="s">
        <v>32</v>
      </c>
      <c r="G8" s="976" t="s">
        <v>697</v>
      </c>
      <c r="H8" s="633" t="str">
        <f t="shared" ref="H8:H9" si="2">A8&amp;"-"&amp;E8&amp;F8&amp;"-"&amp;G8&amp;2</f>
        <v>PK3-HI-EE2</v>
      </c>
      <c r="I8" s="3753"/>
      <c r="J8" s="609" t="s">
        <v>840</v>
      </c>
      <c r="K8" s="613">
        <v>180</v>
      </c>
      <c r="L8" s="642"/>
      <c r="M8" s="613"/>
      <c r="N8" s="951" t="s">
        <v>80</v>
      </c>
      <c r="O8" s="3613"/>
      <c r="P8" s="3515"/>
      <c r="Q8" s="3515"/>
      <c r="R8" s="3780"/>
      <c r="S8" s="3748"/>
      <c r="T8" s="637"/>
    </row>
    <row r="9" spans="1:23" s="973" customFormat="1" ht="13.5" customHeight="1">
      <c r="A9" s="593" t="s">
        <v>313</v>
      </c>
      <c r="B9" s="596" t="s">
        <v>1096</v>
      </c>
      <c r="C9" s="4038"/>
      <c r="D9" s="3761"/>
      <c r="E9" s="977" t="s">
        <v>696</v>
      </c>
      <c r="F9" s="976" t="s">
        <v>32</v>
      </c>
      <c r="G9" s="976" t="s">
        <v>697</v>
      </c>
      <c r="H9" s="633" t="str">
        <f t="shared" si="2"/>
        <v>PK3-HI-EE2</v>
      </c>
      <c r="I9" s="3679"/>
      <c r="J9" s="609" t="s">
        <v>72</v>
      </c>
      <c r="K9" s="613">
        <v>180</v>
      </c>
      <c r="L9" s="642"/>
      <c r="M9" s="613"/>
      <c r="N9" s="951" t="s">
        <v>80</v>
      </c>
      <c r="O9" s="3755"/>
      <c r="P9" s="3532"/>
      <c r="Q9" s="3532"/>
      <c r="R9" s="3781"/>
      <c r="S9" s="3748"/>
      <c r="T9" s="637"/>
    </row>
    <row r="10" spans="1:23" s="973" customFormat="1" ht="13.5" customHeight="1">
      <c r="A10" s="593" t="s">
        <v>313</v>
      </c>
      <c r="B10" s="596" t="s">
        <v>1097</v>
      </c>
      <c r="C10" s="3723">
        <v>363169</v>
      </c>
      <c r="D10" s="4106">
        <v>4374</v>
      </c>
      <c r="E10" s="977" t="s">
        <v>696</v>
      </c>
      <c r="F10" s="976" t="s">
        <v>32</v>
      </c>
      <c r="G10" s="976" t="s">
        <v>697</v>
      </c>
      <c r="H10" s="633" t="str">
        <f>A10&amp;"-"&amp;E10&amp;F10&amp;"-"&amp;G10&amp;3</f>
        <v>PK3-HI-EE3</v>
      </c>
      <c r="I10" s="3568" t="s">
        <v>67</v>
      </c>
      <c r="J10" s="609" t="s">
        <v>69</v>
      </c>
      <c r="K10" s="613">
        <v>180</v>
      </c>
      <c r="L10" s="642"/>
      <c r="M10" s="613"/>
      <c r="N10" s="4108"/>
      <c r="O10" s="951" t="s">
        <v>80</v>
      </c>
      <c r="P10" s="3514">
        <v>120</v>
      </c>
      <c r="Q10" s="3514">
        <v>2</v>
      </c>
      <c r="R10" s="3779">
        <f t="shared" ref="R10" si="3">P10*Q10</f>
        <v>240</v>
      </c>
      <c r="S10" s="3748"/>
      <c r="T10" s="637"/>
    </row>
    <row r="11" spans="1:23" s="973" customFormat="1" ht="13.5" customHeight="1">
      <c r="A11" s="593" t="s">
        <v>313</v>
      </c>
      <c r="B11" s="596" t="s">
        <v>1098</v>
      </c>
      <c r="C11" s="3673"/>
      <c r="D11" s="3760"/>
      <c r="E11" s="977" t="s">
        <v>696</v>
      </c>
      <c r="F11" s="976" t="s">
        <v>32</v>
      </c>
      <c r="G11" s="976" t="s">
        <v>697</v>
      </c>
      <c r="H11" s="633" t="str">
        <f t="shared" ref="H11:H12" si="4">A11&amp;"-"&amp;E11&amp;F11&amp;"-"&amp;G11&amp;3</f>
        <v>PK3-HI-EE3</v>
      </c>
      <c r="I11" s="3753"/>
      <c r="J11" s="609" t="s">
        <v>841</v>
      </c>
      <c r="K11" s="613">
        <v>180</v>
      </c>
      <c r="L11" s="642"/>
      <c r="M11" s="613"/>
      <c r="N11" s="3613"/>
      <c r="O11" s="951" t="s">
        <v>80</v>
      </c>
      <c r="P11" s="3515"/>
      <c r="Q11" s="3515"/>
      <c r="R11" s="3780"/>
      <c r="S11" s="3748"/>
      <c r="T11" s="637"/>
    </row>
    <row r="12" spans="1:23" s="973" customFormat="1" ht="13.5" customHeight="1" thickBot="1">
      <c r="A12" s="593" t="s">
        <v>313</v>
      </c>
      <c r="B12" s="990" t="s">
        <v>1099</v>
      </c>
      <c r="C12" s="3670"/>
      <c r="D12" s="3885"/>
      <c r="E12" s="1007" t="s">
        <v>696</v>
      </c>
      <c r="F12" s="1008" t="s">
        <v>32</v>
      </c>
      <c r="G12" s="1008" t="s">
        <v>697</v>
      </c>
      <c r="H12" s="1009" t="str">
        <f t="shared" si="4"/>
        <v>PK3-HI-EE3</v>
      </c>
      <c r="I12" s="3659"/>
      <c r="J12" s="1010" t="s">
        <v>842</v>
      </c>
      <c r="K12" s="1011">
        <v>180</v>
      </c>
      <c r="L12" s="1012"/>
      <c r="M12" s="1011"/>
      <c r="N12" s="3614"/>
      <c r="O12" s="1013" t="s">
        <v>80</v>
      </c>
      <c r="P12" s="3782"/>
      <c r="Q12" s="3782"/>
      <c r="R12" s="3783"/>
      <c r="S12" s="4107"/>
      <c r="T12" s="637"/>
    </row>
    <row r="13" spans="1:23" s="608" customFormat="1" ht="12">
      <c r="A13" s="593" t="s">
        <v>313</v>
      </c>
      <c r="B13" s="984" t="s">
        <v>1100</v>
      </c>
      <c r="C13" s="992"/>
      <c r="D13" s="993"/>
      <c r="E13" s="427"/>
      <c r="F13" s="964"/>
      <c r="G13" s="964"/>
      <c r="H13" s="988"/>
      <c r="I13" s="949"/>
      <c r="J13" s="751"/>
      <c r="K13" s="982"/>
      <c r="L13" s="989"/>
      <c r="M13" s="982"/>
      <c r="N13" s="751"/>
      <c r="O13" s="982"/>
      <c r="P13" s="949"/>
      <c r="Q13" s="949"/>
      <c r="R13" s="994"/>
      <c r="S13" s="1004"/>
    </row>
    <row r="14" spans="1:23" s="608" customFormat="1" ht="12">
      <c r="A14" s="593" t="s">
        <v>313</v>
      </c>
      <c r="B14" s="972" t="s">
        <v>1101</v>
      </c>
      <c r="C14" s="995"/>
      <c r="D14" s="996"/>
      <c r="E14" s="419"/>
      <c r="F14" s="976"/>
      <c r="G14" s="976"/>
      <c r="H14" s="633"/>
      <c r="I14" s="641"/>
      <c r="J14" s="609"/>
      <c r="K14" s="613"/>
      <c r="L14" s="642"/>
      <c r="M14" s="613"/>
      <c r="N14" s="609"/>
      <c r="O14" s="613"/>
      <c r="P14" s="641"/>
      <c r="Q14" s="641"/>
      <c r="R14" s="997"/>
      <c r="S14" s="998"/>
    </row>
    <row r="15" spans="1:23" s="608" customFormat="1" ht="12">
      <c r="A15" s="593" t="s">
        <v>313</v>
      </c>
      <c r="B15" s="972" t="s">
        <v>1102</v>
      </c>
      <c r="C15" s="995"/>
      <c r="D15" s="996"/>
      <c r="E15" s="419"/>
      <c r="F15" s="976"/>
      <c r="G15" s="976"/>
      <c r="H15" s="633"/>
      <c r="I15" s="641"/>
      <c r="J15" s="609"/>
      <c r="K15" s="613"/>
      <c r="L15" s="642"/>
      <c r="M15" s="613"/>
      <c r="N15" s="609"/>
      <c r="O15" s="613"/>
      <c r="P15" s="641"/>
      <c r="Q15" s="641"/>
      <c r="R15" s="997"/>
      <c r="S15" s="998"/>
    </row>
    <row r="16" spans="1:23" s="608" customFormat="1" ht="12">
      <c r="A16" s="593" t="s">
        <v>313</v>
      </c>
      <c r="B16" s="972" t="s">
        <v>1103</v>
      </c>
      <c r="C16" s="995"/>
      <c r="D16" s="996"/>
      <c r="E16" s="419"/>
      <c r="F16" s="976"/>
      <c r="G16" s="976"/>
      <c r="H16" s="633"/>
      <c r="I16" s="641"/>
      <c r="J16" s="609"/>
      <c r="K16" s="613"/>
      <c r="L16" s="642"/>
      <c r="M16" s="613"/>
      <c r="N16" s="609"/>
      <c r="O16" s="613"/>
      <c r="P16" s="641"/>
      <c r="Q16" s="641"/>
      <c r="R16" s="997"/>
      <c r="S16" s="998"/>
    </row>
    <row r="17" spans="1:19">
      <c r="A17" s="593" t="s">
        <v>313</v>
      </c>
      <c r="B17" s="972" t="s">
        <v>1104</v>
      </c>
      <c r="C17" s="995"/>
      <c r="D17" s="996"/>
      <c r="E17" s="419"/>
      <c r="F17" s="976"/>
      <c r="G17" s="976"/>
      <c r="H17" s="633"/>
      <c r="I17" s="641"/>
      <c r="J17" s="609"/>
      <c r="K17" s="613"/>
      <c r="L17" s="642"/>
      <c r="M17" s="613"/>
      <c r="N17" s="609"/>
      <c r="O17" s="613"/>
      <c r="P17" s="641"/>
      <c r="Q17" s="641"/>
      <c r="R17" s="997"/>
      <c r="S17" s="998"/>
    </row>
    <row r="18" spans="1:19">
      <c r="A18" s="593" t="s">
        <v>313</v>
      </c>
      <c r="B18" s="972" t="s">
        <v>1105</v>
      </c>
      <c r="C18" s="995"/>
      <c r="D18" s="996"/>
      <c r="E18" s="419"/>
      <c r="F18" s="976"/>
      <c r="G18" s="976"/>
      <c r="H18" s="633"/>
      <c r="I18" s="641"/>
      <c r="J18" s="609"/>
      <c r="K18" s="613"/>
      <c r="L18" s="642"/>
      <c r="M18" s="613"/>
      <c r="N18" s="609"/>
      <c r="O18" s="613"/>
      <c r="P18" s="641"/>
      <c r="Q18" s="641"/>
      <c r="R18" s="997"/>
      <c r="S18" s="998"/>
    </row>
    <row r="19" spans="1:19">
      <c r="A19" s="593" t="s">
        <v>313</v>
      </c>
      <c r="B19" s="972" t="s">
        <v>1106</v>
      </c>
      <c r="C19" s="995"/>
      <c r="D19" s="996"/>
      <c r="E19" s="419"/>
      <c r="F19" s="976"/>
      <c r="G19" s="976"/>
      <c r="H19" s="633"/>
      <c r="I19" s="641"/>
      <c r="J19" s="609"/>
      <c r="K19" s="613"/>
      <c r="L19" s="642"/>
      <c r="M19" s="613"/>
      <c r="N19" s="609"/>
      <c r="O19" s="613"/>
      <c r="P19" s="641"/>
      <c r="Q19" s="641"/>
      <c r="R19" s="997"/>
      <c r="S19" s="998"/>
    </row>
    <row r="20" spans="1:19">
      <c r="A20" s="593" t="s">
        <v>313</v>
      </c>
      <c r="B20" s="972" t="s">
        <v>1107</v>
      </c>
      <c r="C20" s="986"/>
      <c r="D20" s="976"/>
      <c r="E20" s="977"/>
      <c r="F20" s="976"/>
      <c r="G20" s="976"/>
      <c r="H20" s="633"/>
      <c r="I20" s="965"/>
      <c r="J20" s="609"/>
      <c r="K20" s="613"/>
      <c r="L20" s="642"/>
      <c r="M20" s="613"/>
      <c r="N20" s="613"/>
      <c r="O20" s="987"/>
      <c r="P20" s="414"/>
      <c r="Q20" s="414"/>
      <c r="R20" s="495"/>
      <c r="S20" s="998"/>
    </row>
    <row r="21" spans="1:19">
      <c r="A21" s="593" t="s">
        <v>313</v>
      </c>
      <c r="B21" s="972" t="s">
        <v>1108</v>
      </c>
      <c r="C21" s="986"/>
      <c r="D21" s="976"/>
      <c r="E21" s="977"/>
      <c r="F21" s="976"/>
      <c r="G21" s="976"/>
      <c r="H21" s="633"/>
      <c r="I21" s="641"/>
      <c r="J21" s="609"/>
      <c r="K21" s="613"/>
      <c r="L21" s="642"/>
      <c r="M21" s="613"/>
      <c r="N21" s="613"/>
      <c r="O21" s="613"/>
      <c r="P21" s="414"/>
      <c r="Q21" s="414"/>
      <c r="R21" s="495"/>
      <c r="S21" s="998"/>
    </row>
    <row r="22" spans="1:19">
      <c r="A22" s="593" t="s">
        <v>313</v>
      </c>
      <c r="B22" s="972" t="s">
        <v>1109</v>
      </c>
      <c r="C22" s="995"/>
      <c r="D22" s="996"/>
      <c r="E22" s="977"/>
      <c r="F22" s="976"/>
      <c r="G22" s="976"/>
      <c r="H22" s="633"/>
      <c r="I22" s="641"/>
      <c r="J22" s="609"/>
      <c r="K22" s="613"/>
      <c r="L22" s="642"/>
      <c r="M22" s="613"/>
      <c r="N22" s="613"/>
      <c r="O22" s="609"/>
      <c r="P22" s="532"/>
      <c r="Q22" s="532"/>
      <c r="R22" s="999"/>
      <c r="S22" s="998"/>
    </row>
    <row r="23" spans="1:19" ht="13.5" thickBot="1">
      <c r="A23" s="594" t="s">
        <v>313</v>
      </c>
      <c r="B23" s="985" t="s">
        <v>1110</v>
      </c>
      <c r="C23" s="1000"/>
      <c r="D23" s="1001"/>
      <c r="E23" s="614"/>
      <c r="F23" s="991"/>
      <c r="G23" s="991"/>
      <c r="H23" s="747"/>
      <c r="I23" s="645"/>
      <c r="J23" s="749"/>
      <c r="K23" s="618"/>
      <c r="L23" s="978"/>
      <c r="M23" s="618"/>
      <c r="N23" s="618"/>
      <c r="O23" s="749"/>
      <c r="P23" s="918"/>
      <c r="Q23" s="918"/>
      <c r="R23" s="1002"/>
      <c r="S23" s="1003"/>
    </row>
  </sheetData>
  <autoFilter ref="A5:S12" xr:uid="{F34ACF59-8687-4512-BF31-BD56A6BFBA7E}"/>
  <mergeCells count="16">
    <mergeCell ref="C2:K2"/>
    <mergeCell ref="S6:S12"/>
    <mergeCell ref="C7:C9"/>
    <mergeCell ref="D7:D9"/>
    <mergeCell ref="I7:I9"/>
    <mergeCell ref="O7:O9"/>
    <mergeCell ref="P7:P9"/>
    <mergeCell ref="Q7:Q9"/>
    <mergeCell ref="R7:R9"/>
    <mergeCell ref="R10:R12"/>
    <mergeCell ref="C10:C12"/>
    <mergeCell ref="D10:D12"/>
    <mergeCell ref="I10:I12"/>
    <mergeCell ref="N10:N12"/>
    <mergeCell ref="P10:P12"/>
    <mergeCell ref="Q10:Q12"/>
  </mergeCells>
  <conditionalFormatting sqref="J6:J23">
    <cfRule type="expression" dxfId="370" priority="4" stopIfTrue="1">
      <formula>IF(FIND("Flume Transfer Blower",$K6)&gt;0,1,0)</formula>
    </cfRule>
  </conditionalFormatting>
  <dataValidations count="1">
    <dataValidation type="list" allowBlank="1" showInputMessage="1" showErrorMessage="1" sqref="F6:G23" xr:uid="{0F6BD471-9612-43EB-A29A-BF0D0D9DB12C}">
      <formula1>#REF!</formula1>
    </dataValidation>
  </dataValidations>
  <printOptions horizontalCentered="1"/>
  <pageMargins left="0.23622047244094491" right="0.23622047244094491" top="0.19685039370078741" bottom="0.39370078740157483" header="0.15748031496062992" footer="0.19685039370078741"/>
  <pageSetup paperSize="9" scale="78" fitToHeight="0" orientation="landscape" r:id="rId1"/>
  <headerFooter>
    <oddFooter>&amp;L&amp;8&amp;A : PM Master Plan&amp;R&amp;8Page &amp;P / &amp;N</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ABD2A-5A01-4412-8515-F365CF658C24}">
  <sheetPr>
    <tabColor rgb="FF00B0F0"/>
    <pageSetUpPr fitToPage="1"/>
  </sheetPr>
  <dimension ref="A1:X163"/>
  <sheetViews>
    <sheetView zoomScaleNormal="100" workbookViewId="0">
      <pane xSplit="2" ySplit="5" topLeftCell="C147" activePane="bottomRight" state="frozen"/>
      <selection activeCell="A276" sqref="A276:XFD277"/>
      <selection pane="topRight" activeCell="A276" sqref="A276:XFD277"/>
      <selection pane="bottomLeft" activeCell="A276" sqref="A276:XFD277"/>
      <selection pane="bottomRight" activeCell="I162" sqref="I162:J163"/>
    </sheetView>
  </sheetViews>
  <sheetFormatPr defaultColWidth="9.140625" defaultRowHeight="12.75" outlineLevelCol="1"/>
  <cols>
    <col min="1" max="1" width="6.5703125" style="1" customWidth="1"/>
    <col min="2" max="2" width="29.42578125" style="2" customWidth="1"/>
    <col min="3" max="3" width="17" style="278" customWidth="1"/>
    <col min="4" max="4" width="13.42578125" style="278" customWidth="1"/>
    <col min="5" max="5" width="9.7109375" style="43" customWidth="1"/>
    <col min="6" max="7" width="6.7109375" style="43" customWidth="1"/>
    <col min="8" max="8" width="12.85546875" style="43" customWidth="1"/>
    <col min="9" max="9" width="20" style="4" customWidth="1"/>
    <col min="10" max="10" width="38.7109375" style="4" customWidth="1"/>
    <col min="11" max="11" width="10.42578125" style="3" customWidth="1"/>
    <col min="12" max="12" width="18" style="52" hidden="1" customWidth="1" outlineLevel="1"/>
    <col min="13" max="13" width="7.140625" style="3" customWidth="1" collapsed="1"/>
    <col min="14" max="14" width="7.140625" style="3" customWidth="1"/>
    <col min="15" max="15" width="7.5703125" style="3" customWidth="1" collapsed="1"/>
    <col min="16" max="16" width="7.5703125" style="3" customWidth="1"/>
    <col min="17" max="17" width="8.85546875" style="3" customWidth="1"/>
    <col min="18" max="18" width="9" style="4" customWidth="1"/>
    <col min="19" max="19" width="24.28515625" style="52" customWidth="1"/>
    <col min="20" max="20" width="8.7109375" style="3" hidden="1" customWidth="1"/>
    <col min="21" max="21" width="7.7109375" style="3" hidden="1" customWidth="1"/>
    <col min="22" max="22" width="15.7109375" style="4" hidden="1" customWidth="1"/>
    <col min="23" max="23" width="15.7109375" style="3" customWidth="1"/>
    <col min="24" max="24" width="10.85546875" style="3" customWidth="1"/>
    <col min="25" max="16384" width="9.140625" style="4"/>
  </cols>
  <sheetData>
    <row r="1" spans="1:24" ht="13.5" thickBot="1"/>
    <row r="2" spans="1:24" ht="30" customHeight="1" thickBot="1">
      <c r="C2" s="4130" t="s">
        <v>781</v>
      </c>
      <c r="D2" s="4131"/>
      <c r="E2" s="4131"/>
      <c r="F2" s="4131"/>
      <c r="G2" s="4131"/>
      <c r="H2" s="4131"/>
      <c r="I2" s="4131"/>
      <c r="J2" s="4131"/>
      <c r="K2" s="4132"/>
      <c r="M2" s="4"/>
      <c r="N2" s="4"/>
      <c r="O2" s="4"/>
      <c r="P2" s="4"/>
      <c r="Q2" s="4"/>
    </row>
    <row r="3" spans="1:24">
      <c r="C3" s="871" t="s">
        <v>44</v>
      </c>
      <c r="D3" s="871" t="s">
        <v>62</v>
      </c>
    </row>
    <row r="4" spans="1:24">
      <c r="C4" s="621">
        <f>SUBTOTAL(2,C70:C489)</f>
        <v>14</v>
      </c>
      <c r="D4" s="621">
        <f>SUBTOTAL(2,D70:D489)</f>
        <v>14</v>
      </c>
      <c r="K4" s="5"/>
      <c r="L4" s="53"/>
      <c r="M4" s="5"/>
      <c r="N4" s="5"/>
      <c r="O4" s="5"/>
      <c r="P4" s="5"/>
      <c r="Q4" s="5"/>
    </row>
    <row r="5" spans="1:24" ht="14.25" customHeight="1" thickBot="1">
      <c r="A5" s="66" t="s">
        <v>0</v>
      </c>
      <c r="B5" s="66" t="s">
        <v>1</v>
      </c>
      <c r="C5" s="77" t="s">
        <v>44</v>
      </c>
      <c r="D5" s="77" t="s">
        <v>62</v>
      </c>
      <c r="E5" s="77" t="s">
        <v>537</v>
      </c>
      <c r="F5" s="77" t="s">
        <v>527</v>
      </c>
      <c r="G5" s="77" t="s">
        <v>535</v>
      </c>
      <c r="H5" s="77" t="s">
        <v>45</v>
      </c>
      <c r="I5" s="66" t="s">
        <v>2</v>
      </c>
      <c r="J5" s="66" t="s">
        <v>3</v>
      </c>
      <c r="K5" s="66" t="s">
        <v>4</v>
      </c>
      <c r="L5" s="66" t="s">
        <v>5</v>
      </c>
      <c r="M5" s="66" t="s">
        <v>51</v>
      </c>
      <c r="N5" s="66" t="s">
        <v>52</v>
      </c>
      <c r="O5" s="66" t="s">
        <v>54</v>
      </c>
      <c r="P5" s="66" t="s">
        <v>50</v>
      </c>
      <c r="Q5" s="66" t="s">
        <v>53</v>
      </c>
      <c r="R5" s="66" t="s">
        <v>382</v>
      </c>
      <c r="S5" s="228" t="s">
        <v>527</v>
      </c>
      <c r="T5" s="3" t="s">
        <v>535</v>
      </c>
      <c r="U5" s="3" t="s">
        <v>527</v>
      </c>
    </row>
    <row r="6" spans="1:24" s="225" customFormat="1">
      <c r="A6" s="299" t="s">
        <v>313</v>
      </c>
      <c r="B6" s="805" t="s">
        <v>773</v>
      </c>
      <c r="C6" s="4042">
        <v>361009</v>
      </c>
      <c r="D6" s="4039">
        <v>3029</v>
      </c>
      <c r="E6" s="806" t="s">
        <v>695</v>
      </c>
      <c r="F6" s="806" t="s">
        <v>42</v>
      </c>
      <c r="G6" s="806" t="s">
        <v>536</v>
      </c>
      <c r="H6" s="806" t="str">
        <f>A6&amp;"-"&amp;E6&amp;F6&amp;"-"&amp;G6&amp;3</f>
        <v>PK3-ML-ME3</v>
      </c>
      <c r="I6" s="807" t="s">
        <v>220</v>
      </c>
      <c r="J6" s="808" t="s">
        <v>488</v>
      </c>
      <c r="K6" s="809" t="str">
        <f t="shared" ref="K6:K21" si="0">_xlfn.IFS(E6="M","30",E6="M","30")</f>
        <v>30</v>
      </c>
      <c r="L6" s="810"/>
      <c r="M6" s="811" t="s">
        <v>80</v>
      </c>
      <c r="N6" s="809"/>
      <c r="O6" s="809">
        <v>10</v>
      </c>
      <c r="P6" s="809">
        <v>1</v>
      </c>
      <c r="Q6" s="274">
        <v>10</v>
      </c>
      <c r="R6" s="266" t="s">
        <v>503</v>
      </c>
      <c r="S6" s="277" t="s">
        <v>528</v>
      </c>
      <c r="T6" s="227" t="s">
        <v>536</v>
      </c>
      <c r="U6" s="227" t="s">
        <v>32</v>
      </c>
      <c r="V6" s="225" t="s">
        <v>708</v>
      </c>
      <c r="W6" s="227"/>
      <c r="X6" s="227"/>
    </row>
    <row r="7" spans="1:24" s="225" customFormat="1">
      <c r="A7" s="295" t="s">
        <v>313</v>
      </c>
      <c r="B7" s="812" t="s">
        <v>774</v>
      </c>
      <c r="C7" s="4043"/>
      <c r="D7" s="4040"/>
      <c r="E7" s="813" t="s">
        <v>695</v>
      </c>
      <c r="F7" s="813" t="s">
        <v>42</v>
      </c>
      <c r="G7" s="813" t="s">
        <v>536</v>
      </c>
      <c r="H7" s="814" t="str">
        <f t="shared" ref="H7:H13" si="1">A7&amp;"-"&amp;E7&amp;F7&amp;"-"&amp;G7&amp;3</f>
        <v>PK3-ML-ME3</v>
      </c>
      <c r="I7" s="815" t="s">
        <v>220</v>
      </c>
      <c r="J7" s="816" t="s">
        <v>488</v>
      </c>
      <c r="K7" s="817" t="str">
        <f t="shared" si="0"/>
        <v>30</v>
      </c>
      <c r="L7" s="818"/>
      <c r="M7" s="819" t="s">
        <v>80</v>
      </c>
      <c r="N7" s="817"/>
      <c r="O7" s="817">
        <v>10</v>
      </c>
      <c r="P7" s="817">
        <v>1</v>
      </c>
      <c r="Q7" s="272">
        <v>10</v>
      </c>
      <c r="R7" s="267" t="s">
        <v>503</v>
      </c>
      <c r="S7" s="277" t="s">
        <v>528</v>
      </c>
      <c r="T7" s="227" t="s">
        <v>697</v>
      </c>
      <c r="U7" s="227" t="s">
        <v>42</v>
      </c>
      <c r="V7" s="277" t="s">
        <v>707</v>
      </c>
      <c r="W7" s="227"/>
      <c r="X7" s="227"/>
    </row>
    <row r="8" spans="1:24" s="225" customFormat="1">
      <c r="A8" s="295" t="s">
        <v>313</v>
      </c>
      <c r="B8" s="812" t="s">
        <v>775</v>
      </c>
      <c r="C8" s="4043"/>
      <c r="D8" s="4040"/>
      <c r="E8" s="813" t="s">
        <v>695</v>
      </c>
      <c r="F8" s="813" t="s">
        <v>42</v>
      </c>
      <c r="G8" s="813" t="s">
        <v>536</v>
      </c>
      <c r="H8" s="814" t="str">
        <f t="shared" si="1"/>
        <v>PK3-ML-ME3</v>
      </c>
      <c r="I8" s="815" t="s">
        <v>220</v>
      </c>
      <c r="J8" s="816" t="s">
        <v>488</v>
      </c>
      <c r="K8" s="817" t="str">
        <f t="shared" si="0"/>
        <v>30</v>
      </c>
      <c r="L8" s="818"/>
      <c r="M8" s="819" t="s">
        <v>80</v>
      </c>
      <c r="N8" s="817"/>
      <c r="O8" s="817">
        <v>10</v>
      </c>
      <c r="P8" s="817">
        <v>1</v>
      </c>
      <c r="Q8" s="272">
        <v>10</v>
      </c>
      <c r="R8" s="267" t="s">
        <v>503</v>
      </c>
      <c r="S8" s="277" t="s">
        <v>528</v>
      </c>
      <c r="T8" s="227" t="s">
        <v>706</v>
      </c>
      <c r="U8" s="227" t="s">
        <v>9</v>
      </c>
      <c r="V8" s="277" t="s">
        <v>709</v>
      </c>
      <c r="W8" s="227"/>
      <c r="X8" s="227"/>
    </row>
    <row r="9" spans="1:24" s="225" customFormat="1" ht="12.75" customHeight="1">
      <c r="A9" s="295" t="s">
        <v>313</v>
      </c>
      <c r="B9" s="812" t="s">
        <v>776</v>
      </c>
      <c r="C9" s="4043"/>
      <c r="D9" s="4040"/>
      <c r="E9" s="813" t="s">
        <v>695</v>
      </c>
      <c r="F9" s="813" t="s">
        <v>42</v>
      </c>
      <c r="G9" s="813" t="s">
        <v>536</v>
      </c>
      <c r="H9" s="814" t="str">
        <f t="shared" si="1"/>
        <v>PK3-ML-ME3</v>
      </c>
      <c r="I9" s="815" t="s">
        <v>220</v>
      </c>
      <c r="J9" s="816" t="s">
        <v>488</v>
      </c>
      <c r="K9" s="817" t="str">
        <f t="shared" si="0"/>
        <v>30</v>
      </c>
      <c r="L9" s="818"/>
      <c r="M9" s="819" t="s">
        <v>80</v>
      </c>
      <c r="N9" s="817"/>
      <c r="O9" s="817">
        <v>10</v>
      </c>
      <c r="P9" s="817">
        <v>1</v>
      </c>
      <c r="Q9" s="272">
        <v>10</v>
      </c>
      <c r="R9" s="267" t="s">
        <v>503</v>
      </c>
      <c r="S9" s="277" t="s">
        <v>528</v>
      </c>
      <c r="T9" s="227"/>
      <c r="U9" s="227" t="s">
        <v>7</v>
      </c>
      <c r="V9" s="225" t="s">
        <v>719</v>
      </c>
      <c r="W9" s="227"/>
      <c r="X9" s="227"/>
    </row>
    <row r="10" spans="1:24" s="225" customFormat="1">
      <c r="A10" s="295" t="s">
        <v>313</v>
      </c>
      <c r="B10" s="812" t="s">
        <v>777</v>
      </c>
      <c r="C10" s="4043"/>
      <c r="D10" s="4040"/>
      <c r="E10" s="813" t="s">
        <v>695</v>
      </c>
      <c r="F10" s="813" t="s">
        <v>42</v>
      </c>
      <c r="G10" s="813" t="s">
        <v>536</v>
      </c>
      <c r="H10" s="814" t="str">
        <f t="shared" si="1"/>
        <v>PK3-ML-ME3</v>
      </c>
      <c r="I10" s="820" t="s">
        <v>220</v>
      </c>
      <c r="J10" s="816" t="s">
        <v>488</v>
      </c>
      <c r="K10" s="817" t="str">
        <f t="shared" si="0"/>
        <v>30</v>
      </c>
      <c r="L10" s="818"/>
      <c r="M10" s="819" t="s">
        <v>80</v>
      </c>
      <c r="N10" s="817"/>
      <c r="O10" s="817">
        <v>10</v>
      </c>
      <c r="P10" s="817">
        <v>1</v>
      </c>
      <c r="Q10" s="272">
        <v>10</v>
      </c>
      <c r="R10" s="267" t="s">
        <v>503</v>
      </c>
      <c r="S10" s="277" t="s">
        <v>528</v>
      </c>
      <c r="T10" s="227"/>
      <c r="U10" s="227" t="s">
        <v>8</v>
      </c>
      <c r="V10" s="225" t="s">
        <v>721</v>
      </c>
      <c r="W10" s="227"/>
      <c r="X10" s="227"/>
    </row>
    <row r="11" spans="1:24" s="225" customFormat="1">
      <c r="A11" s="295" t="s">
        <v>313</v>
      </c>
      <c r="B11" s="821" t="s">
        <v>778</v>
      </c>
      <c r="C11" s="4043"/>
      <c r="D11" s="4040"/>
      <c r="E11" s="813" t="s">
        <v>695</v>
      </c>
      <c r="F11" s="813" t="s">
        <v>42</v>
      </c>
      <c r="G11" s="813" t="s">
        <v>536</v>
      </c>
      <c r="H11" s="814" t="str">
        <f t="shared" si="1"/>
        <v>PK3-ML-ME3</v>
      </c>
      <c r="I11" s="820" t="s">
        <v>220</v>
      </c>
      <c r="J11" s="816" t="s">
        <v>488</v>
      </c>
      <c r="K11" s="817" t="str">
        <f t="shared" si="0"/>
        <v>30</v>
      </c>
      <c r="L11" s="818"/>
      <c r="M11" s="819" t="s">
        <v>80</v>
      </c>
      <c r="N11" s="817"/>
      <c r="O11" s="817">
        <v>10</v>
      </c>
      <c r="P11" s="817">
        <v>1</v>
      </c>
      <c r="Q11" s="272">
        <v>10</v>
      </c>
      <c r="R11" s="267" t="s">
        <v>503</v>
      </c>
      <c r="S11" s="277" t="s">
        <v>528</v>
      </c>
      <c r="T11" s="227"/>
      <c r="U11" s="227" t="s">
        <v>33</v>
      </c>
      <c r="V11" s="277" t="s">
        <v>720</v>
      </c>
      <c r="W11" s="227"/>
      <c r="X11" s="227"/>
    </row>
    <row r="12" spans="1:24" s="225" customFormat="1">
      <c r="A12" s="295" t="s">
        <v>313</v>
      </c>
      <c r="B12" s="821" t="s">
        <v>779</v>
      </c>
      <c r="C12" s="4043"/>
      <c r="D12" s="4040"/>
      <c r="E12" s="813" t="s">
        <v>695</v>
      </c>
      <c r="F12" s="813" t="s">
        <v>42</v>
      </c>
      <c r="G12" s="813" t="s">
        <v>536</v>
      </c>
      <c r="H12" s="814" t="str">
        <f t="shared" si="1"/>
        <v>PK3-ML-ME3</v>
      </c>
      <c r="I12" s="820" t="s">
        <v>220</v>
      </c>
      <c r="J12" s="816" t="s">
        <v>488</v>
      </c>
      <c r="K12" s="817" t="str">
        <f t="shared" si="0"/>
        <v>30</v>
      </c>
      <c r="L12" s="818"/>
      <c r="M12" s="819" t="s">
        <v>80</v>
      </c>
      <c r="N12" s="817"/>
      <c r="O12" s="817">
        <v>10</v>
      </c>
      <c r="P12" s="817">
        <v>1</v>
      </c>
      <c r="Q12" s="272">
        <v>10</v>
      </c>
      <c r="R12" s="267" t="s">
        <v>503</v>
      </c>
      <c r="S12" s="277" t="s">
        <v>528</v>
      </c>
      <c r="T12" s="227"/>
      <c r="U12" s="227" t="s">
        <v>34</v>
      </c>
      <c r="V12" s="277" t="s">
        <v>723</v>
      </c>
      <c r="W12" s="227"/>
      <c r="X12" s="227"/>
    </row>
    <row r="13" spans="1:24" s="225" customFormat="1" ht="13.5" thickBot="1">
      <c r="A13" s="296" t="s">
        <v>313</v>
      </c>
      <c r="B13" s="822" t="s">
        <v>780</v>
      </c>
      <c r="C13" s="4044"/>
      <c r="D13" s="4041"/>
      <c r="E13" s="823" t="s">
        <v>695</v>
      </c>
      <c r="F13" s="823" t="s">
        <v>42</v>
      </c>
      <c r="G13" s="823" t="s">
        <v>536</v>
      </c>
      <c r="H13" s="824" t="str">
        <f t="shared" si="1"/>
        <v>PK3-ML-ME3</v>
      </c>
      <c r="I13" s="825" t="s">
        <v>220</v>
      </c>
      <c r="J13" s="826" t="s">
        <v>488</v>
      </c>
      <c r="K13" s="827" t="str">
        <f t="shared" si="0"/>
        <v>30</v>
      </c>
      <c r="L13" s="828"/>
      <c r="M13" s="829" t="s">
        <v>80</v>
      </c>
      <c r="N13" s="827"/>
      <c r="O13" s="827">
        <v>10</v>
      </c>
      <c r="P13" s="827">
        <v>1</v>
      </c>
      <c r="Q13" s="264">
        <v>10</v>
      </c>
      <c r="R13" s="268" t="s">
        <v>503</v>
      </c>
      <c r="S13" s="277" t="s">
        <v>528</v>
      </c>
      <c r="T13" s="227"/>
      <c r="U13" s="227"/>
      <c r="V13" s="277"/>
      <c r="W13" s="227"/>
      <c r="X13" s="227"/>
    </row>
    <row r="14" spans="1:24" s="1419" customFormat="1" hidden="1">
      <c r="A14" s="1410" t="s">
        <v>313</v>
      </c>
      <c r="B14" s="1411" t="s">
        <v>773</v>
      </c>
      <c r="C14" s="4121">
        <v>361010</v>
      </c>
      <c r="D14" s="4124">
        <v>3030</v>
      </c>
      <c r="E14" s="1412" t="s">
        <v>695</v>
      </c>
      <c r="F14" s="1412" t="s">
        <v>32</v>
      </c>
      <c r="G14" s="1412" t="s">
        <v>536</v>
      </c>
      <c r="H14" s="1412" t="str">
        <f>A14&amp;"-"&amp;E14&amp;F14&amp;"-"&amp;G14&amp;5</f>
        <v>PK3-MI-ME5</v>
      </c>
      <c r="I14" s="1413" t="s">
        <v>477</v>
      </c>
      <c r="J14" s="1413" t="s">
        <v>481</v>
      </c>
      <c r="K14" s="1414" t="str">
        <f t="shared" si="0"/>
        <v>30</v>
      </c>
      <c r="L14" s="1415"/>
      <c r="M14" s="1414"/>
      <c r="N14" s="1414" t="s">
        <v>80</v>
      </c>
      <c r="O14" s="1414">
        <v>10</v>
      </c>
      <c r="P14" s="1414">
        <v>1</v>
      </c>
      <c r="Q14" s="1414">
        <f t="shared" ref="Q14:Q21" si="2">O14*P14</f>
        <v>10</v>
      </c>
      <c r="R14" s="1416" t="s">
        <v>383</v>
      </c>
      <c r="S14" s="1417" t="s">
        <v>529</v>
      </c>
      <c r="T14" s="1398"/>
      <c r="U14" s="1398"/>
      <c r="V14" s="1418"/>
      <c r="W14" s="1398"/>
      <c r="X14" s="1398"/>
    </row>
    <row r="15" spans="1:24" s="1419" customFormat="1" hidden="1">
      <c r="A15" s="1420" t="s">
        <v>313</v>
      </c>
      <c r="B15" s="1421" t="s">
        <v>774</v>
      </c>
      <c r="C15" s="4122"/>
      <c r="D15" s="4125"/>
      <c r="E15" s="1422" t="s">
        <v>695</v>
      </c>
      <c r="F15" s="1422" t="s">
        <v>32</v>
      </c>
      <c r="G15" s="1422" t="s">
        <v>536</v>
      </c>
      <c r="H15" s="1422" t="str">
        <f t="shared" ref="H15:H21" si="3">A15&amp;"-"&amp;E15&amp;F15&amp;"-"&amp;G15&amp;5</f>
        <v>PK3-MI-ME5</v>
      </c>
      <c r="I15" s="1423" t="s">
        <v>477</v>
      </c>
      <c r="J15" s="1423" t="s">
        <v>481</v>
      </c>
      <c r="K15" s="1424" t="str">
        <f t="shared" si="0"/>
        <v>30</v>
      </c>
      <c r="L15" s="1425"/>
      <c r="M15" s="1424"/>
      <c r="N15" s="1424" t="s">
        <v>80</v>
      </c>
      <c r="O15" s="1424">
        <v>10</v>
      </c>
      <c r="P15" s="1424">
        <v>1</v>
      </c>
      <c r="Q15" s="1424">
        <f t="shared" si="2"/>
        <v>10</v>
      </c>
      <c r="R15" s="1416" t="s">
        <v>383</v>
      </c>
      <c r="S15" s="1417" t="s">
        <v>529</v>
      </c>
      <c r="T15" s="1398"/>
      <c r="U15" s="1398"/>
      <c r="V15" s="1418"/>
      <c r="W15" s="1398"/>
      <c r="X15" s="1398"/>
    </row>
    <row r="16" spans="1:24" s="1419" customFormat="1" hidden="1">
      <c r="A16" s="1420" t="s">
        <v>313</v>
      </c>
      <c r="B16" s="1421" t="s">
        <v>775</v>
      </c>
      <c r="C16" s="4122"/>
      <c r="D16" s="4125"/>
      <c r="E16" s="1422" t="s">
        <v>695</v>
      </c>
      <c r="F16" s="1422" t="s">
        <v>32</v>
      </c>
      <c r="G16" s="1422" t="s">
        <v>536</v>
      </c>
      <c r="H16" s="1422" t="str">
        <f t="shared" si="3"/>
        <v>PK3-MI-ME5</v>
      </c>
      <c r="I16" s="1423" t="s">
        <v>477</v>
      </c>
      <c r="J16" s="1423" t="s">
        <v>481</v>
      </c>
      <c r="K16" s="1424" t="str">
        <f t="shared" si="0"/>
        <v>30</v>
      </c>
      <c r="L16" s="1425"/>
      <c r="M16" s="1424"/>
      <c r="N16" s="1424" t="s">
        <v>80</v>
      </c>
      <c r="O16" s="1424">
        <v>10</v>
      </c>
      <c r="P16" s="1424">
        <v>1</v>
      </c>
      <c r="Q16" s="1424">
        <f t="shared" si="2"/>
        <v>10</v>
      </c>
      <c r="R16" s="1426" t="s">
        <v>383</v>
      </c>
      <c r="S16" s="1417" t="s">
        <v>529</v>
      </c>
      <c r="T16" s="1398"/>
      <c r="U16" s="1398"/>
      <c r="V16" s="1418"/>
      <c r="W16" s="1398"/>
      <c r="X16" s="1398"/>
    </row>
    <row r="17" spans="1:24" s="1419" customFormat="1" hidden="1">
      <c r="A17" s="1420" t="s">
        <v>313</v>
      </c>
      <c r="B17" s="1421" t="s">
        <v>776</v>
      </c>
      <c r="C17" s="4122"/>
      <c r="D17" s="4125"/>
      <c r="E17" s="1422" t="s">
        <v>695</v>
      </c>
      <c r="F17" s="1422" t="s">
        <v>32</v>
      </c>
      <c r="G17" s="1422" t="s">
        <v>536</v>
      </c>
      <c r="H17" s="1422" t="str">
        <f t="shared" si="3"/>
        <v>PK3-MI-ME5</v>
      </c>
      <c r="I17" s="1423" t="s">
        <v>477</v>
      </c>
      <c r="J17" s="1423" t="s">
        <v>481</v>
      </c>
      <c r="K17" s="1424" t="str">
        <f t="shared" si="0"/>
        <v>30</v>
      </c>
      <c r="L17" s="1425"/>
      <c r="M17" s="1424"/>
      <c r="N17" s="1424" t="s">
        <v>80</v>
      </c>
      <c r="O17" s="1424">
        <v>10</v>
      </c>
      <c r="P17" s="1424">
        <v>1</v>
      </c>
      <c r="Q17" s="1424">
        <f t="shared" si="2"/>
        <v>10</v>
      </c>
      <c r="R17" s="1426" t="s">
        <v>383</v>
      </c>
      <c r="S17" s="1417" t="s">
        <v>529</v>
      </c>
      <c r="T17" s="1398"/>
      <c r="U17" s="1398"/>
      <c r="V17" s="1418"/>
      <c r="W17" s="1398"/>
      <c r="X17" s="1398"/>
    </row>
    <row r="18" spans="1:24" s="1419" customFormat="1" hidden="1">
      <c r="A18" s="1410" t="s">
        <v>313</v>
      </c>
      <c r="B18" s="1411" t="s">
        <v>777</v>
      </c>
      <c r="C18" s="4122"/>
      <c r="D18" s="4125"/>
      <c r="E18" s="1412" t="s">
        <v>695</v>
      </c>
      <c r="F18" s="1412" t="s">
        <v>32</v>
      </c>
      <c r="G18" s="1412" t="s">
        <v>536</v>
      </c>
      <c r="H18" s="1412" t="str">
        <f t="shared" si="3"/>
        <v>PK3-MI-ME5</v>
      </c>
      <c r="I18" s="1413" t="s">
        <v>477</v>
      </c>
      <c r="J18" s="1413" t="s">
        <v>481</v>
      </c>
      <c r="K18" s="1414" t="str">
        <f t="shared" si="0"/>
        <v>30</v>
      </c>
      <c r="L18" s="1415"/>
      <c r="M18" s="1414"/>
      <c r="N18" s="1414" t="s">
        <v>80</v>
      </c>
      <c r="O18" s="1414">
        <v>10</v>
      </c>
      <c r="P18" s="1414">
        <v>1</v>
      </c>
      <c r="Q18" s="1414">
        <f t="shared" si="2"/>
        <v>10</v>
      </c>
      <c r="R18" s="1426" t="s">
        <v>383</v>
      </c>
      <c r="S18" s="1417" t="s">
        <v>529</v>
      </c>
      <c r="T18" s="1398"/>
      <c r="U18" s="1398"/>
      <c r="V18" s="1418"/>
      <c r="W18" s="1398"/>
      <c r="X18" s="1398"/>
    </row>
    <row r="19" spans="1:24" s="1419" customFormat="1" hidden="1">
      <c r="A19" s="1420" t="s">
        <v>313</v>
      </c>
      <c r="B19" s="1421" t="s">
        <v>778</v>
      </c>
      <c r="C19" s="4122"/>
      <c r="D19" s="4125"/>
      <c r="E19" s="1422" t="s">
        <v>695</v>
      </c>
      <c r="F19" s="1422" t="s">
        <v>32</v>
      </c>
      <c r="G19" s="1422" t="s">
        <v>536</v>
      </c>
      <c r="H19" s="1422" t="str">
        <f t="shared" si="3"/>
        <v>PK3-MI-ME5</v>
      </c>
      <c r="I19" s="1423" t="s">
        <v>477</v>
      </c>
      <c r="J19" s="1423" t="s">
        <v>481</v>
      </c>
      <c r="K19" s="1424" t="str">
        <f t="shared" si="0"/>
        <v>30</v>
      </c>
      <c r="L19" s="1425"/>
      <c r="M19" s="1424"/>
      <c r="N19" s="1424" t="s">
        <v>80</v>
      </c>
      <c r="O19" s="1424">
        <v>10</v>
      </c>
      <c r="P19" s="1424">
        <v>1</v>
      </c>
      <c r="Q19" s="1424">
        <f t="shared" si="2"/>
        <v>10</v>
      </c>
      <c r="R19" s="1426" t="s">
        <v>383</v>
      </c>
      <c r="S19" s="1417" t="s">
        <v>529</v>
      </c>
      <c r="T19" s="1398"/>
      <c r="U19" s="1398"/>
      <c r="V19" s="1418"/>
      <c r="W19" s="1398"/>
      <c r="X19" s="1398"/>
    </row>
    <row r="20" spans="1:24" s="1419" customFormat="1" hidden="1">
      <c r="A20" s="1420" t="s">
        <v>313</v>
      </c>
      <c r="B20" s="1421" t="s">
        <v>779</v>
      </c>
      <c r="C20" s="4122"/>
      <c r="D20" s="4125"/>
      <c r="E20" s="1422" t="s">
        <v>695</v>
      </c>
      <c r="F20" s="1422" t="s">
        <v>32</v>
      </c>
      <c r="G20" s="1422" t="s">
        <v>536</v>
      </c>
      <c r="H20" s="1422" t="str">
        <f t="shared" si="3"/>
        <v>PK3-MI-ME5</v>
      </c>
      <c r="I20" s="1423" t="s">
        <v>477</v>
      </c>
      <c r="J20" s="1423" t="s">
        <v>481</v>
      </c>
      <c r="K20" s="1424" t="str">
        <f t="shared" si="0"/>
        <v>30</v>
      </c>
      <c r="L20" s="1425"/>
      <c r="M20" s="1424"/>
      <c r="N20" s="1424" t="s">
        <v>80</v>
      </c>
      <c r="O20" s="1424">
        <v>10</v>
      </c>
      <c r="P20" s="1424">
        <v>1</v>
      </c>
      <c r="Q20" s="1424">
        <f t="shared" si="2"/>
        <v>10</v>
      </c>
      <c r="R20" s="1426" t="s">
        <v>383</v>
      </c>
      <c r="S20" s="1417" t="s">
        <v>529</v>
      </c>
      <c r="T20" s="1398"/>
      <c r="U20" s="1398"/>
      <c r="V20" s="1418"/>
      <c r="W20" s="1398"/>
      <c r="X20" s="1398"/>
    </row>
    <row r="21" spans="1:24" s="1419" customFormat="1" ht="13.5" hidden="1" thickBot="1">
      <c r="A21" s="1427" t="s">
        <v>313</v>
      </c>
      <c r="B21" s="1428" t="s">
        <v>780</v>
      </c>
      <c r="C21" s="4123"/>
      <c r="D21" s="4126"/>
      <c r="E21" s="1429" t="s">
        <v>695</v>
      </c>
      <c r="F21" s="1429" t="s">
        <v>32</v>
      </c>
      <c r="G21" s="1429" t="s">
        <v>536</v>
      </c>
      <c r="H21" s="1430" t="str">
        <f t="shared" si="3"/>
        <v>PK3-MI-ME5</v>
      </c>
      <c r="I21" s="1431" t="s">
        <v>477</v>
      </c>
      <c r="J21" s="1432" t="s">
        <v>481</v>
      </c>
      <c r="K21" s="1433" t="str">
        <f t="shared" si="0"/>
        <v>30</v>
      </c>
      <c r="L21" s="1434"/>
      <c r="M21" s="1435"/>
      <c r="N21" s="1433" t="s">
        <v>80</v>
      </c>
      <c r="O21" s="1433">
        <v>10</v>
      </c>
      <c r="P21" s="1433">
        <v>1</v>
      </c>
      <c r="Q21" s="1433">
        <f t="shared" si="2"/>
        <v>10</v>
      </c>
      <c r="R21" s="1436" t="s">
        <v>383</v>
      </c>
      <c r="S21" s="1417" t="s">
        <v>529</v>
      </c>
      <c r="T21" s="1398"/>
      <c r="U21" s="1398"/>
      <c r="V21" s="1418"/>
      <c r="W21" s="1398"/>
      <c r="X21" s="1398"/>
    </row>
    <row r="22" spans="1:24" s="225" customFormat="1">
      <c r="A22" s="299" t="s">
        <v>313</v>
      </c>
      <c r="B22" s="870" t="s">
        <v>773</v>
      </c>
      <c r="C22" s="4118">
        <v>361011</v>
      </c>
      <c r="D22" s="4115">
        <v>3031</v>
      </c>
      <c r="E22" s="830" t="s">
        <v>695</v>
      </c>
      <c r="F22" s="830" t="s">
        <v>42</v>
      </c>
      <c r="G22" s="830" t="s">
        <v>536</v>
      </c>
      <c r="H22" s="830" t="str">
        <f t="shared" ref="H22:H37" si="4">A22&amp;"-"&amp;E22&amp;F22&amp;"-"&amp;G22</f>
        <v>PK3-ML-ME</v>
      </c>
      <c r="I22" s="807" t="s">
        <v>477</v>
      </c>
      <c r="J22" s="808" t="s">
        <v>478</v>
      </c>
      <c r="K22" s="809" t="str">
        <f t="shared" ref="K22:K37" si="5">_xlfn.IFS(E22="M","30",E22="M","30")</f>
        <v>30</v>
      </c>
      <c r="L22" s="810"/>
      <c r="M22" s="811" t="s">
        <v>80</v>
      </c>
      <c r="N22" s="809"/>
      <c r="O22" s="809">
        <v>20</v>
      </c>
      <c r="P22" s="809">
        <v>1</v>
      </c>
      <c r="Q22" s="274">
        <f>O22*P22</f>
        <v>20</v>
      </c>
      <c r="R22" s="266" t="s">
        <v>503</v>
      </c>
      <c r="S22" s="229" t="s">
        <v>528</v>
      </c>
      <c r="T22" s="227" t="s">
        <v>536</v>
      </c>
      <c r="U22" s="227" t="s">
        <v>32</v>
      </c>
      <c r="V22" s="277"/>
      <c r="W22" s="227"/>
      <c r="X22" s="227"/>
    </row>
    <row r="23" spans="1:24" s="225" customFormat="1">
      <c r="A23" s="295" t="s">
        <v>313</v>
      </c>
      <c r="B23" s="300" t="s">
        <v>774</v>
      </c>
      <c r="C23" s="4119"/>
      <c r="D23" s="4116"/>
      <c r="E23" s="269" t="s">
        <v>695</v>
      </c>
      <c r="F23" s="269" t="s">
        <v>42</v>
      </c>
      <c r="G23" s="269" t="s">
        <v>536</v>
      </c>
      <c r="H23" s="269" t="str">
        <f t="shared" si="4"/>
        <v>PK3-ML-ME</v>
      </c>
      <c r="I23" s="275" t="s">
        <v>477</v>
      </c>
      <c r="J23" s="271" t="s">
        <v>478</v>
      </c>
      <c r="K23" s="272" t="str">
        <f t="shared" si="5"/>
        <v>30</v>
      </c>
      <c r="L23" s="270"/>
      <c r="M23" s="273" t="s">
        <v>80</v>
      </c>
      <c r="N23" s="272"/>
      <c r="O23" s="272">
        <v>20</v>
      </c>
      <c r="P23" s="272">
        <v>1</v>
      </c>
      <c r="Q23" s="272">
        <f>O23*P23</f>
        <v>20</v>
      </c>
      <c r="R23" s="267" t="s">
        <v>503</v>
      </c>
      <c r="S23" s="277" t="s">
        <v>528</v>
      </c>
      <c r="T23" s="227" t="s">
        <v>697</v>
      </c>
      <c r="U23" s="227" t="s">
        <v>42</v>
      </c>
      <c r="V23" s="277"/>
      <c r="W23" s="227"/>
      <c r="X23" s="227"/>
    </row>
    <row r="24" spans="1:24" s="225" customFormat="1">
      <c r="A24" s="295" t="s">
        <v>313</v>
      </c>
      <c r="B24" s="300" t="s">
        <v>775</v>
      </c>
      <c r="C24" s="4119"/>
      <c r="D24" s="4116"/>
      <c r="E24" s="269" t="s">
        <v>695</v>
      </c>
      <c r="F24" s="269" t="s">
        <v>42</v>
      </c>
      <c r="G24" s="269" t="s">
        <v>536</v>
      </c>
      <c r="H24" s="269" t="str">
        <f t="shared" si="4"/>
        <v>PK3-ML-ME</v>
      </c>
      <c r="I24" s="275" t="s">
        <v>477</v>
      </c>
      <c r="J24" s="271" t="s">
        <v>478</v>
      </c>
      <c r="K24" s="272" t="str">
        <f t="shared" si="5"/>
        <v>30</v>
      </c>
      <c r="L24" s="270"/>
      <c r="M24" s="273" t="s">
        <v>80</v>
      </c>
      <c r="N24" s="272"/>
      <c r="O24" s="272">
        <v>20</v>
      </c>
      <c r="P24" s="272">
        <v>1</v>
      </c>
      <c r="Q24" s="272">
        <f>O24*P24</f>
        <v>20</v>
      </c>
      <c r="R24" s="267" t="s">
        <v>503</v>
      </c>
      <c r="S24" s="277" t="s">
        <v>528</v>
      </c>
      <c r="T24" s="227" t="s">
        <v>706</v>
      </c>
      <c r="U24" s="227" t="s">
        <v>9</v>
      </c>
      <c r="V24" s="277"/>
      <c r="W24" s="227"/>
      <c r="X24" s="227"/>
    </row>
    <row r="25" spans="1:24" s="225" customFormat="1">
      <c r="A25" s="295" t="s">
        <v>313</v>
      </c>
      <c r="B25" s="300" t="s">
        <v>776</v>
      </c>
      <c r="C25" s="4119"/>
      <c r="D25" s="4116"/>
      <c r="E25" s="269" t="s">
        <v>695</v>
      </c>
      <c r="F25" s="269" t="s">
        <v>42</v>
      </c>
      <c r="G25" s="269" t="s">
        <v>536</v>
      </c>
      <c r="H25" s="269" t="str">
        <f t="shared" si="4"/>
        <v>PK3-ML-ME</v>
      </c>
      <c r="I25" s="275" t="s">
        <v>477</v>
      </c>
      <c r="J25" s="271" t="s">
        <v>478</v>
      </c>
      <c r="K25" s="272" t="str">
        <f t="shared" si="5"/>
        <v>30</v>
      </c>
      <c r="L25" s="270"/>
      <c r="M25" s="273" t="s">
        <v>80</v>
      </c>
      <c r="N25" s="272"/>
      <c r="O25" s="272">
        <v>20</v>
      </c>
      <c r="P25" s="272">
        <v>1</v>
      </c>
      <c r="Q25" s="272">
        <f t="shared" ref="Q25:Q53" si="6">O25*P25</f>
        <v>20</v>
      </c>
      <c r="R25" s="267" t="s">
        <v>503</v>
      </c>
      <c r="S25" s="277" t="s">
        <v>528</v>
      </c>
      <c r="T25" s="227"/>
      <c r="U25" s="227" t="s">
        <v>7</v>
      </c>
      <c r="V25" s="277"/>
      <c r="W25" s="227"/>
      <c r="X25" s="227"/>
    </row>
    <row r="26" spans="1:24" s="225" customFormat="1">
      <c r="A26" s="295" t="s">
        <v>313</v>
      </c>
      <c r="B26" s="301" t="s">
        <v>777</v>
      </c>
      <c r="C26" s="4119"/>
      <c r="D26" s="4116"/>
      <c r="E26" s="269" t="s">
        <v>695</v>
      </c>
      <c r="F26" s="269" t="s">
        <v>42</v>
      </c>
      <c r="G26" s="269" t="s">
        <v>536</v>
      </c>
      <c r="H26" s="269" t="str">
        <f t="shared" si="4"/>
        <v>PK3-ML-ME</v>
      </c>
      <c r="I26" s="275" t="s">
        <v>477</v>
      </c>
      <c r="J26" s="275" t="s">
        <v>478</v>
      </c>
      <c r="K26" s="273" t="str">
        <f t="shared" si="5"/>
        <v>30</v>
      </c>
      <c r="L26" s="270"/>
      <c r="M26" s="273" t="s">
        <v>80</v>
      </c>
      <c r="N26" s="273"/>
      <c r="O26" s="273">
        <v>20</v>
      </c>
      <c r="P26" s="273">
        <v>1</v>
      </c>
      <c r="Q26" s="273">
        <f t="shared" si="6"/>
        <v>20</v>
      </c>
      <c r="R26" s="267" t="s">
        <v>503</v>
      </c>
      <c r="S26" s="277" t="s">
        <v>528</v>
      </c>
      <c r="T26" s="227"/>
      <c r="U26" s="227" t="s">
        <v>8</v>
      </c>
      <c r="V26" s="277"/>
      <c r="W26" s="227"/>
      <c r="X26" s="227"/>
    </row>
    <row r="27" spans="1:24" s="225" customFormat="1">
      <c r="A27" s="295" t="s">
        <v>313</v>
      </c>
      <c r="B27" s="379" t="s">
        <v>778</v>
      </c>
      <c r="C27" s="4119"/>
      <c r="D27" s="4116"/>
      <c r="E27" s="269" t="s">
        <v>695</v>
      </c>
      <c r="F27" s="269" t="s">
        <v>42</v>
      </c>
      <c r="G27" s="269" t="s">
        <v>536</v>
      </c>
      <c r="H27" s="269" t="str">
        <f t="shared" si="4"/>
        <v>PK3-ML-ME</v>
      </c>
      <c r="I27" s="275" t="s">
        <v>477</v>
      </c>
      <c r="J27" s="275" t="s">
        <v>478</v>
      </c>
      <c r="K27" s="273" t="str">
        <f t="shared" si="5"/>
        <v>30</v>
      </c>
      <c r="L27" s="270"/>
      <c r="M27" s="273" t="s">
        <v>80</v>
      </c>
      <c r="N27" s="273"/>
      <c r="O27" s="273">
        <v>20</v>
      </c>
      <c r="P27" s="273">
        <v>1</v>
      </c>
      <c r="Q27" s="273">
        <f t="shared" si="6"/>
        <v>20</v>
      </c>
      <c r="R27" s="267" t="s">
        <v>503</v>
      </c>
      <c r="S27" s="277" t="s">
        <v>528</v>
      </c>
      <c r="T27" s="227"/>
      <c r="U27" s="227" t="s">
        <v>33</v>
      </c>
      <c r="V27" s="277"/>
      <c r="W27" s="227"/>
      <c r="X27" s="227"/>
    </row>
    <row r="28" spans="1:24" s="225" customFormat="1">
      <c r="A28" s="295" t="s">
        <v>313</v>
      </c>
      <c r="B28" s="379" t="s">
        <v>779</v>
      </c>
      <c r="C28" s="4119"/>
      <c r="D28" s="4116"/>
      <c r="E28" s="269" t="s">
        <v>695</v>
      </c>
      <c r="F28" s="269" t="s">
        <v>42</v>
      </c>
      <c r="G28" s="269" t="s">
        <v>536</v>
      </c>
      <c r="H28" s="269" t="str">
        <f t="shared" si="4"/>
        <v>PK3-ML-ME</v>
      </c>
      <c r="I28" s="275" t="s">
        <v>477</v>
      </c>
      <c r="J28" s="275" t="s">
        <v>478</v>
      </c>
      <c r="K28" s="273" t="str">
        <f t="shared" si="5"/>
        <v>30</v>
      </c>
      <c r="L28" s="270"/>
      <c r="M28" s="273" t="s">
        <v>80</v>
      </c>
      <c r="N28" s="273"/>
      <c r="O28" s="273">
        <v>20</v>
      </c>
      <c r="P28" s="273">
        <v>1</v>
      </c>
      <c r="Q28" s="273">
        <f t="shared" si="6"/>
        <v>20</v>
      </c>
      <c r="R28" s="267" t="s">
        <v>503</v>
      </c>
      <c r="S28" s="277" t="s">
        <v>528</v>
      </c>
      <c r="T28" s="227"/>
      <c r="U28" s="227" t="s">
        <v>34</v>
      </c>
      <c r="V28" s="277"/>
      <c r="W28" s="227"/>
      <c r="X28" s="227"/>
    </row>
    <row r="29" spans="1:24" s="225" customFormat="1" ht="13.5" thickBot="1">
      <c r="A29" s="296" t="s">
        <v>313</v>
      </c>
      <c r="B29" s="377" t="s">
        <v>780</v>
      </c>
      <c r="C29" s="4120"/>
      <c r="D29" s="4117"/>
      <c r="E29" s="760" t="s">
        <v>695</v>
      </c>
      <c r="F29" s="760" t="s">
        <v>42</v>
      </c>
      <c r="G29" s="760" t="s">
        <v>536</v>
      </c>
      <c r="H29" s="760" t="str">
        <f t="shared" si="4"/>
        <v>PK3-ML-ME</v>
      </c>
      <c r="I29" s="855" t="s">
        <v>477</v>
      </c>
      <c r="J29" s="855" t="s">
        <v>478</v>
      </c>
      <c r="K29" s="265" t="str">
        <f t="shared" si="5"/>
        <v>30</v>
      </c>
      <c r="L29" s="856"/>
      <c r="M29" s="265" t="s">
        <v>80</v>
      </c>
      <c r="N29" s="265"/>
      <c r="O29" s="265">
        <v>20</v>
      </c>
      <c r="P29" s="265">
        <v>1</v>
      </c>
      <c r="Q29" s="265">
        <f t="shared" si="6"/>
        <v>20</v>
      </c>
      <c r="R29" s="268" t="s">
        <v>503</v>
      </c>
      <c r="S29" s="277" t="s">
        <v>528</v>
      </c>
      <c r="T29" s="227"/>
      <c r="U29" s="227"/>
      <c r="V29" s="277"/>
      <c r="W29" s="227"/>
      <c r="X29" s="227"/>
    </row>
    <row r="30" spans="1:24" s="225" customFormat="1" hidden="1">
      <c r="A30" s="299" t="s">
        <v>313</v>
      </c>
      <c r="B30" s="336" t="s">
        <v>773</v>
      </c>
      <c r="C30" s="4112">
        <v>361044</v>
      </c>
      <c r="D30" s="4109">
        <v>3033</v>
      </c>
      <c r="E30" s="349" t="s">
        <v>695</v>
      </c>
      <c r="F30" s="349" t="s">
        <v>7</v>
      </c>
      <c r="G30" s="349" t="s">
        <v>536</v>
      </c>
      <c r="H30" s="349" t="str">
        <f t="shared" si="4"/>
        <v>PK3-MA-ME</v>
      </c>
      <c r="I30" s="857" t="s">
        <v>489</v>
      </c>
      <c r="J30" s="857" t="s">
        <v>490</v>
      </c>
      <c r="K30" s="279" t="str">
        <f t="shared" si="5"/>
        <v>30</v>
      </c>
      <c r="L30" s="858"/>
      <c r="M30" s="279" t="s">
        <v>80</v>
      </c>
      <c r="N30" s="279"/>
      <c r="O30" s="279">
        <v>20</v>
      </c>
      <c r="P30" s="279">
        <v>1</v>
      </c>
      <c r="Q30" s="279">
        <f t="shared" si="6"/>
        <v>20</v>
      </c>
      <c r="R30" s="266" t="s">
        <v>383</v>
      </c>
      <c r="S30" s="52" t="s">
        <v>529</v>
      </c>
      <c r="T30" s="227"/>
      <c r="U30" s="227"/>
      <c r="V30" s="277"/>
      <c r="W30" s="227"/>
      <c r="X30" s="227"/>
    </row>
    <row r="31" spans="1:24" s="225" customFormat="1" hidden="1">
      <c r="A31" s="295" t="s">
        <v>313</v>
      </c>
      <c r="B31" s="859" t="s">
        <v>774</v>
      </c>
      <c r="C31" s="4113"/>
      <c r="D31" s="4110"/>
      <c r="E31" s="269" t="s">
        <v>695</v>
      </c>
      <c r="F31" s="269" t="s">
        <v>7</v>
      </c>
      <c r="G31" s="269" t="s">
        <v>536</v>
      </c>
      <c r="H31" s="269" t="str">
        <f t="shared" si="4"/>
        <v>PK3-MA-ME</v>
      </c>
      <c r="I31" s="275" t="s">
        <v>489</v>
      </c>
      <c r="J31" s="275" t="s">
        <v>490</v>
      </c>
      <c r="K31" s="273" t="str">
        <f t="shared" si="5"/>
        <v>30</v>
      </c>
      <c r="L31" s="270"/>
      <c r="M31" s="273" t="s">
        <v>80</v>
      </c>
      <c r="N31" s="273"/>
      <c r="O31" s="273">
        <v>20</v>
      </c>
      <c r="P31" s="273">
        <v>1</v>
      </c>
      <c r="Q31" s="273">
        <f t="shared" si="6"/>
        <v>20</v>
      </c>
      <c r="R31" s="267" t="s">
        <v>383</v>
      </c>
      <c r="S31" s="52" t="s">
        <v>529</v>
      </c>
      <c r="T31" s="227"/>
      <c r="U31" s="227"/>
      <c r="V31" s="277"/>
      <c r="W31" s="227"/>
      <c r="X31" s="227"/>
    </row>
    <row r="32" spans="1:24" s="225" customFormat="1" hidden="1">
      <c r="A32" s="295" t="s">
        <v>313</v>
      </c>
      <c r="B32" s="859" t="s">
        <v>775</v>
      </c>
      <c r="C32" s="4113"/>
      <c r="D32" s="4110"/>
      <c r="E32" s="269" t="s">
        <v>695</v>
      </c>
      <c r="F32" s="269" t="s">
        <v>7</v>
      </c>
      <c r="G32" s="269" t="s">
        <v>536</v>
      </c>
      <c r="H32" s="269" t="str">
        <f t="shared" si="4"/>
        <v>PK3-MA-ME</v>
      </c>
      <c r="I32" s="275" t="s">
        <v>489</v>
      </c>
      <c r="J32" s="275" t="s">
        <v>490</v>
      </c>
      <c r="K32" s="273" t="str">
        <f t="shared" si="5"/>
        <v>30</v>
      </c>
      <c r="L32" s="270"/>
      <c r="M32" s="273" t="s">
        <v>80</v>
      </c>
      <c r="N32" s="273"/>
      <c r="O32" s="273">
        <v>20</v>
      </c>
      <c r="P32" s="273">
        <v>1</v>
      </c>
      <c r="Q32" s="273">
        <f t="shared" si="6"/>
        <v>20</v>
      </c>
      <c r="R32" s="267" t="s">
        <v>383</v>
      </c>
      <c r="S32" s="52" t="s">
        <v>529</v>
      </c>
      <c r="T32" s="227"/>
      <c r="U32" s="227"/>
      <c r="V32" s="277"/>
      <c r="W32" s="227"/>
      <c r="X32" s="227"/>
    </row>
    <row r="33" spans="1:24" s="225" customFormat="1" hidden="1">
      <c r="A33" s="295" t="s">
        <v>313</v>
      </c>
      <c r="B33" s="859" t="s">
        <v>776</v>
      </c>
      <c r="C33" s="4113"/>
      <c r="D33" s="4110"/>
      <c r="E33" s="269" t="s">
        <v>695</v>
      </c>
      <c r="F33" s="269" t="s">
        <v>7</v>
      </c>
      <c r="G33" s="269" t="s">
        <v>536</v>
      </c>
      <c r="H33" s="269" t="str">
        <f t="shared" si="4"/>
        <v>PK3-MA-ME</v>
      </c>
      <c r="I33" s="275" t="s">
        <v>489</v>
      </c>
      <c r="J33" s="275" t="s">
        <v>490</v>
      </c>
      <c r="K33" s="273" t="str">
        <f t="shared" si="5"/>
        <v>30</v>
      </c>
      <c r="L33" s="270"/>
      <c r="M33" s="273" t="s">
        <v>80</v>
      </c>
      <c r="N33" s="273"/>
      <c r="O33" s="273">
        <v>20</v>
      </c>
      <c r="P33" s="273">
        <v>1</v>
      </c>
      <c r="Q33" s="273">
        <f t="shared" si="6"/>
        <v>20</v>
      </c>
      <c r="R33" s="267" t="s">
        <v>383</v>
      </c>
      <c r="S33" s="52" t="s">
        <v>529</v>
      </c>
      <c r="T33" s="227"/>
      <c r="U33" s="227"/>
      <c r="V33" s="277"/>
      <c r="W33" s="227"/>
      <c r="X33" s="227"/>
    </row>
    <row r="34" spans="1:24" s="225" customFormat="1" hidden="1">
      <c r="A34" s="295" t="s">
        <v>313</v>
      </c>
      <c r="B34" s="310" t="s">
        <v>777</v>
      </c>
      <c r="C34" s="4113"/>
      <c r="D34" s="4110"/>
      <c r="E34" s="349" t="s">
        <v>695</v>
      </c>
      <c r="F34" s="349" t="s">
        <v>7</v>
      </c>
      <c r="G34" s="349" t="s">
        <v>536</v>
      </c>
      <c r="H34" s="269" t="str">
        <f t="shared" si="4"/>
        <v>PK3-MA-ME</v>
      </c>
      <c r="I34" s="275" t="s">
        <v>489</v>
      </c>
      <c r="J34" s="275" t="s">
        <v>490</v>
      </c>
      <c r="K34" s="279" t="str">
        <f t="shared" si="5"/>
        <v>30</v>
      </c>
      <c r="L34" s="858"/>
      <c r="M34" s="279" t="s">
        <v>80</v>
      </c>
      <c r="N34" s="279"/>
      <c r="O34" s="279">
        <v>20</v>
      </c>
      <c r="P34" s="279">
        <v>1</v>
      </c>
      <c r="Q34" s="279">
        <f t="shared" si="6"/>
        <v>20</v>
      </c>
      <c r="R34" s="267" t="s">
        <v>383</v>
      </c>
      <c r="S34" s="52" t="s">
        <v>529</v>
      </c>
      <c r="T34" s="227"/>
      <c r="U34" s="227"/>
      <c r="V34" s="277"/>
      <c r="W34" s="227"/>
      <c r="X34" s="227"/>
    </row>
    <row r="35" spans="1:24" s="225" customFormat="1" hidden="1">
      <c r="A35" s="295" t="s">
        <v>313</v>
      </c>
      <c r="B35" s="379" t="s">
        <v>778</v>
      </c>
      <c r="C35" s="4113"/>
      <c r="D35" s="4110"/>
      <c r="E35" s="269" t="s">
        <v>695</v>
      </c>
      <c r="F35" s="269" t="s">
        <v>7</v>
      </c>
      <c r="G35" s="269" t="s">
        <v>536</v>
      </c>
      <c r="H35" s="269" t="str">
        <f t="shared" si="4"/>
        <v>PK3-MA-ME</v>
      </c>
      <c r="I35" s="275" t="s">
        <v>489</v>
      </c>
      <c r="J35" s="275" t="s">
        <v>490</v>
      </c>
      <c r="K35" s="273" t="str">
        <f t="shared" si="5"/>
        <v>30</v>
      </c>
      <c r="L35" s="270"/>
      <c r="M35" s="273" t="s">
        <v>80</v>
      </c>
      <c r="N35" s="273"/>
      <c r="O35" s="273">
        <v>20</v>
      </c>
      <c r="P35" s="273">
        <v>1</v>
      </c>
      <c r="Q35" s="273">
        <f t="shared" si="6"/>
        <v>20</v>
      </c>
      <c r="R35" s="267" t="s">
        <v>383</v>
      </c>
      <c r="S35" s="52" t="s">
        <v>529</v>
      </c>
      <c r="T35" s="227"/>
      <c r="U35" s="227"/>
      <c r="V35" s="277"/>
      <c r="W35" s="227"/>
      <c r="X35" s="227"/>
    </row>
    <row r="36" spans="1:24" s="225" customFormat="1" hidden="1">
      <c r="A36" s="295" t="s">
        <v>313</v>
      </c>
      <c r="B36" s="379" t="s">
        <v>779</v>
      </c>
      <c r="C36" s="4113"/>
      <c r="D36" s="4110"/>
      <c r="E36" s="269" t="s">
        <v>695</v>
      </c>
      <c r="F36" s="269" t="s">
        <v>7</v>
      </c>
      <c r="G36" s="269" t="s">
        <v>536</v>
      </c>
      <c r="H36" s="269" t="str">
        <f t="shared" si="4"/>
        <v>PK3-MA-ME</v>
      </c>
      <c r="I36" s="275" t="s">
        <v>489</v>
      </c>
      <c r="J36" s="275" t="s">
        <v>490</v>
      </c>
      <c r="K36" s="273" t="str">
        <f t="shared" si="5"/>
        <v>30</v>
      </c>
      <c r="L36" s="270"/>
      <c r="M36" s="273" t="s">
        <v>80</v>
      </c>
      <c r="N36" s="273"/>
      <c r="O36" s="273">
        <v>20</v>
      </c>
      <c r="P36" s="273">
        <v>1</v>
      </c>
      <c r="Q36" s="273">
        <f t="shared" si="6"/>
        <v>20</v>
      </c>
      <c r="R36" s="267" t="s">
        <v>383</v>
      </c>
      <c r="S36" s="52" t="s">
        <v>529</v>
      </c>
      <c r="T36" s="227"/>
      <c r="U36" s="227"/>
      <c r="V36" s="277"/>
      <c r="W36" s="227"/>
      <c r="X36" s="227"/>
    </row>
    <row r="37" spans="1:24" s="225" customFormat="1" ht="13.5" hidden="1" thickBot="1">
      <c r="A37" s="296" t="s">
        <v>313</v>
      </c>
      <c r="B37" s="377" t="s">
        <v>780</v>
      </c>
      <c r="C37" s="4114"/>
      <c r="D37" s="4111"/>
      <c r="E37" s="760" t="s">
        <v>695</v>
      </c>
      <c r="F37" s="760" t="s">
        <v>7</v>
      </c>
      <c r="G37" s="760" t="s">
        <v>536</v>
      </c>
      <c r="H37" s="760" t="str">
        <f t="shared" si="4"/>
        <v>PK3-MA-ME</v>
      </c>
      <c r="I37" s="855" t="s">
        <v>489</v>
      </c>
      <c r="J37" s="855" t="s">
        <v>490</v>
      </c>
      <c r="K37" s="264" t="str">
        <f t="shared" si="5"/>
        <v>30</v>
      </c>
      <c r="L37" s="856"/>
      <c r="M37" s="265" t="s">
        <v>80</v>
      </c>
      <c r="N37" s="264"/>
      <c r="O37" s="264">
        <v>20</v>
      </c>
      <c r="P37" s="264">
        <v>1</v>
      </c>
      <c r="Q37" s="264">
        <f t="shared" si="6"/>
        <v>20</v>
      </c>
      <c r="R37" s="268" t="s">
        <v>383</v>
      </c>
      <c r="S37" s="52" t="s">
        <v>529</v>
      </c>
      <c r="T37" s="227"/>
      <c r="U37" s="227"/>
      <c r="V37" s="277"/>
      <c r="W37" s="227"/>
      <c r="X37" s="227"/>
    </row>
    <row r="38" spans="1:24" s="225" customFormat="1">
      <c r="A38" s="299" t="s">
        <v>313</v>
      </c>
      <c r="B38" s="336" t="s">
        <v>773</v>
      </c>
      <c r="C38" s="4112">
        <v>360920</v>
      </c>
      <c r="D38" s="4109">
        <v>3034</v>
      </c>
      <c r="E38" s="349" t="s">
        <v>846</v>
      </c>
      <c r="F38" s="349" t="s">
        <v>9</v>
      </c>
      <c r="G38" s="349" t="s">
        <v>697</v>
      </c>
      <c r="H38" s="349" t="str">
        <f>A38&amp;"-"&amp;E38&amp;F38&amp;"-"&amp;G38</f>
        <v>PK3-QC-EE</v>
      </c>
      <c r="I38" s="857" t="s">
        <v>482</v>
      </c>
      <c r="J38" s="857" t="s">
        <v>485</v>
      </c>
      <c r="K38" s="279">
        <v>90</v>
      </c>
      <c r="L38" s="858"/>
      <c r="M38" s="279" t="s">
        <v>80</v>
      </c>
      <c r="N38" s="279"/>
      <c r="O38" s="279">
        <v>30</v>
      </c>
      <c r="P38" s="279">
        <v>1</v>
      </c>
      <c r="Q38" s="279">
        <f t="shared" si="6"/>
        <v>30</v>
      </c>
      <c r="R38" s="280" t="s">
        <v>384</v>
      </c>
      <c r="S38" s="52" t="s">
        <v>531</v>
      </c>
      <c r="T38" s="227"/>
      <c r="U38" s="227"/>
      <c r="V38" s="277"/>
      <c r="W38" s="227"/>
      <c r="X38" s="227"/>
    </row>
    <row r="39" spans="1:24" s="225" customFormat="1">
      <c r="A39" s="295" t="s">
        <v>313</v>
      </c>
      <c r="B39" s="859" t="s">
        <v>774</v>
      </c>
      <c r="C39" s="4113"/>
      <c r="D39" s="4110"/>
      <c r="E39" s="269" t="s">
        <v>846</v>
      </c>
      <c r="F39" s="269" t="s">
        <v>9</v>
      </c>
      <c r="G39" s="269" t="s">
        <v>697</v>
      </c>
      <c r="H39" s="269" t="str">
        <f t="shared" ref="H39:H45" si="7">A39&amp;"-"&amp;E39&amp;F39&amp;"-"&amp;G39</f>
        <v>PK3-QC-EE</v>
      </c>
      <c r="I39" s="275" t="s">
        <v>482</v>
      </c>
      <c r="J39" s="275" t="s">
        <v>485</v>
      </c>
      <c r="K39" s="273">
        <v>90</v>
      </c>
      <c r="L39" s="270"/>
      <c r="M39" s="273" t="s">
        <v>80</v>
      </c>
      <c r="N39" s="273"/>
      <c r="O39" s="273">
        <v>30</v>
      </c>
      <c r="P39" s="273">
        <v>1</v>
      </c>
      <c r="Q39" s="273">
        <f t="shared" si="6"/>
        <v>30</v>
      </c>
      <c r="R39" s="267" t="s">
        <v>384</v>
      </c>
      <c r="S39" s="52" t="s">
        <v>531</v>
      </c>
      <c r="T39" s="227"/>
      <c r="U39" s="227"/>
      <c r="V39" s="277"/>
      <c r="W39" s="227"/>
      <c r="X39" s="227"/>
    </row>
    <row r="40" spans="1:24" s="225" customFormat="1">
      <c r="A40" s="295" t="s">
        <v>313</v>
      </c>
      <c r="B40" s="859" t="s">
        <v>775</v>
      </c>
      <c r="C40" s="4113"/>
      <c r="D40" s="4110"/>
      <c r="E40" s="269" t="s">
        <v>846</v>
      </c>
      <c r="F40" s="269" t="s">
        <v>9</v>
      </c>
      <c r="G40" s="269" t="s">
        <v>697</v>
      </c>
      <c r="H40" s="269" t="str">
        <f t="shared" si="7"/>
        <v>PK3-QC-EE</v>
      </c>
      <c r="I40" s="275" t="s">
        <v>482</v>
      </c>
      <c r="J40" s="275" t="s">
        <v>485</v>
      </c>
      <c r="K40" s="273">
        <v>90</v>
      </c>
      <c r="L40" s="270"/>
      <c r="M40" s="273" t="s">
        <v>80</v>
      </c>
      <c r="N40" s="273"/>
      <c r="O40" s="273">
        <v>30</v>
      </c>
      <c r="P40" s="273">
        <v>1</v>
      </c>
      <c r="Q40" s="273">
        <f t="shared" si="6"/>
        <v>30</v>
      </c>
      <c r="R40" s="267" t="s">
        <v>384</v>
      </c>
      <c r="S40" s="52" t="s">
        <v>531</v>
      </c>
      <c r="T40" s="227"/>
      <c r="U40" s="227"/>
      <c r="V40" s="277"/>
      <c r="W40" s="227"/>
      <c r="X40" s="227"/>
    </row>
    <row r="41" spans="1:24" s="225" customFormat="1">
      <c r="A41" s="295" t="s">
        <v>313</v>
      </c>
      <c r="B41" s="859" t="s">
        <v>776</v>
      </c>
      <c r="C41" s="4113"/>
      <c r="D41" s="4110"/>
      <c r="E41" s="269" t="s">
        <v>846</v>
      </c>
      <c r="F41" s="269" t="s">
        <v>9</v>
      </c>
      <c r="G41" s="269" t="s">
        <v>697</v>
      </c>
      <c r="H41" s="269" t="str">
        <f t="shared" si="7"/>
        <v>PK3-QC-EE</v>
      </c>
      <c r="I41" s="275" t="s">
        <v>482</v>
      </c>
      <c r="J41" s="275" t="s">
        <v>485</v>
      </c>
      <c r="K41" s="273">
        <v>90</v>
      </c>
      <c r="L41" s="270"/>
      <c r="M41" s="273" t="s">
        <v>80</v>
      </c>
      <c r="N41" s="273"/>
      <c r="O41" s="273">
        <v>30</v>
      </c>
      <c r="P41" s="273">
        <v>1</v>
      </c>
      <c r="Q41" s="273">
        <f t="shared" si="6"/>
        <v>30</v>
      </c>
      <c r="R41" s="267" t="s">
        <v>384</v>
      </c>
      <c r="S41" s="52" t="s">
        <v>531</v>
      </c>
      <c r="T41" s="227"/>
      <c r="U41" s="227"/>
      <c r="V41" s="277"/>
      <c r="W41" s="227"/>
      <c r="X41" s="227"/>
    </row>
    <row r="42" spans="1:24" s="225" customFormat="1" ht="12.75" customHeight="1">
      <c r="A42" s="295" t="s">
        <v>313</v>
      </c>
      <c r="B42" s="310" t="s">
        <v>777</v>
      </c>
      <c r="C42" s="4113"/>
      <c r="D42" s="4110"/>
      <c r="E42" s="349" t="s">
        <v>846</v>
      </c>
      <c r="F42" s="349" t="s">
        <v>9</v>
      </c>
      <c r="G42" s="349" t="s">
        <v>697</v>
      </c>
      <c r="H42" s="349" t="str">
        <f t="shared" si="7"/>
        <v>PK3-QC-EE</v>
      </c>
      <c r="I42" s="857" t="s">
        <v>482</v>
      </c>
      <c r="J42" s="857" t="s">
        <v>485</v>
      </c>
      <c r="K42" s="279">
        <v>90</v>
      </c>
      <c r="L42" s="858"/>
      <c r="M42" s="279" t="s">
        <v>80</v>
      </c>
      <c r="N42" s="279"/>
      <c r="O42" s="279">
        <v>30</v>
      </c>
      <c r="P42" s="279">
        <v>1</v>
      </c>
      <c r="Q42" s="279">
        <f t="shared" si="6"/>
        <v>30</v>
      </c>
      <c r="R42" s="267" t="s">
        <v>384</v>
      </c>
      <c r="S42" s="52" t="s">
        <v>531</v>
      </c>
      <c r="T42" s="227"/>
      <c r="U42" s="227"/>
      <c r="W42" s="227"/>
      <c r="X42" s="227"/>
    </row>
    <row r="43" spans="1:24" s="225" customFormat="1">
      <c r="A43" s="295" t="s">
        <v>313</v>
      </c>
      <c r="B43" s="379" t="s">
        <v>778</v>
      </c>
      <c r="C43" s="4113"/>
      <c r="D43" s="4110"/>
      <c r="E43" s="269" t="s">
        <v>846</v>
      </c>
      <c r="F43" s="269" t="s">
        <v>9</v>
      </c>
      <c r="G43" s="269" t="s">
        <v>697</v>
      </c>
      <c r="H43" s="269" t="str">
        <f t="shared" si="7"/>
        <v>PK3-QC-EE</v>
      </c>
      <c r="I43" s="275" t="s">
        <v>482</v>
      </c>
      <c r="J43" s="275" t="s">
        <v>485</v>
      </c>
      <c r="K43" s="273">
        <v>90</v>
      </c>
      <c r="L43" s="270"/>
      <c r="M43" s="273" t="s">
        <v>80</v>
      </c>
      <c r="N43" s="273"/>
      <c r="O43" s="273">
        <v>30</v>
      </c>
      <c r="P43" s="273">
        <v>1</v>
      </c>
      <c r="Q43" s="273">
        <f t="shared" si="6"/>
        <v>30</v>
      </c>
      <c r="R43" s="267" t="s">
        <v>384</v>
      </c>
      <c r="S43" s="52" t="s">
        <v>531</v>
      </c>
      <c r="T43" s="227"/>
      <c r="U43" s="227"/>
      <c r="W43" s="227"/>
      <c r="X43" s="227"/>
    </row>
    <row r="44" spans="1:24" s="225" customFormat="1">
      <c r="A44" s="295" t="s">
        <v>313</v>
      </c>
      <c r="B44" s="379" t="s">
        <v>779</v>
      </c>
      <c r="C44" s="4113"/>
      <c r="D44" s="4110"/>
      <c r="E44" s="269" t="s">
        <v>846</v>
      </c>
      <c r="F44" s="269" t="s">
        <v>9</v>
      </c>
      <c r="G44" s="269" t="s">
        <v>697</v>
      </c>
      <c r="H44" s="269" t="str">
        <f t="shared" si="7"/>
        <v>PK3-QC-EE</v>
      </c>
      <c r="I44" s="275" t="s">
        <v>482</v>
      </c>
      <c r="J44" s="275" t="s">
        <v>485</v>
      </c>
      <c r="K44" s="273">
        <v>90</v>
      </c>
      <c r="L44" s="270"/>
      <c r="M44" s="273" t="s">
        <v>80</v>
      </c>
      <c r="N44" s="273"/>
      <c r="O44" s="273">
        <v>30</v>
      </c>
      <c r="P44" s="273">
        <v>1</v>
      </c>
      <c r="Q44" s="273">
        <f t="shared" si="6"/>
        <v>30</v>
      </c>
      <c r="R44" s="267" t="s">
        <v>384</v>
      </c>
      <c r="S44" s="52" t="s">
        <v>531</v>
      </c>
      <c r="T44" s="227"/>
      <c r="U44" s="227"/>
      <c r="W44" s="227"/>
      <c r="X44" s="227"/>
    </row>
    <row r="45" spans="1:24" s="225" customFormat="1" ht="13.5" thickBot="1">
      <c r="A45" s="296" t="s">
        <v>313</v>
      </c>
      <c r="B45" s="377" t="s">
        <v>780</v>
      </c>
      <c r="C45" s="4114"/>
      <c r="D45" s="4111"/>
      <c r="E45" s="760" t="s">
        <v>846</v>
      </c>
      <c r="F45" s="760" t="s">
        <v>9</v>
      </c>
      <c r="G45" s="760" t="s">
        <v>697</v>
      </c>
      <c r="H45" s="346" t="str">
        <f t="shared" si="7"/>
        <v>PK3-QC-EE</v>
      </c>
      <c r="I45" s="860" t="s">
        <v>482</v>
      </c>
      <c r="J45" s="861" t="s">
        <v>485</v>
      </c>
      <c r="K45" s="264">
        <v>90</v>
      </c>
      <c r="L45" s="856"/>
      <c r="M45" s="265" t="s">
        <v>80</v>
      </c>
      <c r="N45" s="264"/>
      <c r="O45" s="264">
        <v>30</v>
      </c>
      <c r="P45" s="264">
        <v>1</v>
      </c>
      <c r="Q45" s="264">
        <f t="shared" si="6"/>
        <v>30</v>
      </c>
      <c r="R45" s="268" t="s">
        <v>384</v>
      </c>
      <c r="S45" s="52" t="s">
        <v>531</v>
      </c>
      <c r="T45" s="227"/>
      <c r="U45" s="227"/>
      <c r="W45" s="227"/>
      <c r="X45" s="227"/>
    </row>
    <row r="46" spans="1:24">
      <c r="A46" s="299" t="s">
        <v>313</v>
      </c>
      <c r="B46" s="336" t="s">
        <v>773</v>
      </c>
      <c r="C46" s="4112">
        <v>361051</v>
      </c>
      <c r="D46" s="4109">
        <v>3035</v>
      </c>
      <c r="E46" s="361" t="s">
        <v>713</v>
      </c>
      <c r="F46" s="350" t="s">
        <v>32</v>
      </c>
      <c r="G46" s="350" t="s">
        <v>697</v>
      </c>
      <c r="H46" s="372" t="str">
        <f>A46&amp;"-"&amp;E46&amp;F46&amp;"-"&amp;G46</f>
        <v>PK3-NI-EE</v>
      </c>
      <c r="I46" s="376" t="s">
        <v>482</v>
      </c>
      <c r="J46" s="333" t="s">
        <v>507</v>
      </c>
      <c r="K46" s="286" t="str">
        <f>_xlfn.IFS(E46="N","60",E46="N","60")</f>
        <v>60</v>
      </c>
      <c r="L46" s="858"/>
      <c r="M46" s="279" t="s">
        <v>80</v>
      </c>
      <c r="N46" s="279"/>
      <c r="O46" s="279">
        <v>10</v>
      </c>
      <c r="P46" s="279">
        <v>1</v>
      </c>
      <c r="Q46" s="279">
        <f t="shared" si="6"/>
        <v>10</v>
      </c>
      <c r="R46" s="266" t="s">
        <v>383</v>
      </c>
      <c r="S46" s="52" t="s">
        <v>529</v>
      </c>
    </row>
    <row r="47" spans="1:24">
      <c r="A47" s="295" t="s">
        <v>313</v>
      </c>
      <c r="B47" s="859" t="s">
        <v>774</v>
      </c>
      <c r="C47" s="4113"/>
      <c r="D47" s="4110"/>
      <c r="E47" s="362" t="s">
        <v>713</v>
      </c>
      <c r="F47" s="351" t="s">
        <v>32</v>
      </c>
      <c r="G47" s="351" t="s">
        <v>697</v>
      </c>
      <c r="H47" s="375" t="str">
        <f t="shared" ref="H47:H53" si="8">A47&amp;"-"&amp;E47&amp;F47&amp;"-"&amp;G47</f>
        <v>PK3-NI-EE</v>
      </c>
      <c r="I47" s="359" t="s">
        <v>482</v>
      </c>
      <c r="J47" s="360" t="s">
        <v>507</v>
      </c>
      <c r="K47" s="223" t="str">
        <f t="shared" ref="K47:K53" si="9">_xlfn.IFS(E47="N","60",E47="N","60")</f>
        <v>60</v>
      </c>
      <c r="L47" s="270"/>
      <c r="M47" s="273" t="s">
        <v>80</v>
      </c>
      <c r="N47" s="272"/>
      <c r="O47" s="272">
        <v>10</v>
      </c>
      <c r="P47" s="272">
        <v>1</v>
      </c>
      <c r="Q47" s="272">
        <f t="shared" si="6"/>
        <v>10</v>
      </c>
      <c r="R47" s="267" t="s">
        <v>383</v>
      </c>
      <c r="S47" s="52" t="s">
        <v>529</v>
      </c>
    </row>
    <row r="48" spans="1:24">
      <c r="A48" s="295" t="s">
        <v>313</v>
      </c>
      <c r="B48" s="859" t="s">
        <v>775</v>
      </c>
      <c r="C48" s="4113"/>
      <c r="D48" s="4110"/>
      <c r="E48" s="362" t="s">
        <v>713</v>
      </c>
      <c r="F48" s="351" t="s">
        <v>32</v>
      </c>
      <c r="G48" s="351" t="s">
        <v>697</v>
      </c>
      <c r="H48" s="363" t="str">
        <f t="shared" si="8"/>
        <v>PK3-NI-EE</v>
      </c>
      <c r="I48" s="355" t="s">
        <v>482</v>
      </c>
      <c r="J48" s="356" t="s">
        <v>507</v>
      </c>
      <c r="K48" s="287" t="str">
        <f t="shared" si="9"/>
        <v>60</v>
      </c>
      <c r="L48" s="858"/>
      <c r="M48" s="279" t="s">
        <v>80</v>
      </c>
      <c r="N48" s="279"/>
      <c r="O48" s="279">
        <v>10</v>
      </c>
      <c r="P48" s="279">
        <v>1</v>
      </c>
      <c r="Q48" s="279">
        <f t="shared" si="6"/>
        <v>10</v>
      </c>
      <c r="R48" s="267" t="s">
        <v>383</v>
      </c>
      <c r="S48" s="52" t="s">
        <v>529</v>
      </c>
    </row>
    <row r="49" spans="1:19">
      <c r="A49" s="295" t="s">
        <v>313</v>
      </c>
      <c r="B49" s="859" t="s">
        <v>776</v>
      </c>
      <c r="C49" s="4113"/>
      <c r="D49" s="4110"/>
      <c r="E49" s="362" t="s">
        <v>713</v>
      </c>
      <c r="F49" s="351" t="s">
        <v>32</v>
      </c>
      <c r="G49" s="351" t="s">
        <v>697</v>
      </c>
      <c r="H49" s="363" t="str">
        <f t="shared" si="8"/>
        <v>PK3-NI-EE</v>
      </c>
      <c r="I49" s="355" t="s">
        <v>482</v>
      </c>
      <c r="J49" s="356" t="s">
        <v>507</v>
      </c>
      <c r="K49" s="287" t="str">
        <f t="shared" si="9"/>
        <v>60</v>
      </c>
      <c r="L49" s="270"/>
      <c r="M49" s="273" t="s">
        <v>80</v>
      </c>
      <c r="N49" s="272"/>
      <c r="O49" s="272">
        <v>10</v>
      </c>
      <c r="P49" s="272">
        <v>1</v>
      </c>
      <c r="Q49" s="272">
        <f t="shared" si="6"/>
        <v>10</v>
      </c>
      <c r="R49" s="267" t="s">
        <v>383</v>
      </c>
      <c r="S49" s="52" t="s">
        <v>529</v>
      </c>
    </row>
    <row r="50" spans="1:19">
      <c r="A50" s="295" t="s">
        <v>313</v>
      </c>
      <c r="B50" s="310" t="s">
        <v>777</v>
      </c>
      <c r="C50" s="4113"/>
      <c r="D50" s="4110"/>
      <c r="E50" s="362" t="s">
        <v>713</v>
      </c>
      <c r="F50" s="351" t="s">
        <v>32</v>
      </c>
      <c r="G50" s="351" t="s">
        <v>697</v>
      </c>
      <c r="H50" s="363" t="str">
        <f t="shared" si="8"/>
        <v>PK3-NI-EE</v>
      </c>
      <c r="I50" s="355" t="s">
        <v>482</v>
      </c>
      <c r="J50" s="356" t="s">
        <v>507</v>
      </c>
      <c r="K50" s="287" t="str">
        <f t="shared" si="9"/>
        <v>60</v>
      </c>
      <c r="L50" s="858"/>
      <c r="M50" s="279" t="s">
        <v>80</v>
      </c>
      <c r="N50" s="279"/>
      <c r="O50" s="279">
        <v>10</v>
      </c>
      <c r="P50" s="279">
        <v>1</v>
      </c>
      <c r="Q50" s="279">
        <f t="shared" si="6"/>
        <v>10</v>
      </c>
      <c r="R50" s="267" t="s">
        <v>383</v>
      </c>
      <c r="S50" s="52" t="s">
        <v>529</v>
      </c>
    </row>
    <row r="51" spans="1:19">
      <c r="A51" s="295" t="s">
        <v>313</v>
      </c>
      <c r="B51" s="379" t="s">
        <v>778</v>
      </c>
      <c r="C51" s="4113"/>
      <c r="D51" s="4110"/>
      <c r="E51" s="362" t="s">
        <v>713</v>
      </c>
      <c r="F51" s="351" t="s">
        <v>32</v>
      </c>
      <c r="G51" s="351" t="s">
        <v>697</v>
      </c>
      <c r="H51" s="363" t="str">
        <f t="shared" si="8"/>
        <v>PK3-NI-EE</v>
      </c>
      <c r="I51" s="355" t="s">
        <v>482</v>
      </c>
      <c r="J51" s="356" t="s">
        <v>507</v>
      </c>
      <c r="K51" s="287" t="str">
        <f t="shared" si="9"/>
        <v>60</v>
      </c>
      <c r="L51" s="270"/>
      <c r="M51" s="273" t="s">
        <v>80</v>
      </c>
      <c r="N51" s="272"/>
      <c r="O51" s="272">
        <v>10</v>
      </c>
      <c r="P51" s="272">
        <v>1</v>
      </c>
      <c r="Q51" s="272">
        <f t="shared" si="6"/>
        <v>10</v>
      </c>
      <c r="R51" s="267" t="s">
        <v>383</v>
      </c>
      <c r="S51" s="52" t="s">
        <v>529</v>
      </c>
    </row>
    <row r="52" spans="1:19">
      <c r="A52" s="295" t="s">
        <v>313</v>
      </c>
      <c r="B52" s="379" t="s">
        <v>779</v>
      </c>
      <c r="C52" s="4113"/>
      <c r="D52" s="4110"/>
      <c r="E52" s="362" t="s">
        <v>713</v>
      </c>
      <c r="F52" s="351" t="s">
        <v>32</v>
      </c>
      <c r="G52" s="351" t="s">
        <v>697</v>
      </c>
      <c r="H52" s="363" t="str">
        <f t="shared" si="8"/>
        <v>PK3-NI-EE</v>
      </c>
      <c r="I52" s="355" t="s">
        <v>482</v>
      </c>
      <c r="J52" s="356" t="s">
        <v>507</v>
      </c>
      <c r="K52" s="287" t="str">
        <f t="shared" si="9"/>
        <v>60</v>
      </c>
      <c r="L52" s="858"/>
      <c r="M52" s="279" t="s">
        <v>80</v>
      </c>
      <c r="N52" s="279"/>
      <c r="O52" s="279">
        <v>10</v>
      </c>
      <c r="P52" s="279">
        <v>1</v>
      </c>
      <c r="Q52" s="279">
        <f t="shared" si="6"/>
        <v>10</v>
      </c>
      <c r="R52" s="267" t="s">
        <v>383</v>
      </c>
      <c r="S52" s="52" t="s">
        <v>529</v>
      </c>
    </row>
    <row r="53" spans="1:19" ht="13.5" thickBot="1">
      <c r="A53" s="296" t="s">
        <v>313</v>
      </c>
      <c r="B53" s="377" t="s">
        <v>780</v>
      </c>
      <c r="C53" s="4114"/>
      <c r="D53" s="4111"/>
      <c r="E53" s="364" t="s">
        <v>713</v>
      </c>
      <c r="F53" s="352" t="s">
        <v>32</v>
      </c>
      <c r="G53" s="352" t="s">
        <v>697</v>
      </c>
      <c r="H53" s="365" t="str">
        <f t="shared" si="8"/>
        <v>PK3-NI-EE</v>
      </c>
      <c r="I53" s="322" t="s">
        <v>482</v>
      </c>
      <c r="J53" s="862" t="s">
        <v>507</v>
      </c>
      <c r="K53" s="290" t="str">
        <f t="shared" si="9"/>
        <v>60</v>
      </c>
      <c r="L53" s="856"/>
      <c r="M53" s="265" t="s">
        <v>80</v>
      </c>
      <c r="N53" s="264"/>
      <c r="O53" s="264">
        <v>10</v>
      </c>
      <c r="P53" s="264">
        <v>1</v>
      </c>
      <c r="Q53" s="264">
        <f t="shared" si="6"/>
        <v>10</v>
      </c>
      <c r="R53" s="268" t="s">
        <v>383</v>
      </c>
      <c r="S53" s="52" t="s">
        <v>529</v>
      </c>
    </row>
    <row r="54" spans="1:19">
      <c r="A54" s="299" t="s">
        <v>313</v>
      </c>
      <c r="B54" s="336" t="s">
        <v>773</v>
      </c>
      <c r="C54" s="4112">
        <v>361052</v>
      </c>
      <c r="D54" s="4127">
        <v>3036</v>
      </c>
      <c r="E54" s="372" t="s">
        <v>696</v>
      </c>
      <c r="F54" s="350" t="s">
        <v>34</v>
      </c>
      <c r="G54" s="350" t="s">
        <v>536</v>
      </c>
      <c r="H54" s="372" t="str">
        <f>A54&amp;"-"&amp;E54&amp;F54&amp;"-"&amp;G54</f>
        <v>PK3-HR-ME</v>
      </c>
      <c r="I54" s="333" t="s">
        <v>477</v>
      </c>
      <c r="J54" s="333" t="s">
        <v>479</v>
      </c>
      <c r="K54" s="286" t="str">
        <f>_xlfn.IFS(E54="H","180",E54="180","30")</f>
        <v>180</v>
      </c>
      <c r="L54" s="858"/>
      <c r="M54" s="279" t="s">
        <v>80</v>
      </c>
      <c r="N54" s="279"/>
      <c r="O54" s="286">
        <v>60</v>
      </c>
      <c r="P54" s="286">
        <v>1</v>
      </c>
      <c r="Q54" s="286">
        <v>60</v>
      </c>
      <c r="R54" s="266" t="s">
        <v>385</v>
      </c>
      <c r="S54" s="52" t="s">
        <v>530</v>
      </c>
    </row>
    <row r="55" spans="1:19">
      <c r="A55" s="295" t="s">
        <v>313</v>
      </c>
      <c r="B55" s="859" t="s">
        <v>774</v>
      </c>
      <c r="C55" s="4113"/>
      <c r="D55" s="4128"/>
      <c r="E55" s="362" t="s">
        <v>696</v>
      </c>
      <c r="F55" s="353" t="s">
        <v>34</v>
      </c>
      <c r="G55" s="353" t="s">
        <v>536</v>
      </c>
      <c r="H55" s="375" t="str">
        <f t="shared" ref="H55:H61" si="10">A55&amp;"-"&amp;E55&amp;F55&amp;"-"&amp;G55</f>
        <v>PK3-HR-ME</v>
      </c>
      <c r="I55" s="356" t="s">
        <v>477</v>
      </c>
      <c r="J55" s="356" t="s">
        <v>479</v>
      </c>
      <c r="K55" s="287" t="str">
        <f t="shared" ref="K55:K61" si="11">_xlfn.IFS(E55="H","180",E55="180","30")</f>
        <v>180</v>
      </c>
      <c r="L55" s="270"/>
      <c r="M55" s="273" t="s">
        <v>80</v>
      </c>
      <c r="N55" s="272"/>
      <c r="O55" s="287">
        <v>60</v>
      </c>
      <c r="P55" s="287">
        <v>1</v>
      </c>
      <c r="Q55" s="287">
        <v>60</v>
      </c>
      <c r="R55" s="280" t="s">
        <v>385</v>
      </c>
      <c r="S55" s="52" t="s">
        <v>530</v>
      </c>
    </row>
    <row r="56" spans="1:19">
      <c r="A56" s="295" t="s">
        <v>313</v>
      </c>
      <c r="B56" s="859" t="s">
        <v>775</v>
      </c>
      <c r="C56" s="4113"/>
      <c r="D56" s="4128"/>
      <c r="E56" s="362" t="s">
        <v>696</v>
      </c>
      <c r="F56" s="351" t="s">
        <v>34</v>
      </c>
      <c r="G56" s="351" t="s">
        <v>536</v>
      </c>
      <c r="H56" s="363" t="str">
        <f t="shared" si="10"/>
        <v>PK3-HR-ME</v>
      </c>
      <c r="I56" s="356" t="s">
        <v>477</v>
      </c>
      <c r="J56" s="356" t="s">
        <v>479</v>
      </c>
      <c r="K56" s="287" t="str">
        <f t="shared" si="11"/>
        <v>180</v>
      </c>
      <c r="L56" s="270"/>
      <c r="M56" s="279" t="s">
        <v>80</v>
      </c>
      <c r="N56" s="273"/>
      <c r="O56" s="287">
        <v>60</v>
      </c>
      <c r="P56" s="287">
        <v>1</v>
      </c>
      <c r="Q56" s="287">
        <v>60</v>
      </c>
      <c r="R56" s="267" t="s">
        <v>385</v>
      </c>
      <c r="S56" s="52" t="s">
        <v>530</v>
      </c>
    </row>
    <row r="57" spans="1:19">
      <c r="A57" s="295" t="s">
        <v>313</v>
      </c>
      <c r="B57" s="859" t="s">
        <v>776</v>
      </c>
      <c r="C57" s="4113"/>
      <c r="D57" s="4128"/>
      <c r="E57" s="362" t="s">
        <v>696</v>
      </c>
      <c r="F57" s="351" t="s">
        <v>34</v>
      </c>
      <c r="G57" s="351" t="s">
        <v>536</v>
      </c>
      <c r="H57" s="363" t="str">
        <f t="shared" si="10"/>
        <v>PK3-HR-ME</v>
      </c>
      <c r="I57" s="356" t="s">
        <v>477</v>
      </c>
      <c r="J57" s="356" t="s">
        <v>479</v>
      </c>
      <c r="K57" s="287" t="str">
        <f t="shared" si="11"/>
        <v>180</v>
      </c>
      <c r="L57" s="270"/>
      <c r="M57" s="273" t="s">
        <v>80</v>
      </c>
      <c r="N57" s="272"/>
      <c r="O57" s="287">
        <v>60</v>
      </c>
      <c r="P57" s="287">
        <v>1</v>
      </c>
      <c r="Q57" s="287">
        <v>60</v>
      </c>
      <c r="R57" s="267" t="s">
        <v>385</v>
      </c>
      <c r="S57" s="52" t="s">
        <v>530</v>
      </c>
    </row>
    <row r="58" spans="1:19">
      <c r="A58" s="295" t="s">
        <v>313</v>
      </c>
      <c r="B58" s="310" t="s">
        <v>777</v>
      </c>
      <c r="C58" s="4113"/>
      <c r="D58" s="4128"/>
      <c r="E58" s="362" t="s">
        <v>696</v>
      </c>
      <c r="F58" s="351" t="s">
        <v>34</v>
      </c>
      <c r="G58" s="351" t="s">
        <v>536</v>
      </c>
      <c r="H58" s="363" t="str">
        <f t="shared" si="10"/>
        <v>PK3-HR-ME</v>
      </c>
      <c r="I58" s="356" t="s">
        <v>477</v>
      </c>
      <c r="J58" s="356" t="s">
        <v>479</v>
      </c>
      <c r="K58" s="287" t="str">
        <f t="shared" si="11"/>
        <v>180</v>
      </c>
      <c r="L58" s="270"/>
      <c r="M58" s="279" t="s">
        <v>80</v>
      </c>
      <c r="N58" s="273"/>
      <c r="O58" s="287">
        <v>60</v>
      </c>
      <c r="P58" s="287">
        <v>1</v>
      </c>
      <c r="Q58" s="287">
        <v>60</v>
      </c>
      <c r="R58" s="267" t="s">
        <v>385</v>
      </c>
      <c r="S58" s="52" t="s">
        <v>530</v>
      </c>
    </row>
    <row r="59" spans="1:19">
      <c r="A59" s="295" t="s">
        <v>313</v>
      </c>
      <c r="B59" s="379" t="s">
        <v>778</v>
      </c>
      <c r="C59" s="4113"/>
      <c r="D59" s="4128"/>
      <c r="E59" s="362" t="s">
        <v>696</v>
      </c>
      <c r="F59" s="351" t="s">
        <v>34</v>
      </c>
      <c r="G59" s="351" t="s">
        <v>536</v>
      </c>
      <c r="H59" s="363" t="str">
        <f t="shared" si="10"/>
        <v>PK3-HR-ME</v>
      </c>
      <c r="I59" s="356" t="s">
        <v>477</v>
      </c>
      <c r="J59" s="356" t="s">
        <v>479</v>
      </c>
      <c r="K59" s="287" t="str">
        <f t="shared" si="11"/>
        <v>180</v>
      </c>
      <c r="L59" s="270"/>
      <c r="M59" s="273" t="s">
        <v>80</v>
      </c>
      <c r="N59" s="272"/>
      <c r="O59" s="287">
        <v>60</v>
      </c>
      <c r="P59" s="287">
        <v>1</v>
      </c>
      <c r="Q59" s="287">
        <v>60</v>
      </c>
      <c r="R59" s="267" t="s">
        <v>385</v>
      </c>
      <c r="S59" s="52" t="s">
        <v>530</v>
      </c>
    </row>
    <row r="60" spans="1:19">
      <c r="A60" s="295" t="s">
        <v>313</v>
      </c>
      <c r="B60" s="379" t="s">
        <v>779</v>
      </c>
      <c r="C60" s="4113"/>
      <c r="D60" s="4128"/>
      <c r="E60" s="362" t="s">
        <v>696</v>
      </c>
      <c r="F60" s="351" t="s">
        <v>34</v>
      </c>
      <c r="G60" s="351" t="s">
        <v>536</v>
      </c>
      <c r="H60" s="363" t="str">
        <f t="shared" si="10"/>
        <v>PK3-HR-ME</v>
      </c>
      <c r="I60" s="356" t="s">
        <v>477</v>
      </c>
      <c r="J60" s="356" t="s">
        <v>479</v>
      </c>
      <c r="K60" s="287" t="str">
        <f t="shared" si="11"/>
        <v>180</v>
      </c>
      <c r="L60" s="270"/>
      <c r="M60" s="279" t="s">
        <v>80</v>
      </c>
      <c r="N60" s="273"/>
      <c r="O60" s="287">
        <v>60</v>
      </c>
      <c r="P60" s="287">
        <v>1</v>
      </c>
      <c r="Q60" s="287">
        <v>60</v>
      </c>
      <c r="R60" s="267" t="s">
        <v>385</v>
      </c>
      <c r="S60" s="52" t="s">
        <v>530</v>
      </c>
    </row>
    <row r="61" spans="1:19" ht="13.5" thickBot="1">
      <c r="A61" s="296" t="s">
        <v>313</v>
      </c>
      <c r="B61" s="377" t="s">
        <v>780</v>
      </c>
      <c r="C61" s="4114"/>
      <c r="D61" s="4129"/>
      <c r="E61" s="364" t="s">
        <v>696</v>
      </c>
      <c r="F61" s="352" t="s">
        <v>34</v>
      </c>
      <c r="G61" s="352" t="s">
        <v>536</v>
      </c>
      <c r="H61" s="365" t="str">
        <f t="shared" si="10"/>
        <v>PK3-HR-ME</v>
      </c>
      <c r="I61" s="862" t="s">
        <v>477</v>
      </c>
      <c r="J61" s="862" t="s">
        <v>479</v>
      </c>
      <c r="K61" s="290" t="str">
        <f t="shared" si="11"/>
        <v>180</v>
      </c>
      <c r="L61" s="856"/>
      <c r="M61" s="265" t="s">
        <v>80</v>
      </c>
      <c r="N61" s="264"/>
      <c r="O61" s="290">
        <v>60</v>
      </c>
      <c r="P61" s="290">
        <v>1</v>
      </c>
      <c r="Q61" s="290">
        <v>60</v>
      </c>
      <c r="R61" s="268" t="s">
        <v>385</v>
      </c>
      <c r="S61" s="52" t="s">
        <v>530</v>
      </c>
    </row>
    <row r="62" spans="1:19">
      <c r="A62" s="299" t="s">
        <v>313</v>
      </c>
      <c r="B62" s="336" t="s">
        <v>773</v>
      </c>
      <c r="C62" s="4112">
        <v>361053</v>
      </c>
      <c r="D62" s="4109">
        <v>3037</v>
      </c>
      <c r="E62" s="361" t="s">
        <v>718</v>
      </c>
      <c r="F62" s="351" t="s">
        <v>32</v>
      </c>
      <c r="G62" s="353" t="s">
        <v>536</v>
      </c>
      <c r="H62" s="372" t="str">
        <f>A62&amp;"-"&amp;E62&amp;F62&amp;"-"&amp;G62</f>
        <v>PK3-YI-ME</v>
      </c>
      <c r="I62" s="333" t="s">
        <v>492</v>
      </c>
      <c r="J62" s="333" t="s">
        <v>494</v>
      </c>
      <c r="K62" s="286" t="str">
        <f>_xlfn.IFS(E62="Y","365",E62="Y","365")</f>
        <v>365</v>
      </c>
      <c r="L62" s="858"/>
      <c r="M62" s="279" t="s">
        <v>80</v>
      </c>
      <c r="N62" s="279"/>
      <c r="O62" s="286">
        <v>10</v>
      </c>
      <c r="P62" s="286">
        <v>1</v>
      </c>
      <c r="Q62" s="286">
        <v>20</v>
      </c>
      <c r="R62" s="267" t="s">
        <v>383</v>
      </c>
      <c r="S62" s="52" t="s">
        <v>529</v>
      </c>
    </row>
    <row r="63" spans="1:19">
      <c r="A63" s="295" t="s">
        <v>313</v>
      </c>
      <c r="B63" s="859" t="s">
        <v>774</v>
      </c>
      <c r="C63" s="4113"/>
      <c r="D63" s="4110"/>
      <c r="E63" s="362" t="s">
        <v>718</v>
      </c>
      <c r="F63" s="351" t="s">
        <v>32</v>
      </c>
      <c r="G63" s="351" t="s">
        <v>536</v>
      </c>
      <c r="H63" s="375" t="str">
        <f t="shared" ref="H63:H77" si="12">A63&amp;"-"&amp;E63&amp;F63&amp;"-"&amp;G63</f>
        <v>PK3-YI-ME</v>
      </c>
      <c r="I63" s="356" t="s">
        <v>492</v>
      </c>
      <c r="J63" s="356" t="s">
        <v>494</v>
      </c>
      <c r="K63" s="287" t="str">
        <f t="shared" ref="K63:K77" si="13">_xlfn.IFS(E63="Y","365",E63="Y","365")</f>
        <v>365</v>
      </c>
      <c r="L63" s="270"/>
      <c r="M63" s="273" t="s">
        <v>80</v>
      </c>
      <c r="N63" s="272"/>
      <c r="O63" s="223">
        <v>10</v>
      </c>
      <c r="P63" s="223">
        <v>1</v>
      </c>
      <c r="Q63" s="223">
        <v>20</v>
      </c>
      <c r="R63" s="267" t="s">
        <v>383</v>
      </c>
      <c r="S63" s="52" t="s">
        <v>529</v>
      </c>
    </row>
    <row r="64" spans="1:19">
      <c r="A64" s="295" t="s">
        <v>313</v>
      </c>
      <c r="B64" s="859" t="s">
        <v>775</v>
      </c>
      <c r="C64" s="4113"/>
      <c r="D64" s="4110"/>
      <c r="E64" s="362" t="s">
        <v>718</v>
      </c>
      <c r="F64" s="351" t="s">
        <v>32</v>
      </c>
      <c r="G64" s="351" t="s">
        <v>536</v>
      </c>
      <c r="H64" s="363" t="str">
        <f t="shared" si="12"/>
        <v>PK3-YI-ME</v>
      </c>
      <c r="I64" s="356" t="s">
        <v>492</v>
      </c>
      <c r="J64" s="356" t="s">
        <v>494</v>
      </c>
      <c r="K64" s="287" t="str">
        <f t="shared" si="13"/>
        <v>365</v>
      </c>
      <c r="L64" s="270"/>
      <c r="M64" s="279" t="s">
        <v>80</v>
      </c>
      <c r="N64" s="273"/>
      <c r="O64" s="287">
        <v>10</v>
      </c>
      <c r="P64" s="287">
        <v>1</v>
      </c>
      <c r="Q64" s="287">
        <v>20</v>
      </c>
      <c r="R64" s="267" t="s">
        <v>383</v>
      </c>
      <c r="S64" s="52" t="s">
        <v>529</v>
      </c>
    </row>
    <row r="65" spans="1:19">
      <c r="A65" s="295" t="s">
        <v>313</v>
      </c>
      <c r="B65" s="859" t="s">
        <v>776</v>
      </c>
      <c r="C65" s="4113"/>
      <c r="D65" s="4110"/>
      <c r="E65" s="362" t="s">
        <v>718</v>
      </c>
      <c r="F65" s="351" t="s">
        <v>32</v>
      </c>
      <c r="G65" s="351" t="s">
        <v>536</v>
      </c>
      <c r="H65" s="363" t="str">
        <f t="shared" si="12"/>
        <v>PK3-YI-ME</v>
      </c>
      <c r="I65" s="356" t="s">
        <v>492</v>
      </c>
      <c r="J65" s="356" t="s">
        <v>494</v>
      </c>
      <c r="K65" s="287" t="str">
        <f t="shared" si="13"/>
        <v>365</v>
      </c>
      <c r="L65" s="270"/>
      <c r="M65" s="273" t="s">
        <v>80</v>
      </c>
      <c r="N65" s="273"/>
      <c r="O65" s="287">
        <v>10</v>
      </c>
      <c r="P65" s="287">
        <v>1</v>
      </c>
      <c r="Q65" s="287">
        <v>20</v>
      </c>
      <c r="R65" s="267" t="s">
        <v>383</v>
      </c>
      <c r="S65" s="52" t="s">
        <v>529</v>
      </c>
    </row>
    <row r="66" spans="1:19">
      <c r="A66" s="295" t="s">
        <v>313</v>
      </c>
      <c r="B66" s="310" t="s">
        <v>777</v>
      </c>
      <c r="C66" s="4113"/>
      <c r="D66" s="4110"/>
      <c r="E66" s="362" t="s">
        <v>718</v>
      </c>
      <c r="F66" s="351" t="s">
        <v>32</v>
      </c>
      <c r="G66" s="351" t="s">
        <v>536</v>
      </c>
      <c r="H66" s="363" t="str">
        <f t="shared" si="12"/>
        <v>PK3-YI-ME</v>
      </c>
      <c r="I66" s="356" t="s">
        <v>492</v>
      </c>
      <c r="J66" s="356" t="s">
        <v>494</v>
      </c>
      <c r="K66" s="287" t="str">
        <f t="shared" si="13"/>
        <v>365</v>
      </c>
      <c r="L66" s="270"/>
      <c r="M66" s="279" t="s">
        <v>80</v>
      </c>
      <c r="N66" s="273"/>
      <c r="O66" s="287">
        <v>10</v>
      </c>
      <c r="P66" s="287">
        <v>1</v>
      </c>
      <c r="Q66" s="287">
        <v>20</v>
      </c>
      <c r="R66" s="267" t="s">
        <v>383</v>
      </c>
      <c r="S66" s="52" t="s">
        <v>529</v>
      </c>
    </row>
    <row r="67" spans="1:19">
      <c r="A67" s="295" t="s">
        <v>313</v>
      </c>
      <c r="B67" s="379" t="s">
        <v>778</v>
      </c>
      <c r="C67" s="4113"/>
      <c r="D67" s="4110"/>
      <c r="E67" s="362" t="s">
        <v>718</v>
      </c>
      <c r="F67" s="351" t="s">
        <v>32</v>
      </c>
      <c r="G67" s="351" t="s">
        <v>536</v>
      </c>
      <c r="H67" s="363" t="str">
        <f t="shared" si="12"/>
        <v>PK3-YI-ME</v>
      </c>
      <c r="I67" s="356" t="s">
        <v>492</v>
      </c>
      <c r="J67" s="356" t="s">
        <v>494</v>
      </c>
      <c r="K67" s="287" t="str">
        <f t="shared" si="13"/>
        <v>365</v>
      </c>
      <c r="L67" s="270"/>
      <c r="M67" s="273" t="s">
        <v>80</v>
      </c>
      <c r="N67" s="272"/>
      <c r="O67" s="287">
        <v>10</v>
      </c>
      <c r="P67" s="287">
        <v>1</v>
      </c>
      <c r="Q67" s="287">
        <v>20</v>
      </c>
      <c r="R67" s="267" t="s">
        <v>383</v>
      </c>
      <c r="S67" s="52" t="s">
        <v>529</v>
      </c>
    </row>
    <row r="68" spans="1:19">
      <c r="A68" s="295" t="s">
        <v>313</v>
      </c>
      <c r="B68" s="379" t="s">
        <v>779</v>
      </c>
      <c r="C68" s="4113"/>
      <c r="D68" s="4110"/>
      <c r="E68" s="362" t="s">
        <v>718</v>
      </c>
      <c r="F68" s="351" t="s">
        <v>32</v>
      </c>
      <c r="G68" s="351" t="s">
        <v>536</v>
      </c>
      <c r="H68" s="363" t="str">
        <f t="shared" si="12"/>
        <v>PK3-YI-ME</v>
      </c>
      <c r="I68" s="356" t="s">
        <v>492</v>
      </c>
      <c r="J68" s="356" t="s">
        <v>494</v>
      </c>
      <c r="K68" s="287" t="str">
        <f t="shared" si="13"/>
        <v>365</v>
      </c>
      <c r="L68" s="270"/>
      <c r="M68" s="279" t="s">
        <v>80</v>
      </c>
      <c r="N68" s="273"/>
      <c r="O68" s="287">
        <v>10</v>
      </c>
      <c r="P68" s="287">
        <v>1</v>
      </c>
      <c r="Q68" s="287">
        <v>20</v>
      </c>
      <c r="R68" s="267" t="s">
        <v>383</v>
      </c>
      <c r="S68" s="52" t="s">
        <v>529</v>
      </c>
    </row>
    <row r="69" spans="1:19" ht="13.5" thickBot="1">
      <c r="A69" s="296" t="s">
        <v>313</v>
      </c>
      <c r="B69" s="377" t="s">
        <v>780</v>
      </c>
      <c r="C69" s="4114"/>
      <c r="D69" s="4111"/>
      <c r="E69" s="364" t="s">
        <v>718</v>
      </c>
      <c r="F69" s="352" t="s">
        <v>32</v>
      </c>
      <c r="G69" s="352" t="s">
        <v>536</v>
      </c>
      <c r="H69" s="365" t="str">
        <f t="shared" si="12"/>
        <v>PK3-YI-ME</v>
      </c>
      <c r="I69" s="356" t="s">
        <v>492</v>
      </c>
      <c r="J69" s="356" t="s">
        <v>494</v>
      </c>
      <c r="K69" s="290" t="str">
        <f t="shared" si="13"/>
        <v>365</v>
      </c>
      <c r="L69" s="856"/>
      <c r="M69" s="265" t="s">
        <v>80</v>
      </c>
      <c r="N69" s="265"/>
      <c r="O69" s="290">
        <v>10</v>
      </c>
      <c r="P69" s="290">
        <v>1</v>
      </c>
      <c r="Q69" s="290">
        <v>20</v>
      </c>
      <c r="R69" s="268" t="s">
        <v>383</v>
      </c>
      <c r="S69" s="52" t="s">
        <v>529</v>
      </c>
    </row>
    <row r="70" spans="1:19">
      <c r="A70" s="299" t="s">
        <v>313</v>
      </c>
      <c r="B70" s="336" t="s">
        <v>773</v>
      </c>
      <c r="C70" s="4112">
        <v>361054</v>
      </c>
      <c r="D70" s="4109">
        <v>3038</v>
      </c>
      <c r="E70" s="361" t="s">
        <v>718</v>
      </c>
      <c r="F70" s="353" t="s">
        <v>34</v>
      </c>
      <c r="G70" s="353" t="s">
        <v>536</v>
      </c>
      <c r="H70" s="372" t="str">
        <f t="shared" si="12"/>
        <v>PK3-YR-ME</v>
      </c>
      <c r="I70" s="333" t="s">
        <v>489</v>
      </c>
      <c r="J70" s="333" t="s">
        <v>491</v>
      </c>
      <c r="K70" s="223" t="str">
        <f>_xlfn.IFS(E70="Y","365",E70="Y","365")</f>
        <v>365</v>
      </c>
      <c r="L70" s="858"/>
      <c r="M70" s="279" t="s">
        <v>80</v>
      </c>
      <c r="N70" s="279"/>
      <c r="O70" s="286">
        <v>30</v>
      </c>
      <c r="P70" s="286">
        <v>1</v>
      </c>
      <c r="Q70" s="286">
        <f t="shared" ref="Q70:Q85" si="14">O70*P70</f>
        <v>30</v>
      </c>
      <c r="R70" s="293" t="s">
        <v>385</v>
      </c>
      <c r="S70" s="4" t="s">
        <v>530</v>
      </c>
    </row>
    <row r="71" spans="1:19">
      <c r="A71" s="295" t="s">
        <v>313</v>
      </c>
      <c r="B71" s="859" t="s">
        <v>774</v>
      </c>
      <c r="C71" s="4113"/>
      <c r="D71" s="4110"/>
      <c r="E71" s="362" t="s">
        <v>718</v>
      </c>
      <c r="F71" s="351" t="s">
        <v>34</v>
      </c>
      <c r="G71" s="351" t="s">
        <v>536</v>
      </c>
      <c r="H71" s="362" t="str">
        <f t="shared" si="12"/>
        <v>PK3-YR-ME</v>
      </c>
      <c r="I71" s="356" t="s">
        <v>489</v>
      </c>
      <c r="J71" s="356" t="s">
        <v>491</v>
      </c>
      <c r="K71" s="287" t="str">
        <f t="shared" si="13"/>
        <v>365</v>
      </c>
      <c r="L71" s="270"/>
      <c r="M71" s="273" t="s">
        <v>80</v>
      </c>
      <c r="N71" s="272"/>
      <c r="O71" s="287">
        <v>30</v>
      </c>
      <c r="P71" s="287">
        <v>1</v>
      </c>
      <c r="Q71" s="287">
        <f t="shared" si="14"/>
        <v>30</v>
      </c>
      <c r="R71" s="288" t="s">
        <v>385</v>
      </c>
      <c r="S71" s="52" t="s">
        <v>530</v>
      </c>
    </row>
    <row r="72" spans="1:19">
      <c r="A72" s="295" t="s">
        <v>313</v>
      </c>
      <c r="B72" s="859" t="s">
        <v>775</v>
      </c>
      <c r="C72" s="4113"/>
      <c r="D72" s="4110"/>
      <c r="E72" s="362" t="s">
        <v>718</v>
      </c>
      <c r="F72" s="351" t="s">
        <v>34</v>
      </c>
      <c r="G72" s="351" t="s">
        <v>536</v>
      </c>
      <c r="H72" s="362" t="str">
        <f t="shared" si="12"/>
        <v>PK3-YR-ME</v>
      </c>
      <c r="I72" s="356" t="s">
        <v>489</v>
      </c>
      <c r="J72" s="356" t="s">
        <v>491</v>
      </c>
      <c r="K72" s="287" t="str">
        <f t="shared" si="13"/>
        <v>365</v>
      </c>
      <c r="L72" s="270"/>
      <c r="M72" s="279" t="s">
        <v>80</v>
      </c>
      <c r="N72" s="273"/>
      <c r="O72" s="287">
        <v>30</v>
      </c>
      <c r="P72" s="287">
        <v>1</v>
      </c>
      <c r="Q72" s="287">
        <f t="shared" si="14"/>
        <v>30</v>
      </c>
      <c r="R72" s="288" t="s">
        <v>385</v>
      </c>
      <c r="S72" s="52" t="s">
        <v>530</v>
      </c>
    </row>
    <row r="73" spans="1:19">
      <c r="A73" s="295" t="s">
        <v>313</v>
      </c>
      <c r="B73" s="859" t="s">
        <v>776</v>
      </c>
      <c r="C73" s="4113"/>
      <c r="D73" s="4110"/>
      <c r="E73" s="362" t="s">
        <v>718</v>
      </c>
      <c r="F73" s="351" t="s">
        <v>34</v>
      </c>
      <c r="G73" s="351" t="s">
        <v>536</v>
      </c>
      <c r="H73" s="362" t="str">
        <f t="shared" si="12"/>
        <v>PK3-YR-ME</v>
      </c>
      <c r="I73" s="356" t="s">
        <v>489</v>
      </c>
      <c r="J73" s="356" t="s">
        <v>491</v>
      </c>
      <c r="K73" s="287" t="str">
        <f t="shared" si="13"/>
        <v>365</v>
      </c>
      <c r="L73" s="270"/>
      <c r="M73" s="273" t="s">
        <v>80</v>
      </c>
      <c r="N73" s="273"/>
      <c r="O73" s="287">
        <v>30</v>
      </c>
      <c r="P73" s="287">
        <v>1</v>
      </c>
      <c r="Q73" s="287">
        <f t="shared" si="14"/>
        <v>30</v>
      </c>
      <c r="R73" s="288" t="s">
        <v>385</v>
      </c>
      <c r="S73" s="52" t="s">
        <v>530</v>
      </c>
    </row>
    <row r="74" spans="1:19">
      <c r="A74" s="295" t="s">
        <v>313</v>
      </c>
      <c r="B74" s="310" t="s">
        <v>777</v>
      </c>
      <c r="C74" s="4113"/>
      <c r="D74" s="4110"/>
      <c r="E74" s="362" t="s">
        <v>718</v>
      </c>
      <c r="F74" s="351" t="s">
        <v>34</v>
      </c>
      <c r="G74" s="351" t="s">
        <v>536</v>
      </c>
      <c r="H74" s="362" t="str">
        <f t="shared" si="12"/>
        <v>PK3-YR-ME</v>
      </c>
      <c r="I74" s="356" t="s">
        <v>489</v>
      </c>
      <c r="J74" s="356" t="s">
        <v>491</v>
      </c>
      <c r="K74" s="287" t="str">
        <f t="shared" si="13"/>
        <v>365</v>
      </c>
      <c r="L74" s="270"/>
      <c r="M74" s="279" t="s">
        <v>80</v>
      </c>
      <c r="N74" s="273"/>
      <c r="O74" s="287">
        <v>30</v>
      </c>
      <c r="P74" s="287">
        <v>1</v>
      </c>
      <c r="Q74" s="287">
        <f t="shared" si="14"/>
        <v>30</v>
      </c>
      <c r="R74" s="288" t="s">
        <v>385</v>
      </c>
      <c r="S74" s="52" t="s">
        <v>530</v>
      </c>
    </row>
    <row r="75" spans="1:19">
      <c r="A75" s="295" t="s">
        <v>313</v>
      </c>
      <c r="B75" s="379" t="s">
        <v>778</v>
      </c>
      <c r="C75" s="4113"/>
      <c r="D75" s="4110"/>
      <c r="E75" s="362" t="s">
        <v>718</v>
      </c>
      <c r="F75" s="351" t="s">
        <v>34</v>
      </c>
      <c r="G75" s="351" t="s">
        <v>536</v>
      </c>
      <c r="H75" s="362" t="str">
        <f t="shared" si="12"/>
        <v>PK3-YR-ME</v>
      </c>
      <c r="I75" s="356" t="s">
        <v>489</v>
      </c>
      <c r="J75" s="356" t="s">
        <v>491</v>
      </c>
      <c r="K75" s="287" t="str">
        <f t="shared" si="13"/>
        <v>365</v>
      </c>
      <c r="L75" s="270"/>
      <c r="M75" s="273" t="s">
        <v>80</v>
      </c>
      <c r="N75" s="272"/>
      <c r="O75" s="287">
        <v>30</v>
      </c>
      <c r="P75" s="287">
        <v>1</v>
      </c>
      <c r="Q75" s="287">
        <f t="shared" si="14"/>
        <v>30</v>
      </c>
      <c r="R75" s="288" t="s">
        <v>385</v>
      </c>
      <c r="S75" s="52" t="s">
        <v>530</v>
      </c>
    </row>
    <row r="76" spans="1:19">
      <c r="A76" s="295" t="s">
        <v>313</v>
      </c>
      <c r="B76" s="379" t="s">
        <v>779</v>
      </c>
      <c r="C76" s="4113"/>
      <c r="D76" s="4110"/>
      <c r="E76" s="362" t="s">
        <v>718</v>
      </c>
      <c r="F76" s="351" t="s">
        <v>34</v>
      </c>
      <c r="G76" s="351" t="s">
        <v>536</v>
      </c>
      <c r="H76" s="362" t="str">
        <f t="shared" si="12"/>
        <v>PK3-YR-ME</v>
      </c>
      <c r="I76" s="356" t="s">
        <v>489</v>
      </c>
      <c r="J76" s="356" t="s">
        <v>491</v>
      </c>
      <c r="K76" s="287" t="str">
        <f t="shared" si="13"/>
        <v>365</v>
      </c>
      <c r="L76" s="270"/>
      <c r="M76" s="279" t="s">
        <v>80</v>
      </c>
      <c r="N76" s="273"/>
      <c r="O76" s="287">
        <v>30</v>
      </c>
      <c r="P76" s="287">
        <v>1</v>
      </c>
      <c r="Q76" s="287">
        <f t="shared" si="14"/>
        <v>30</v>
      </c>
      <c r="R76" s="289" t="s">
        <v>385</v>
      </c>
      <c r="S76" s="52" t="s">
        <v>530</v>
      </c>
    </row>
    <row r="77" spans="1:19" ht="13.5" thickBot="1">
      <c r="A77" s="296" t="s">
        <v>313</v>
      </c>
      <c r="B77" s="377" t="s">
        <v>780</v>
      </c>
      <c r="C77" s="4114"/>
      <c r="D77" s="4111"/>
      <c r="E77" s="364" t="s">
        <v>718</v>
      </c>
      <c r="F77" s="352" t="s">
        <v>34</v>
      </c>
      <c r="G77" s="352" t="s">
        <v>536</v>
      </c>
      <c r="H77" s="364" t="str">
        <f t="shared" si="12"/>
        <v>PK3-YR-ME</v>
      </c>
      <c r="I77" s="862" t="s">
        <v>489</v>
      </c>
      <c r="J77" s="862" t="s">
        <v>491</v>
      </c>
      <c r="K77" s="290" t="str">
        <f t="shared" si="13"/>
        <v>365</v>
      </c>
      <c r="L77" s="856"/>
      <c r="M77" s="265" t="s">
        <v>80</v>
      </c>
      <c r="N77" s="265"/>
      <c r="O77" s="290">
        <v>30</v>
      </c>
      <c r="P77" s="290">
        <v>1</v>
      </c>
      <c r="Q77" s="290">
        <f t="shared" si="14"/>
        <v>30</v>
      </c>
      <c r="R77" s="291" t="s">
        <v>385</v>
      </c>
      <c r="S77" s="52" t="s">
        <v>530</v>
      </c>
    </row>
    <row r="78" spans="1:19">
      <c r="A78" s="299" t="s">
        <v>313</v>
      </c>
      <c r="B78" s="336" t="s">
        <v>773</v>
      </c>
      <c r="C78" s="4112">
        <v>361055</v>
      </c>
      <c r="D78" s="4109">
        <v>3039</v>
      </c>
      <c r="E78" s="361" t="s">
        <v>718</v>
      </c>
      <c r="F78" s="353" t="s">
        <v>34</v>
      </c>
      <c r="G78" s="350" t="s">
        <v>536</v>
      </c>
      <c r="H78" s="361" t="str">
        <f>A78&amp;"-"&amp;E78&amp;F78&amp;"-"&amp;G78&amp;2</f>
        <v>PK3-YR-ME2</v>
      </c>
      <c r="I78" s="376" t="s">
        <v>482</v>
      </c>
      <c r="J78" s="333" t="s">
        <v>484</v>
      </c>
      <c r="K78" s="223">
        <v>365</v>
      </c>
      <c r="L78" s="858"/>
      <c r="M78" s="279" t="s">
        <v>80</v>
      </c>
      <c r="N78" s="279"/>
      <c r="O78" s="286">
        <v>30</v>
      </c>
      <c r="P78" s="286">
        <v>1</v>
      </c>
      <c r="Q78" s="286">
        <f t="shared" si="14"/>
        <v>30</v>
      </c>
      <c r="R78" s="266" t="s">
        <v>503</v>
      </c>
      <c r="S78" s="229" t="s">
        <v>528</v>
      </c>
    </row>
    <row r="79" spans="1:19">
      <c r="A79" s="295" t="s">
        <v>313</v>
      </c>
      <c r="B79" s="859" t="s">
        <v>774</v>
      </c>
      <c r="C79" s="4113"/>
      <c r="D79" s="4110"/>
      <c r="E79" s="362" t="s">
        <v>718</v>
      </c>
      <c r="F79" s="351" t="s">
        <v>34</v>
      </c>
      <c r="G79" s="351" t="s">
        <v>536</v>
      </c>
      <c r="H79" s="362" t="str">
        <f t="shared" ref="H79:H85" si="15">A79&amp;"-"&amp;E79&amp;F79&amp;"-"&amp;G79&amp;2</f>
        <v>PK3-YR-ME2</v>
      </c>
      <c r="I79" s="359" t="s">
        <v>482</v>
      </c>
      <c r="J79" s="360" t="s">
        <v>484</v>
      </c>
      <c r="K79" s="223">
        <v>365</v>
      </c>
      <c r="L79" s="270"/>
      <c r="M79" s="273" t="s">
        <v>80</v>
      </c>
      <c r="N79" s="272"/>
      <c r="O79" s="223">
        <v>30</v>
      </c>
      <c r="P79" s="223">
        <v>1</v>
      </c>
      <c r="Q79" s="223">
        <f t="shared" si="14"/>
        <v>30</v>
      </c>
      <c r="R79" s="267" t="s">
        <v>503</v>
      </c>
      <c r="S79" s="277" t="s">
        <v>528</v>
      </c>
    </row>
    <row r="80" spans="1:19">
      <c r="A80" s="295" t="s">
        <v>313</v>
      </c>
      <c r="B80" s="859" t="s">
        <v>775</v>
      </c>
      <c r="C80" s="4113"/>
      <c r="D80" s="4110"/>
      <c r="E80" s="362" t="s">
        <v>718</v>
      </c>
      <c r="F80" s="351" t="s">
        <v>34</v>
      </c>
      <c r="G80" s="351" t="s">
        <v>536</v>
      </c>
      <c r="H80" s="362" t="str">
        <f t="shared" si="15"/>
        <v>PK3-YR-ME2</v>
      </c>
      <c r="I80" s="355" t="s">
        <v>482</v>
      </c>
      <c r="J80" s="356" t="s">
        <v>484</v>
      </c>
      <c r="K80" s="287">
        <v>365</v>
      </c>
      <c r="L80" s="270"/>
      <c r="M80" s="279" t="s">
        <v>80</v>
      </c>
      <c r="N80" s="273"/>
      <c r="O80" s="287">
        <v>30</v>
      </c>
      <c r="P80" s="287">
        <v>1</v>
      </c>
      <c r="Q80" s="287">
        <f t="shared" si="14"/>
        <v>30</v>
      </c>
      <c r="R80" s="267" t="s">
        <v>503</v>
      </c>
      <c r="S80" s="277" t="s">
        <v>528</v>
      </c>
    </row>
    <row r="81" spans="1:24">
      <c r="A81" s="295" t="s">
        <v>313</v>
      </c>
      <c r="B81" s="859" t="s">
        <v>776</v>
      </c>
      <c r="C81" s="4113"/>
      <c r="D81" s="4110"/>
      <c r="E81" s="362" t="s">
        <v>718</v>
      </c>
      <c r="F81" s="351" t="s">
        <v>34</v>
      </c>
      <c r="G81" s="351" t="s">
        <v>536</v>
      </c>
      <c r="H81" s="362" t="str">
        <f t="shared" si="15"/>
        <v>PK3-YR-ME2</v>
      </c>
      <c r="I81" s="355" t="s">
        <v>482</v>
      </c>
      <c r="J81" s="356" t="s">
        <v>484</v>
      </c>
      <c r="K81" s="287">
        <v>365</v>
      </c>
      <c r="L81" s="270"/>
      <c r="M81" s="273" t="s">
        <v>80</v>
      </c>
      <c r="N81" s="273"/>
      <c r="O81" s="287">
        <v>30</v>
      </c>
      <c r="P81" s="287">
        <v>1</v>
      </c>
      <c r="Q81" s="287">
        <f t="shared" si="14"/>
        <v>30</v>
      </c>
      <c r="R81" s="267" t="s">
        <v>503</v>
      </c>
      <c r="S81" s="277" t="s">
        <v>528</v>
      </c>
    </row>
    <row r="82" spans="1:24">
      <c r="A82" s="295" t="s">
        <v>313</v>
      </c>
      <c r="B82" s="310" t="s">
        <v>777</v>
      </c>
      <c r="C82" s="4113"/>
      <c r="D82" s="4110"/>
      <c r="E82" s="362" t="s">
        <v>718</v>
      </c>
      <c r="F82" s="351" t="s">
        <v>34</v>
      </c>
      <c r="G82" s="351" t="s">
        <v>536</v>
      </c>
      <c r="H82" s="362" t="str">
        <f t="shared" si="15"/>
        <v>PK3-YR-ME2</v>
      </c>
      <c r="I82" s="355" t="s">
        <v>482</v>
      </c>
      <c r="J82" s="356" t="s">
        <v>484</v>
      </c>
      <c r="K82" s="287">
        <v>365</v>
      </c>
      <c r="L82" s="270"/>
      <c r="M82" s="279" t="s">
        <v>80</v>
      </c>
      <c r="N82" s="273"/>
      <c r="O82" s="287">
        <v>30</v>
      </c>
      <c r="P82" s="287">
        <v>1</v>
      </c>
      <c r="Q82" s="287">
        <f t="shared" si="14"/>
        <v>30</v>
      </c>
      <c r="R82" s="267" t="s">
        <v>503</v>
      </c>
      <c r="S82" s="277" t="s">
        <v>528</v>
      </c>
    </row>
    <row r="83" spans="1:24">
      <c r="A83" s="295" t="s">
        <v>313</v>
      </c>
      <c r="B83" s="379" t="s">
        <v>778</v>
      </c>
      <c r="C83" s="4113"/>
      <c r="D83" s="4110"/>
      <c r="E83" s="362" t="s">
        <v>718</v>
      </c>
      <c r="F83" s="351" t="s">
        <v>34</v>
      </c>
      <c r="G83" s="351" t="s">
        <v>536</v>
      </c>
      <c r="H83" s="362" t="str">
        <f t="shared" si="15"/>
        <v>PK3-YR-ME2</v>
      </c>
      <c r="I83" s="355" t="s">
        <v>482</v>
      </c>
      <c r="J83" s="356" t="s">
        <v>484</v>
      </c>
      <c r="K83" s="287">
        <v>365</v>
      </c>
      <c r="L83" s="270"/>
      <c r="M83" s="273" t="s">
        <v>80</v>
      </c>
      <c r="N83" s="272"/>
      <c r="O83" s="287">
        <v>30</v>
      </c>
      <c r="P83" s="287">
        <v>1</v>
      </c>
      <c r="Q83" s="287">
        <f t="shared" si="14"/>
        <v>30</v>
      </c>
      <c r="R83" s="267" t="s">
        <v>503</v>
      </c>
      <c r="S83" s="277" t="s">
        <v>528</v>
      </c>
    </row>
    <row r="84" spans="1:24">
      <c r="A84" s="295" t="s">
        <v>313</v>
      </c>
      <c r="B84" s="379" t="s">
        <v>779</v>
      </c>
      <c r="C84" s="4113"/>
      <c r="D84" s="4110"/>
      <c r="E84" s="362" t="s">
        <v>718</v>
      </c>
      <c r="F84" s="351" t="s">
        <v>34</v>
      </c>
      <c r="G84" s="351" t="s">
        <v>536</v>
      </c>
      <c r="H84" s="362" t="str">
        <f t="shared" si="15"/>
        <v>PK3-YR-ME2</v>
      </c>
      <c r="I84" s="355" t="s">
        <v>482</v>
      </c>
      <c r="J84" s="356" t="s">
        <v>484</v>
      </c>
      <c r="K84" s="287">
        <v>365</v>
      </c>
      <c r="L84" s="270"/>
      <c r="M84" s="279" t="s">
        <v>80</v>
      </c>
      <c r="N84" s="273"/>
      <c r="O84" s="287">
        <v>30</v>
      </c>
      <c r="P84" s="287">
        <v>1</v>
      </c>
      <c r="Q84" s="287">
        <f t="shared" si="14"/>
        <v>30</v>
      </c>
      <c r="R84" s="267" t="s">
        <v>503</v>
      </c>
      <c r="S84" s="277" t="s">
        <v>528</v>
      </c>
    </row>
    <row r="85" spans="1:24" ht="13.5" thickBot="1">
      <c r="A85" s="296" t="s">
        <v>313</v>
      </c>
      <c r="B85" s="377" t="s">
        <v>780</v>
      </c>
      <c r="C85" s="4114"/>
      <c r="D85" s="4111"/>
      <c r="E85" s="364" t="s">
        <v>718</v>
      </c>
      <c r="F85" s="352" t="s">
        <v>34</v>
      </c>
      <c r="G85" s="352" t="s">
        <v>536</v>
      </c>
      <c r="H85" s="364" t="str">
        <f t="shared" si="15"/>
        <v>PK3-YR-ME2</v>
      </c>
      <c r="I85" s="322" t="s">
        <v>482</v>
      </c>
      <c r="J85" s="862" t="s">
        <v>484</v>
      </c>
      <c r="K85" s="290">
        <v>365</v>
      </c>
      <c r="L85" s="856"/>
      <c r="M85" s="265" t="s">
        <v>80</v>
      </c>
      <c r="N85" s="265"/>
      <c r="O85" s="290">
        <v>30</v>
      </c>
      <c r="P85" s="290">
        <v>1</v>
      </c>
      <c r="Q85" s="290">
        <f t="shared" si="14"/>
        <v>30</v>
      </c>
      <c r="R85" s="268" t="s">
        <v>503</v>
      </c>
      <c r="S85" s="277" t="s">
        <v>528</v>
      </c>
    </row>
    <row r="86" spans="1:24">
      <c r="A86" s="863" t="s">
        <v>313</v>
      </c>
      <c r="B86" s="864" t="s">
        <v>784</v>
      </c>
      <c r="C86" s="4118">
        <v>360953</v>
      </c>
      <c r="D86" s="4115">
        <v>3041</v>
      </c>
      <c r="E86" s="835" t="s">
        <v>695</v>
      </c>
      <c r="F86" s="806" t="s">
        <v>42</v>
      </c>
      <c r="G86" s="806" t="s">
        <v>536</v>
      </c>
      <c r="H86" s="806" t="str">
        <f>A86&amp;"-"&amp;E86&amp;F86&amp;"-"&amp;G86&amp;4</f>
        <v>PK3-ML-ME4</v>
      </c>
      <c r="I86" s="836" t="s">
        <v>477</v>
      </c>
      <c r="J86" s="836" t="s">
        <v>478</v>
      </c>
      <c r="K86" s="837" t="str">
        <f t="shared" ref="K86:K94" si="16">_xlfn.IFS(E86="M","30",E86="M","30")</f>
        <v>30</v>
      </c>
      <c r="L86" s="838"/>
      <c r="M86" s="837" t="s">
        <v>80</v>
      </c>
      <c r="N86" s="326"/>
      <c r="O86" s="326">
        <v>20</v>
      </c>
      <c r="P86" s="326">
        <v>1</v>
      </c>
      <c r="Q86" s="326">
        <v>20</v>
      </c>
      <c r="R86" s="327" t="s">
        <v>503</v>
      </c>
      <c r="S86" s="52" t="s">
        <v>528</v>
      </c>
      <c r="X86" s="227"/>
    </row>
    <row r="87" spans="1:24">
      <c r="A87" s="865" t="s">
        <v>313</v>
      </c>
      <c r="B87" s="853" t="s">
        <v>784</v>
      </c>
      <c r="C87" s="4119"/>
      <c r="D87" s="4116"/>
      <c r="E87" s="839" t="s">
        <v>695</v>
      </c>
      <c r="F87" s="814" t="s">
        <v>42</v>
      </c>
      <c r="G87" s="814" t="s">
        <v>536</v>
      </c>
      <c r="H87" s="814" t="str">
        <f t="shared" ref="H87:H91" si="17">A87&amp;"-"&amp;E87&amp;F87&amp;"-"&amp;G87&amp;4</f>
        <v>PK3-ML-ME4</v>
      </c>
      <c r="I87" s="840" t="s">
        <v>523</v>
      </c>
      <c r="J87" s="840" t="s">
        <v>488</v>
      </c>
      <c r="K87" s="841" t="str">
        <f t="shared" si="16"/>
        <v>30</v>
      </c>
      <c r="L87" s="842"/>
      <c r="M87" s="841" t="s">
        <v>80</v>
      </c>
      <c r="N87" s="302"/>
      <c r="O87" s="302">
        <v>20</v>
      </c>
      <c r="P87" s="302">
        <v>1</v>
      </c>
      <c r="Q87" s="302">
        <v>20</v>
      </c>
      <c r="R87" s="316" t="s">
        <v>503</v>
      </c>
      <c r="S87" s="52" t="s">
        <v>528</v>
      </c>
      <c r="X87" s="227"/>
    </row>
    <row r="88" spans="1:24">
      <c r="A88" s="852" t="s">
        <v>313</v>
      </c>
      <c r="B88" s="866" t="s">
        <v>782</v>
      </c>
      <c r="C88" s="4119"/>
      <c r="D88" s="4116"/>
      <c r="E88" s="843" t="s">
        <v>695</v>
      </c>
      <c r="F88" s="844" t="s">
        <v>42</v>
      </c>
      <c r="G88" s="844" t="s">
        <v>536</v>
      </c>
      <c r="H88" s="844" t="str">
        <f t="shared" si="17"/>
        <v>PK3-ML-ME4</v>
      </c>
      <c r="I88" s="845" t="s">
        <v>477</v>
      </c>
      <c r="J88" s="845" t="s">
        <v>478</v>
      </c>
      <c r="K88" s="846" t="str">
        <f t="shared" si="16"/>
        <v>30</v>
      </c>
      <c r="L88" s="847"/>
      <c r="M88" s="846" t="s">
        <v>80</v>
      </c>
      <c r="N88" s="312"/>
      <c r="O88" s="312">
        <v>20</v>
      </c>
      <c r="P88" s="312">
        <v>1</v>
      </c>
      <c r="Q88" s="312">
        <v>20</v>
      </c>
      <c r="R88" s="314" t="s">
        <v>503</v>
      </c>
      <c r="S88" s="52" t="s">
        <v>528</v>
      </c>
      <c r="X88" s="227"/>
    </row>
    <row r="89" spans="1:24">
      <c r="A89" s="852" t="s">
        <v>313</v>
      </c>
      <c r="B89" s="866" t="s">
        <v>782</v>
      </c>
      <c r="C89" s="4119"/>
      <c r="D89" s="4116"/>
      <c r="E89" s="839" t="s">
        <v>695</v>
      </c>
      <c r="F89" s="814" t="s">
        <v>42</v>
      </c>
      <c r="G89" s="814" t="s">
        <v>536</v>
      </c>
      <c r="H89" s="814" t="str">
        <f t="shared" si="17"/>
        <v>PK3-ML-ME4</v>
      </c>
      <c r="I89" s="840" t="s">
        <v>523</v>
      </c>
      <c r="J89" s="840" t="s">
        <v>488</v>
      </c>
      <c r="K89" s="841" t="str">
        <f t="shared" si="16"/>
        <v>30</v>
      </c>
      <c r="L89" s="842"/>
      <c r="M89" s="841" t="s">
        <v>80</v>
      </c>
      <c r="N89" s="302"/>
      <c r="O89" s="302">
        <v>20</v>
      </c>
      <c r="P89" s="302">
        <v>1</v>
      </c>
      <c r="Q89" s="302">
        <v>20</v>
      </c>
      <c r="R89" s="316" t="s">
        <v>503</v>
      </c>
      <c r="S89" s="52" t="s">
        <v>528</v>
      </c>
      <c r="X89" s="227"/>
    </row>
    <row r="90" spans="1:24">
      <c r="A90" s="867" t="s">
        <v>313</v>
      </c>
      <c r="B90" s="868" t="s">
        <v>783</v>
      </c>
      <c r="C90" s="4119"/>
      <c r="D90" s="4116"/>
      <c r="E90" s="843" t="s">
        <v>695</v>
      </c>
      <c r="F90" s="844" t="s">
        <v>42</v>
      </c>
      <c r="G90" s="844" t="s">
        <v>536</v>
      </c>
      <c r="H90" s="844" t="str">
        <f t="shared" si="17"/>
        <v>PK3-ML-ME4</v>
      </c>
      <c r="I90" s="845" t="s">
        <v>477</v>
      </c>
      <c r="J90" s="845" t="s">
        <v>478</v>
      </c>
      <c r="K90" s="846" t="str">
        <f t="shared" si="16"/>
        <v>30</v>
      </c>
      <c r="L90" s="847"/>
      <c r="M90" s="846" t="s">
        <v>80</v>
      </c>
      <c r="N90" s="312"/>
      <c r="O90" s="312">
        <v>20</v>
      </c>
      <c r="P90" s="312">
        <v>1</v>
      </c>
      <c r="Q90" s="312">
        <v>20</v>
      </c>
      <c r="R90" s="314" t="s">
        <v>503</v>
      </c>
      <c r="S90" s="52" t="s">
        <v>528</v>
      </c>
      <c r="X90" s="227"/>
    </row>
    <row r="91" spans="1:24" ht="13.5" thickBot="1">
      <c r="A91" s="854" t="s">
        <v>313</v>
      </c>
      <c r="B91" s="869" t="s">
        <v>783</v>
      </c>
      <c r="C91" s="4120"/>
      <c r="D91" s="4117"/>
      <c r="E91" s="824" t="s">
        <v>695</v>
      </c>
      <c r="F91" s="848" t="s">
        <v>42</v>
      </c>
      <c r="G91" s="848" t="s">
        <v>536</v>
      </c>
      <c r="H91" s="848" t="str">
        <f t="shared" si="17"/>
        <v>PK3-ML-ME4</v>
      </c>
      <c r="I91" s="849" t="s">
        <v>523</v>
      </c>
      <c r="J91" s="849" t="s">
        <v>488</v>
      </c>
      <c r="K91" s="850" t="str">
        <f t="shared" si="16"/>
        <v>30</v>
      </c>
      <c r="L91" s="851"/>
      <c r="M91" s="850" t="s">
        <v>80</v>
      </c>
      <c r="N91" s="303"/>
      <c r="O91" s="303">
        <v>20</v>
      </c>
      <c r="P91" s="303">
        <v>1</v>
      </c>
      <c r="Q91" s="303">
        <v>20</v>
      </c>
      <c r="R91" s="318" t="s">
        <v>503</v>
      </c>
      <c r="S91" s="52" t="s">
        <v>528</v>
      </c>
      <c r="X91" s="227"/>
    </row>
    <row r="92" spans="1:24" s="1396" customFormat="1">
      <c r="A92" s="1388" t="s">
        <v>313</v>
      </c>
      <c r="B92" s="1389" t="s">
        <v>784</v>
      </c>
      <c r="C92" s="4121">
        <v>360954</v>
      </c>
      <c r="D92" s="4124">
        <v>3042</v>
      </c>
      <c r="E92" s="1390" t="s">
        <v>695</v>
      </c>
      <c r="F92" s="1391" t="s">
        <v>32</v>
      </c>
      <c r="G92" s="1391" t="s">
        <v>536</v>
      </c>
      <c r="H92" s="1391" t="str">
        <f>A92&amp;"-"&amp;E92&amp;F92&amp;"-"&amp;G92&amp;6</f>
        <v>PK3-MI-ME6</v>
      </c>
      <c r="I92" s="1392" t="s">
        <v>477</v>
      </c>
      <c r="J92" s="1392" t="s">
        <v>481</v>
      </c>
      <c r="K92" s="1393" t="str">
        <f t="shared" si="16"/>
        <v>30</v>
      </c>
      <c r="L92" s="1394"/>
      <c r="M92" s="1393" t="s">
        <v>80</v>
      </c>
      <c r="N92" s="1393"/>
      <c r="O92" s="1393">
        <v>20</v>
      </c>
      <c r="P92" s="1393">
        <v>1</v>
      </c>
      <c r="Q92" s="1393">
        <f t="shared" ref="Q92:Q94" si="18">O92*P92</f>
        <v>20</v>
      </c>
      <c r="R92" s="1395" t="s">
        <v>383</v>
      </c>
      <c r="S92" s="1396" t="s">
        <v>529</v>
      </c>
      <c r="T92" s="1397"/>
      <c r="U92" s="1398"/>
      <c r="W92" s="1397"/>
      <c r="X92" s="1398"/>
    </row>
    <row r="93" spans="1:24" s="1396" customFormat="1">
      <c r="A93" s="1399" t="s">
        <v>313</v>
      </c>
      <c r="B93" s="1400" t="s">
        <v>782</v>
      </c>
      <c r="C93" s="4122"/>
      <c r="D93" s="4125"/>
      <c r="E93" s="1390" t="s">
        <v>695</v>
      </c>
      <c r="F93" s="1391" t="s">
        <v>32</v>
      </c>
      <c r="G93" s="1391" t="s">
        <v>536</v>
      </c>
      <c r="H93" s="1391" t="str">
        <f t="shared" ref="H93:H94" si="19">A93&amp;"-"&amp;E93&amp;F93&amp;"-"&amp;G93&amp;6</f>
        <v>PK3-MI-ME6</v>
      </c>
      <c r="I93" s="1392" t="s">
        <v>477</v>
      </c>
      <c r="J93" s="1392" t="s">
        <v>481</v>
      </c>
      <c r="K93" s="1393" t="str">
        <f t="shared" si="16"/>
        <v>30</v>
      </c>
      <c r="L93" s="1394"/>
      <c r="M93" s="1393" t="s">
        <v>80</v>
      </c>
      <c r="N93" s="1393"/>
      <c r="O93" s="1393">
        <v>20</v>
      </c>
      <c r="P93" s="1393">
        <v>1</v>
      </c>
      <c r="Q93" s="1393">
        <f t="shared" si="18"/>
        <v>20</v>
      </c>
      <c r="R93" s="1401" t="s">
        <v>383</v>
      </c>
      <c r="S93" s="1396" t="s">
        <v>529</v>
      </c>
      <c r="T93" s="1397"/>
      <c r="U93" s="1398"/>
      <c r="W93" s="1397"/>
      <c r="X93" s="1398"/>
    </row>
    <row r="94" spans="1:24" s="1396" customFormat="1" ht="13.5" thickBot="1">
      <c r="A94" s="1402" t="s">
        <v>313</v>
      </c>
      <c r="B94" s="1403" t="s">
        <v>783</v>
      </c>
      <c r="C94" s="4123"/>
      <c r="D94" s="4126"/>
      <c r="E94" s="1404" t="s">
        <v>695</v>
      </c>
      <c r="F94" s="1405" t="s">
        <v>32</v>
      </c>
      <c r="G94" s="1405" t="s">
        <v>536</v>
      </c>
      <c r="H94" s="1405" t="str">
        <f t="shared" si="19"/>
        <v>PK3-MI-ME6</v>
      </c>
      <c r="I94" s="1406" t="s">
        <v>477</v>
      </c>
      <c r="J94" s="1406" t="s">
        <v>481</v>
      </c>
      <c r="K94" s="1407" t="str">
        <f t="shared" si="16"/>
        <v>30</v>
      </c>
      <c r="L94" s="1408"/>
      <c r="M94" s="1407" t="s">
        <v>80</v>
      </c>
      <c r="N94" s="1407"/>
      <c r="O94" s="1407">
        <v>20</v>
      </c>
      <c r="P94" s="1407">
        <v>1</v>
      </c>
      <c r="Q94" s="1407">
        <f t="shared" si="18"/>
        <v>20</v>
      </c>
      <c r="R94" s="1409" t="s">
        <v>383</v>
      </c>
      <c r="S94" s="1396" t="s">
        <v>529</v>
      </c>
      <c r="T94" s="1397"/>
      <c r="U94" s="1398"/>
      <c r="W94" s="1397"/>
      <c r="X94" s="1398"/>
    </row>
    <row r="95" spans="1:24">
      <c r="A95" s="325" t="s">
        <v>313</v>
      </c>
      <c r="B95" s="336" t="s">
        <v>784</v>
      </c>
      <c r="C95" s="4112">
        <v>360955</v>
      </c>
      <c r="D95" s="4109">
        <v>3044</v>
      </c>
      <c r="E95" s="372" t="s">
        <v>695</v>
      </c>
      <c r="F95" s="344" t="s">
        <v>32</v>
      </c>
      <c r="G95" s="344" t="s">
        <v>536</v>
      </c>
      <c r="H95" s="361" t="str">
        <f>A95&amp;"-"&amp;E95&amp;F95&amp;"-"&amp;G95&amp;2</f>
        <v>PK3-MI-ME2</v>
      </c>
      <c r="I95" s="376" t="s">
        <v>482</v>
      </c>
      <c r="J95" s="333" t="s">
        <v>505</v>
      </c>
      <c r="K95" s="286" t="str">
        <f t="shared" ref="K95:K106" si="20">_xlfn.IFS(E95="M","30",E95="M","30")</f>
        <v>30</v>
      </c>
      <c r="L95" s="376"/>
      <c r="M95" s="286"/>
      <c r="N95" s="286" t="s">
        <v>80</v>
      </c>
      <c r="O95" s="286">
        <v>20</v>
      </c>
      <c r="P95" s="286">
        <v>1</v>
      </c>
      <c r="Q95" s="286">
        <f t="shared" ref="Q95:Q112" si="21">O95*P95</f>
        <v>20</v>
      </c>
      <c r="R95" s="335" t="s">
        <v>383</v>
      </c>
      <c r="S95" s="4" t="s">
        <v>529</v>
      </c>
      <c r="V95" s="3"/>
      <c r="W95" s="227"/>
    </row>
    <row r="96" spans="1:24">
      <c r="A96" s="334" t="s">
        <v>313</v>
      </c>
      <c r="B96" s="310" t="s">
        <v>784</v>
      </c>
      <c r="C96" s="4113"/>
      <c r="D96" s="4110"/>
      <c r="E96" s="363" t="s">
        <v>695</v>
      </c>
      <c r="F96" s="347" t="s">
        <v>32</v>
      </c>
      <c r="G96" s="345" t="s">
        <v>536</v>
      </c>
      <c r="H96" s="362" t="str">
        <f t="shared" ref="H96:H106" si="22">A96&amp;"-"&amp;E96&amp;F96&amp;"-"&amp;G96&amp;2</f>
        <v>PK3-MI-ME2</v>
      </c>
      <c r="I96" s="357" t="s">
        <v>482</v>
      </c>
      <c r="J96" s="358" t="s">
        <v>506</v>
      </c>
      <c r="K96" s="302" t="str">
        <f t="shared" si="20"/>
        <v>30</v>
      </c>
      <c r="L96" s="369"/>
      <c r="M96" s="302"/>
      <c r="N96" s="302" t="s">
        <v>80</v>
      </c>
      <c r="O96" s="302">
        <v>20</v>
      </c>
      <c r="P96" s="302">
        <v>1</v>
      </c>
      <c r="Q96" s="302">
        <f t="shared" si="21"/>
        <v>20</v>
      </c>
      <c r="R96" s="306" t="s">
        <v>383</v>
      </c>
      <c r="S96" s="4" t="s">
        <v>529</v>
      </c>
    </row>
    <row r="97" spans="1:19">
      <c r="A97" s="334" t="s">
        <v>313</v>
      </c>
      <c r="B97" s="310" t="s">
        <v>784</v>
      </c>
      <c r="C97" s="4113"/>
      <c r="D97" s="4110"/>
      <c r="E97" s="363" t="s">
        <v>695</v>
      </c>
      <c r="F97" s="345" t="s">
        <v>32</v>
      </c>
      <c r="G97" s="345" t="s">
        <v>536</v>
      </c>
      <c r="H97" s="362" t="str">
        <f t="shared" si="22"/>
        <v>PK3-MI-ME2</v>
      </c>
      <c r="I97" s="357" t="s">
        <v>508</v>
      </c>
      <c r="J97" s="358" t="s">
        <v>509</v>
      </c>
      <c r="K97" s="302" t="str">
        <f t="shared" si="20"/>
        <v>30</v>
      </c>
      <c r="L97" s="369"/>
      <c r="M97" s="302"/>
      <c r="N97" s="302" t="s">
        <v>80</v>
      </c>
      <c r="O97" s="302">
        <v>20</v>
      </c>
      <c r="P97" s="302">
        <v>1</v>
      </c>
      <c r="Q97" s="302">
        <f t="shared" si="21"/>
        <v>20</v>
      </c>
      <c r="R97" s="306" t="s">
        <v>383</v>
      </c>
      <c r="S97" s="4" t="s">
        <v>529</v>
      </c>
    </row>
    <row r="98" spans="1:19">
      <c r="A98" s="334" t="s">
        <v>313</v>
      </c>
      <c r="B98" s="310" t="s">
        <v>784</v>
      </c>
      <c r="C98" s="4113"/>
      <c r="D98" s="4110"/>
      <c r="E98" s="363" t="s">
        <v>695</v>
      </c>
      <c r="F98" s="345" t="s">
        <v>32</v>
      </c>
      <c r="G98" s="345" t="s">
        <v>536</v>
      </c>
      <c r="H98" s="362" t="str">
        <f t="shared" si="22"/>
        <v>PK3-MI-ME2</v>
      </c>
      <c r="I98" s="357" t="s">
        <v>508</v>
      </c>
      <c r="J98" s="358" t="s">
        <v>511</v>
      </c>
      <c r="K98" s="302" t="str">
        <f t="shared" si="20"/>
        <v>30</v>
      </c>
      <c r="L98" s="369"/>
      <c r="M98" s="302"/>
      <c r="N98" s="302" t="s">
        <v>80</v>
      </c>
      <c r="O98" s="302">
        <v>20</v>
      </c>
      <c r="P98" s="302">
        <v>1</v>
      </c>
      <c r="Q98" s="302">
        <f t="shared" si="21"/>
        <v>20</v>
      </c>
      <c r="R98" s="306" t="s">
        <v>383</v>
      </c>
      <c r="S98" s="4" t="s">
        <v>529</v>
      </c>
    </row>
    <row r="99" spans="1:19">
      <c r="A99" s="295" t="s">
        <v>313</v>
      </c>
      <c r="B99" s="310" t="s">
        <v>782</v>
      </c>
      <c r="C99" s="4113"/>
      <c r="D99" s="4110"/>
      <c r="E99" s="363" t="s">
        <v>695</v>
      </c>
      <c r="F99" s="345" t="s">
        <v>32</v>
      </c>
      <c r="G99" s="345" t="s">
        <v>536</v>
      </c>
      <c r="H99" s="362" t="str">
        <f t="shared" si="22"/>
        <v>PK3-MI-ME2</v>
      </c>
      <c r="I99" s="355" t="s">
        <v>482</v>
      </c>
      <c r="J99" s="356" t="s">
        <v>505</v>
      </c>
      <c r="K99" s="287" t="str">
        <f t="shared" si="20"/>
        <v>30</v>
      </c>
      <c r="L99" s="355"/>
      <c r="M99" s="287"/>
      <c r="N99" s="287" t="s">
        <v>80</v>
      </c>
      <c r="O99" s="287">
        <v>20</v>
      </c>
      <c r="P99" s="287">
        <v>1</v>
      </c>
      <c r="Q99" s="287">
        <f t="shared" si="21"/>
        <v>20</v>
      </c>
      <c r="R99" s="306" t="s">
        <v>383</v>
      </c>
      <c r="S99" s="4" t="s">
        <v>529</v>
      </c>
    </row>
    <row r="100" spans="1:19">
      <c r="A100" s="295" t="s">
        <v>313</v>
      </c>
      <c r="B100" s="310" t="s">
        <v>782</v>
      </c>
      <c r="C100" s="4113"/>
      <c r="D100" s="4110"/>
      <c r="E100" s="363" t="s">
        <v>695</v>
      </c>
      <c r="F100" s="345" t="s">
        <v>32</v>
      </c>
      <c r="G100" s="345" t="s">
        <v>536</v>
      </c>
      <c r="H100" s="362" t="str">
        <f t="shared" si="22"/>
        <v>PK3-MI-ME2</v>
      </c>
      <c r="I100" s="357" t="s">
        <v>482</v>
      </c>
      <c r="J100" s="358" t="s">
        <v>506</v>
      </c>
      <c r="K100" s="302" t="str">
        <f t="shared" si="20"/>
        <v>30</v>
      </c>
      <c r="L100" s="369"/>
      <c r="M100" s="302"/>
      <c r="N100" s="302" t="s">
        <v>80</v>
      </c>
      <c r="O100" s="302">
        <v>20</v>
      </c>
      <c r="P100" s="302">
        <v>1</v>
      </c>
      <c r="Q100" s="302">
        <f t="shared" si="21"/>
        <v>20</v>
      </c>
      <c r="R100" s="306" t="s">
        <v>383</v>
      </c>
      <c r="S100" s="4" t="s">
        <v>529</v>
      </c>
    </row>
    <row r="101" spans="1:19">
      <c r="A101" s="295" t="s">
        <v>313</v>
      </c>
      <c r="B101" s="310" t="s">
        <v>782</v>
      </c>
      <c r="C101" s="4113"/>
      <c r="D101" s="4110"/>
      <c r="E101" s="363" t="s">
        <v>695</v>
      </c>
      <c r="F101" s="345" t="s">
        <v>32</v>
      </c>
      <c r="G101" s="345" t="s">
        <v>536</v>
      </c>
      <c r="H101" s="362" t="str">
        <f t="shared" si="22"/>
        <v>PK3-MI-ME2</v>
      </c>
      <c r="I101" s="357" t="s">
        <v>508</v>
      </c>
      <c r="J101" s="358" t="s">
        <v>509</v>
      </c>
      <c r="K101" s="302" t="str">
        <f t="shared" si="20"/>
        <v>30</v>
      </c>
      <c r="L101" s="369"/>
      <c r="M101" s="302"/>
      <c r="N101" s="302" t="s">
        <v>80</v>
      </c>
      <c r="O101" s="302">
        <v>20</v>
      </c>
      <c r="P101" s="302">
        <v>1</v>
      </c>
      <c r="Q101" s="302">
        <f t="shared" si="21"/>
        <v>20</v>
      </c>
      <c r="R101" s="306" t="s">
        <v>383</v>
      </c>
      <c r="S101" s="4" t="s">
        <v>529</v>
      </c>
    </row>
    <row r="102" spans="1:19">
      <c r="A102" s="295" t="s">
        <v>313</v>
      </c>
      <c r="B102" s="310" t="s">
        <v>782</v>
      </c>
      <c r="C102" s="4113"/>
      <c r="D102" s="4110"/>
      <c r="E102" s="363" t="s">
        <v>695</v>
      </c>
      <c r="F102" s="345" t="s">
        <v>32</v>
      </c>
      <c r="G102" s="345" t="s">
        <v>536</v>
      </c>
      <c r="H102" s="362" t="str">
        <f t="shared" si="22"/>
        <v>PK3-MI-ME2</v>
      </c>
      <c r="I102" s="357" t="s">
        <v>508</v>
      </c>
      <c r="J102" s="358" t="s">
        <v>511</v>
      </c>
      <c r="K102" s="302" t="str">
        <f t="shared" si="20"/>
        <v>30</v>
      </c>
      <c r="L102" s="369"/>
      <c r="M102" s="302"/>
      <c r="N102" s="302" t="s">
        <v>80</v>
      </c>
      <c r="O102" s="302">
        <v>20</v>
      </c>
      <c r="P102" s="302">
        <v>1</v>
      </c>
      <c r="Q102" s="302">
        <f t="shared" si="21"/>
        <v>20</v>
      </c>
      <c r="R102" s="306" t="s">
        <v>383</v>
      </c>
      <c r="S102" s="4" t="s">
        <v>529</v>
      </c>
    </row>
    <row r="103" spans="1:19">
      <c r="A103" s="295" t="s">
        <v>313</v>
      </c>
      <c r="B103" s="315" t="s">
        <v>783</v>
      </c>
      <c r="C103" s="4113"/>
      <c r="D103" s="4110"/>
      <c r="E103" s="363" t="s">
        <v>695</v>
      </c>
      <c r="F103" s="345" t="s">
        <v>32</v>
      </c>
      <c r="G103" s="345" t="s">
        <v>536</v>
      </c>
      <c r="H103" s="362" t="str">
        <f t="shared" si="22"/>
        <v>PK3-MI-ME2</v>
      </c>
      <c r="I103" s="359" t="s">
        <v>482</v>
      </c>
      <c r="J103" s="360" t="s">
        <v>505</v>
      </c>
      <c r="K103" s="287" t="str">
        <f t="shared" si="20"/>
        <v>30</v>
      </c>
      <c r="L103" s="355"/>
      <c r="M103" s="287"/>
      <c r="N103" s="287" t="s">
        <v>80</v>
      </c>
      <c r="O103" s="287">
        <v>20</v>
      </c>
      <c r="P103" s="287">
        <v>1</v>
      </c>
      <c r="Q103" s="287">
        <f t="shared" si="21"/>
        <v>20</v>
      </c>
      <c r="R103" s="306" t="s">
        <v>383</v>
      </c>
      <c r="S103" s="4" t="s">
        <v>529</v>
      </c>
    </row>
    <row r="104" spans="1:19">
      <c r="A104" s="295" t="s">
        <v>313</v>
      </c>
      <c r="B104" s="315" t="s">
        <v>783</v>
      </c>
      <c r="C104" s="4113"/>
      <c r="D104" s="4110"/>
      <c r="E104" s="363" t="s">
        <v>695</v>
      </c>
      <c r="F104" s="345" t="s">
        <v>32</v>
      </c>
      <c r="G104" s="345" t="s">
        <v>536</v>
      </c>
      <c r="H104" s="362" t="str">
        <f t="shared" si="22"/>
        <v>PK3-MI-ME2</v>
      </c>
      <c r="I104" s="357" t="s">
        <v>482</v>
      </c>
      <c r="J104" s="358" t="s">
        <v>506</v>
      </c>
      <c r="K104" s="302" t="str">
        <f t="shared" si="20"/>
        <v>30</v>
      </c>
      <c r="L104" s="369"/>
      <c r="M104" s="302"/>
      <c r="N104" s="302" t="s">
        <v>80</v>
      </c>
      <c r="O104" s="302">
        <v>20</v>
      </c>
      <c r="P104" s="302">
        <v>1</v>
      </c>
      <c r="Q104" s="302">
        <f t="shared" si="21"/>
        <v>20</v>
      </c>
      <c r="R104" s="306" t="s">
        <v>383</v>
      </c>
      <c r="S104" s="4" t="s">
        <v>529</v>
      </c>
    </row>
    <row r="105" spans="1:19">
      <c r="A105" s="295" t="s">
        <v>313</v>
      </c>
      <c r="B105" s="315" t="s">
        <v>783</v>
      </c>
      <c r="C105" s="4113"/>
      <c r="D105" s="4110"/>
      <c r="E105" s="363" t="s">
        <v>695</v>
      </c>
      <c r="F105" s="345" t="s">
        <v>32</v>
      </c>
      <c r="G105" s="345" t="s">
        <v>536</v>
      </c>
      <c r="H105" s="362" t="str">
        <f t="shared" si="22"/>
        <v>PK3-MI-ME2</v>
      </c>
      <c r="I105" s="357" t="s">
        <v>508</v>
      </c>
      <c r="J105" s="358" t="s">
        <v>509</v>
      </c>
      <c r="K105" s="302" t="str">
        <f t="shared" si="20"/>
        <v>30</v>
      </c>
      <c r="L105" s="369"/>
      <c r="M105" s="302"/>
      <c r="N105" s="302" t="s">
        <v>80</v>
      </c>
      <c r="O105" s="302">
        <v>20</v>
      </c>
      <c r="P105" s="302">
        <v>1</v>
      </c>
      <c r="Q105" s="302">
        <f t="shared" si="21"/>
        <v>20</v>
      </c>
      <c r="R105" s="306" t="s">
        <v>383</v>
      </c>
      <c r="S105" s="4" t="s">
        <v>529</v>
      </c>
    </row>
    <row r="106" spans="1:19" ht="13.5" thickBot="1">
      <c r="A106" s="296" t="s">
        <v>313</v>
      </c>
      <c r="B106" s="366" t="s">
        <v>783</v>
      </c>
      <c r="C106" s="4114"/>
      <c r="D106" s="4111"/>
      <c r="E106" s="365" t="s">
        <v>695</v>
      </c>
      <c r="F106" s="346" t="s">
        <v>32</v>
      </c>
      <c r="G106" s="346" t="s">
        <v>536</v>
      </c>
      <c r="H106" s="364" t="str">
        <f t="shared" si="22"/>
        <v>PK3-MI-ME2</v>
      </c>
      <c r="I106" s="368" t="s">
        <v>508</v>
      </c>
      <c r="J106" s="368" t="s">
        <v>511</v>
      </c>
      <c r="K106" s="303" t="str">
        <f t="shared" si="20"/>
        <v>30</v>
      </c>
      <c r="L106" s="370"/>
      <c r="M106" s="303"/>
      <c r="N106" s="303" t="s">
        <v>80</v>
      </c>
      <c r="O106" s="303">
        <v>20</v>
      </c>
      <c r="P106" s="303">
        <v>1</v>
      </c>
      <c r="Q106" s="303">
        <f t="shared" si="21"/>
        <v>20</v>
      </c>
      <c r="R106" s="307" t="s">
        <v>383</v>
      </c>
      <c r="S106" s="4" t="s">
        <v>529</v>
      </c>
    </row>
    <row r="107" spans="1:19">
      <c r="A107" s="325" t="s">
        <v>313</v>
      </c>
      <c r="B107" s="371" t="s">
        <v>784</v>
      </c>
      <c r="C107" s="4112">
        <v>360956</v>
      </c>
      <c r="D107" s="4109">
        <v>3045</v>
      </c>
      <c r="E107" s="363" t="s">
        <v>695</v>
      </c>
      <c r="F107" s="347" t="s">
        <v>32</v>
      </c>
      <c r="G107" s="345" t="s">
        <v>536</v>
      </c>
      <c r="H107" s="362" t="str">
        <f>A107&amp;"-"&amp;E107&amp;F107&amp;"-"&amp;G107&amp;3</f>
        <v>PK3-MI-ME3</v>
      </c>
      <c r="I107" s="376" t="s">
        <v>508</v>
      </c>
      <c r="J107" s="333" t="s">
        <v>510</v>
      </c>
      <c r="K107" s="286">
        <v>30</v>
      </c>
      <c r="L107" s="376"/>
      <c r="M107" s="286" t="s">
        <v>80</v>
      </c>
      <c r="N107" s="286"/>
      <c r="O107" s="286">
        <v>20</v>
      </c>
      <c r="P107" s="286">
        <v>1</v>
      </c>
      <c r="Q107" s="286">
        <f t="shared" si="21"/>
        <v>20</v>
      </c>
      <c r="R107" s="304" t="s">
        <v>383</v>
      </c>
      <c r="S107" s="305" t="s">
        <v>529</v>
      </c>
    </row>
    <row r="108" spans="1:19">
      <c r="A108" s="309" t="s">
        <v>313</v>
      </c>
      <c r="B108" s="310" t="s">
        <v>784</v>
      </c>
      <c r="C108" s="4113"/>
      <c r="D108" s="4110"/>
      <c r="E108" s="363" t="s">
        <v>695</v>
      </c>
      <c r="F108" s="347" t="s">
        <v>32</v>
      </c>
      <c r="G108" s="345" t="s">
        <v>536</v>
      </c>
      <c r="H108" s="362" t="s">
        <v>786</v>
      </c>
      <c r="I108" s="357" t="s">
        <v>477</v>
      </c>
      <c r="J108" s="358" t="s">
        <v>481</v>
      </c>
      <c r="K108" s="302">
        <v>30</v>
      </c>
      <c r="L108" s="369"/>
      <c r="M108" s="302" t="s">
        <v>80</v>
      </c>
      <c r="N108" s="302"/>
      <c r="O108" s="302">
        <v>20</v>
      </c>
      <c r="P108" s="302">
        <v>1</v>
      </c>
      <c r="Q108" s="302">
        <f t="shared" si="21"/>
        <v>20</v>
      </c>
      <c r="R108" s="316" t="s">
        <v>383</v>
      </c>
      <c r="S108" s="305" t="s">
        <v>529</v>
      </c>
    </row>
    <row r="109" spans="1:19">
      <c r="A109" s="309" t="s">
        <v>313</v>
      </c>
      <c r="B109" s="310" t="s">
        <v>784</v>
      </c>
      <c r="C109" s="4113"/>
      <c r="D109" s="4110"/>
      <c r="E109" s="363" t="s">
        <v>695</v>
      </c>
      <c r="F109" s="345" t="s">
        <v>32</v>
      </c>
      <c r="G109" s="345" t="s">
        <v>536</v>
      </c>
      <c r="H109" s="362" t="s">
        <v>786</v>
      </c>
      <c r="I109" s="357" t="s">
        <v>523</v>
      </c>
      <c r="J109" s="358" t="s">
        <v>486</v>
      </c>
      <c r="K109" s="302">
        <v>30</v>
      </c>
      <c r="L109" s="369"/>
      <c r="M109" s="302" t="s">
        <v>80</v>
      </c>
      <c r="N109" s="302"/>
      <c r="O109" s="302">
        <v>20</v>
      </c>
      <c r="P109" s="302">
        <v>1</v>
      </c>
      <c r="Q109" s="302">
        <f t="shared" si="21"/>
        <v>20</v>
      </c>
      <c r="R109" s="316" t="s">
        <v>383</v>
      </c>
      <c r="S109" s="305" t="s">
        <v>529</v>
      </c>
    </row>
    <row r="110" spans="1:19">
      <c r="A110" s="334" t="s">
        <v>313</v>
      </c>
      <c r="B110" s="337" t="s">
        <v>782</v>
      </c>
      <c r="C110" s="4113"/>
      <c r="D110" s="4110"/>
      <c r="E110" s="375" t="s">
        <v>695</v>
      </c>
      <c r="F110" s="347" t="s">
        <v>32</v>
      </c>
      <c r="G110" s="347" t="s">
        <v>536</v>
      </c>
      <c r="H110" s="348" t="s">
        <v>786</v>
      </c>
      <c r="I110" s="359" t="s">
        <v>508</v>
      </c>
      <c r="J110" s="360" t="s">
        <v>510</v>
      </c>
      <c r="K110" s="312">
        <v>30</v>
      </c>
      <c r="L110" s="313"/>
      <c r="M110" s="223" t="s">
        <v>80</v>
      </c>
      <c r="N110" s="312"/>
      <c r="O110" s="223">
        <v>20</v>
      </c>
      <c r="P110" s="223">
        <v>1</v>
      </c>
      <c r="Q110" s="223">
        <f t="shared" si="21"/>
        <v>20</v>
      </c>
      <c r="R110" s="224" t="s">
        <v>383</v>
      </c>
      <c r="S110" s="305" t="s">
        <v>529</v>
      </c>
    </row>
    <row r="111" spans="1:19">
      <c r="A111" s="334" t="s">
        <v>313</v>
      </c>
      <c r="B111" s="315" t="s">
        <v>782</v>
      </c>
      <c r="C111" s="4113"/>
      <c r="D111" s="4110"/>
      <c r="E111" s="363" t="s">
        <v>695</v>
      </c>
      <c r="F111" s="347" t="s">
        <v>32</v>
      </c>
      <c r="G111" s="345" t="s">
        <v>536</v>
      </c>
      <c r="H111" s="362" t="s">
        <v>786</v>
      </c>
      <c r="I111" s="357" t="s">
        <v>477</v>
      </c>
      <c r="J111" s="358" t="s">
        <v>481</v>
      </c>
      <c r="K111" s="302">
        <v>30</v>
      </c>
      <c r="L111" s="369"/>
      <c r="M111" s="302" t="s">
        <v>80</v>
      </c>
      <c r="N111" s="302"/>
      <c r="O111" s="287">
        <v>20</v>
      </c>
      <c r="P111" s="287">
        <v>1</v>
      </c>
      <c r="Q111" s="287">
        <f t="shared" si="21"/>
        <v>20</v>
      </c>
      <c r="R111" s="288" t="s">
        <v>383</v>
      </c>
      <c r="S111" s="305" t="s">
        <v>529</v>
      </c>
    </row>
    <row r="112" spans="1:19">
      <c r="A112" s="334" t="s">
        <v>313</v>
      </c>
      <c r="B112" s="315" t="s">
        <v>782</v>
      </c>
      <c r="C112" s="4113"/>
      <c r="D112" s="4110"/>
      <c r="E112" s="363" t="s">
        <v>695</v>
      </c>
      <c r="F112" s="347" t="s">
        <v>32</v>
      </c>
      <c r="G112" s="345" t="s">
        <v>536</v>
      </c>
      <c r="H112" s="362" t="s">
        <v>786</v>
      </c>
      <c r="I112" s="357" t="s">
        <v>523</v>
      </c>
      <c r="J112" s="358" t="s">
        <v>486</v>
      </c>
      <c r="K112" s="302">
        <v>30</v>
      </c>
      <c r="L112" s="369"/>
      <c r="M112" s="302" t="s">
        <v>80</v>
      </c>
      <c r="N112" s="302"/>
      <c r="O112" s="287">
        <v>20</v>
      </c>
      <c r="P112" s="287">
        <v>1</v>
      </c>
      <c r="Q112" s="287">
        <f t="shared" si="21"/>
        <v>20</v>
      </c>
      <c r="R112" s="288" t="s">
        <v>383</v>
      </c>
      <c r="S112" s="305" t="s">
        <v>529</v>
      </c>
    </row>
    <row r="113" spans="1:19">
      <c r="A113" s="297" t="s">
        <v>313</v>
      </c>
      <c r="B113" s="315" t="s">
        <v>785</v>
      </c>
      <c r="C113" s="4113"/>
      <c r="D113" s="4110"/>
      <c r="E113" s="363" t="s">
        <v>695</v>
      </c>
      <c r="F113" s="347" t="s">
        <v>32</v>
      </c>
      <c r="G113" s="345" t="s">
        <v>536</v>
      </c>
      <c r="H113" s="362" t="s">
        <v>786</v>
      </c>
      <c r="I113" s="311" t="s">
        <v>477</v>
      </c>
      <c r="J113" s="311" t="s">
        <v>480</v>
      </c>
      <c r="K113" s="312">
        <v>30</v>
      </c>
      <c r="L113" s="313"/>
      <c r="M113" s="223" t="s">
        <v>80</v>
      </c>
      <c r="N113" s="312"/>
      <c r="O113" s="223">
        <v>20</v>
      </c>
      <c r="P113" s="223">
        <v>1</v>
      </c>
      <c r="Q113" s="223">
        <f t="shared" ref="Q113:Q163" si="23">O113*P113</f>
        <v>20</v>
      </c>
      <c r="R113" s="224" t="s">
        <v>383</v>
      </c>
      <c r="S113" s="305" t="s">
        <v>529</v>
      </c>
    </row>
    <row r="114" spans="1:19">
      <c r="A114" s="295" t="s">
        <v>313</v>
      </c>
      <c r="B114" s="315" t="s">
        <v>785</v>
      </c>
      <c r="C114" s="4113"/>
      <c r="D114" s="4110"/>
      <c r="E114" s="363" t="s">
        <v>695</v>
      </c>
      <c r="F114" s="347" t="s">
        <v>32</v>
      </c>
      <c r="G114" s="345" t="s">
        <v>536</v>
      </c>
      <c r="H114" s="362" t="s">
        <v>786</v>
      </c>
      <c r="I114" s="358" t="s">
        <v>524</v>
      </c>
      <c r="J114" s="358" t="s">
        <v>525</v>
      </c>
      <c r="K114" s="302">
        <v>30</v>
      </c>
      <c r="L114" s="369"/>
      <c r="M114" s="302" t="s">
        <v>80</v>
      </c>
      <c r="N114" s="302"/>
      <c r="O114" s="287">
        <v>20</v>
      </c>
      <c r="P114" s="287">
        <v>1</v>
      </c>
      <c r="Q114" s="287">
        <f t="shared" si="23"/>
        <v>20</v>
      </c>
      <c r="R114" s="288" t="s">
        <v>383</v>
      </c>
      <c r="S114" s="305" t="s">
        <v>529</v>
      </c>
    </row>
    <row r="115" spans="1:19" ht="13.5" thickBot="1">
      <c r="A115" s="296" t="s">
        <v>313</v>
      </c>
      <c r="B115" s="366" t="s">
        <v>785</v>
      </c>
      <c r="C115" s="4114"/>
      <c r="D115" s="4111"/>
      <c r="E115" s="365" t="s">
        <v>695</v>
      </c>
      <c r="F115" s="346" t="s">
        <v>32</v>
      </c>
      <c r="G115" s="346" t="s">
        <v>536</v>
      </c>
      <c r="H115" s="364" t="s">
        <v>786</v>
      </c>
      <c r="I115" s="368" t="s">
        <v>524</v>
      </c>
      <c r="J115" s="368" t="s">
        <v>787</v>
      </c>
      <c r="K115" s="303">
        <v>30</v>
      </c>
      <c r="L115" s="370"/>
      <c r="M115" s="303" t="s">
        <v>80</v>
      </c>
      <c r="N115" s="303"/>
      <c r="O115" s="290">
        <v>20</v>
      </c>
      <c r="P115" s="290">
        <v>1</v>
      </c>
      <c r="Q115" s="290">
        <f t="shared" si="23"/>
        <v>20</v>
      </c>
      <c r="R115" s="291" t="s">
        <v>383</v>
      </c>
      <c r="S115" s="305" t="s">
        <v>529</v>
      </c>
    </row>
    <row r="116" spans="1:19">
      <c r="A116" s="325" t="s">
        <v>313</v>
      </c>
      <c r="B116" s="371" t="s">
        <v>784</v>
      </c>
      <c r="C116" s="4112">
        <v>360957</v>
      </c>
      <c r="D116" s="4109">
        <v>3047</v>
      </c>
      <c r="E116" s="372" t="s">
        <v>695</v>
      </c>
      <c r="F116" s="347" t="s">
        <v>32</v>
      </c>
      <c r="G116" s="345" t="s">
        <v>536</v>
      </c>
      <c r="H116" s="362" t="str">
        <f>A116&amp;"-"&amp;E116&amp;F116&amp;"-"&amp;G116&amp;4</f>
        <v>PK3-MI-ME4</v>
      </c>
      <c r="I116" s="311" t="s">
        <v>482</v>
      </c>
      <c r="J116" s="311" t="s">
        <v>483</v>
      </c>
      <c r="K116" s="312">
        <v>30</v>
      </c>
      <c r="L116" s="313"/>
      <c r="M116" s="312" t="s">
        <v>80</v>
      </c>
      <c r="N116" s="312"/>
      <c r="O116" s="312">
        <v>20</v>
      </c>
      <c r="P116" s="312">
        <v>1</v>
      </c>
      <c r="Q116" s="312">
        <f t="shared" si="23"/>
        <v>20</v>
      </c>
      <c r="R116" s="338" t="s">
        <v>383</v>
      </c>
      <c r="S116" s="4" t="s">
        <v>530</v>
      </c>
    </row>
    <row r="117" spans="1:19">
      <c r="A117" s="309" t="s">
        <v>313</v>
      </c>
      <c r="B117" s="310" t="s">
        <v>784</v>
      </c>
      <c r="C117" s="4113"/>
      <c r="D117" s="4110"/>
      <c r="E117" s="363" t="s">
        <v>695</v>
      </c>
      <c r="F117" s="345" t="s">
        <v>32</v>
      </c>
      <c r="G117" s="345" t="s">
        <v>536</v>
      </c>
      <c r="H117" s="362" t="str">
        <f t="shared" ref="H117:H121" si="24">A117&amp;"-"&amp;E117&amp;F117&amp;"-"&amp;G117&amp;4</f>
        <v>PK3-MI-ME4</v>
      </c>
      <c r="I117" s="358" t="s">
        <v>523</v>
      </c>
      <c r="J117" s="358" t="s">
        <v>487</v>
      </c>
      <c r="K117" s="302">
        <v>30</v>
      </c>
      <c r="L117" s="369"/>
      <c r="M117" s="302" t="s">
        <v>80</v>
      </c>
      <c r="N117" s="302"/>
      <c r="O117" s="302">
        <v>20</v>
      </c>
      <c r="P117" s="302">
        <v>1</v>
      </c>
      <c r="Q117" s="302">
        <f t="shared" si="23"/>
        <v>20</v>
      </c>
      <c r="R117" s="314" t="s">
        <v>383</v>
      </c>
      <c r="S117" s="4" t="s">
        <v>530</v>
      </c>
    </row>
    <row r="118" spans="1:19">
      <c r="A118" s="309" t="s">
        <v>313</v>
      </c>
      <c r="B118" s="315" t="s">
        <v>782</v>
      </c>
      <c r="C118" s="4113"/>
      <c r="D118" s="4110"/>
      <c r="E118" s="363" t="s">
        <v>695</v>
      </c>
      <c r="F118" s="347" t="s">
        <v>32</v>
      </c>
      <c r="G118" s="345" t="s">
        <v>536</v>
      </c>
      <c r="H118" s="362" t="str">
        <f t="shared" si="24"/>
        <v>PK3-MI-ME4</v>
      </c>
      <c r="I118" s="358" t="s">
        <v>482</v>
      </c>
      <c r="J118" s="358" t="s">
        <v>483</v>
      </c>
      <c r="K118" s="302">
        <v>30</v>
      </c>
      <c r="L118" s="369"/>
      <c r="M118" s="302" t="s">
        <v>80</v>
      </c>
      <c r="N118" s="302"/>
      <c r="O118" s="302">
        <v>20</v>
      </c>
      <c r="P118" s="302">
        <v>1</v>
      </c>
      <c r="Q118" s="302">
        <f t="shared" si="23"/>
        <v>20</v>
      </c>
      <c r="R118" s="314" t="s">
        <v>383</v>
      </c>
      <c r="S118" s="4" t="s">
        <v>530</v>
      </c>
    </row>
    <row r="119" spans="1:19">
      <c r="A119" s="309" t="s">
        <v>313</v>
      </c>
      <c r="B119" s="315" t="s">
        <v>782</v>
      </c>
      <c r="C119" s="4113"/>
      <c r="D119" s="4110"/>
      <c r="E119" s="363" t="s">
        <v>695</v>
      </c>
      <c r="F119" s="347" t="s">
        <v>32</v>
      </c>
      <c r="G119" s="345" t="s">
        <v>536</v>
      </c>
      <c r="H119" s="362" t="str">
        <f t="shared" si="24"/>
        <v>PK3-MI-ME4</v>
      </c>
      <c r="I119" s="358" t="s">
        <v>523</v>
      </c>
      <c r="J119" s="358" t="s">
        <v>487</v>
      </c>
      <c r="K119" s="302">
        <v>30</v>
      </c>
      <c r="L119" s="369"/>
      <c r="M119" s="302" t="s">
        <v>80</v>
      </c>
      <c r="N119" s="302"/>
      <c r="O119" s="302">
        <v>20</v>
      </c>
      <c r="P119" s="302">
        <v>1</v>
      </c>
      <c r="Q119" s="302">
        <f t="shared" si="23"/>
        <v>20</v>
      </c>
      <c r="R119" s="314" t="s">
        <v>383</v>
      </c>
      <c r="S119" s="4" t="s">
        <v>530</v>
      </c>
    </row>
    <row r="120" spans="1:19">
      <c r="A120" s="334" t="s">
        <v>313</v>
      </c>
      <c r="B120" s="315" t="s">
        <v>785</v>
      </c>
      <c r="C120" s="4113"/>
      <c r="D120" s="4110"/>
      <c r="E120" s="363" t="s">
        <v>695</v>
      </c>
      <c r="F120" s="347" t="s">
        <v>32</v>
      </c>
      <c r="G120" s="345" t="s">
        <v>536</v>
      </c>
      <c r="H120" s="362" t="str">
        <f t="shared" si="24"/>
        <v>PK3-MI-ME4</v>
      </c>
      <c r="I120" s="358" t="s">
        <v>477</v>
      </c>
      <c r="J120" s="358" t="s">
        <v>481</v>
      </c>
      <c r="K120" s="302">
        <v>30</v>
      </c>
      <c r="L120" s="369"/>
      <c r="M120" s="302" t="s">
        <v>80</v>
      </c>
      <c r="N120" s="302"/>
      <c r="O120" s="302">
        <v>20</v>
      </c>
      <c r="P120" s="302">
        <v>1</v>
      </c>
      <c r="Q120" s="302">
        <f t="shared" si="23"/>
        <v>20</v>
      </c>
      <c r="R120" s="314" t="s">
        <v>383</v>
      </c>
      <c r="S120" s="4" t="s">
        <v>530</v>
      </c>
    </row>
    <row r="121" spans="1:19" ht="13.5" thickBot="1">
      <c r="A121" s="317" t="s">
        <v>313</v>
      </c>
      <c r="B121" s="366" t="s">
        <v>785</v>
      </c>
      <c r="C121" s="4114"/>
      <c r="D121" s="4111"/>
      <c r="E121" s="365" t="s">
        <v>695</v>
      </c>
      <c r="F121" s="792" t="s">
        <v>32</v>
      </c>
      <c r="G121" s="346" t="s">
        <v>536</v>
      </c>
      <c r="H121" s="364" t="str">
        <f t="shared" si="24"/>
        <v>PK3-MI-ME4</v>
      </c>
      <c r="I121" s="368" t="s">
        <v>482</v>
      </c>
      <c r="J121" s="368" t="s">
        <v>483</v>
      </c>
      <c r="K121" s="303">
        <v>30</v>
      </c>
      <c r="L121" s="370"/>
      <c r="M121" s="303" t="s">
        <v>80</v>
      </c>
      <c r="N121" s="303"/>
      <c r="O121" s="303">
        <v>20</v>
      </c>
      <c r="P121" s="303">
        <v>1</v>
      </c>
      <c r="Q121" s="303">
        <f t="shared" si="23"/>
        <v>20</v>
      </c>
      <c r="R121" s="318" t="s">
        <v>383</v>
      </c>
      <c r="S121" s="4" t="s">
        <v>530</v>
      </c>
    </row>
    <row r="122" spans="1:19">
      <c r="A122" s="309" t="s">
        <v>313</v>
      </c>
      <c r="B122" s="310" t="s">
        <v>784</v>
      </c>
      <c r="C122" s="4112">
        <v>360959</v>
      </c>
      <c r="D122" s="4109">
        <v>3065</v>
      </c>
      <c r="E122" s="363" t="s">
        <v>846</v>
      </c>
      <c r="F122" s="347" t="s">
        <v>9</v>
      </c>
      <c r="G122" s="345" t="s">
        <v>697</v>
      </c>
      <c r="H122" s="348" t="str">
        <f>A122&amp;"-"&amp;E122&amp;F122&amp;"-"&amp;G122&amp;2</f>
        <v>PK3-QC-EE2</v>
      </c>
      <c r="I122" s="311" t="s">
        <v>482</v>
      </c>
      <c r="J122" s="311" t="s">
        <v>485</v>
      </c>
      <c r="K122" s="312">
        <v>90</v>
      </c>
      <c r="L122" s="313"/>
      <c r="M122" s="312" t="s">
        <v>80</v>
      </c>
      <c r="N122" s="312"/>
      <c r="O122" s="312">
        <v>20</v>
      </c>
      <c r="P122" s="312">
        <v>1</v>
      </c>
      <c r="Q122" s="312">
        <f t="shared" si="23"/>
        <v>20</v>
      </c>
      <c r="R122" s="314" t="s">
        <v>384</v>
      </c>
      <c r="S122" s="52" t="s">
        <v>531</v>
      </c>
    </row>
    <row r="123" spans="1:19">
      <c r="A123" s="309" t="s">
        <v>313</v>
      </c>
      <c r="B123" s="310" t="s">
        <v>784</v>
      </c>
      <c r="C123" s="4113"/>
      <c r="D123" s="4110"/>
      <c r="E123" s="363" t="s">
        <v>695</v>
      </c>
      <c r="F123" s="347" t="s">
        <v>9</v>
      </c>
      <c r="G123" s="345" t="s">
        <v>697</v>
      </c>
      <c r="H123" s="362" t="str">
        <f t="shared" ref="H123:H126" si="25">A123&amp;"-"&amp;E123&amp;F123&amp;"-"&amp;G123&amp;2</f>
        <v>PK3-MC-EE2</v>
      </c>
      <c r="I123" s="355" t="s">
        <v>495</v>
      </c>
      <c r="J123" s="356" t="s">
        <v>496</v>
      </c>
      <c r="K123" s="287">
        <v>90</v>
      </c>
      <c r="L123" s="355"/>
      <c r="M123" s="287" t="s">
        <v>80</v>
      </c>
      <c r="N123" s="287"/>
      <c r="O123" s="287">
        <v>20</v>
      </c>
      <c r="P123" s="287">
        <v>1</v>
      </c>
      <c r="Q123" s="287">
        <f t="shared" si="23"/>
        <v>20</v>
      </c>
      <c r="R123" s="288" t="s">
        <v>384</v>
      </c>
      <c r="S123" s="52" t="s">
        <v>531</v>
      </c>
    </row>
    <row r="124" spans="1:19">
      <c r="A124" s="309" t="s">
        <v>313</v>
      </c>
      <c r="B124" s="315" t="s">
        <v>782</v>
      </c>
      <c r="C124" s="4113"/>
      <c r="D124" s="4110"/>
      <c r="E124" s="363" t="s">
        <v>846</v>
      </c>
      <c r="F124" s="347" t="s">
        <v>9</v>
      </c>
      <c r="G124" s="345" t="s">
        <v>697</v>
      </c>
      <c r="H124" s="362" t="str">
        <f t="shared" si="25"/>
        <v>PK3-QC-EE2</v>
      </c>
      <c r="I124" s="355" t="s">
        <v>482</v>
      </c>
      <c r="J124" s="356" t="s">
        <v>485</v>
      </c>
      <c r="K124" s="302">
        <v>90</v>
      </c>
      <c r="L124" s="369"/>
      <c r="M124" s="302" t="s">
        <v>80</v>
      </c>
      <c r="N124" s="302"/>
      <c r="O124" s="302">
        <v>20</v>
      </c>
      <c r="P124" s="302">
        <v>1</v>
      </c>
      <c r="Q124" s="302">
        <f t="shared" ref="Q124" si="26">O124*P124</f>
        <v>20</v>
      </c>
      <c r="R124" s="288" t="s">
        <v>384</v>
      </c>
      <c r="S124" s="52" t="s">
        <v>531</v>
      </c>
    </row>
    <row r="125" spans="1:19">
      <c r="A125" s="309" t="s">
        <v>313</v>
      </c>
      <c r="B125" s="315" t="s">
        <v>782</v>
      </c>
      <c r="C125" s="4113"/>
      <c r="D125" s="4110"/>
      <c r="E125" s="363" t="s">
        <v>695</v>
      </c>
      <c r="F125" s="345" t="s">
        <v>9</v>
      </c>
      <c r="G125" s="345" t="s">
        <v>697</v>
      </c>
      <c r="H125" s="362" t="str">
        <f t="shared" si="25"/>
        <v>PK3-MC-EE2</v>
      </c>
      <c r="I125" s="357" t="s">
        <v>495</v>
      </c>
      <c r="J125" s="358" t="s">
        <v>496</v>
      </c>
      <c r="K125" s="302">
        <v>90</v>
      </c>
      <c r="L125" s="369"/>
      <c r="M125" s="302" t="s">
        <v>80</v>
      </c>
      <c r="N125" s="302"/>
      <c r="O125" s="302">
        <v>20</v>
      </c>
      <c r="P125" s="302">
        <v>1</v>
      </c>
      <c r="Q125" s="302">
        <f t="shared" si="23"/>
        <v>20</v>
      </c>
      <c r="R125" s="316" t="s">
        <v>384</v>
      </c>
      <c r="S125" s="52" t="s">
        <v>531</v>
      </c>
    </row>
    <row r="126" spans="1:19" ht="13.5" thickBot="1">
      <c r="A126" s="317" t="s">
        <v>313</v>
      </c>
      <c r="B126" s="366" t="s">
        <v>785</v>
      </c>
      <c r="C126" s="4114"/>
      <c r="D126" s="4111"/>
      <c r="E126" s="365" t="s">
        <v>846</v>
      </c>
      <c r="F126" s="792" t="s">
        <v>9</v>
      </c>
      <c r="G126" s="346" t="s">
        <v>697</v>
      </c>
      <c r="H126" s="364" t="str">
        <f t="shared" si="25"/>
        <v>PK3-QC-EE2</v>
      </c>
      <c r="I126" s="367" t="s">
        <v>482</v>
      </c>
      <c r="J126" s="368" t="s">
        <v>485</v>
      </c>
      <c r="K126" s="303">
        <v>90</v>
      </c>
      <c r="L126" s="370"/>
      <c r="M126" s="303" t="s">
        <v>80</v>
      </c>
      <c r="N126" s="303"/>
      <c r="O126" s="303">
        <v>20</v>
      </c>
      <c r="P126" s="303">
        <v>1</v>
      </c>
      <c r="Q126" s="303">
        <f t="shared" si="23"/>
        <v>20</v>
      </c>
      <c r="R126" s="318" t="s">
        <v>384</v>
      </c>
      <c r="S126" s="52" t="s">
        <v>531</v>
      </c>
    </row>
    <row r="127" spans="1:19">
      <c r="A127" s="309" t="s">
        <v>313</v>
      </c>
      <c r="B127" s="310" t="s">
        <v>784</v>
      </c>
      <c r="C127" s="4112">
        <v>360960</v>
      </c>
      <c r="D127" s="4109">
        <v>3069</v>
      </c>
      <c r="E127" s="363" t="s">
        <v>695</v>
      </c>
      <c r="F127" s="347" t="s">
        <v>42</v>
      </c>
      <c r="G127" s="345" t="s">
        <v>536</v>
      </c>
      <c r="H127" s="348" t="str">
        <f>A127&amp;"-"&amp;E127&amp;F127&amp;"-"&amp;G127&amp;2</f>
        <v>PK3-ML-ME2</v>
      </c>
      <c r="I127" s="311" t="s">
        <v>477</v>
      </c>
      <c r="J127" s="311" t="s">
        <v>478</v>
      </c>
      <c r="K127" s="287">
        <v>30</v>
      </c>
      <c r="L127" s="355"/>
      <c r="M127" s="287" t="s">
        <v>80</v>
      </c>
      <c r="N127" s="312"/>
      <c r="O127" s="312">
        <v>20</v>
      </c>
      <c r="P127" s="312">
        <v>1</v>
      </c>
      <c r="Q127" s="308">
        <f t="shared" si="23"/>
        <v>20</v>
      </c>
      <c r="R127" s="319" t="s">
        <v>503</v>
      </c>
      <c r="S127" s="4" t="s">
        <v>528</v>
      </c>
    </row>
    <row r="128" spans="1:19">
      <c r="A128" s="309" t="s">
        <v>313</v>
      </c>
      <c r="B128" s="315" t="s">
        <v>782</v>
      </c>
      <c r="C128" s="4113"/>
      <c r="D128" s="4110"/>
      <c r="E128" s="363" t="s">
        <v>695</v>
      </c>
      <c r="F128" s="347" t="s">
        <v>42</v>
      </c>
      <c r="G128" s="345" t="s">
        <v>536</v>
      </c>
      <c r="H128" s="362" t="str">
        <f t="shared" ref="H128:H129" si="27">A128&amp;"-"&amp;E128&amp;F128&amp;"-"&amp;G128&amp;2</f>
        <v>PK3-ML-ME2</v>
      </c>
      <c r="I128" s="311" t="s">
        <v>477</v>
      </c>
      <c r="J128" s="311" t="s">
        <v>478</v>
      </c>
      <c r="K128" s="287">
        <v>30</v>
      </c>
      <c r="L128" s="355"/>
      <c r="M128" s="287" t="s">
        <v>80</v>
      </c>
      <c r="N128" s="302"/>
      <c r="O128" s="302">
        <v>20</v>
      </c>
      <c r="P128" s="302">
        <v>1</v>
      </c>
      <c r="Q128" s="320">
        <f t="shared" si="23"/>
        <v>20</v>
      </c>
      <c r="R128" s="321" t="s">
        <v>503</v>
      </c>
      <c r="S128" s="4" t="s">
        <v>528</v>
      </c>
    </row>
    <row r="129" spans="1:19" ht="13.5" thickBot="1">
      <c r="A129" s="317" t="s">
        <v>313</v>
      </c>
      <c r="B129" s="366" t="s">
        <v>785</v>
      </c>
      <c r="C129" s="4114"/>
      <c r="D129" s="4111"/>
      <c r="E129" s="365" t="s">
        <v>695</v>
      </c>
      <c r="F129" s="346" t="s">
        <v>42</v>
      </c>
      <c r="G129" s="346" t="s">
        <v>536</v>
      </c>
      <c r="H129" s="364" t="str">
        <f t="shared" si="27"/>
        <v>PK3-ML-ME2</v>
      </c>
      <c r="I129" s="368" t="s">
        <v>477</v>
      </c>
      <c r="J129" s="368" t="s">
        <v>478</v>
      </c>
      <c r="K129" s="290">
        <v>30</v>
      </c>
      <c r="L129" s="322"/>
      <c r="M129" s="290" t="s">
        <v>80</v>
      </c>
      <c r="N129" s="303"/>
      <c r="O129" s="303">
        <v>20</v>
      </c>
      <c r="P129" s="303">
        <v>1</v>
      </c>
      <c r="Q129" s="323">
        <f t="shared" si="23"/>
        <v>20</v>
      </c>
      <c r="R129" s="324" t="s">
        <v>503</v>
      </c>
      <c r="S129" s="4" t="s">
        <v>528</v>
      </c>
    </row>
    <row r="130" spans="1:19">
      <c r="A130" s="309" t="s">
        <v>313</v>
      </c>
      <c r="B130" s="310" t="s">
        <v>784</v>
      </c>
      <c r="C130" s="4112">
        <v>360961</v>
      </c>
      <c r="D130" s="4109">
        <v>3070</v>
      </c>
      <c r="E130" s="348" t="s">
        <v>713</v>
      </c>
      <c r="F130" s="347" t="s">
        <v>32</v>
      </c>
      <c r="G130" s="345" t="s">
        <v>697</v>
      </c>
      <c r="H130" s="348" t="str">
        <f>A130&amp;"-"&amp;E130&amp;F130&amp;"-"&amp;G130&amp;2</f>
        <v>PK3-NI-EE2</v>
      </c>
      <c r="I130" s="311" t="s">
        <v>482</v>
      </c>
      <c r="J130" s="311" t="s">
        <v>507</v>
      </c>
      <c r="K130" s="312">
        <v>60</v>
      </c>
      <c r="L130" s="313"/>
      <c r="M130" s="312"/>
      <c r="N130" s="312" t="s">
        <v>80</v>
      </c>
      <c r="O130" s="312">
        <v>10</v>
      </c>
      <c r="P130" s="312">
        <v>1</v>
      </c>
      <c r="Q130" s="312">
        <f t="shared" si="23"/>
        <v>10</v>
      </c>
      <c r="R130" s="314" t="s">
        <v>383</v>
      </c>
      <c r="S130" s="52" t="s">
        <v>529</v>
      </c>
    </row>
    <row r="131" spans="1:19">
      <c r="A131" s="309" t="s">
        <v>313</v>
      </c>
      <c r="B131" s="315" t="s">
        <v>782</v>
      </c>
      <c r="C131" s="4113"/>
      <c r="D131" s="4110"/>
      <c r="E131" s="362" t="s">
        <v>713</v>
      </c>
      <c r="F131" s="347" t="s">
        <v>32</v>
      </c>
      <c r="G131" s="345" t="s">
        <v>697</v>
      </c>
      <c r="H131" s="362" t="str">
        <f t="shared" ref="H131:H132" si="28">A131&amp;"-"&amp;E131&amp;F131&amp;"-"&amp;G131&amp;2</f>
        <v>PK3-NI-EE2</v>
      </c>
      <c r="I131" s="358" t="s">
        <v>482</v>
      </c>
      <c r="J131" s="358" t="s">
        <v>507</v>
      </c>
      <c r="K131" s="302">
        <v>60</v>
      </c>
      <c r="L131" s="369"/>
      <c r="M131" s="302"/>
      <c r="N131" s="302" t="s">
        <v>80</v>
      </c>
      <c r="O131" s="302">
        <v>10</v>
      </c>
      <c r="P131" s="302">
        <v>1</v>
      </c>
      <c r="Q131" s="302">
        <f t="shared" si="23"/>
        <v>10</v>
      </c>
      <c r="R131" s="316" t="s">
        <v>383</v>
      </c>
      <c r="S131" s="52" t="s">
        <v>529</v>
      </c>
    </row>
    <row r="132" spans="1:19" ht="13.5" thickBot="1">
      <c r="A132" s="317" t="s">
        <v>313</v>
      </c>
      <c r="B132" s="366" t="s">
        <v>785</v>
      </c>
      <c r="C132" s="4114"/>
      <c r="D132" s="4111"/>
      <c r="E132" s="362" t="s">
        <v>713</v>
      </c>
      <c r="F132" s="346" t="s">
        <v>32</v>
      </c>
      <c r="G132" s="346" t="s">
        <v>697</v>
      </c>
      <c r="H132" s="362" t="str">
        <f t="shared" si="28"/>
        <v>PK3-NI-EE2</v>
      </c>
      <c r="I132" s="358" t="s">
        <v>482</v>
      </c>
      <c r="J132" s="358" t="s">
        <v>507</v>
      </c>
      <c r="K132" s="302">
        <v>60</v>
      </c>
      <c r="L132" s="369"/>
      <c r="M132" s="302"/>
      <c r="N132" s="302" t="s">
        <v>80</v>
      </c>
      <c r="O132" s="302">
        <v>10</v>
      </c>
      <c r="P132" s="302">
        <v>1</v>
      </c>
      <c r="Q132" s="302">
        <f t="shared" si="23"/>
        <v>10</v>
      </c>
      <c r="R132" s="316" t="s">
        <v>383</v>
      </c>
      <c r="S132" s="52" t="s">
        <v>529</v>
      </c>
    </row>
    <row r="133" spans="1:19">
      <c r="A133" s="325" t="s">
        <v>313</v>
      </c>
      <c r="B133" s="371" t="s">
        <v>784</v>
      </c>
      <c r="C133" s="4112">
        <v>360962</v>
      </c>
      <c r="D133" s="4109">
        <v>3072</v>
      </c>
      <c r="E133" s="361" t="s">
        <v>696</v>
      </c>
      <c r="F133" s="347" t="s">
        <v>32</v>
      </c>
      <c r="G133" s="347" t="s">
        <v>536</v>
      </c>
      <c r="H133" s="361" t="str">
        <f t="shared" ref="H133" si="29">A133&amp;"-"&amp;E133&amp;F133&amp;"-"&amp;G133</f>
        <v>PK3-HI-ME</v>
      </c>
      <c r="I133" s="373" t="s">
        <v>508</v>
      </c>
      <c r="J133" s="373" t="s">
        <v>512</v>
      </c>
      <c r="K133" s="286">
        <v>180</v>
      </c>
      <c r="L133" s="374"/>
      <c r="M133" s="326" t="s">
        <v>80</v>
      </c>
      <c r="N133" s="326"/>
      <c r="O133" s="326">
        <v>30</v>
      </c>
      <c r="P133" s="326">
        <v>1</v>
      </c>
      <c r="Q133" s="326">
        <f t="shared" si="23"/>
        <v>30</v>
      </c>
      <c r="R133" s="327" t="s">
        <v>383</v>
      </c>
      <c r="S133" s="52" t="s">
        <v>529</v>
      </c>
    </row>
    <row r="134" spans="1:19">
      <c r="A134" s="309" t="s">
        <v>313</v>
      </c>
      <c r="B134" s="310" t="s">
        <v>784</v>
      </c>
      <c r="C134" s="4113"/>
      <c r="D134" s="4110"/>
      <c r="E134" s="362" t="s">
        <v>696</v>
      </c>
      <c r="F134" s="347" t="s">
        <v>32</v>
      </c>
      <c r="G134" s="345" t="s">
        <v>536</v>
      </c>
      <c r="H134" s="362" t="str">
        <f>A134&amp;"-"&amp;E134&amp;F134&amp;"-"&amp;G134</f>
        <v>PK3-HI-ME</v>
      </c>
      <c r="I134" s="358" t="s">
        <v>514</v>
      </c>
      <c r="J134" s="358" t="s">
        <v>515</v>
      </c>
      <c r="K134" s="223">
        <v>180</v>
      </c>
      <c r="L134" s="313"/>
      <c r="M134" s="312" t="s">
        <v>80</v>
      </c>
      <c r="N134" s="302"/>
      <c r="O134" s="302">
        <v>30</v>
      </c>
      <c r="P134" s="302">
        <v>1</v>
      </c>
      <c r="Q134" s="302">
        <f t="shared" si="23"/>
        <v>30</v>
      </c>
      <c r="R134" s="316" t="s">
        <v>383</v>
      </c>
      <c r="S134" s="52" t="s">
        <v>529</v>
      </c>
    </row>
    <row r="135" spans="1:19">
      <c r="A135" s="309" t="s">
        <v>313</v>
      </c>
      <c r="B135" s="310" t="s">
        <v>784</v>
      </c>
      <c r="C135" s="4113"/>
      <c r="D135" s="4110"/>
      <c r="E135" s="362" t="s">
        <v>696</v>
      </c>
      <c r="F135" s="347" t="s">
        <v>32</v>
      </c>
      <c r="G135" s="345" t="s">
        <v>536</v>
      </c>
      <c r="H135" s="362" t="str">
        <f t="shared" ref="H135:H148" si="30">A135&amp;"-"&amp;E135&amp;F135&amp;"-"&amp;G135</f>
        <v>PK3-HI-ME</v>
      </c>
      <c r="I135" s="358" t="s">
        <v>517</v>
      </c>
      <c r="J135" s="358" t="s">
        <v>515</v>
      </c>
      <c r="K135" s="287">
        <v>180</v>
      </c>
      <c r="L135" s="369"/>
      <c r="M135" s="302" t="s">
        <v>80</v>
      </c>
      <c r="N135" s="302"/>
      <c r="O135" s="302">
        <v>30</v>
      </c>
      <c r="P135" s="302">
        <v>1</v>
      </c>
      <c r="Q135" s="302">
        <f t="shared" si="23"/>
        <v>30</v>
      </c>
      <c r="R135" s="316" t="s">
        <v>383</v>
      </c>
      <c r="S135" s="52" t="s">
        <v>529</v>
      </c>
    </row>
    <row r="136" spans="1:19">
      <c r="A136" s="309" t="s">
        <v>313</v>
      </c>
      <c r="B136" s="310" t="s">
        <v>784</v>
      </c>
      <c r="C136" s="4113"/>
      <c r="D136" s="4110"/>
      <c r="E136" s="362" t="s">
        <v>696</v>
      </c>
      <c r="F136" s="347" t="s">
        <v>32</v>
      </c>
      <c r="G136" s="345" t="s">
        <v>536</v>
      </c>
      <c r="H136" s="362" t="str">
        <f t="shared" si="30"/>
        <v>PK3-HI-ME</v>
      </c>
      <c r="I136" s="358" t="s">
        <v>518</v>
      </c>
      <c r="J136" s="358" t="s">
        <v>519</v>
      </c>
      <c r="K136" s="287">
        <v>180</v>
      </c>
      <c r="L136" s="369"/>
      <c r="M136" s="302" t="s">
        <v>80</v>
      </c>
      <c r="N136" s="302"/>
      <c r="O136" s="302">
        <v>30</v>
      </c>
      <c r="P136" s="302">
        <v>1</v>
      </c>
      <c r="Q136" s="302">
        <f t="shared" si="23"/>
        <v>30</v>
      </c>
      <c r="R136" s="316" t="s">
        <v>383</v>
      </c>
      <c r="S136" s="52" t="s">
        <v>529</v>
      </c>
    </row>
    <row r="137" spans="1:19">
      <c r="A137" s="309" t="s">
        <v>313</v>
      </c>
      <c r="B137" s="310" t="s">
        <v>784</v>
      </c>
      <c r="C137" s="4113"/>
      <c r="D137" s="4110"/>
      <c r="E137" s="362" t="s">
        <v>696</v>
      </c>
      <c r="F137" s="347" t="s">
        <v>32</v>
      </c>
      <c r="G137" s="345" t="s">
        <v>536</v>
      </c>
      <c r="H137" s="362" t="str">
        <f t="shared" si="30"/>
        <v>PK3-HI-ME</v>
      </c>
      <c r="I137" s="358" t="s">
        <v>520</v>
      </c>
      <c r="J137" s="358" t="s">
        <v>521</v>
      </c>
      <c r="K137" s="287">
        <v>180</v>
      </c>
      <c r="L137" s="369"/>
      <c r="M137" s="302" t="s">
        <v>80</v>
      </c>
      <c r="N137" s="302"/>
      <c r="O137" s="302">
        <v>30</v>
      </c>
      <c r="P137" s="302">
        <v>1</v>
      </c>
      <c r="Q137" s="302">
        <f t="shared" si="23"/>
        <v>30</v>
      </c>
      <c r="R137" s="316" t="s">
        <v>383</v>
      </c>
      <c r="S137" s="52" t="s">
        <v>529</v>
      </c>
    </row>
    <row r="138" spans="1:19">
      <c r="A138" s="309" t="s">
        <v>313</v>
      </c>
      <c r="B138" s="310" t="s">
        <v>784</v>
      </c>
      <c r="C138" s="4113"/>
      <c r="D138" s="4110"/>
      <c r="E138" s="362" t="s">
        <v>696</v>
      </c>
      <c r="F138" s="347" t="s">
        <v>32</v>
      </c>
      <c r="G138" s="345" t="s">
        <v>536</v>
      </c>
      <c r="H138" s="362" t="str">
        <f t="shared" si="30"/>
        <v>PK3-HI-ME</v>
      </c>
      <c r="I138" s="357" t="s">
        <v>520</v>
      </c>
      <c r="J138" s="358" t="s">
        <v>522</v>
      </c>
      <c r="K138" s="287">
        <v>180</v>
      </c>
      <c r="L138" s="369"/>
      <c r="M138" s="302" t="s">
        <v>80</v>
      </c>
      <c r="N138" s="302"/>
      <c r="O138" s="302">
        <v>30</v>
      </c>
      <c r="P138" s="302">
        <v>1</v>
      </c>
      <c r="Q138" s="302">
        <f t="shared" si="23"/>
        <v>30</v>
      </c>
      <c r="R138" s="316" t="s">
        <v>383</v>
      </c>
      <c r="S138" s="52" t="s">
        <v>529</v>
      </c>
    </row>
    <row r="139" spans="1:19">
      <c r="A139" s="309" t="s">
        <v>313</v>
      </c>
      <c r="B139" s="315" t="s">
        <v>782</v>
      </c>
      <c r="C139" s="4113"/>
      <c r="D139" s="4110"/>
      <c r="E139" s="348" t="s">
        <v>696</v>
      </c>
      <c r="F139" s="347" t="s">
        <v>32</v>
      </c>
      <c r="G139" s="345" t="s">
        <v>536</v>
      </c>
      <c r="H139" s="348" t="str">
        <f t="shared" si="30"/>
        <v>PK3-HI-ME</v>
      </c>
      <c r="I139" s="311" t="s">
        <v>508</v>
      </c>
      <c r="J139" s="311" t="s">
        <v>512</v>
      </c>
      <c r="K139" s="302">
        <v>180</v>
      </c>
      <c r="L139" s="369"/>
      <c r="M139" s="302" t="s">
        <v>80</v>
      </c>
      <c r="N139" s="302"/>
      <c r="O139" s="302">
        <v>30</v>
      </c>
      <c r="P139" s="302">
        <v>1</v>
      </c>
      <c r="Q139" s="302">
        <f t="shared" si="23"/>
        <v>30</v>
      </c>
      <c r="R139" s="316" t="s">
        <v>383</v>
      </c>
      <c r="S139" s="52" t="s">
        <v>529</v>
      </c>
    </row>
    <row r="140" spans="1:19">
      <c r="A140" s="309" t="s">
        <v>313</v>
      </c>
      <c r="B140" s="315" t="s">
        <v>782</v>
      </c>
      <c r="C140" s="4113"/>
      <c r="D140" s="4110"/>
      <c r="E140" s="362" t="s">
        <v>696</v>
      </c>
      <c r="F140" s="347" t="s">
        <v>32</v>
      </c>
      <c r="G140" s="345" t="s">
        <v>536</v>
      </c>
      <c r="H140" s="362" t="str">
        <f t="shared" si="30"/>
        <v>PK3-HI-ME</v>
      </c>
      <c r="I140" s="358" t="s">
        <v>514</v>
      </c>
      <c r="J140" s="358" t="s">
        <v>515</v>
      </c>
      <c r="K140" s="287">
        <v>180</v>
      </c>
      <c r="L140" s="355"/>
      <c r="M140" s="287" t="s">
        <v>80</v>
      </c>
      <c r="N140" s="287"/>
      <c r="O140" s="287">
        <v>30</v>
      </c>
      <c r="P140" s="287">
        <v>1</v>
      </c>
      <c r="Q140" s="287">
        <f t="shared" si="23"/>
        <v>30</v>
      </c>
      <c r="R140" s="288" t="s">
        <v>383</v>
      </c>
      <c r="S140" s="52" t="s">
        <v>529</v>
      </c>
    </row>
    <row r="141" spans="1:19">
      <c r="A141" s="309" t="s">
        <v>313</v>
      </c>
      <c r="B141" s="315" t="s">
        <v>782</v>
      </c>
      <c r="C141" s="4113"/>
      <c r="D141" s="4110"/>
      <c r="E141" s="362" t="s">
        <v>696</v>
      </c>
      <c r="F141" s="347" t="s">
        <v>32</v>
      </c>
      <c r="G141" s="345" t="s">
        <v>536</v>
      </c>
      <c r="H141" s="362" t="str">
        <f t="shared" si="30"/>
        <v>PK3-HI-ME</v>
      </c>
      <c r="I141" s="358" t="s">
        <v>517</v>
      </c>
      <c r="J141" s="358" t="s">
        <v>515</v>
      </c>
      <c r="K141" s="302">
        <v>180</v>
      </c>
      <c r="L141" s="369"/>
      <c r="M141" s="302" t="s">
        <v>80</v>
      </c>
      <c r="N141" s="302"/>
      <c r="O141" s="302">
        <v>30</v>
      </c>
      <c r="P141" s="302">
        <v>1</v>
      </c>
      <c r="Q141" s="302">
        <f t="shared" si="23"/>
        <v>30</v>
      </c>
      <c r="R141" s="316" t="s">
        <v>383</v>
      </c>
      <c r="S141" s="52" t="s">
        <v>529</v>
      </c>
    </row>
    <row r="142" spans="1:19">
      <c r="A142" s="309" t="s">
        <v>313</v>
      </c>
      <c r="B142" s="315" t="s">
        <v>782</v>
      </c>
      <c r="C142" s="4113"/>
      <c r="D142" s="4110"/>
      <c r="E142" s="362" t="s">
        <v>696</v>
      </c>
      <c r="F142" s="347" t="s">
        <v>32</v>
      </c>
      <c r="G142" s="345" t="s">
        <v>536</v>
      </c>
      <c r="H142" s="362" t="str">
        <f t="shared" si="30"/>
        <v>PK3-HI-ME</v>
      </c>
      <c r="I142" s="358" t="s">
        <v>518</v>
      </c>
      <c r="J142" s="358" t="s">
        <v>519</v>
      </c>
      <c r="K142" s="302">
        <v>180</v>
      </c>
      <c r="L142" s="369"/>
      <c r="M142" s="302" t="s">
        <v>80</v>
      </c>
      <c r="N142" s="302"/>
      <c r="O142" s="302">
        <v>30</v>
      </c>
      <c r="P142" s="302">
        <v>1</v>
      </c>
      <c r="Q142" s="302">
        <f t="shared" si="23"/>
        <v>30</v>
      </c>
      <c r="R142" s="316" t="s">
        <v>383</v>
      </c>
      <c r="S142" s="52" t="s">
        <v>529</v>
      </c>
    </row>
    <row r="143" spans="1:19">
      <c r="A143" s="309" t="s">
        <v>313</v>
      </c>
      <c r="B143" s="315" t="s">
        <v>782</v>
      </c>
      <c r="C143" s="4113"/>
      <c r="D143" s="4110"/>
      <c r="E143" s="362" t="s">
        <v>696</v>
      </c>
      <c r="F143" s="347" t="s">
        <v>32</v>
      </c>
      <c r="G143" s="345" t="s">
        <v>536</v>
      </c>
      <c r="H143" s="362" t="str">
        <f t="shared" ref="H143:H144" si="31">A143&amp;"-"&amp;E143&amp;F143&amp;"-"&amp;G143</f>
        <v>PK3-HI-ME</v>
      </c>
      <c r="I143" s="358" t="s">
        <v>520</v>
      </c>
      <c r="J143" s="358" t="s">
        <v>521</v>
      </c>
      <c r="K143" s="302">
        <v>180</v>
      </c>
      <c r="L143" s="369"/>
      <c r="M143" s="302" t="s">
        <v>80</v>
      </c>
      <c r="N143" s="302"/>
      <c r="O143" s="302">
        <v>30</v>
      </c>
      <c r="P143" s="302">
        <v>1</v>
      </c>
      <c r="Q143" s="302">
        <f t="shared" ref="Q143:Q144" si="32">O143*P143</f>
        <v>30</v>
      </c>
      <c r="R143" s="316" t="s">
        <v>383</v>
      </c>
      <c r="S143" s="52" t="s">
        <v>529</v>
      </c>
    </row>
    <row r="144" spans="1:19">
      <c r="A144" s="309" t="s">
        <v>313</v>
      </c>
      <c r="B144" s="315" t="s">
        <v>782</v>
      </c>
      <c r="C144" s="4113"/>
      <c r="D144" s="4110"/>
      <c r="E144" s="362" t="s">
        <v>696</v>
      </c>
      <c r="F144" s="347" t="s">
        <v>32</v>
      </c>
      <c r="G144" s="345" t="s">
        <v>536</v>
      </c>
      <c r="H144" s="362" t="str">
        <f t="shared" si="31"/>
        <v>PK3-HI-ME</v>
      </c>
      <c r="I144" s="358" t="s">
        <v>520</v>
      </c>
      <c r="J144" s="358" t="s">
        <v>522</v>
      </c>
      <c r="K144" s="302">
        <v>180</v>
      </c>
      <c r="L144" s="369"/>
      <c r="M144" s="302" t="s">
        <v>80</v>
      </c>
      <c r="N144" s="302"/>
      <c r="O144" s="302">
        <v>30</v>
      </c>
      <c r="P144" s="302">
        <v>1</v>
      </c>
      <c r="Q144" s="302">
        <f t="shared" si="32"/>
        <v>30</v>
      </c>
      <c r="R144" s="316" t="s">
        <v>383</v>
      </c>
      <c r="S144" s="52" t="s">
        <v>529</v>
      </c>
    </row>
    <row r="145" spans="1:19">
      <c r="A145" s="328" t="s">
        <v>313</v>
      </c>
      <c r="B145" s="315" t="s">
        <v>785</v>
      </c>
      <c r="C145" s="4113"/>
      <c r="D145" s="4110"/>
      <c r="E145" s="362" t="s">
        <v>696</v>
      </c>
      <c r="F145" s="347" t="s">
        <v>32</v>
      </c>
      <c r="G145" s="345" t="s">
        <v>536</v>
      </c>
      <c r="H145" s="362" t="str">
        <f t="shared" si="30"/>
        <v>PK3-HI-ME</v>
      </c>
      <c r="I145" s="358" t="s">
        <v>514</v>
      </c>
      <c r="J145" s="358" t="s">
        <v>515</v>
      </c>
      <c r="K145" s="302">
        <v>180</v>
      </c>
      <c r="L145" s="369"/>
      <c r="M145" s="302" t="s">
        <v>80</v>
      </c>
      <c r="N145" s="302"/>
      <c r="O145" s="302">
        <v>30</v>
      </c>
      <c r="P145" s="302">
        <v>1</v>
      </c>
      <c r="Q145" s="302">
        <f t="shared" si="23"/>
        <v>30</v>
      </c>
      <c r="R145" s="316" t="s">
        <v>383</v>
      </c>
      <c r="S145" s="52" t="s">
        <v>529</v>
      </c>
    </row>
    <row r="146" spans="1:19">
      <c r="A146" s="328" t="s">
        <v>313</v>
      </c>
      <c r="B146" s="315" t="s">
        <v>785</v>
      </c>
      <c r="C146" s="4113"/>
      <c r="D146" s="4110"/>
      <c r="E146" s="362" t="s">
        <v>696</v>
      </c>
      <c r="F146" s="347" t="s">
        <v>32</v>
      </c>
      <c r="G146" s="345" t="s">
        <v>536</v>
      </c>
      <c r="H146" s="362" t="str">
        <f t="shared" si="30"/>
        <v>PK3-HI-ME</v>
      </c>
      <c r="I146" s="358" t="s">
        <v>517</v>
      </c>
      <c r="J146" s="358" t="s">
        <v>515</v>
      </c>
      <c r="K146" s="302">
        <v>180</v>
      </c>
      <c r="L146" s="369"/>
      <c r="M146" s="302" t="s">
        <v>80</v>
      </c>
      <c r="N146" s="302"/>
      <c r="O146" s="302">
        <v>30</v>
      </c>
      <c r="P146" s="302">
        <v>1</v>
      </c>
      <c r="Q146" s="302">
        <f t="shared" si="23"/>
        <v>30</v>
      </c>
      <c r="R146" s="316" t="s">
        <v>383</v>
      </c>
      <c r="S146" s="52" t="s">
        <v>529</v>
      </c>
    </row>
    <row r="147" spans="1:19">
      <c r="A147" s="328" t="s">
        <v>313</v>
      </c>
      <c r="B147" s="315" t="s">
        <v>785</v>
      </c>
      <c r="C147" s="4113"/>
      <c r="D147" s="4110"/>
      <c r="E147" s="362" t="s">
        <v>696</v>
      </c>
      <c r="F147" s="347" t="s">
        <v>32</v>
      </c>
      <c r="G147" s="345" t="s">
        <v>536</v>
      </c>
      <c r="H147" s="362" t="str">
        <f t="shared" si="30"/>
        <v>PK3-HI-ME</v>
      </c>
      <c r="I147" s="358" t="s">
        <v>520</v>
      </c>
      <c r="J147" s="358" t="s">
        <v>521</v>
      </c>
      <c r="K147" s="302">
        <v>180</v>
      </c>
      <c r="L147" s="369"/>
      <c r="M147" s="302" t="s">
        <v>80</v>
      </c>
      <c r="N147" s="302"/>
      <c r="O147" s="302">
        <v>30</v>
      </c>
      <c r="P147" s="302">
        <v>1</v>
      </c>
      <c r="Q147" s="302">
        <f t="shared" si="23"/>
        <v>30</v>
      </c>
      <c r="R147" s="316" t="s">
        <v>383</v>
      </c>
      <c r="S147" s="52" t="s">
        <v>529</v>
      </c>
    </row>
    <row r="148" spans="1:19" ht="13.5" thickBot="1">
      <c r="A148" s="329" t="s">
        <v>313</v>
      </c>
      <c r="B148" s="366" t="s">
        <v>785</v>
      </c>
      <c r="C148" s="4114"/>
      <c r="D148" s="4111"/>
      <c r="E148" s="364" t="s">
        <v>696</v>
      </c>
      <c r="F148" s="792" t="s">
        <v>32</v>
      </c>
      <c r="G148" s="346" t="s">
        <v>536</v>
      </c>
      <c r="H148" s="364" t="str">
        <f t="shared" si="30"/>
        <v>PK3-HI-ME</v>
      </c>
      <c r="I148" s="368" t="s">
        <v>520</v>
      </c>
      <c r="J148" s="368" t="s">
        <v>522</v>
      </c>
      <c r="K148" s="303">
        <v>180</v>
      </c>
      <c r="L148" s="370"/>
      <c r="M148" s="303" t="s">
        <v>80</v>
      </c>
      <c r="N148" s="303"/>
      <c r="O148" s="303">
        <v>30</v>
      </c>
      <c r="P148" s="303">
        <v>1</v>
      </c>
      <c r="Q148" s="303">
        <f t="shared" si="23"/>
        <v>30</v>
      </c>
      <c r="R148" s="318" t="s">
        <v>383</v>
      </c>
      <c r="S148" s="305" t="s">
        <v>529</v>
      </c>
    </row>
    <row r="149" spans="1:19">
      <c r="A149" s="309" t="s">
        <v>313</v>
      </c>
      <c r="B149" s="310" t="s">
        <v>784</v>
      </c>
      <c r="C149" s="4112">
        <v>360963</v>
      </c>
      <c r="D149" s="4109">
        <v>3075</v>
      </c>
      <c r="E149" s="348" t="s">
        <v>696</v>
      </c>
      <c r="F149" s="347" t="s">
        <v>32</v>
      </c>
      <c r="G149" s="345" t="s">
        <v>536</v>
      </c>
      <c r="H149" s="362" t="str">
        <f>A149&amp;"-"&amp;E149&amp;F149&amp;"-"&amp;G149&amp;2</f>
        <v>PK3-HI-ME2</v>
      </c>
      <c r="I149" s="311" t="s">
        <v>477</v>
      </c>
      <c r="J149" s="311" t="s">
        <v>479</v>
      </c>
      <c r="K149" s="312">
        <v>180</v>
      </c>
      <c r="L149" s="313"/>
      <c r="M149" s="312" t="s">
        <v>80</v>
      </c>
      <c r="N149" s="312"/>
      <c r="O149" s="312">
        <v>30</v>
      </c>
      <c r="P149" s="312">
        <v>1</v>
      </c>
      <c r="Q149" s="312">
        <f t="shared" si="23"/>
        <v>30</v>
      </c>
      <c r="R149" s="314" t="s">
        <v>385</v>
      </c>
      <c r="S149" s="330" t="s">
        <v>530</v>
      </c>
    </row>
    <row r="150" spans="1:19">
      <c r="A150" s="309" t="s">
        <v>313</v>
      </c>
      <c r="B150" s="310" t="s">
        <v>784</v>
      </c>
      <c r="C150" s="4113"/>
      <c r="D150" s="4110"/>
      <c r="E150" s="362" t="s">
        <v>696</v>
      </c>
      <c r="F150" s="347" t="s">
        <v>32</v>
      </c>
      <c r="G150" s="345" t="s">
        <v>536</v>
      </c>
      <c r="H150" s="362" t="str">
        <f t="shared" ref="H150:H156" si="33">A150&amp;"-"&amp;E150&amp;F150&amp;"-"&amp;G150&amp;2</f>
        <v>PK3-HI-ME2</v>
      </c>
      <c r="I150" s="358" t="s">
        <v>514</v>
      </c>
      <c r="J150" s="358" t="s">
        <v>516</v>
      </c>
      <c r="K150" s="302">
        <v>180</v>
      </c>
      <c r="L150" s="369"/>
      <c r="M150" s="302" t="s">
        <v>80</v>
      </c>
      <c r="N150" s="302"/>
      <c r="O150" s="302">
        <v>30</v>
      </c>
      <c r="P150" s="302">
        <v>1</v>
      </c>
      <c r="Q150" s="302">
        <f t="shared" si="23"/>
        <v>30</v>
      </c>
      <c r="R150" s="316" t="s">
        <v>385</v>
      </c>
      <c r="S150" s="305" t="s">
        <v>530</v>
      </c>
    </row>
    <row r="151" spans="1:19">
      <c r="A151" s="309" t="s">
        <v>313</v>
      </c>
      <c r="B151" s="310" t="s">
        <v>784</v>
      </c>
      <c r="C151" s="4113"/>
      <c r="D151" s="4110"/>
      <c r="E151" s="362" t="s">
        <v>696</v>
      </c>
      <c r="F151" s="347" t="s">
        <v>32</v>
      </c>
      <c r="G151" s="345" t="s">
        <v>536</v>
      </c>
      <c r="H151" s="362" t="str">
        <f t="shared" si="33"/>
        <v>PK3-HI-ME2</v>
      </c>
      <c r="I151" s="358" t="s">
        <v>517</v>
      </c>
      <c r="J151" s="358" t="s">
        <v>516</v>
      </c>
      <c r="K151" s="302">
        <v>180</v>
      </c>
      <c r="L151" s="369"/>
      <c r="M151" s="302" t="s">
        <v>80</v>
      </c>
      <c r="N151" s="302"/>
      <c r="O151" s="302">
        <v>30</v>
      </c>
      <c r="P151" s="302">
        <v>1</v>
      </c>
      <c r="Q151" s="302">
        <f t="shared" si="23"/>
        <v>30</v>
      </c>
      <c r="R151" s="316" t="s">
        <v>385</v>
      </c>
      <c r="S151" s="305" t="s">
        <v>530</v>
      </c>
    </row>
    <row r="152" spans="1:19">
      <c r="A152" s="309" t="s">
        <v>313</v>
      </c>
      <c r="B152" s="315" t="s">
        <v>782</v>
      </c>
      <c r="C152" s="4113"/>
      <c r="D152" s="4110"/>
      <c r="E152" s="362" t="s">
        <v>696</v>
      </c>
      <c r="F152" s="347" t="s">
        <v>32</v>
      </c>
      <c r="G152" s="345" t="s">
        <v>536</v>
      </c>
      <c r="H152" s="362" t="str">
        <f>A152&amp;"-"&amp;E152&amp;F152&amp;"-"&amp;G152&amp;2</f>
        <v>PK3-HI-ME2</v>
      </c>
      <c r="I152" s="311" t="s">
        <v>477</v>
      </c>
      <c r="J152" s="311" t="s">
        <v>479</v>
      </c>
      <c r="K152" s="302">
        <v>180</v>
      </c>
      <c r="L152" s="369"/>
      <c r="M152" s="302" t="s">
        <v>80</v>
      </c>
      <c r="N152" s="302"/>
      <c r="O152" s="302">
        <v>30</v>
      </c>
      <c r="P152" s="302">
        <v>1</v>
      </c>
      <c r="Q152" s="302">
        <f t="shared" ref="Q152" si="34">O152*P152</f>
        <v>30</v>
      </c>
      <c r="R152" s="316" t="s">
        <v>385</v>
      </c>
      <c r="S152" s="305" t="s">
        <v>530</v>
      </c>
    </row>
    <row r="153" spans="1:19">
      <c r="A153" s="309" t="s">
        <v>313</v>
      </c>
      <c r="B153" s="315" t="s">
        <v>782</v>
      </c>
      <c r="C153" s="4113"/>
      <c r="D153" s="4110"/>
      <c r="E153" s="362" t="s">
        <v>696</v>
      </c>
      <c r="F153" s="347" t="s">
        <v>32</v>
      </c>
      <c r="G153" s="345" t="s">
        <v>536</v>
      </c>
      <c r="H153" s="362" t="str">
        <f t="shared" ref="H153:H154" si="35">A153&amp;"-"&amp;E153&amp;F153&amp;"-"&amp;G153&amp;2</f>
        <v>PK3-HI-ME2</v>
      </c>
      <c r="I153" s="358" t="s">
        <v>514</v>
      </c>
      <c r="J153" s="358" t="s">
        <v>516</v>
      </c>
      <c r="K153" s="302">
        <v>180</v>
      </c>
      <c r="L153" s="369"/>
      <c r="M153" s="302" t="s">
        <v>80</v>
      </c>
      <c r="N153" s="302"/>
      <c r="O153" s="302">
        <v>30</v>
      </c>
      <c r="P153" s="302">
        <v>1</v>
      </c>
      <c r="Q153" s="302">
        <f t="shared" si="23"/>
        <v>30</v>
      </c>
      <c r="R153" s="316" t="s">
        <v>385</v>
      </c>
      <c r="S153" s="305" t="s">
        <v>530</v>
      </c>
    </row>
    <row r="154" spans="1:19">
      <c r="A154" s="309" t="s">
        <v>313</v>
      </c>
      <c r="B154" s="315" t="s">
        <v>782</v>
      </c>
      <c r="C154" s="4113"/>
      <c r="D154" s="4110"/>
      <c r="E154" s="362" t="s">
        <v>696</v>
      </c>
      <c r="F154" s="347" t="s">
        <v>32</v>
      </c>
      <c r="G154" s="345" t="s">
        <v>536</v>
      </c>
      <c r="H154" s="362" t="str">
        <f t="shared" si="35"/>
        <v>PK3-HI-ME2</v>
      </c>
      <c r="I154" s="358" t="s">
        <v>517</v>
      </c>
      <c r="J154" s="358" t="s">
        <v>516</v>
      </c>
      <c r="K154" s="302">
        <v>180</v>
      </c>
      <c r="L154" s="369"/>
      <c r="M154" s="302" t="s">
        <v>80</v>
      </c>
      <c r="N154" s="302"/>
      <c r="O154" s="302">
        <v>30</v>
      </c>
      <c r="P154" s="302">
        <v>1</v>
      </c>
      <c r="Q154" s="302">
        <f t="shared" si="23"/>
        <v>30</v>
      </c>
      <c r="R154" s="316" t="s">
        <v>385</v>
      </c>
      <c r="S154" s="305" t="s">
        <v>530</v>
      </c>
    </row>
    <row r="155" spans="1:19">
      <c r="A155" s="328" t="s">
        <v>313</v>
      </c>
      <c r="B155" s="315" t="s">
        <v>785</v>
      </c>
      <c r="C155" s="4113"/>
      <c r="D155" s="4110"/>
      <c r="E155" s="362" t="s">
        <v>696</v>
      </c>
      <c r="F155" s="347" t="s">
        <v>32</v>
      </c>
      <c r="G155" s="345" t="s">
        <v>536</v>
      </c>
      <c r="H155" s="362" t="str">
        <f t="shared" si="33"/>
        <v>PK3-HI-ME2</v>
      </c>
      <c r="I155" s="358" t="s">
        <v>514</v>
      </c>
      <c r="J155" s="358" t="s">
        <v>516</v>
      </c>
      <c r="K155" s="302">
        <v>180</v>
      </c>
      <c r="L155" s="369"/>
      <c r="M155" s="302" t="s">
        <v>80</v>
      </c>
      <c r="N155" s="302"/>
      <c r="O155" s="302">
        <v>30</v>
      </c>
      <c r="P155" s="302">
        <v>1</v>
      </c>
      <c r="Q155" s="302">
        <f t="shared" si="23"/>
        <v>30</v>
      </c>
      <c r="R155" s="316" t="s">
        <v>385</v>
      </c>
      <c r="S155" s="305" t="s">
        <v>530</v>
      </c>
    </row>
    <row r="156" spans="1:19" ht="13.5" thickBot="1">
      <c r="A156" s="329" t="s">
        <v>313</v>
      </c>
      <c r="B156" s="366" t="s">
        <v>785</v>
      </c>
      <c r="C156" s="4114"/>
      <c r="D156" s="4111"/>
      <c r="E156" s="364" t="s">
        <v>696</v>
      </c>
      <c r="F156" s="346" t="s">
        <v>32</v>
      </c>
      <c r="G156" s="346" t="s">
        <v>536</v>
      </c>
      <c r="H156" s="364" t="str">
        <f t="shared" si="33"/>
        <v>PK3-HI-ME2</v>
      </c>
      <c r="I156" s="368" t="s">
        <v>517</v>
      </c>
      <c r="J156" s="368" t="s">
        <v>516</v>
      </c>
      <c r="K156" s="303">
        <v>180</v>
      </c>
      <c r="L156" s="370"/>
      <c r="M156" s="303" t="s">
        <v>80</v>
      </c>
      <c r="N156" s="303"/>
      <c r="O156" s="303">
        <v>30</v>
      </c>
      <c r="P156" s="303">
        <v>1</v>
      </c>
      <c r="Q156" s="303">
        <f t="shared" si="23"/>
        <v>30</v>
      </c>
      <c r="R156" s="318" t="s">
        <v>385</v>
      </c>
      <c r="S156" s="305" t="s">
        <v>530</v>
      </c>
    </row>
    <row r="157" spans="1:19">
      <c r="A157" s="331" t="s">
        <v>313</v>
      </c>
      <c r="B157" s="332" t="s">
        <v>784</v>
      </c>
      <c r="C157" s="4112">
        <v>360964</v>
      </c>
      <c r="D157" s="4109">
        <v>3076</v>
      </c>
      <c r="E157" s="361" t="s">
        <v>696</v>
      </c>
      <c r="F157" s="344" t="s">
        <v>9</v>
      </c>
      <c r="G157" s="344" t="s">
        <v>697</v>
      </c>
      <c r="H157" s="361" t="str">
        <f>A157&amp;"-"&amp;E157&amp;F157&amp;"-"&amp;G157</f>
        <v>PK3-HC-EE</v>
      </c>
      <c r="I157" s="373" t="s">
        <v>508</v>
      </c>
      <c r="J157" s="373" t="s">
        <v>513</v>
      </c>
      <c r="K157" s="326">
        <v>180</v>
      </c>
      <c r="L157" s="374"/>
      <c r="M157" s="326" t="s">
        <v>80</v>
      </c>
      <c r="N157" s="326"/>
      <c r="O157" s="326">
        <v>30</v>
      </c>
      <c r="P157" s="326">
        <v>1</v>
      </c>
      <c r="Q157" s="326">
        <f t="shared" si="23"/>
        <v>30</v>
      </c>
      <c r="R157" s="327" t="s">
        <v>384</v>
      </c>
      <c r="S157" s="305" t="s">
        <v>531</v>
      </c>
    </row>
    <row r="158" spans="1:19">
      <c r="A158" s="328" t="s">
        <v>313</v>
      </c>
      <c r="B158" s="315" t="s">
        <v>782</v>
      </c>
      <c r="C158" s="4113"/>
      <c r="D158" s="4110"/>
      <c r="E158" s="362" t="s">
        <v>696</v>
      </c>
      <c r="F158" s="347" t="s">
        <v>9</v>
      </c>
      <c r="G158" s="345" t="s">
        <v>697</v>
      </c>
      <c r="H158" s="362" t="str">
        <f t="shared" ref="H158:H159" si="36">A158&amp;"-"&amp;E158&amp;F158&amp;"-"&amp;G158</f>
        <v>PK3-HC-EE</v>
      </c>
      <c r="I158" s="358" t="s">
        <v>524</v>
      </c>
      <c r="J158" s="358" t="s">
        <v>513</v>
      </c>
      <c r="K158" s="302">
        <v>180</v>
      </c>
      <c r="L158" s="369"/>
      <c r="M158" s="302" t="s">
        <v>80</v>
      </c>
      <c r="N158" s="302"/>
      <c r="O158" s="302">
        <v>30</v>
      </c>
      <c r="P158" s="302">
        <v>1</v>
      </c>
      <c r="Q158" s="302">
        <f t="shared" si="23"/>
        <v>30</v>
      </c>
      <c r="R158" s="316" t="s">
        <v>384</v>
      </c>
      <c r="S158" s="305" t="s">
        <v>531</v>
      </c>
    </row>
    <row r="159" spans="1:19" ht="13.5" thickBot="1">
      <c r="A159" s="329" t="s">
        <v>313</v>
      </c>
      <c r="B159" s="366" t="s">
        <v>785</v>
      </c>
      <c r="C159" s="4114"/>
      <c r="D159" s="4111"/>
      <c r="E159" s="364" t="s">
        <v>696</v>
      </c>
      <c r="F159" s="792" t="s">
        <v>9</v>
      </c>
      <c r="G159" s="346" t="s">
        <v>697</v>
      </c>
      <c r="H159" s="364" t="str">
        <f t="shared" si="36"/>
        <v>PK3-HC-EE</v>
      </c>
      <c r="I159" s="368" t="s">
        <v>524</v>
      </c>
      <c r="J159" s="368" t="s">
        <v>513</v>
      </c>
      <c r="K159" s="303">
        <v>180</v>
      </c>
      <c r="L159" s="370"/>
      <c r="M159" s="303" t="s">
        <v>80</v>
      </c>
      <c r="N159" s="303"/>
      <c r="O159" s="303">
        <v>30</v>
      </c>
      <c r="P159" s="303">
        <v>1</v>
      </c>
      <c r="Q159" s="303">
        <f t="shared" si="23"/>
        <v>30</v>
      </c>
      <c r="R159" s="318" t="s">
        <v>384</v>
      </c>
      <c r="S159" s="305" t="s">
        <v>531</v>
      </c>
    </row>
    <row r="160" spans="1:19">
      <c r="A160" s="331" t="s">
        <v>313</v>
      </c>
      <c r="B160" s="332" t="s">
        <v>784</v>
      </c>
      <c r="C160" s="4112">
        <v>360965</v>
      </c>
      <c r="D160" s="4109">
        <v>3077</v>
      </c>
      <c r="E160" s="372" t="s">
        <v>718</v>
      </c>
      <c r="F160" s="344" t="s">
        <v>34</v>
      </c>
      <c r="G160" s="345" t="s">
        <v>536</v>
      </c>
      <c r="H160" s="362" t="str">
        <f>A160&amp;"-"&amp;E160&amp;F160&amp;"-"&amp;G160&amp;4</f>
        <v>PK3-YR-ME4</v>
      </c>
      <c r="I160" s="376" t="s">
        <v>482</v>
      </c>
      <c r="J160" s="333" t="s">
        <v>484</v>
      </c>
      <c r="K160" s="286">
        <v>365</v>
      </c>
      <c r="L160" s="376"/>
      <c r="M160" s="286" t="s">
        <v>80</v>
      </c>
      <c r="N160" s="286"/>
      <c r="O160" s="286">
        <v>60</v>
      </c>
      <c r="P160" s="286">
        <v>1</v>
      </c>
      <c r="Q160" s="286">
        <f t="shared" si="23"/>
        <v>60</v>
      </c>
      <c r="R160" s="314" t="s">
        <v>385</v>
      </c>
      <c r="S160" s="330" t="s">
        <v>530</v>
      </c>
    </row>
    <row r="161" spans="1:19">
      <c r="A161" s="328" t="s">
        <v>313</v>
      </c>
      <c r="B161" s="315" t="s">
        <v>782</v>
      </c>
      <c r="C161" s="4113"/>
      <c r="D161" s="4110"/>
      <c r="E161" s="363" t="s">
        <v>718</v>
      </c>
      <c r="F161" s="347" t="s">
        <v>34</v>
      </c>
      <c r="G161" s="345" t="s">
        <v>536</v>
      </c>
      <c r="H161" s="362" t="str">
        <f t="shared" ref="H161:H163" si="37">A161&amp;"-"&amp;E161&amp;F161&amp;"-"&amp;G161&amp;4</f>
        <v>PK3-YR-ME4</v>
      </c>
      <c r="I161" s="357" t="s">
        <v>482</v>
      </c>
      <c r="J161" s="358" t="s">
        <v>484</v>
      </c>
      <c r="K161" s="302">
        <v>365</v>
      </c>
      <c r="L161" s="369"/>
      <c r="M161" s="302" t="s">
        <v>80</v>
      </c>
      <c r="N161" s="302"/>
      <c r="O161" s="302">
        <v>60</v>
      </c>
      <c r="P161" s="302">
        <v>1</v>
      </c>
      <c r="Q161" s="302">
        <f t="shared" si="23"/>
        <v>60</v>
      </c>
      <c r="R161" s="314" t="s">
        <v>385</v>
      </c>
      <c r="S161" s="330" t="s">
        <v>530</v>
      </c>
    </row>
    <row r="162" spans="1:19">
      <c r="A162" s="328" t="s">
        <v>313</v>
      </c>
      <c r="B162" s="315" t="s">
        <v>785</v>
      </c>
      <c r="C162" s="4113"/>
      <c r="D162" s="4110"/>
      <c r="E162" s="363" t="s">
        <v>718</v>
      </c>
      <c r="F162" s="347" t="s">
        <v>34</v>
      </c>
      <c r="G162" s="345" t="s">
        <v>536</v>
      </c>
      <c r="H162" s="362" t="str">
        <f t="shared" si="37"/>
        <v>PK3-YR-ME4</v>
      </c>
      <c r="I162" s="358" t="s">
        <v>477</v>
      </c>
      <c r="J162" s="358" t="s">
        <v>479</v>
      </c>
      <c r="K162" s="302">
        <v>365</v>
      </c>
      <c r="L162" s="369"/>
      <c r="M162" s="302" t="s">
        <v>80</v>
      </c>
      <c r="N162" s="302"/>
      <c r="O162" s="302">
        <v>60</v>
      </c>
      <c r="P162" s="302">
        <v>1</v>
      </c>
      <c r="Q162" s="302">
        <f t="shared" si="23"/>
        <v>60</v>
      </c>
      <c r="R162" s="316" t="s">
        <v>385</v>
      </c>
      <c r="S162" s="305" t="s">
        <v>530</v>
      </c>
    </row>
    <row r="163" spans="1:19" ht="13.5" thickBot="1">
      <c r="A163" s="329" t="s">
        <v>313</v>
      </c>
      <c r="B163" s="366" t="s">
        <v>785</v>
      </c>
      <c r="C163" s="4114"/>
      <c r="D163" s="4111"/>
      <c r="E163" s="365" t="s">
        <v>718</v>
      </c>
      <c r="F163" s="792" t="s">
        <v>34</v>
      </c>
      <c r="G163" s="346" t="s">
        <v>536</v>
      </c>
      <c r="H163" s="364" t="str">
        <f t="shared" si="37"/>
        <v>PK3-YR-ME4</v>
      </c>
      <c r="I163" s="368" t="s">
        <v>482</v>
      </c>
      <c r="J163" s="368" t="s">
        <v>484</v>
      </c>
      <c r="K163" s="303">
        <v>365</v>
      </c>
      <c r="L163" s="370"/>
      <c r="M163" s="303" t="s">
        <v>80</v>
      </c>
      <c r="N163" s="303"/>
      <c r="O163" s="303">
        <v>60</v>
      </c>
      <c r="P163" s="303">
        <v>1</v>
      </c>
      <c r="Q163" s="303">
        <f t="shared" si="23"/>
        <v>60</v>
      </c>
      <c r="R163" s="318" t="s">
        <v>385</v>
      </c>
      <c r="S163" s="305" t="s">
        <v>530</v>
      </c>
    </row>
  </sheetData>
  <autoFilter ref="A5:U163" xr:uid="{8E98A4E7-B5D3-4D51-9466-F68D8A6F2918}"/>
  <mergeCells count="45">
    <mergeCell ref="D22:D29"/>
    <mergeCell ref="C22:C29"/>
    <mergeCell ref="D30:D37"/>
    <mergeCell ref="C30:C37"/>
    <mergeCell ref="C2:K2"/>
    <mergeCell ref="C6:C13"/>
    <mergeCell ref="D6:D13"/>
    <mergeCell ref="C14:C21"/>
    <mergeCell ref="D14:D21"/>
    <mergeCell ref="D46:D53"/>
    <mergeCell ref="C46:C53"/>
    <mergeCell ref="D38:D45"/>
    <mergeCell ref="C38:C45"/>
    <mergeCell ref="C62:C69"/>
    <mergeCell ref="D62:D69"/>
    <mergeCell ref="D54:D61"/>
    <mergeCell ref="C54:C61"/>
    <mergeCell ref="D70:D77"/>
    <mergeCell ref="C70:C77"/>
    <mergeCell ref="D149:D156"/>
    <mergeCell ref="C149:C156"/>
    <mergeCell ref="C157:C159"/>
    <mergeCell ref="D157:D159"/>
    <mergeCell ref="D107:D115"/>
    <mergeCell ref="D95:D106"/>
    <mergeCell ref="C107:C115"/>
    <mergeCell ref="C95:C106"/>
    <mergeCell ref="D86:D91"/>
    <mergeCell ref="C86:C91"/>
    <mergeCell ref="C92:C94"/>
    <mergeCell ref="D92:D94"/>
    <mergeCell ref="D78:D85"/>
    <mergeCell ref="C78:C85"/>
    <mergeCell ref="D160:D163"/>
    <mergeCell ref="C160:C163"/>
    <mergeCell ref="D133:D148"/>
    <mergeCell ref="C133:C148"/>
    <mergeCell ref="D116:D121"/>
    <mergeCell ref="C116:C121"/>
    <mergeCell ref="D122:D126"/>
    <mergeCell ref="C122:C126"/>
    <mergeCell ref="D127:D129"/>
    <mergeCell ref="C127:C129"/>
    <mergeCell ref="D130:D132"/>
    <mergeCell ref="C130:C132"/>
  </mergeCells>
  <dataValidations count="6">
    <dataValidation allowBlank="1" showInputMessage="1" showErrorMessage="1" promptTitle="Planned Lubrication" prompt="Planned Lubrication work._x000a_" sqref="R78:R85 R22:R29 R6:R13" xr:uid="{327D7504-8A4A-4BDC-9377-531B144F9C34}"/>
    <dataValidation allowBlank="1" showInputMessage="1" showErrorMessage="1" promptTitle="Planned Cleaning " prompt="Planned Cleaning of equipment to perform Maintenance Activity._x000a_" sqref="R38:R45" xr:uid="{82F6EB89-4908-4943-A3C5-198FA8B222DD}"/>
    <dataValidation allowBlank="1" showInputMessage="1" showErrorMessage="1" promptTitle="Planned Preventive Maintenance" prompt="Planned Preventative work generated out of SAP." sqref="R54:R61" xr:uid="{5AB22123-B691-42A9-B126-63BB65484A75}"/>
    <dataValidation allowBlank="1" showInputMessage="1" showErrorMessage="1" promptTitle="Planned Inspection and Cond. mon" prompt="Planned Inspection and Condition Monitoring  work generated out of SAP." sqref="R62:R69 R14:R21 R46:R53 R30:R37" xr:uid="{E4A2AC4B-1C66-474E-976E-4593BDEC7EDB}"/>
    <dataValidation type="list" allowBlank="1" showInputMessage="1" showErrorMessage="1" sqref="G6:G163" xr:uid="{904F4722-7513-4830-855B-1CCB514BBC44}">
      <formula1>$T$6:$T$8</formula1>
    </dataValidation>
    <dataValidation type="list" allowBlank="1" showInputMessage="1" showErrorMessage="1" sqref="F6:F163" xr:uid="{C5EDD7C7-6ECB-4E94-BFB6-BA708295F83D}">
      <formula1>$U$6:$U$12</formula1>
    </dataValidation>
  </dataValidations>
  <printOptions horizontalCentered="1"/>
  <pageMargins left="0.23622047244094491" right="0.23622047244094491" top="0.19685039370078741" bottom="0.39370078740157483" header="0.15748031496062992" footer="0.19685039370078741"/>
  <pageSetup paperSize="9" scale="87" fitToHeight="0" orientation="landscape" r:id="rId1"/>
  <headerFooter>
    <oddFooter>&amp;L&amp;8&amp;A : PM Master Plan&amp;R&amp;8Page &amp;P / &amp;N</oddFoot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46102-B542-473F-9A5C-B4900A3934B6}">
  <sheetPr>
    <tabColor rgb="FF002060"/>
    <pageSetUpPr fitToPage="1"/>
  </sheetPr>
  <dimension ref="A1:T116"/>
  <sheetViews>
    <sheetView zoomScale="70" zoomScaleNormal="70" workbookViewId="0">
      <pane xSplit="2" ySplit="5" topLeftCell="C84" activePane="bottomRight" state="frozen"/>
      <selection activeCell="I39" sqref="I39"/>
      <selection pane="topRight" activeCell="I39" sqref="I39"/>
      <selection pane="bottomLeft" activeCell="I39" sqref="I39"/>
      <selection pane="bottomRight" activeCell="T91" sqref="T91"/>
    </sheetView>
  </sheetViews>
  <sheetFormatPr defaultColWidth="9.140625" defaultRowHeight="12" outlineLevelCol="1"/>
  <cols>
    <col min="1" max="1" width="8.28515625" style="752" customWidth="1"/>
    <col min="2" max="2" width="31.7109375" style="753" customWidth="1"/>
    <col min="3" max="3" width="16.7109375" style="1721" customWidth="1"/>
    <col min="4" max="4" width="10.42578125" style="979" customWidth="1"/>
    <col min="5" max="5" width="11" style="754" customWidth="1"/>
    <col min="6" max="7" width="7.28515625" style="754" customWidth="1"/>
    <col min="8" max="8" width="10.42578125" style="754" customWidth="1"/>
    <col min="9" max="9" width="18.42578125" style="608" customWidth="1"/>
    <col min="10" max="10" width="48.28515625" style="608" customWidth="1"/>
    <col min="11" max="11" width="10.140625" style="666" customWidth="1"/>
    <col min="12" max="12" width="24.28515625" style="665" hidden="1" customWidth="1" outlineLevel="1"/>
    <col min="13" max="13" width="6.28515625" style="666" hidden="1" customWidth="1" outlineLevel="1"/>
    <col min="14" max="14" width="6.28515625" style="666" customWidth="1" collapsed="1"/>
    <col min="15" max="15" width="6.28515625" style="666" customWidth="1"/>
    <col min="16" max="16" width="8.140625" style="666" customWidth="1" collapsed="1"/>
    <col min="17" max="18" width="8.140625" style="666" customWidth="1"/>
    <col min="19" max="16384" width="9.140625" style="608"/>
  </cols>
  <sheetData>
    <row r="1" spans="1:20" ht="12.75" thickBot="1"/>
    <row r="2" spans="1:20" ht="30" customHeight="1" thickBot="1">
      <c r="C2" s="3805" t="s">
        <v>1062</v>
      </c>
      <c r="D2" s="3806"/>
      <c r="E2" s="3806"/>
      <c r="F2" s="3806"/>
      <c r="G2" s="3806"/>
      <c r="H2" s="3806"/>
      <c r="I2" s="3806"/>
      <c r="J2" s="3806"/>
      <c r="K2" s="3807"/>
      <c r="M2" s="608"/>
      <c r="N2" s="608"/>
      <c r="O2" s="608"/>
      <c r="P2" s="608"/>
      <c r="Q2" s="608"/>
      <c r="R2" s="608"/>
    </row>
    <row r="4" spans="1:20">
      <c r="K4" s="755"/>
      <c r="L4" s="756"/>
      <c r="M4" s="755"/>
      <c r="N4" s="755"/>
      <c r="O4" s="755"/>
      <c r="P4" s="755"/>
      <c r="Q4" s="755"/>
      <c r="R4" s="755"/>
    </row>
    <row r="5" spans="1:20" ht="14.25" customHeight="1" thickBot="1">
      <c r="A5" s="66" t="s">
        <v>0</v>
      </c>
      <c r="B5" s="66" t="s">
        <v>1</v>
      </c>
      <c r="C5" s="77" t="s">
        <v>44</v>
      </c>
      <c r="D5" s="77" t="s">
        <v>62</v>
      </c>
      <c r="E5" s="77" t="s">
        <v>537</v>
      </c>
      <c r="F5" s="77" t="s">
        <v>527</v>
      </c>
      <c r="G5" s="77" t="s">
        <v>535</v>
      </c>
      <c r="H5" s="77" t="s">
        <v>45</v>
      </c>
      <c r="I5" s="66" t="s">
        <v>2</v>
      </c>
      <c r="J5" s="66" t="s">
        <v>3</v>
      </c>
      <c r="K5" s="66" t="s">
        <v>1039</v>
      </c>
      <c r="L5" s="66" t="s">
        <v>5</v>
      </c>
      <c r="M5" s="66" t="s">
        <v>51</v>
      </c>
      <c r="N5" s="66" t="s">
        <v>52</v>
      </c>
      <c r="O5" s="66" t="s">
        <v>54</v>
      </c>
      <c r="P5" s="66" t="s">
        <v>50</v>
      </c>
      <c r="Q5" s="66" t="s">
        <v>53</v>
      </c>
      <c r="R5" s="66" t="s">
        <v>382</v>
      </c>
      <c r="S5" s="1" t="s">
        <v>535</v>
      </c>
      <c r="T5" s="1" t="s">
        <v>527</v>
      </c>
    </row>
    <row r="6" spans="1:20" s="2635" customFormat="1" ht="11.25">
      <c r="A6" s="4256" t="s">
        <v>939</v>
      </c>
      <c r="B6" s="4203" t="s">
        <v>1063</v>
      </c>
      <c r="C6" s="4216">
        <v>363076</v>
      </c>
      <c r="D6" s="4213">
        <v>4334</v>
      </c>
      <c r="E6" s="4213" t="s">
        <v>846</v>
      </c>
      <c r="F6" s="4213" t="s">
        <v>32</v>
      </c>
      <c r="G6" s="4213" t="s">
        <v>536</v>
      </c>
      <c r="H6" s="4212" t="str">
        <f>A6&amp;"-"&amp;E6&amp;F6&amp;"-"&amp;G6</f>
        <v>ST-QI-ME</v>
      </c>
      <c r="I6" s="3085" t="s">
        <v>106</v>
      </c>
      <c r="J6" s="3085" t="s">
        <v>1038</v>
      </c>
      <c r="K6" s="4212">
        <v>90</v>
      </c>
      <c r="L6" s="140"/>
      <c r="M6" s="4063"/>
      <c r="N6" s="4063" t="s">
        <v>80</v>
      </c>
      <c r="O6" s="4063">
        <v>30</v>
      </c>
      <c r="P6" s="4063">
        <v>1</v>
      </c>
      <c r="Q6" s="4063">
        <f t="shared" ref="Q6" si="0">O6*P6</f>
        <v>30</v>
      </c>
      <c r="R6" s="4226" t="s">
        <v>383</v>
      </c>
    </row>
    <row r="7" spans="1:20" s="2635" customFormat="1" ht="12.75" customHeight="1">
      <c r="A7" s="4257"/>
      <c r="B7" s="4204"/>
      <c r="C7" s="4217"/>
      <c r="D7" s="4214"/>
      <c r="E7" s="4214"/>
      <c r="F7" s="4214"/>
      <c r="G7" s="4214"/>
      <c r="H7" s="4206"/>
      <c r="I7" s="3086" t="s">
        <v>106</v>
      </c>
      <c r="J7" s="3086" t="s">
        <v>1040</v>
      </c>
      <c r="K7" s="4206"/>
      <c r="L7" s="2614"/>
      <c r="M7" s="4064"/>
      <c r="N7" s="4064"/>
      <c r="O7" s="4064"/>
      <c r="P7" s="4064"/>
      <c r="Q7" s="4064"/>
      <c r="R7" s="4222"/>
    </row>
    <row r="8" spans="1:20" s="2635" customFormat="1" ht="12.75" customHeight="1">
      <c r="A8" s="4257"/>
      <c r="B8" s="4204"/>
      <c r="C8" s="4217"/>
      <c r="D8" s="4214"/>
      <c r="E8" s="4214"/>
      <c r="F8" s="4214"/>
      <c r="G8" s="4214"/>
      <c r="H8" s="4206"/>
      <c r="I8" s="3086" t="s">
        <v>1041</v>
      </c>
      <c r="J8" s="3086" t="s">
        <v>1042</v>
      </c>
      <c r="K8" s="4206"/>
      <c r="L8" s="2614"/>
      <c r="M8" s="4064"/>
      <c r="N8" s="4064"/>
      <c r="O8" s="4064"/>
      <c r="P8" s="4064"/>
      <c r="Q8" s="4064"/>
      <c r="R8" s="4222"/>
    </row>
    <row r="9" spans="1:20" s="2635" customFormat="1" ht="12.75" customHeight="1">
      <c r="A9" s="4257"/>
      <c r="B9" s="4204"/>
      <c r="C9" s="4218"/>
      <c r="D9" s="4215"/>
      <c r="E9" s="4215"/>
      <c r="F9" s="4215"/>
      <c r="G9" s="4215"/>
      <c r="H9" s="4207"/>
      <c r="I9" s="3087" t="s">
        <v>1043</v>
      </c>
      <c r="J9" s="3087" t="s">
        <v>1044</v>
      </c>
      <c r="K9" s="4207"/>
      <c r="L9" s="2633"/>
      <c r="M9" s="4225"/>
      <c r="N9" s="4225"/>
      <c r="O9" s="4225"/>
      <c r="P9" s="4225"/>
      <c r="Q9" s="4225"/>
      <c r="R9" s="4223"/>
    </row>
    <row r="10" spans="1:20" s="2635" customFormat="1" ht="12.75" customHeight="1">
      <c r="A10" s="4257"/>
      <c r="B10" s="4204"/>
      <c r="C10" s="4220">
        <v>363077</v>
      </c>
      <c r="D10" s="4219">
        <v>4335</v>
      </c>
      <c r="E10" s="4219" t="s">
        <v>846</v>
      </c>
      <c r="F10" s="4219" t="s">
        <v>32</v>
      </c>
      <c r="G10" s="4219" t="s">
        <v>536</v>
      </c>
      <c r="H10" s="4236" t="str">
        <f>A6&amp;"-"&amp;E10&amp;F10&amp;"-"&amp;G10&amp;2</f>
        <v>ST-QI-ME2</v>
      </c>
      <c r="I10" s="4208" t="s">
        <v>1064</v>
      </c>
      <c r="J10" s="3088" t="s">
        <v>1045</v>
      </c>
      <c r="K10" s="4206">
        <v>90</v>
      </c>
      <c r="L10" s="2632"/>
      <c r="M10" s="4224"/>
      <c r="N10" s="4224" t="s">
        <v>80</v>
      </c>
      <c r="O10" s="4224">
        <v>30</v>
      </c>
      <c r="P10" s="4224">
        <v>1</v>
      </c>
      <c r="Q10" s="4224">
        <f t="shared" ref="Q10" si="1">O10*P10</f>
        <v>30</v>
      </c>
      <c r="R10" s="4221" t="s">
        <v>383</v>
      </c>
    </row>
    <row r="11" spans="1:20" s="2635" customFormat="1" ht="12.75" customHeight="1">
      <c r="A11" s="4257"/>
      <c r="B11" s="4204"/>
      <c r="C11" s="4217"/>
      <c r="D11" s="4214"/>
      <c r="E11" s="4214"/>
      <c r="F11" s="4214"/>
      <c r="G11" s="4214"/>
      <c r="H11" s="4206"/>
      <c r="I11" s="4209"/>
      <c r="J11" s="3086" t="s">
        <v>1048</v>
      </c>
      <c r="K11" s="4206"/>
      <c r="L11" s="2614"/>
      <c r="M11" s="4064"/>
      <c r="N11" s="4064"/>
      <c r="O11" s="4064"/>
      <c r="P11" s="4064"/>
      <c r="Q11" s="4064"/>
      <c r="R11" s="4222"/>
    </row>
    <row r="12" spans="1:20" s="2635" customFormat="1" ht="12.75" customHeight="1">
      <c r="A12" s="4257"/>
      <c r="B12" s="4204"/>
      <c r="C12" s="4217"/>
      <c r="D12" s="4214"/>
      <c r="E12" s="4214"/>
      <c r="F12" s="4214"/>
      <c r="G12" s="4214"/>
      <c r="H12" s="4206"/>
      <c r="I12" s="4209"/>
      <c r="J12" s="3086" t="s">
        <v>1046</v>
      </c>
      <c r="K12" s="4206"/>
      <c r="L12" s="2614"/>
      <c r="M12" s="4064"/>
      <c r="N12" s="4064"/>
      <c r="O12" s="4064"/>
      <c r="P12" s="4064"/>
      <c r="Q12" s="4064"/>
      <c r="R12" s="4222"/>
    </row>
    <row r="13" spans="1:20" s="2635" customFormat="1" ht="13.5" customHeight="1">
      <c r="A13" s="4257"/>
      <c r="B13" s="4204"/>
      <c r="C13" s="4218"/>
      <c r="D13" s="4215"/>
      <c r="E13" s="4215"/>
      <c r="F13" s="4215"/>
      <c r="G13" s="4215"/>
      <c r="H13" s="4207"/>
      <c r="I13" s="4210"/>
      <c r="J13" s="3087" t="s">
        <v>1047</v>
      </c>
      <c r="K13" s="4207"/>
      <c r="L13" s="2633"/>
      <c r="M13" s="4225"/>
      <c r="N13" s="4225"/>
      <c r="O13" s="4225"/>
      <c r="P13" s="4225"/>
      <c r="Q13" s="4225"/>
      <c r="R13" s="4223"/>
    </row>
    <row r="14" spans="1:20" s="2635" customFormat="1" ht="12.75" customHeight="1">
      <c r="A14" s="4257"/>
      <c r="B14" s="4204"/>
      <c r="C14" s="4220">
        <v>363078</v>
      </c>
      <c r="D14" s="4219">
        <v>4336</v>
      </c>
      <c r="E14" s="4219" t="s">
        <v>695</v>
      </c>
      <c r="F14" s="4219" t="s">
        <v>32</v>
      </c>
      <c r="G14" s="4219" t="s">
        <v>536</v>
      </c>
      <c r="H14" s="4236" t="str">
        <f>A6&amp;"-"&amp;E14&amp;F14&amp;"-"&amp;G14</f>
        <v>ST-MI-ME</v>
      </c>
      <c r="I14" s="4208" t="s">
        <v>1064</v>
      </c>
      <c r="J14" s="3088" t="s">
        <v>1053</v>
      </c>
      <c r="K14" s="4236">
        <v>30</v>
      </c>
      <c r="L14" s="2632"/>
      <c r="M14" s="4224"/>
      <c r="N14" s="4224" t="s">
        <v>80</v>
      </c>
      <c r="O14" s="4224">
        <v>30</v>
      </c>
      <c r="P14" s="4224">
        <v>1</v>
      </c>
      <c r="Q14" s="4224">
        <v>30</v>
      </c>
      <c r="R14" s="4221" t="s">
        <v>383</v>
      </c>
    </row>
    <row r="15" spans="1:20" s="2635" customFormat="1" ht="12.75" customHeight="1">
      <c r="A15" s="4257"/>
      <c r="B15" s="4204"/>
      <c r="C15" s="4217"/>
      <c r="D15" s="4214"/>
      <c r="E15" s="4214"/>
      <c r="F15" s="4214"/>
      <c r="G15" s="4214"/>
      <c r="H15" s="4206"/>
      <c r="I15" s="4209"/>
      <c r="J15" s="3086" t="s">
        <v>1049</v>
      </c>
      <c r="K15" s="4206"/>
      <c r="L15" s="2614"/>
      <c r="M15" s="4064"/>
      <c r="N15" s="4064"/>
      <c r="O15" s="4064"/>
      <c r="P15" s="4064"/>
      <c r="Q15" s="4064"/>
      <c r="R15" s="4248"/>
    </row>
    <row r="16" spans="1:20" s="2635" customFormat="1" ht="12.75" customHeight="1">
      <c r="A16" s="4257"/>
      <c r="B16" s="4204"/>
      <c r="C16" s="4217"/>
      <c r="D16" s="4214"/>
      <c r="E16" s="4214"/>
      <c r="F16" s="4214"/>
      <c r="G16" s="4214"/>
      <c r="H16" s="4206"/>
      <c r="I16" s="4209"/>
      <c r="J16" s="3086" t="s">
        <v>1050</v>
      </c>
      <c r="K16" s="4206"/>
      <c r="L16" s="2614"/>
      <c r="M16" s="4064"/>
      <c r="N16" s="4064"/>
      <c r="O16" s="4064"/>
      <c r="P16" s="4064"/>
      <c r="Q16" s="4064"/>
      <c r="R16" s="4248"/>
    </row>
    <row r="17" spans="1:18" s="2635" customFormat="1" ht="12.75" customHeight="1">
      <c r="A17" s="4257"/>
      <c r="B17" s="4204"/>
      <c r="C17" s="4217"/>
      <c r="D17" s="4214"/>
      <c r="E17" s="4214"/>
      <c r="F17" s="4214"/>
      <c r="G17" s="4214"/>
      <c r="H17" s="4206"/>
      <c r="I17" s="4209"/>
      <c r="J17" s="3086" t="s">
        <v>1052</v>
      </c>
      <c r="K17" s="4206"/>
      <c r="L17" s="2614"/>
      <c r="M17" s="4064"/>
      <c r="N17" s="4064"/>
      <c r="O17" s="4064"/>
      <c r="P17" s="4064"/>
      <c r="Q17" s="4064"/>
      <c r="R17" s="4248"/>
    </row>
    <row r="18" spans="1:18" s="2635" customFormat="1" ht="12.75" customHeight="1">
      <c r="A18" s="4257"/>
      <c r="B18" s="4204"/>
      <c r="C18" s="4218"/>
      <c r="D18" s="4215"/>
      <c r="E18" s="4215"/>
      <c r="F18" s="4215"/>
      <c r="G18" s="4215"/>
      <c r="H18" s="4207"/>
      <c r="I18" s="4210"/>
      <c r="J18" s="3087" t="s">
        <v>1051</v>
      </c>
      <c r="K18" s="4207"/>
      <c r="L18" s="2633"/>
      <c r="M18" s="4225"/>
      <c r="N18" s="4225"/>
      <c r="O18" s="4225"/>
      <c r="P18" s="4225"/>
      <c r="Q18" s="4225"/>
      <c r="R18" s="4249"/>
    </row>
    <row r="19" spans="1:18" s="2635" customFormat="1" ht="13.5" customHeight="1">
      <c r="A19" s="4257"/>
      <c r="B19" s="4204"/>
      <c r="C19" s="3089">
        <v>363079</v>
      </c>
      <c r="D19" s="3090">
        <v>4337</v>
      </c>
      <c r="E19" s="3090" t="s">
        <v>695</v>
      </c>
      <c r="F19" s="3090" t="s">
        <v>42</v>
      </c>
      <c r="G19" s="3090" t="s">
        <v>536</v>
      </c>
      <c r="H19" s="3091" t="str">
        <f>A6&amp;"-"&amp;E19&amp;F19&amp;"-"&amp;G19</f>
        <v>ST-ML-ME</v>
      </c>
      <c r="I19" s="3092" t="s">
        <v>262</v>
      </c>
      <c r="J19" s="3092" t="s">
        <v>1065</v>
      </c>
      <c r="K19" s="3093">
        <v>30</v>
      </c>
      <c r="L19" s="2631"/>
      <c r="M19" s="2631"/>
      <c r="N19" s="2631" t="s">
        <v>80</v>
      </c>
      <c r="O19" s="2631">
        <v>30</v>
      </c>
      <c r="P19" s="2631">
        <v>1</v>
      </c>
      <c r="Q19" s="2631">
        <v>30</v>
      </c>
      <c r="R19" s="2634" t="s">
        <v>383</v>
      </c>
    </row>
    <row r="20" spans="1:18" s="2635" customFormat="1" ht="12.75" customHeight="1">
      <c r="A20" s="4257"/>
      <c r="B20" s="4204"/>
      <c r="C20" s="4217">
        <v>363080</v>
      </c>
      <c r="D20" s="4214">
        <v>4338</v>
      </c>
      <c r="E20" s="4214" t="s">
        <v>695</v>
      </c>
      <c r="F20" s="4214" t="s">
        <v>42</v>
      </c>
      <c r="G20" s="4214" t="s">
        <v>536</v>
      </c>
      <c r="H20" s="4206" t="s">
        <v>1651</v>
      </c>
      <c r="I20" s="4209" t="s">
        <v>262</v>
      </c>
      <c r="J20" s="3094" t="s">
        <v>1057</v>
      </c>
      <c r="K20" s="4206">
        <v>30</v>
      </c>
      <c r="L20" s="2630"/>
      <c r="M20" s="4064"/>
      <c r="N20" s="4064" t="s">
        <v>80</v>
      </c>
      <c r="O20" s="4064">
        <v>30</v>
      </c>
      <c r="P20" s="4064">
        <v>1</v>
      </c>
      <c r="Q20" s="4064">
        <v>30</v>
      </c>
      <c r="R20" s="4222" t="s">
        <v>383</v>
      </c>
    </row>
    <row r="21" spans="1:18" s="2635" customFormat="1" ht="12.75" customHeight="1">
      <c r="A21" s="4257"/>
      <c r="B21" s="4204"/>
      <c r="C21" s="4217"/>
      <c r="D21" s="4214"/>
      <c r="E21" s="4214"/>
      <c r="F21" s="4214"/>
      <c r="G21" s="4214"/>
      <c r="H21" s="4206"/>
      <c r="I21" s="4209"/>
      <c r="J21" s="3086" t="s">
        <v>1058</v>
      </c>
      <c r="K21" s="4206"/>
      <c r="L21" s="2614"/>
      <c r="M21" s="4064"/>
      <c r="N21" s="4064"/>
      <c r="O21" s="4064"/>
      <c r="P21" s="4064"/>
      <c r="Q21" s="4064"/>
      <c r="R21" s="4222"/>
    </row>
    <row r="22" spans="1:18" s="2635" customFormat="1" ht="12.75" customHeight="1">
      <c r="A22" s="4257"/>
      <c r="B22" s="4204"/>
      <c r="C22" s="4217"/>
      <c r="D22" s="4214"/>
      <c r="E22" s="4214"/>
      <c r="F22" s="4214"/>
      <c r="G22" s="4214"/>
      <c r="H22" s="4206"/>
      <c r="I22" s="4209"/>
      <c r="J22" s="3086" t="s">
        <v>1055</v>
      </c>
      <c r="K22" s="4206"/>
      <c r="L22" s="2614"/>
      <c r="M22" s="4064"/>
      <c r="N22" s="4064"/>
      <c r="O22" s="4064"/>
      <c r="P22" s="4064"/>
      <c r="Q22" s="4064"/>
      <c r="R22" s="4222"/>
    </row>
    <row r="23" spans="1:18" s="2635" customFormat="1" ht="13.5" customHeight="1">
      <c r="A23" s="4257"/>
      <c r="B23" s="4204"/>
      <c r="C23" s="4218"/>
      <c r="D23" s="4215"/>
      <c r="E23" s="4215"/>
      <c r="F23" s="4215"/>
      <c r="G23" s="4215"/>
      <c r="H23" s="4207"/>
      <c r="I23" s="4210"/>
      <c r="J23" s="3087" t="s">
        <v>1056</v>
      </c>
      <c r="K23" s="4207"/>
      <c r="L23" s="2633"/>
      <c r="M23" s="4225"/>
      <c r="N23" s="4225"/>
      <c r="O23" s="4225"/>
      <c r="P23" s="4225"/>
      <c r="Q23" s="4225"/>
      <c r="R23" s="4223"/>
    </row>
    <row r="24" spans="1:18" s="2635" customFormat="1" ht="13.5" customHeight="1">
      <c r="A24" s="4257"/>
      <c r="B24" s="4204"/>
      <c r="C24" s="3095">
        <v>366264</v>
      </c>
      <c r="D24" s="3090">
        <v>6778</v>
      </c>
      <c r="E24" s="3090" t="s">
        <v>718</v>
      </c>
      <c r="F24" s="3090" t="s">
        <v>34</v>
      </c>
      <c r="G24" s="3090" t="s">
        <v>536</v>
      </c>
      <c r="H24" s="3091" t="str">
        <f>A6&amp;"-"&amp;E24&amp;F24&amp;"-"&amp;G24</f>
        <v>ST-YR-ME</v>
      </c>
      <c r="I24" s="3092" t="s">
        <v>262</v>
      </c>
      <c r="J24" s="3092" t="s">
        <v>1369</v>
      </c>
      <c r="K24" s="3093">
        <v>180</v>
      </c>
      <c r="L24" s="2636"/>
      <c r="M24" s="2636" t="s">
        <v>80</v>
      </c>
      <c r="N24" s="2636"/>
      <c r="O24" s="2636">
        <v>120</v>
      </c>
      <c r="P24" s="2636">
        <v>2</v>
      </c>
      <c r="Q24" s="2636">
        <f>O24*P24</f>
        <v>240</v>
      </c>
      <c r="R24" s="2637" t="s">
        <v>385</v>
      </c>
    </row>
    <row r="25" spans="1:18" s="2635" customFormat="1" ht="12.75" customHeight="1">
      <c r="A25" s="4257"/>
      <c r="B25" s="4204"/>
      <c r="C25" s="4220">
        <v>366265</v>
      </c>
      <c r="D25" s="4219">
        <v>6779</v>
      </c>
      <c r="E25" s="4219" t="s">
        <v>718</v>
      </c>
      <c r="F25" s="4219" t="s">
        <v>34</v>
      </c>
      <c r="G25" s="4219" t="s">
        <v>536</v>
      </c>
      <c r="H25" s="4236" t="str">
        <f>A6&amp;"-"&amp;E25&amp;F25&amp;"-"&amp;G25</f>
        <v>ST-YR-ME</v>
      </c>
      <c r="I25" s="4209" t="s">
        <v>262</v>
      </c>
      <c r="J25" s="3094" t="s">
        <v>1648</v>
      </c>
      <c r="K25" s="4206">
        <v>365</v>
      </c>
      <c r="L25" s="2638"/>
      <c r="M25" s="4246" t="s">
        <v>80</v>
      </c>
      <c r="N25" s="4246"/>
      <c r="O25" s="4246">
        <v>120</v>
      </c>
      <c r="P25" s="4246">
        <v>2</v>
      </c>
      <c r="Q25" s="4246">
        <f t="shared" ref="Q25:Q28" si="2">O25*P25</f>
        <v>240</v>
      </c>
      <c r="R25" s="4243" t="s">
        <v>385</v>
      </c>
    </row>
    <row r="26" spans="1:18" s="2635" customFormat="1" ht="12.75" customHeight="1">
      <c r="A26" s="4257"/>
      <c r="B26" s="4204"/>
      <c r="C26" s="4217"/>
      <c r="D26" s="4214"/>
      <c r="E26" s="4214"/>
      <c r="F26" s="4214"/>
      <c r="G26" s="4214"/>
      <c r="H26" s="4206"/>
      <c r="I26" s="4209"/>
      <c r="J26" s="3096" t="s">
        <v>1649</v>
      </c>
      <c r="K26" s="4206"/>
      <c r="L26" s="2623"/>
      <c r="M26" s="4246"/>
      <c r="N26" s="4246"/>
      <c r="O26" s="4246"/>
      <c r="P26" s="4246"/>
      <c r="Q26" s="4246"/>
      <c r="R26" s="4243"/>
    </row>
    <row r="27" spans="1:18" s="2635" customFormat="1" ht="12.75" customHeight="1" thickBot="1">
      <c r="A27" s="4258"/>
      <c r="B27" s="4205"/>
      <c r="C27" s="4241"/>
      <c r="D27" s="4240"/>
      <c r="E27" s="4240"/>
      <c r="F27" s="4240"/>
      <c r="G27" s="4240"/>
      <c r="H27" s="4211"/>
      <c r="I27" s="4239"/>
      <c r="J27" s="3097" t="s">
        <v>1650</v>
      </c>
      <c r="K27" s="4211"/>
      <c r="L27" s="2619"/>
      <c r="M27" s="4247"/>
      <c r="N27" s="4247"/>
      <c r="O27" s="4247">
        <v>120</v>
      </c>
      <c r="P27" s="4247">
        <v>2</v>
      </c>
      <c r="Q27" s="4247">
        <f t="shared" si="2"/>
        <v>240</v>
      </c>
      <c r="R27" s="4250"/>
    </row>
    <row r="28" spans="1:18" s="2635" customFormat="1" ht="11.25">
      <c r="A28" s="4265" t="s">
        <v>939</v>
      </c>
      <c r="B28" s="4270" t="s">
        <v>1836</v>
      </c>
      <c r="C28" s="4273">
        <v>368392</v>
      </c>
      <c r="D28" s="4276">
        <v>4334</v>
      </c>
      <c r="E28" s="4276" t="s">
        <v>846</v>
      </c>
      <c r="F28" s="4276" t="s">
        <v>32</v>
      </c>
      <c r="G28" s="4276" t="s">
        <v>536</v>
      </c>
      <c r="H28" s="4245" t="str">
        <f>A28&amp;"-"&amp;E28&amp;F28&amp;"-"&amp;G28</f>
        <v>ST-QI-ME</v>
      </c>
      <c r="I28" s="2615" t="s">
        <v>106</v>
      </c>
      <c r="J28" s="2615" t="s">
        <v>1038</v>
      </c>
      <c r="K28" s="4245">
        <v>90</v>
      </c>
      <c r="L28" s="140"/>
      <c r="M28" s="4063"/>
      <c r="N28" s="4063" t="s">
        <v>80</v>
      </c>
      <c r="O28" s="4063">
        <v>30</v>
      </c>
      <c r="P28" s="4063">
        <v>1</v>
      </c>
      <c r="Q28" s="4063">
        <f t="shared" si="2"/>
        <v>30</v>
      </c>
      <c r="R28" s="4226" t="s">
        <v>383</v>
      </c>
    </row>
    <row r="29" spans="1:18" s="2635" customFormat="1" ht="12.75" customHeight="1">
      <c r="A29" s="4266"/>
      <c r="B29" s="4271"/>
      <c r="C29" s="4274"/>
      <c r="D29" s="4277"/>
      <c r="E29" s="4277"/>
      <c r="F29" s="4277"/>
      <c r="G29" s="4277"/>
      <c r="H29" s="4246"/>
      <c r="I29" s="2625" t="s">
        <v>106</v>
      </c>
      <c r="J29" s="2625" t="s">
        <v>1040</v>
      </c>
      <c r="K29" s="4246"/>
      <c r="L29" s="2614"/>
      <c r="M29" s="4064"/>
      <c r="N29" s="4064"/>
      <c r="O29" s="4064"/>
      <c r="P29" s="4064"/>
      <c r="Q29" s="4064"/>
      <c r="R29" s="4222"/>
    </row>
    <row r="30" spans="1:18" s="2635" customFormat="1" ht="12.75" customHeight="1">
      <c r="A30" s="4266"/>
      <c r="B30" s="4271"/>
      <c r="C30" s="4274"/>
      <c r="D30" s="4277"/>
      <c r="E30" s="4277"/>
      <c r="F30" s="4277"/>
      <c r="G30" s="4277"/>
      <c r="H30" s="4246"/>
      <c r="I30" s="2625" t="s">
        <v>1041</v>
      </c>
      <c r="J30" s="2625" t="s">
        <v>1042</v>
      </c>
      <c r="K30" s="4246"/>
      <c r="L30" s="2614"/>
      <c r="M30" s="4064"/>
      <c r="N30" s="4064"/>
      <c r="O30" s="4064"/>
      <c r="P30" s="4064"/>
      <c r="Q30" s="4064"/>
      <c r="R30" s="4222"/>
    </row>
    <row r="31" spans="1:18" s="2635" customFormat="1" ht="12.75" customHeight="1">
      <c r="A31" s="4266"/>
      <c r="B31" s="4271"/>
      <c r="C31" s="4275"/>
      <c r="D31" s="4278"/>
      <c r="E31" s="4278"/>
      <c r="F31" s="4278"/>
      <c r="G31" s="4278"/>
      <c r="H31" s="4292"/>
      <c r="I31" s="2629" t="s">
        <v>1043</v>
      </c>
      <c r="J31" s="2629" t="s">
        <v>1044</v>
      </c>
      <c r="K31" s="4292"/>
      <c r="L31" s="2633"/>
      <c r="M31" s="4225"/>
      <c r="N31" s="4225"/>
      <c r="O31" s="4225"/>
      <c r="P31" s="4225"/>
      <c r="Q31" s="4225"/>
      <c r="R31" s="4223"/>
    </row>
    <row r="32" spans="1:18" s="2635" customFormat="1" ht="12.75" customHeight="1">
      <c r="A32" s="4266"/>
      <c r="B32" s="4271"/>
      <c r="C32" s="4293">
        <v>368393</v>
      </c>
      <c r="D32" s="4294">
        <v>4335</v>
      </c>
      <c r="E32" s="4294" t="s">
        <v>846</v>
      </c>
      <c r="F32" s="4294" t="s">
        <v>32</v>
      </c>
      <c r="G32" s="4294" t="s">
        <v>536</v>
      </c>
      <c r="H32" s="4295" t="str">
        <f>A28&amp;"-"&amp;E32&amp;F32&amp;"-"&amp;G32&amp;2</f>
        <v>ST-QI-ME2</v>
      </c>
      <c r="I32" s="4296" t="s">
        <v>1064</v>
      </c>
      <c r="J32" s="2649" t="s">
        <v>1045</v>
      </c>
      <c r="K32" s="4246">
        <v>90</v>
      </c>
      <c r="L32" s="2632"/>
      <c r="M32" s="4224"/>
      <c r="N32" s="4224" t="s">
        <v>80</v>
      </c>
      <c r="O32" s="4224">
        <v>30</v>
      </c>
      <c r="P32" s="4224">
        <v>1</v>
      </c>
      <c r="Q32" s="4224">
        <f t="shared" ref="Q32" si="3">O32*P32</f>
        <v>30</v>
      </c>
      <c r="R32" s="4221" t="s">
        <v>383</v>
      </c>
    </row>
    <row r="33" spans="1:18" s="2635" customFormat="1" ht="12.75" customHeight="1">
      <c r="A33" s="4266"/>
      <c r="B33" s="4271"/>
      <c r="C33" s="4274"/>
      <c r="D33" s="4277"/>
      <c r="E33" s="4277"/>
      <c r="F33" s="4277"/>
      <c r="G33" s="4277"/>
      <c r="H33" s="4246"/>
      <c r="I33" s="4297"/>
      <c r="J33" s="2625" t="s">
        <v>1048</v>
      </c>
      <c r="K33" s="4246"/>
      <c r="L33" s="2614"/>
      <c r="M33" s="4064"/>
      <c r="N33" s="4064"/>
      <c r="O33" s="4064"/>
      <c r="P33" s="4064"/>
      <c r="Q33" s="4064"/>
      <c r="R33" s="4222"/>
    </row>
    <row r="34" spans="1:18" s="2635" customFormat="1" ht="12.75" customHeight="1">
      <c r="A34" s="4266"/>
      <c r="B34" s="4271"/>
      <c r="C34" s="4274"/>
      <c r="D34" s="4277"/>
      <c r="E34" s="4277"/>
      <c r="F34" s="4277"/>
      <c r="G34" s="4277"/>
      <c r="H34" s="4246"/>
      <c r="I34" s="4297"/>
      <c r="J34" s="2625" t="s">
        <v>1046</v>
      </c>
      <c r="K34" s="4246"/>
      <c r="L34" s="2614"/>
      <c r="M34" s="4064"/>
      <c r="N34" s="4064"/>
      <c r="O34" s="4064"/>
      <c r="P34" s="4064"/>
      <c r="Q34" s="4064"/>
      <c r="R34" s="4222"/>
    </row>
    <row r="35" spans="1:18" s="2635" customFormat="1" ht="13.5" customHeight="1">
      <c r="A35" s="4266"/>
      <c r="B35" s="4271"/>
      <c r="C35" s="4275"/>
      <c r="D35" s="4278"/>
      <c r="E35" s="4278"/>
      <c r="F35" s="4278"/>
      <c r="G35" s="4278"/>
      <c r="H35" s="4292"/>
      <c r="I35" s="4298"/>
      <c r="J35" s="2629" t="s">
        <v>1047</v>
      </c>
      <c r="K35" s="4292"/>
      <c r="L35" s="2633"/>
      <c r="M35" s="4225"/>
      <c r="N35" s="4225"/>
      <c r="O35" s="4225"/>
      <c r="P35" s="4225"/>
      <c r="Q35" s="4225"/>
      <c r="R35" s="4223"/>
    </row>
    <row r="36" spans="1:18" s="2635" customFormat="1" ht="12.75" customHeight="1">
      <c r="A36" s="4266"/>
      <c r="B36" s="4271"/>
      <c r="C36" s="4293">
        <v>368394</v>
      </c>
      <c r="D36" s="4294">
        <v>4336</v>
      </c>
      <c r="E36" s="4294" t="s">
        <v>695</v>
      </c>
      <c r="F36" s="4294" t="s">
        <v>32</v>
      </c>
      <c r="G36" s="4294" t="s">
        <v>536</v>
      </c>
      <c r="H36" s="4295" t="str">
        <f>A28&amp;"-"&amp;E36&amp;F36&amp;"-"&amp;G36</f>
        <v>ST-MI-ME</v>
      </c>
      <c r="I36" s="4296" t="s">
        <v>1064</v>
      </c>
      <c r="J36" s="2649" t="s">
        <v>1053</v>
      </c>
      <c r="K36" s="4295">
        <v>30</v>
      </c>
      <c r="L36" s="2632"/>
      <c r="M36" s="4224"/>
      <c r="N36" s="4224" t="s">
        <v>80</v>
      </c>
      <c r="O36" s="4224">
        <v>30</v>
      </c>
      <c r="P36" s="4224">
        <v>1</v>
      </c>
      <c r="Q36" s="4224">
        <v>30</v>
      </c>
      <c r="R36" s="4221" t="s">
        <v>383</v>
      </c>
    </row>
    <row r="37" spans="1:18" s="2635" customFormat="1" ht="12.75" customHeight="1">
      <c r="A37" s="4266"/>
      <c r="B37" s="4271"/>
      <c r="C37" s="4274"/>
      <c r="D37" s="4277"/>
      <c r="E37" s="4277"/>
      <c r="F37" s="4277"/>
      <c r="G37" s="4277"/>
      <c r="H37" s="4246"/>
      <c r="I37" s="4297"/>
      <c r="J37" s="2625" t="s">
        <v>1049</v>
      </c>
      <c r="K37" s="4246"/>
      <c r="L37" s="2614"/>
      <c r="M37" s="4064"/>
      <c r="N37" s="4064"/>
      <c r="O37" s="4064"/>
      <c r="P37" s="4064"/>
      <c r="Q37" s="4064"/>
      <c r="R37" s="4248"/>
    </row>
    <row r="38" spans="1:18" s="2635" customFormat="1" ht="12.75" customHeight="1">
      <c r="A38" s="4266"/>
      <c r="B38" s="4271"/>
      <c r="C38" s="4274"/>
      <c r="D38" s="4277"/>
      <c r="E38" s="4277"/>
      <c r="F38" s="4277"/>
      <c r="G38" s="4277"/>
      <c r="H38" s="4246"/>
      <c r="I38" s="4297"/>
      <c r="J38" s="2625" t="s">
        <v>1050</v>
      </c>
      <c r="K38" s="4246"/>
      <c r="L38" s="2614"/>
      <c r="M38" s="4064"/>
      <c r="N38" s="4064"/>
      <c r="O38" s="4064"/>
      <c r="P38" s="4064"/>
      <c r="Q38" s="4064"/>
      <c r="R38" s="4248"/>
    </row>
    <row r="39" spans="1:18" s="2635" customFormat="1" ht="12.75" customHeight="1">
      <c r="A39" s="4266"/>
      <c r="B39" s="4271"/>
      <c r="C39" s="4274"/>
      <c r="D39" s="4277"/>
      <c r="E39" s="4277"/>
      <c r="F39" s="4277"/>
      <c r="G39" s="4277"/>
      <c r="H39" s="4246"/>
      <c r="I39" s="4297"/>
      <c r="J39" s="2625" t="s">
        <v>1052</v>
      </c>
      <c r="K39" s="4246"/>
      <c r="L39" s="2614"/>
      <c r="M39" s="4064"/>
      <c r="N39" s="4064"/>
      <c r="O39" s="4064"/>
      <c r="P39" s="4064"/>
      <c r="Q39" s="4064"/>
      <c r="R39" s="4248"/>
    </row>
    <row r="40" spans="1:18" s="2635" customFormat="1" ht="12.75" customHeight="1">
      <c r="A40" s="4266"/>
      <c r="B40" s="4271"/>
      <c r="C40" s="4275"/>
      <c r="D40" s="4278"/>
      <c r="E40" s="4278"/>
      <c r="F40" s="4278"/>
      <c r="G40" s="4278"/>
      <c r="H40" s="4292"/>
      <c r="I40" s="4298"/>
      <c r="J40" s="2629" t="s">
        <v>1051</v>
      </c>
      <c r="K40" s="4292"/>
      <c r="L40" s="2633"/>
      <c r="M40" s="4225"/>
      <c r="N40" s="4225"/>
      <c r="O40" s="4225"/>
      <c r="P40" s="4225"/>
      <c r="Q40" s="4225"/>
      <c r="R40" s="4249"/>
    </row>
    <row r="41" spans="1:18" s="2635" customFormat="1" ht="13.5" customHeight="1">
      <c r="A41" s="4266"/>
      <c r="B41" s="4271"/>
      <c r="C41" s="3168">
        <v>368395</v>
      </c>
      <c r="D41" s="3184">
        <v>4337</v>
      </c>
      <c r="E41" s="3184" t="s">
        <v>695</v>
      </c>
      <c r="F41" s="3184" t="s">
        <v>42</v>
      </c>
      <c r="G41" s="3184" t="s">
        <v>536</v>
      </c>
      <c r="H41" s="3185" t="str">
        <f>A28&amp;"-"&amp;E41&amp;F41&amp;"-"&amp;G41</f>
        <v>ST-ML-ME</v>
      </c>
      <c r="I41" s="3175" t="s">
        <v>262</v>
      </c>
      <c r="J41" s="3175" t="s">
        <v>1065</v>
      </c>
      <c r="K41" s="2636">
        <v>30</v>
      </c>
      <c r="L41" s="2631"/>
      <c r="M41" s="2631"/>
      <c r="N41" s="2631" t="s">
        <v>80</v>
      </c>
      <c r="O41" s="2631">
        <v>30</v>
      </c>
      <c r="P41" s="2631">
        <v>1</v>
      </c>
      <c r="Q41" s="2631">
        <v>30</v>
      </c>
      <c r="R41" s="2634" t="s">
        <v>383</v>
      </c>
    </row>
    <row r="42" spans="1:18" s="2635" customFormat="1" ht="12.75" customHeight="1">
      <c r="A42" s="4266"/>
      <c r="B42" s="4271"/>
      <c r="C42" s="4274">
        <v>368396</v>
      </c>
      <c r="D42" s="4277">
        <v>4338</v>
      </c>
      <c r="E42" s="4277" t="s">
        <v>695</v>
      </c>
      <c r="F42" s="4277" t="s">
        <v>42</v>
      </c>
      <c r="G42" s="4277" t="s">
        <v>536</v>
      </c>
      <c r="H42" s="4246" t="s">
        <v>1651</v>
      </c>
      <c r="I42" s="4297" t="s">
        <v>262</v>
      </c>
      <c r="J42" s="2650" t="s">
        <v>1057</v>
      </c>
      <c r="K42" s="4246">
        <v>30</v>
      </c>
      <c r="L42" s="2630"/>
      <c r="M42" s="4064"/>
      <c r="N42" s="4064" t="s">
        <v>80</v>
      </c>
      <c r="O42" s="4064">
        <v>30</v>
      </c>
      <c r="P42" s="4064">
        <v>1</v>
      </c>
      <c r="Q42" s="4064">
        <v>30</v>
      </c>
      <c r="R42" s="4222" t="s">
        <v>383</v>
      </c>
    </row>
    <row r="43" spans="1:18" s="2635" customFormat="1" ht="12.75" customHeight="1">
      <c r="A43" s="4266"/>
      <c r="B43" s="4271"/>
      <c r="C43" s="4274"/>
      <c r="D43" s="4277"/>
      <c r="E43" s="4277"/>
      <c r="F43" s="4277"/>
      <c r="G43" s="4277"/>
      <c r="H43" s="4246"/>
      <c r="I43" s="4297"/>
      <c r="J43" s="2625" t="s">
        <v>1058</v>
      </c>
      <c r="K43" s="4246"/>
      <c r="L43" s="2614"/>
      <c r="M43" s="4064"/>
      <c r="N43" s="4064"/>
      <c r="O43" s="4064"/>
      <c r="P43" s="4064"/>
      <c r="Q43" s="4064"/>
      <c r="R43" s="4222"/>
    </row>
    <row r="44" spans="1:18" s="2635" customFormat="1" ht="12.75" customHeight="1">
      <c r="A44" s="4266"/>
      <c r="B44" s="4271"/>
      <c r="C44" s="4274"/>
      <c r="D44" s="4277"/>
      <c r="E44" s="4277"/>
      <c r="F44" s="4277"/>
      <c r="G44" s="4277"/>
      <c r="H44" s="4246"/>
      <c r="I44" s="4297"/>
      <c r="J44" s="2625" t="s">
        <v>1055</v>
      </c>
      <c r="K44" s="4246"/>
      <c r="L44" s="2614"/>
      <c r="M44" s="4064"/>
      <c r="N44" s="4064"/>
      <c r="O44" s="4064"/>
      <c r="P44" s="4064"/>
      <c r="Q44" s="4064"/>
      <c r="R44" s="4222"/>
    </row>
    <row r="45" spans="1:18" s="2635" customFormat="1" ht="13.5" customHeight="1">
      <c r="A45" s="4266"/>
      <c r="B45" s="4271"/>
      <c r="C45" s="4275"/>
      <c r="D45" s="4278"/>
      <c r="E45" s="4278"/>
      <c r="F45" s="4278"/>
      <c r="G45" s="4278"/>
      <c r="H45" s="4292"/>
      <c r="I45" s="4298"/>
      <c r="J45" s="2629" t="s">
        <v>1056</v>
      </c>
      <c r="K45" s="4292"/>
      <c r="L45" s="2633"/>
      <c r="M45" s="4225"/>
      <c r="N45" s="4225"/>
      <c r="O45" s="4225"/>
      <c r="P45" s="4225"/>
      <c r="Q45" s="4225"/>
      <c r="R45" s="4223"/>
    </row>
    <row r="46" spans="1:18" s="2635" customFormat="1" ht="13.5" customHeight="1">
      <c r="A46" s="4266"/>
      <c r="B46" s="4271"/>
      <c r="C46" s="3186">
        <v>368397</v>
      </c>
      <c r="D46" s="3184">
        <v>6778</v>
      </c>
      <c r="E46" s="3184" t="s">
        <v>718</v>
      </c>
      <c r="F46" s="3184" t="s">
        <v>34</v>
      </c>
      <c r="G46" s="3184" t="s">
        <v>536</v>
      </c>
      <c r="H46" s="3185" t="str">
        <f>A28&amp;"-"&amp;E46&amp;F46&amp;"-"&amp;G46</f>
        <v>ST-YR-ME</v>
      </c>
      <c r="I46" s="3175" t="s">
        <v>262</v>
      </c>
      <c r="J46" s="3175" t="s">
        <v>1369</v>
      </c>
      <c r="K46" s="2636">
        <v>180</v>
      </c>
      <c r="L46" s="2631"/>
      <c r="M46" s="2631" t="s">
        <v>80</v>
      </c>
      <c r="N46" s="2631"/>
      <c r="O46" s="2631">
        <v>120</v>
      </c>
      <c r="P46" s="2631">
        <v>2</v>
      </c>
      <c r="Q46" s="2631">
        <f>O46*P46</f>
        <v>240</v>
      </c>
      <c r="R46" s="2634" t="s">
        <v>385</v>
      </c>
    </row>
    <row r="47" spans="1:18" s="2635" customFormat="1" ht="12.75" customHeight="1">
      <c r="A47" s="4266"/>
      <c r="B47" s="4271"/>
      <c r="C47" s="4293">
        <v>368398</v>
      </c>
      <c r="D47" s="4294">
        <v>6779</v>
      </c>
      <c r="E47" s="4294" t="s">
        <v>718</v>
      </c>
      <c r="F47" s="4294" t="s">
        <v>34</v>
      </c>
      <c r="G47" s="4294" t="s">
        <v>536</v>
      </c>
      <c r="H47" s="4295" t="str">
        <f>A28&amp;"-"&amp;E47&amp;F47&amp;"-"&amp;G47</f>
        <v>ST-YR-ME</v>
      </c>
      <c r="I47" s="4297" t="s">
        <v>262</v>
      </c>
      <c r="J47" s="2650" t="s">
        <v>1648</v>
      </c>
      <c r="K47" s="4246">
        <v>365</v>
      </c>
      <c r="L47" s="2630"/>
      <c r="M47" s="4064" t="s">
        <v>80</v>
      </c>
      <c r="N47" s="4064"/>
      <c r="O47" s="4064">
        <v>120</v>
      </c>
      <c r="P47" s="4064">
        <v>2</v>
      </c>
      <c r="Q47" s="4064">
        <f t="shared" ref="Q47" si="4">O47*P47</f>
        <v>240</v>
      </c>
      <c r="R47" s="4222" t="s">
        <v>385</v>
      </c>
    </row>
    <row r="48" spans="1:18" s="2635" customFormat="1" ht="12.75" customHeight="1">
      <c r="A48" s="4266"/>
      <c r="B48" s="4271"/>
      <c r="C48" s="4274"/>
      <c r="D48" s="4277"/>
      <c r="E48" s="4277"/>
      <c r="F48" s="4277"/>
      <c r="G48" s="4277"/>
      <c r="H48" s="4246"/>
      <c r="I48" s="4297"/>
      <c r="J48" s="2647" t="s">
        <v>1649</v>
      </c>
      <c r="K48" s="4246"/>
      <c r="L48" s="3171"/>
      <c r="M48" s="4064"/>
      <c r="N48" s="4064"/>
      <c r="O48" s="4064"/>
      <c r="P48" s="4064"/>
      <c r="Q48" s="4064"/>
      <c r="R48" s="4222"/>
    </row>
    <row r="49" spans="1:18" s="2635" customFormat="1" ht="12.75" customHeight="1" thickBot="1">
      <c r="A49" s="4267"/>
      <c r="B49" s="4272"/>
      <c r="C49" s="4285"/>
      <c r="D49" s="4287"/>
      <c r="E49" s="4287"/>
      <c r="F49" s="4287"/>
      <c r="G49" s="4287"/>
      <c r="H49" s="4247"/>
      <c r="I49" s="4302"/>
      <c r="J49" s="2618" t="s">
        <v>1650</v>
      </c>
      <c r="K49" s="4247"/>
      <c r="L49" s="142"/>
      <c r="M49" s="4065"/>
      <c r="N49" s="4065"/>
      <c r="O49" s="4065">
        <v>120</v>
      </c>
      <c r="P49" s="4065">
        <v>2</v>
      </c>
      <c r="Q49" s="4065">
        <f t="shared" ref="Q49" si="5">O49*P49</f>
        <v>240</v>
      </c>
      <c r="R49" s="4299"/>
    </row>
    <row r="50" spans="1:18" s="2635" customFormat="1" ht="12.75" customHeight="1">
      <c r="A50" s="4265" t="s">
        <v>939</v>
      </c>
      <c r="B50" s="3182" t="s">
        <v>1838</v>
      </c>
      <c r="C50" s="4288"/>
      <c r="D50" s="4289">
        <v>8881</v>
      </c>
      <c r="E50" s="4289" t="s">
        <v>695</v>
      </c>
      <c r="F50" s="4289" t="s">
        <v>42</v>
      </c>
      <c r="G50" s="4289" t="s">
        <v>536</v>
      </c>
      <c r="H50" s="4283" t="str">
        <f>A6&amp;"-"&amp;E50&amp;F50&amp;"-"&amp;G50</f>
        <v>ST-ML-ME</v>
      </c>
      <c r="I50" s="4290" t="s">
        <v>1652</v>
      </c>
      <c r="J50" s="2615" t="s">
        <v>1056</v>
      </c>
      <c r="K50" s="4283">
        <v>30</v>
      </c>
      <c r="L50" s="140"/>
      <c r="M50" s="4063" t="s">
        <v>1655</v>
      </c>
      <c r="N50" s="4063"/>
      <c r="O50" s="4063">
        <v>15</v>
      </c>
      <c r="P50" s="4063">
        <v>1</v>
      </c>
      <c r="Q50" s="4063">
        <v>15</v>
      </c>
      <c r="R50" s="4226" t="s">
        <v>384</v>
      </c>
    </row>
    <row r="51" spans="1:18" s="2635" customFormat="1" ht="12.75" customHeight="1">
      <c r="A51" s="4266"/>
      <c r="B51" s="3183"/>
      <c r="C51" s="4233"/>
      <c r="D51" s="4231"/>
      <c r="E51" s="4231"/>
      <c r="F51" s="4231"/>
      <c r="G51" s="4231"/>
      <c r="H51" s="4196" t="str">
        <f>A11&amp;"-"&amp;E51&amp;F51&amp;"-"&amp;G51</f>
        <v>--</v>
      </c>
      <c r="I51" s="4235"/>
      <c r="J51" s="2625" t="s">
        <v>1654</v>
      </c>
      <c r="K51" s="4196"/>
      <c r="L51" s="2633"/>
      <c r="M51" s="4225"/>
      <c r="N51" s="4225"/>
      <c r="O51" s="4225"/>
      <c r="P51" s="4225"/>
      <c r="Q51" s="4225"/>
      <c r="R51" s="4249"/>
    </row>
    <row r="52" spans="1:18" s="2635" customFormat="1" ht="12.75" customHeight="1">
      <c r="A52" s="4266"/>
      <c r="B52" s="3183"/>
      <c r="C52" s="4284"/>
      <c r="D52" s="4286">
        <v>8882</v>
      </c>
      <c r="E52" s="4286" t="s">
        <v>718</v>
      </c>
      <c r="F52" s="4286" t="s">
        <v>34</v>
      </c>
      <c r="G52" s="4286" t="s">
        <v>536</v>
      </c>
      <c r="H52" s="4300" t="str">
        <f>A6&amp;"-"&amp;E52&amp;F52&amp;"-"&amp;G52</f>
        <v>ST-YR-ME</v>
      </c>
      <c r="I52" s="4301" t="s">
        <v>1652</v>
      </c>
      <c r="J52" s="2625" t="s">
        <v>1657</v>
      </c>
      <c r="K52" s="2624">
        <v>365</v>
      </c>
      <c r="L52" s="3177"/>
      <c r="M52" s="3170" t="s">
        <v>1655</v>
      </c>
      <c r="N52" s="3170"/>
      <c r="O52" s="3170">
        <v>15</v>
      </c>
      <c r="P52" s="3170">
        <v>1</v>
      </c>
      <c r="Q52" s="3170">
        <v>15</v>
      </c>
      <c r="R52" s="3172" t="s">
        <v>384</v>
      </c>
    </row>
    <row r="53" spans="1:18" s="2635" customFormat="1" ht="12.75" customHeight="1">
      <c r="A53" s="4266"/>
      <c r="B53" s="3183"/>
      <c r="C53" s="4232"/>
      <c r="D53" s="4230"/>
      <c r="E53" s="4230"/>
      <c r="F53" s="4230"/>
      <c r="G53" s="4230"/>
      <c r="H53" s="4195"/>
      <c r="I53" s="4234"/>
      <c r="J53" s="2625" t="s">
        <v>1656</v>
      </c>
      <c r="K53" s="2624">
        <v>365</v>
      </c>
      <c r="L53" s="3177"/>
      <c r="M53" s="3170" t="s">
        <v>1655</v>
      </c>
      <c r="N53" s="3170"/>
      <c r="O53" s="3170">
        <v>15</v>
      </c>
      <c r="P53" s="3170">
        <v>1</v>
      </c>
      <c r="Q53" s="3170">
        <v>15</v>
      </c>
      <c r="R53" s="3172" t="s">
        <v>384</v>
      </c>
    </row>
    <row r="54" spans="1:18" s="2635" customFormat="1" ht="12.75" customHeight="1">
      <c r="A54" s="4266"/>
      <c r="B54" s="3183"/>
      <c r="C54" s="4284"/>
      <c r="D54" s="4286">
        <v>8883</v>
      </c>
      <c r="E54" s="4286" t="s">
        <v>718</v>
      </c>
      <c r="F54" s="4286" t="s">
        <v>34</v>
      </c>
      <c r="G54" s="4286" t="s">
        <v>536</v>
      </c>
      <c r="H54" s="4300" t="str">
        <f>A6&amp;"-"&amp;E54&amp;F54&amp;"-"&amp;G54</f>
        <v>ST-YR-ME</v>
      </c>
      <c r="I54" s="4301" t="s">
        <v>1652</v>
      </c>
      <c r="J54" s="2625" t="s">
        <v>1658</v>
      </c>
      <c r="K54" s="2624">
        <v>365</v>
      </c>
      <c r="L54" s="3177"/>
      <c r="M54" s="3170" t="s">
        <v>1655</v>
      </c>
      <c r="N54" s="3170"/>
      <c r="O54" s="3170">
        <v>15</v>
      </c>
      <c r="P54" s="3170">
        <v>1</v>
      </c>
      <c r="Q54" s="3170">
        <v>15</v>
      </c>
      <c r="R54" s="3172" t="s">
        <v>384</v>
      </c>
    </row>
    <row r="55" spans="1:18" s="2635" customFormat="1" ht="12.75" customHeight="1" thickBot="1">
      <c r="A55" s="4267"/>
      <c r="B55" s="3187"/>
      <c r="C55" s="4285"/>
      <c r="D55" s="4287"/>
      <c r="E55" s="4230"/>
      <c r="F55" s="4230"/>
      <c r="G55" s="4230"/>
      <c r="H55" s="4195"/>
      <c r="I55" s="4234"/>
      <c r="J55" s="2639" t="s">
        <v>1659</v>
      </c>
      <c r="K55" s="3169">
        <v>365</v>
      </c>
      <c r="L55" s="3176"/>
      <c r="M55" s="3176" t="s">
        <v>1655</v>
      </c>
      <c r="N55" s="3176"/>
      <c r="O55" s="3176">
        <v>15</v>
      </c>
      <c r="P55" s="3176">
        <v>1</v>
      </c>
      <c r="Q55" s="3176">
        <v>15</v>
      </c>
      <c r="R55" s="3178" t="s">
        <v>384</v>
      </c>
    </row>
    <row r="56" spans="1:18" s="2635" customFormat="1" ht="12.75" customHeight="1">
      <c r="A56" s="4265" t="s">
        <v>939</v>
      </c>
      <c r="B56" s="3182" t="s">
        <v>1839</v>
      </c>
      <c r="C56" s="4288"/>
      <c r="D56" s="4289">
        <v>8881</v>
      </c>
      <c r="E56" s="4289" t="s">
        <v>695</v>
      </c>
      <c r="F56" s="4289" t="s">
        <v>42</v>
      </c>
      <c r="G56" s="4289" t="s">
        <v>536</v>
      </c>
      <c r="H56" s="4283" t="str">
        <f>A6&amp;"-"&amp;E56&amp;F56&amp;"-"&amp;G56</f>
        <v>ST-ML-ME</v>
      </c>
      <c r="I56" s="4290" t="s">
        <v>1653</v>
      </c>
      <c r="J56" s="2615" t="s">
        <v>1056</v>
      </c>
      <c r="K56" s="4283">
        <v>30</v>
      </c>
      <c r="L56" s="140"/>
      <c r="M56" s="4063" t="s">
        <v>1655</v>
      </c>
      <c r="N56" s="4063"/>
      <c r="O56" s="4063">
        <v>15</v>
      </c>
      <c r="P56" s="4063">
        <v>1</v>
      </c>
      <c r="Q56" s="4063">
        <v>15</v>
      </c>
      <c r="R56" s="4226" t="s">
        <v>384</v>
      </c>
    </row>
    <row r="57" spans="1:18" s="2635" customFormat="1" ht="12.75" customHeight="1">
      <c r="A57" s="4266"/>
      <c r="B57" s="3183"/>
      <c r="C57" s="4233"/>
      <c r="D57" s="4231"/>
      <c r="E57" s="4231"/>
      <c r="F57" s="4231"/>
      <c r="G57" s="4231"/>
      <c r="H57" s="4196" t="str">
        <f>A17&amp;"-"&amp;E57&amp;F57&amp;"-"&amp;G57</f>
        <v>--</v>
      </c>
      <c r="I57" s="4235"/>
      <c r="J57" s="2625" t="s">
        <v>1654</v>
      </c>
      <c r="K57" s="4196"/>
      <c r="L57" s="2633"/>
      <c r="M57" s="4225"/>
      <c r="N57" s="4225"/>
      <c r="O57" s="4225"/>
      <c r="P57" s="4225"/>
      <c r="Q57" s="4225"/>
      <c r="R57" s="4249"/>
    </row>
    <row r="58" spans="1:18" s="2635" customFormat="1" ht="12.75" customHeight="1">
      <c r="A58" s="4266"/>
      <c r="B58" s="3183"/>
      <c r="C58" s="4284"/>
      <c r="D58" s="4286">
        <v>8882</v>
      </c>
      <c r="E58" s="4286" t="s">
        <v>718</v>
      </c>
      <c r="F58" s="4286" t="s">
        <v>34</v>
      </c>
      <c r="G58" s="4286" t="s">
        <v>536</v>
      </c>
      <c r="H58" s="4300" t="str">
        <f>A6&amp;"-"&amp;E58&amp;F58&amp;"-"&amp;G58</f>
        <v>ST-YR-ME</v>
      </c>
      <c r="I58" s="4301" t="s">
        <v>1653</v>
      </c>
      <c r="J58" s="2625" t="s">
        <v>1657</v>
      </c>
      <c r="K58" s="2624">
        <v>365</v>
      </c>
      <c r="L58" s="3177"/>
      <c r="M58" s="3170" t="s">
        <v>1655</v>
      </c>
      <c r="N58" s="3170"/>
      <c r="O58" s="3170">
        <v>15</v>
      </c>
      <c r="P58" s="3170">
        <v>1</v>
      </c>
      <c r="Q58" s="3170">
        <v>15</v>
      </c>
      <c r="R58" s="3172" t="s">
        <v>384</v>
      </c>
    </row>
    <row r="59" spans="1:18" s="2635" customFormat="1" ht="12.75" customHeight="1">
      <c r="A59" s="4266"/>
      <c r="B59" s="3183"/>
      <c r="C59" s="4232"/>
      <c r="D59" s="4230"/>
      <c r="E59" s="4230"/>
      <c r="F59" s="4230"/>
      <c r="G59" s="4230"/>
      <c r="H59" s="4195"/>
      <c r="I59" s="4234"/>
      <c r="J59" s="2625" t="s">
        <v>1656</v>
      </c>
      <c r="K59" s="2624">
        <v>365</v>
      </c>
      <c r="L59" s="3177"/>
      <c r="M59" s="3170" t="s">
        <v>1655</v>
      </c>
      <c r="N59" s="3170"/>
      <c r="O59" s="3170">
        <v>15</v>
      </c>
      <c r="P59" s="3170">
        <v>1</v>
      </c>
      <c r="Q59" s="3170">
        <v>15</v>
      </c>
      <c r="R59" s="3172" t="s">
        <v>384</v>
      </c>
    </row>
    <row r="60" spans="1:18" s="2635" customFormat="1" ht="12.75" customHeight="1">
      <c r="A60" s="4266"/>
      <c r="B60" s="3183"/>
      <c r="C60" s="4284"/>
      <c r="D60" s="4286">
        <v>8883</v>
      </c>
      <c r="E60" s="4286" t="s">
        <v>718</v>
      </c>
      <c r="F60" s="4286" t="s">
        <v>34</v>
      </c>
      <c r="G60" s="4286" t="s">
        <v>536</v>
      </c>
      <c r="H60" s="4300" t="str">
        <f>A6&amp;"-"&amp;E60&amp;F60&amp;"-"&amp;G60</f>
        <v>ST-YR-ME</v>
      </c>
      <c r="I60" s="4301" t="s">
        <v>1653</v>
      </c>
      <c r="J60" s="2625" t="s">
        <v>1658</v>
      </c>
      <c r="K60" s="2624">
        <v>365</v>
      </c>
      <c r="L60" s="3177"/>
      <c r="M60" s="3170" t="s">
        <v>1655</v>
      </c>
      <c r="N60" s="3170"/>
      <c r="O60" s="3170">
        <v>15</v>
      </c>
      <c r="P60" s="3170">
        <v>1</v>
      </c>
      <c r="Q60" s="3170">
        <v>15</v>
      </c>
      <c r="R60" s="3172" t="s">
        <v>384</v>
      </c>
    </row>
    <row r="61" spans="1:18" s="2635" customFormat="1" ht="12.75" customHeight="1" thickBot="1">
      <c r="A61" s="4267"/>
      <c r="B61" s="3187"/>
      <c r="C61" s="4285"/>
      <c r="D61" s="4287"/>
      <c r="E61" s="4230"/>
      <c r="F61" s="4230"/>
      <c r="G61" s="4230"/>
      <c r="H61" s="4195"/>
      <c r="I61" s="4234"/>
      <c r="J61" s="2639" t="s">
        <v>1659</v>
      </c>
      <c r="K61" s="3169">
        <v>365</v>
      </c>
      <c r="L61" s="3176"/>
      <c r="M61" s="3176" t="s">
        <v>1655</v>
      </c>
      <c r="N61" s="3176"/>
      <c r="O61" s="3176">
        <v>15</v>
      </c>
      <c r="P61" s="3176">
        <v>1</v>
      </c>
      <c r="Q61" s="3176">
        <v>15</v>
      </c>
      <c r="R61" s="3178" t="s">
        <v>384</v>
      </c>
    </row>
    <row r="62" spans="1:18" s="2613" customFormat="1" ht="13.5" customHeight="1">
      <c r="A62" s="4262" t="s">
        <v>939</v>
      </c>
      <c r="B62" s="4253" t="s">
        <v>1362</v>
      </c>
      <c r="C62" s="3179">
        <v>364255</v>
      </c>
      <c r="D62" s="3180">
        <v>5660</v>
      </c>
      <c r="E62" s="3180" t="s">
        <v>695</v>
      </c>
      <c r="F62" s="3180" t="s">
        <v>42</v>
      </c>
      <c r="G62" s="3180" t="s">
        <v>536</v>
      </c>
      <c r="H62" s="2848" t="str">
        <f t="shared" ref="H62" si="6">A62&amp;"-"&amp;E62&amp;F62&amp;"-"&amp;G62</f>
        <v>ST-ML-ME</v>
      </c>
      <c r="I62" s="205" t="s">
        <v>1362</v>
      </c>
      <c r="J62" s="205" t="s">
        <v>1054</v>
      </c>
      <c r="K62" s="140">
        <v>30</v>
      </c>
      <c r="L62" s="2616"/>
      <c r="M62" s="140"/>
      <c r="N62" s="140" t="s">
        <v>80</v>
      </c>
      <c r="O62" s="140">
        <v>30</v>
      </c>
      <c r="P62" s="140">
        <v>1</v>
      </c>
      <c r="Q62" s="140">
        <v>30</v>
      </c>
      <c r="R62" s="2849" t="s">
        <v>383</v>
      </c>
    </row>
    <row r="63" spans="1:18" s="2613" customFormat="1" ht="13.5" customHeight="1">
      <c r="A63" s="4263"/>
      <c r="B63" s="4254"/>
      <c r="C63" s="3181">
        <v>364256</v>
      </c>
      <c r="D63" s="2851">
        <v>5661</v>
      </c>
      <c r="E63" s="2851" t="s">
        <v>695</v>
      </c>
      <c r="F63" s="2851" t="s">
        <v>32</v>
      </c>
      <c r="G63" s="2851" t="s">
        <v>536</v>
      </c>
      <c r="H63" s="2854" t="str">
        <f>A62&amp;"-"&amp;E63&amp;F63&amp;"-"&amp;G63&amp;2</f>
        <v>ST-MI-ME2</v>
      </c>
      <c r="I63" s="201" t="s">
        <v>1362</v>
      </c>
      <c r="J63" s="201" t="s">
        <v>1059</v>
      </c>
      <c r="K63" s="2614">
        <v>30</v>
      </c>
      <c r="L63" s="2624"/>
      <c r="M63" s="2614"/>
      <c r="N63" s="2614" t="s">
        <v>80</v>
      </c>
      <c r="O63" s="2614">
        <v>30</v>
      </c>
      <c r="P63" s="2614">
        <v>1</v>
      </c>
      <c r="Q63" s="2614">
        <v>30</v>
      </c>
      <c r="R63" s="2855" t="s">
        <v>383</v>
      </c>
    </row>
    <row r="64" spans="1:18" s="2621" customFormat="1" ht="13.5" customHeight="1">
      <c r="A64" s="4263"/>
      <c r="B64" s="4254"/>
      <c r="C64" s="4237">
        <v>364257</v>
      </c>
      <c r="D64" s="4197">
        <v>5662</v>
      </c>
      <c r="E64" s="4197" t="s">
        <v>718</v>
      </c>
      <c r="F64" s="4197" t="s">
        <v>34</v>
      </c>
      <c r="G64" s="4197" t="s">
        <v>536</v>
      </c>
      <c r="H64" s="4193" t="str">
        <f>A62&amp;"-"&amp;E64&amp;F64&amp;"-"&amp;G64</f>
        <v>ST-YR-ME</v>
      </c>
      <c r="I64" s="4199" t="s">
        <v>1362</v>
      </c>
      <c r="J64" s="201" t="s">
        <v>1060</v>
      </c>
      <c r="K64" s="4193">
        <v>365</v>
      </c>
      <c r="L64" s="2624"/>
      <c r="M64" s="4193" t="s">
        <v>80</v>
      </c>
      <c r="N64" s="4193"/>
      <c r="O64" s="4193">
        <v>120</v>
      </c>
      <c r="P64" s="4193">
        <v>2</v>
      </c>
      <c r="Q64" s="4193">
        <f>O64*P64</f>
        <v>240</v>
      </c>
      <c r="R64" s="4191" t="s">
        <v>385</v>
      </c>
    </row>
    <row r="65" spans="1:18" s="2621" customFormat="1" ht="13.5" customHeight="1" thickBot="1">
      <c r="A65" s="4264"/>
      <c r="B65" s="4255"/>
      <c r="C65" s="4238"/>
      <c r="D65" s="4198"/>
      <c r="E65" s="4198"/>
      <c r="F65" s="4198"/>
      <c r="G65" s="4198"/>
      <c r="H65" s="4194"/>
      <c r="I65" s="4200"/>
      <c r="J65" s="208" t="s">
        <v>1061</v>
      </c>
      <c r="K65" s="4194"/>
      <c r="L65" s="2619"/>
      <c r="M65" s="4194"/>
      <c r="N65" s="4194"/>
      <c r="O65" s="4194"/>
      <c r="P65" s="4194"/>
      <c r="Q65" s="4194"/>
      <c r="R65" s="4192"/>
    </row>
    <row r="66" spans="1:18" s="2613" customFormat="1" ht="13.5" customHeight="1">
      <c r="A66" s="4262" t="s">
        <v>939</v>
      </c>
      <c r="B66" s="4253" t="s">
        <v>1837</v>
      </c>
      <c r="C66" s="2640">
        <v>368399</v>
      </c>
      <c r="D66" s="2641">
        <v>5660</v>
      </c>
      <c r="E66" s="2641" t="s">
        <v>695</v>
      </c>
      <c r="F66" s="2641" t="s">
        <v>42</v>
      </c>
      <c r="G66" s="2641" t="s">
        <v>536</v>
      </c>
      <c r="H66" s="2642" t="str">
        <f t="shared" ref="H66" si="7">A66&amp;"-"&amp;E66&amp;F66&amp;"-"&amp;G66</f>
        <v>ST-ML-ME</v>
      </c>
      <c r="I66" s="2615" t="s">
        <v>1837</v>
      </c>
      <c r="J66" s="2615" t="s">
        <v>1054</v>
      </c>
      <c r="K66" s="2616">
        <v>30</v>
      </c>
      <c r="L66" s="2616"/>
      <c r="M66" s="140"/>
      <c r="N66" s="140" t="s">
        <v>80</v>
      </c>
      <c r="O66" s="140">
        <v>30</v>
      </c>
      <c r="P66" s="140">
        <v>1</v>
      </c>
      <c r="Q66" s="140">
        <v>30</v>
      </c>
      <c r="R66" s="2849" t="s">
        <v>383</v>
      </c>
    </row>
    <row r="67" spans="1:18" s="2613" customFormat="1" ht="13.5" customHeight="1">
      <c r="A67" s="4263"/>
      <c r="B67" s="4254"/>
      <c r="C67" s="2648">
        <v>368400</v>
      </c>
      <c r="D67" s="2626">
        <v>5661</v>
      </c>
      <c r="E67" s="2626" t="s">
        <v>695</v>
      </c>
      <c r="F67" s="2626" t="s">
        <v>32</v>
      </c>
      <c r="G67" s="2626" t="s">
        <v>536</v>
      </c>
      <c r="H67" s="2627" t="str">
        <f>A66&amp;"-"&amp;E67&amp;F67&amp;"-"&amp;G67&amp;2</f>
        <v>ST-MI-ME2</v>
      </c>
      <c r="I67" s="2625" t="s">
        <v>1837</v>
      </c>
      <c r="J67" s="2625" t="s">
        <v>1059</v>
      </c>
      <c r="K67" s="2624">
        <v>30</v>
      </c>
      <c r="L67" s="2624"/>
      <c r="M67" s="2614"/>
      <c r="N67" s="2614" t="s">
        <v>80</v>
      </c>
      <c r="O67" s="2614">
        <v>30</v>
      </c>
      <c r="P67" s="2614">
        <v>1</v>
      </c>
      <c r="Q67" s="2614">
        <v>30</v>
      </c>
      <c r="R67" s="2855" t="s">
        <v>383</v>
      </c>
    </row>
    <row r="68" spans="1:18" s="2621" customFormat="1" ht="13.5" customHeight="1">
      <c r="A68" s="4263"/>
      <c r="B68" s="4254"/>
      <c r="C68" s="4233">
        <v>368471</v>
      </c>
      <c r="D68" s="4231">
        <v>5662</v>
      </c>
      <c r="E68" s="4231" t="s">
        <v>718</v>
      </c>
      <c r="F68" s="4231" t="s">
        <v>34</v>
      </c>
      <c r="G68" s="4231" t="s">
        <v>536</v>
      </c>
      <c r="H68" s="4196" t="str">
        <f>A66&amp;"-"&amp;E68&amp;F68&amp;"-"&amp;G68</f>
        <v>ST-YR-ME</v>
      </c>
      <c r="I68" s="4235" t="s">
        <v>1837</v>
      </c>
      <c r="J68" s="2625" t="s">
        <v>1060</v>
      </c>
      <c r="K68" s="4196">
        <v>365</v>
      </c>
      <c r="L68" s="2624"/>
      <c r="M68" s="4193" t="s">
        <v>80</v>
      </c>
      <c r="N68" s="4193"/>
      <c r="O68" s="4193">
        <v>120</v>
      </c>
      <c r="P68" s="4193">
        <v>2</v>
      </c>
      <c r="Q68" s="4193">
        <f>O68*P68</f>
        <v>240</v>
      </c>
      <c r="R68" s="4191" t="s">
        <v>385</v>
      </c>
    </row>
    <row r="69" spans="1:18" s="2621" customFormat="1" ht="13.5" customHeight="1" thickBot="1">
      <c r="A69" s="4264"/>
      <c r="B69" s="4255"/>
      <c r="C69" s="4291"/>
      <c r="D69" s="4268"/>
      <c r="E69" s="4268"/>
      <c r="F69" s="4268"/>
      <c r="G69" s="4268"/>
      <c r="H69" s="4269"/>
      <c r="I69" s="4303"/>
      <c r="J69" s="2618" t="s">
        <v>1061</v>
      </c>
      <c r="K69" s="4269"/>
      <c r="L69" s="2619"/>
      <c r="M69" s="4194"/>
      <c r="N69" s="4194"/>
      <c r="O69" s="4194"/>
      <c r="P69" s="4194"/>
      <c r="Q69" s="4194"/>
      <c r="R69" s="4192"/>
    </row>
    <row r="70" spans="1:18" s="2622" customFormat="1" ht="15" customHeight="1">
      <c r="A70" s="4259" t="s">
        <v>939</v>
      </c>
      <c r="B70" s="4251" t="s">
        <v>1815</v>
      </c>
      <c r="C70" s="2640">
        <v>364251</v>
      </c>
      <c r="D70" s="2641">
        <v>5656</v>
      </c>
      <c r="E70" s="2641" t="s">
        <v>695</v>
      </c>
      <c r="F70" s="2641" t="s">
        <v>9</v>
      </c>
      <c r="G70" s="2641" t="s">
        <v>536</v>
      </c>
      <c r="H70" s="2642" t="str">
        <f t="shared" ref="H70" si="8">A70&amp;"-"&amp;E70&amp;F70&amp;"-"&amp;G70</f>
        <v>ST-MC-ME</v>
      </c>
      <c r="I70" s="2615" t="s">
        <v>1298</v>
      </c>
      <c r="J70" s="2615" t="s">
        <v>1357</v>
      </c>
      <c r="K70" s="2616">
        <v>30</v>
      </c>
      <c r="L70" s="2616"/>
      <c r="M70" s="2616" t="s">
        <v>80</v>
      </c>
      <c r="N70" s="2616"/>
      <c r="O70" s="2616">
        <v>30</v>
      </c>
      <c r="P70" s="2616">
        <v>2</v>
      </c>
      <c r="Q70" s="2616">
        <v>60</v>
      </c>
      <c r="R70" s="2617" t="s">
        <v>384</v>
      </c>
    </row>
    <row r="71" spans="1:18" s="2622" customFormat="1" ht="15" customHeight="1">
      <c r="A71" s="4260"/>
      <c r="B71" s="4252"/>
      <c r="C71" s="2648">
        <v>364252</v>
      </c>
      <c r="D71" s="2626">
        <v>5657</v>
      </c>
      <c r="E71" s="2626" t="s">
        <v>695</v>
      </c>
      <c r="F71" s="2626" t="s">
        <v>9</v>
      </c>
      <c r="G71" s="2626" t="s">
        <v>697</v>
      </c>
      <c r="H71" s="2627" t="str">
        <f>A70&amp;"-"&amp;E71&amp;F71&amp;"-"&amp;G71</f>
        <v>ST-MC-EE</v>
      </c>
      <c r="I71" s="2625" t="s">
        <v>1298</v>
      </c>
      <c r="J71" s="2625" t="s">
        <v>1359</v>
      </c>
      <c r="K71" s="2624">
        <v>30</v>
      </c>
      <c r="L71" s="2624"/>
      <c r="M71" s="2624" t="s">
        <v>80</v>
      </c>
      <c r="N71" s="2624"/>
      <c r="O71" s="2624">
        <v>30</v>
      </c>
      <c r="P71" s="2624">
        <v>2</v>
      </c>
      <c r="Q71" s="2624">
        <f>O71*P71</f>
        <v>60</v>
      </c>
      <c r="R71" s="2628" t="s">
        <v>384</v>
      </c>
    </row>
    <row r="72" spans="1:18" s="2622" customFormat="1" ht="15" customHeight="1" thickBot="1">
      <c r="A72" s="4261"/>
      <c r="B72" s="2643" t="s">
        <v>1815</v>
      </c>
      <c r="C72" s="2644">
        <v>364254</v>
      </c>
      <c r="D72" s="2645">
        <v>5659</v>
      </c>
      <c r="E72" s="2645" t="s">
        <v>713</v>
      </c>
      <c r="F72" s="2645" t="s">
        <v>9</v>
      </c>
      <c r="G72" s="2645" t="s">
        <v>536</v>
      </c>
      <c r="H72" s="2646" t="str">
        <f>A70&amp;"-"&amp;E72&amp;F72&amp;"-"&amp;G72</f>
        <v>ST-NC-ME</v>
      </c>
      <c r="I72" s="2618" t="s">
        <v>1298</v>
      </c>
      <c r="J72" s="2618" t="s">
        <v>1358</v>
      </c>
      <c r="K72" s="2619">
        <v>60</v>
      </c>
      <c r="L72" s="2619"/>
      <c r="M72" s="2619" t="s">
        <v>80</v>
      </c>
      <c r="N72" s="2619"/>
      <c r="O72" s="2619">
        <v>30</v>
      </c>
      <c r="P72" s="2619">
        <v>2</v>
      </c>
      <c r="Q72" s="2619">
        <f>O72*P72</f>
        <v>60</v>
      </c>
      <c r="R72" s="2620" t="s">
        <v>384</v>
      </c>
    </row>
    <row r="73" spans="1:18" s="2622" customFormat="1" ht="15" customHeight="1">
      <c r="A73" s="4281" t="s">
        <v>939</v>
      </c>
      <c r="B73" s="4279" t="s">
        <v>1816</v>
      </c>
      <c r="C73" s="4232">
        <v>364253</v>
      </c>
      <c r="D73" s="4230">
        <v>5658</v>
      </c>
      <c r="E73" s="4230" t="s">
        <v>695</v>
      </c>
      <c r="F73" s="4230" t="s">
        <v>9</v>
      </c>
      <c r="G73" s="4230" t="s">
        <v>536</v>
      </c>
      <c r="H73" s="4195" t="str">
        <f t="shared" ref="H73:H84" si="9">A73&amp;"-"&amp;E73&amp;F73&amp;"-"&amp;G73</f>
        <v>ST-MC-ME</v>
      </c>
      <c r="I73" s="4234" t="s">
        <v>1363</v>
      </c>
      <c r="J73" s="2650" t="s">
        <v>1360</v>
      </c>
      <c r="K73" s="4195">
        <v>30</v>
      </c>
      <c r="L73" s="2638"/>
      <c r="M73" s="4195" t="s">
        <v>80</v>
      </c>
      <c r="N73" s="4195"/>
      <c r="O73" s="4195">
        <v>30</v>
      </c>
      <c r="P73" s="4195">
        <v>2</v>
      </c>
      <c r="Q73" s="4195">
        <v>60</v>
      </c>
      <c r="R73" s="4201" t="s">
        <v>384</v>
      </c>
    </row>
    <row r="74" spans="1:18" s="2622" customFormat="1" ht="15" customHeight="1" thickBot="1">
      <c r="A74" s="4282"/>
      <c r="B74" s="4280"/>
      <c r="C74" s="4233"/>
      <c r="D74" s="4231"/>
      <c r="E74" s="4231"/>
      <c r="F74" s="4231"/>
      <c r="G74" s="4231"/>
      <c r="H74" s="4196"/>
      <c r="I74" s="4235"/>
      <c r="J74" s="2625" t="s">
        <v>1361</v>
      </c>
      <c r="K74" s="4196"/>
      <c r="L74" s="2624"/>
      <c r="M74" s="4196"/>
      <c r="N74" s="4196"/>
      <c r="O74" s="4196"/>
      <c r="P74" s="4196"/>
      <c r="Q74" s="4196"/>
      <c r="R74" s="4202"/>
    </row>
    <row r="75" spans="1:18" s="2622" customFormat="1" ht="15" customHeight="1">
      <c r="A75" s="3004" t="s">
        <v>939</v>
      </c>
      <c r="B75" s="3005" t="s">
        <v>1628</v>
      </c>
      <c r="C75" s="3006">
        <v>365511</v>
      </c>
      <c r="D75" s="3007">
        <v>6014</v>
      </c>
      <c r="E75" s="3007" t="s">
        <v>695</v>
      </c>
      <c r="F75" s="3007" t="s">
        <v>32</v>
      </c>
      <c r="G75" s="3007" t="s">
        <v>536</v>
      </c>
      <c r="H75" s="3008" t="str">
        <f>A75&amp;"-"&amp;E75&amp;F75&amp;"-"&amp;G75</f>
        <v>ST-MI-ME</v>
      </c>
      <c r="I75" s="3009" t="s">
        <v>1630</v>
      </c>
      <c r="J75" s="3009" t="s">
        <v>1627</v>
      </c>
      <c r="K75" s="4245">
        <v>7</v>
      </c>
      <c r="L75" s="2616"/>
      <c r="M75" s="4245" t="s">
        <v>80</v>
      </c>
      <c r="N75" s="4245"/>
      <c r="O75" s="4245">
        <v>30</v>
      </c>
      <c r="P75" s="4245">
        <v>1</v>
      </c>
      <c r="Q75" s="4245">
        <f>O75*P75</f>
        <v>30</v>
      </c>
      <c r="R75" s="4242" t="s">
        <v>383</v>
      </c>
    </row>
    <row r="76" spans="1:18" s="2622" customFormat="1" ht="15" customHeight="1">
      <c r="A76" s="3010" t="s">
        <v>939</v>
      </c>
      <c r="B76" s="3011" t="s">
        <v>1629</v>
      </c>
      <c r="C76" s="3016"/>
      <c r="D76" s="3012">
        <v>6017</v>
      </c>
      <c r="E76" s="3012" t="s">
        <v>695</v>
      </c>
      <c r="F76" s="3012" t="s">
        <v>32</v>
      </c>
      <c r="G76" s="3012" t="s">
        <v>536</v>
      </c>
      <c r="H76" s="3013" t="str">
        <f t="shared" ref="H76:H77" si="10">A76&amp;"-"&amp;E76&amp;F76&amp;"-"&amp;G76</f>
        <v>ST-MI-ME</v>
      </c>
      <c r="I76" s="3014" t="s">
        <v>1631</v>
      </c>
      <c r="J76" s="3015" t="s">
        <v>1627</v>
      </c>
      <c r="K76" s="4246"/>
      <c r="L76" s="2624"/>
      <c r="M76" s="4246"/>
      <c r="N76" s="4246"/>
      <c r="O76" s="4246"/>
      <c r="P76" s="4246"/>
      <c r="Q76" s="4246"/>
      <c r="R76" s="4243"/>
    </row>
    <row r="77" spans="1:18" s="2622" customFormat="1" ht="15" customHeight="1" thickBot="1">
      <c r="A77" s="3010" t="s">
        <v>939</v>
      </c>
      <c r="B77" s="3011" t="s">
        <v>1632</v>
      </c>
      <c r="C77" s="3016">
        <v>365528</v>
      </c>
      <c r="D77" s="3012">
        <v>6018</v>
      </c>
      <c r="E77" s="3017" t="s">
        <v>695</v>
      </c>
      <c r="F77" s="3017" t="s">
        <v>32</v>
      </c>
      <c r="G77" s="3017" t="s">
        <v>536</v>
      </c>
      <c r="H77" s="3018" t="str">
        <f t="shared" si="10"/>
        <v>ST-MI-ME</v>
      </c>
      <c r="I77" s="3014" t="s">
        <v>1633</v>
      </c>
      <c r="J77" s="3015" t="s">
        <v>1627</v>
      </c>
      <c r="K77" s="4247"/>
      <c r="L77" s="2624"/>
      <c r="M77" s="4247"/>
      <c r="N77" s="4247"/>
      <c r="O77" s="4247"/>
      <c r="P77" s="4247"/>
      <c r="Q77" s="4247"/>
      <c r="R77" s="4244"/>
    </row>
    <row r="78" spans="1:18" s="2613" customFormat="1" ht="15" customHeight="1">
      <c r="A78" s="339" t="s">
        <v>939</v>
      </c>
      <c r="B78" s="93" t="s">
        <v>273</v>
      </c>
      <c r="C78" s="78"/>
      <c r="D78" s="3180">
        <v>1539</v>
      </c>
      <c r="E78" s="138"/>
      <c r="F78" s="138"/>
      <c r="G78" s="138"/>
      <c r="H78" s="174" t="str">
        <f t="shared" si="9"/>
        <v>ST--</v>
      </c>
      <c r="I78" s="4227" t="s">
        <v>273</v>
      </c>
      <c r="J78" s="28" t="s">
        <v>274</v>
      </c>
      <c r="K78" s="26">
        <v>365</v>
      </c>
      <c r="L78" s="26"/>
      <c r="M78" s="26"/>
      <c r="N78" s="26" t="s">
        <v>80</v>
      </c>
      <c r="O78" s="26"/>
      <c r="P78" s="26">
        <v>30</v>
      </c>
      <c r="Q78" s="26">
        <v>1</v>
      </c>
      <c r="R78" s="79">
        <f t="shared" ref="R78:R85" si="11">P78*Q78</f>
        <v>30</v>
      </c>
    </row>
    <row r="79" spans="1:18" s="2613" customFormat="1" ht="15" customHeight="1">
      <c r="A79" s="341" t="s">
        <v>939</v>
      </c>
      <c r="B79" s="94" t="s">
        <v>75</v>
      </c>
      <c r="C79" s="80"/>
      <c r="D79" s="2851">
        <v>1539</v>
      </c>
      <c r="E79" s="65"/>
      <c r="F79" s="65"/>
      <c r="G79" s="65"/>
      <c r="H79" s="171" t="str">
        <f t="shared" si="9"/>
        <v>ST--</v>
      </c>
      <c r="I79" s="4228"/>
      <c r="J79" s="8" t="s">
        <v>275</v>
      </c>
      <c r="K79" s="13">
        <v>365</v>
      </c>
      <c r="L79" s="13"/>
      <c r="M79" s="13"/>
      <c r="N79" s="13" t="s">
        <v>80</v>
      </c>
      <c r="O79" s="13"/>
      <c r="P79" s="13">
        <v>30</v>
      </c>
      <c r="Q79" s="13">
        <v>1</v>
      </c>
      <c r="R79" s="81">
        <f t="shared" si="11"/>
        <v>30</v>
      </c>
    </row>
    <row r="80" spans="1:18" s="2613" customFormat="1" ht="15" customHeight="1" thickBot="1">
      <c r="A80" s="343" t="s">
        <v>939</v>
      </c>
      <c r="B80" s="95"/>
      <c r="C80" s="88"/>
      <c r="D80" s="2859">
        <v>1539</v>
      </c>
      <c r="E80" s="139"/>
      <c r="F80" s="139"/>
      <c r="G80" s="139"/>
      <c r="H80" s="172" t="str">
        <f t="shared" si="9"/>
        <v>ST--</v>
      </c>
      <c r="I80" s="4229"/>
      <c r="J80" s="11" t="s">
        <v>276</v>
      </c>
      <c r="K80" s="16">
        <v>365</v>
      </c>
      <c r="L80" s="16"/>
      <c r="M80" s="16"/>
      <c r="N80" s="16" t="s">
        <v>80</v>
      </c>
      <c r="O80" s="16"/>
      <c r="P80" s="16">
        <v>30</v>
      </c>
      <c r="Q80" s="16">
        <v>1</v>
      </c>
      <c r="R80" s="89">
        <f t="shared" si="11"/>
        <v>30</v>
      </c>
    </row>
    <row r="81" spans="1:19" s="2613" customFormat="1" ht="15" customHeight="1">
      <c r="A81" s="339" t="s">
        <v>939</v>
      </c>
      <c r="B81" s="93" t="s">
        <v>67</v>
      </c>
      <c r="C81" s="78">
        <v>357534</v>
      </c>
      <c r="D81" s="3180">
        <v>1530</v>
      </c>
      <c r="E81" s="138"/>
      <c r="F81" s="138"/>
      <c r="G81" s="138"/>
      <c r="H81" s="174" t="str">
        <f t="shared" si="9"/>
        <v>ST--</v>
      </c>
      <c r="I81" s="3752" t="s">
        <v>67</v>
      </c>
      <c r="J81" s="28" t="s">
        <v>68</v>
      </c>
      <c r="K81" s="26">
        <v>180</v>
      </c>
      <c r="L81" s="26"/>
      <c r="M81" s="26"/>
      <c r="N81" s="26" t="s">
        <v>80</v>
      </c>
      <c r="O81" s="26"/>
      <c r="P81" s="26">
        <v>120</v>
      </c>
      <c r="Q81" s="26">
        <v>2</v>
      </c>
      <c r="R81" s="79">
        <f t="shared" si="11"/>
        <v>240</v>
      </c>
    </row>
    <row r="82" spans="1:19" s="2613" customFormat="1" ht="15" customHeight="1">
      <c r="A82" s="341" t="s">
        <v>939</v>
      </c>
      <c r="B82" s="94" t="s">
        <v>75</v>
      </c>
      <c r="C82" s="80">
        <v>357534</v>
      </c>
      <c r="D82" s="2851">
        <v>1530</v>
      </c>
      <c r="E82" s="65"/>
      <c r="F82" s="65"/>
      <c r="G82" s="65"/>
      <c r="H82" s="171" t="str">
        <f t="shared" si="9"/>
        <v>ST--</v>
      </c>
      <c r="I82" s="3753"/>
      <c r="J82" s="8" t="s">
        <v>69</v>
      </c>
      <c r="K82" s="13">
        <v>180</v>
      </c>
      <c r="L82" s="13"/>
      <c r="M82" s="13"/>
      <c r="N82" s="13" t="s">
        <v>80</v>
      </c>
      <c r="O82" s="13"/>
      <c r="P82" s="13">
        <v>120</v>
      </c>
      <c r="Q82" s="13">
        <v>2</v>
      </c>
      <c r="R82" s="81">
        <f t="shared" si="11"/>
        <v>240</v>
      </c>
    </row>
    <row r="83" spans="1:19" s="2613" customFormat="1" ht="15" customHeight="1">
      <c r="A83" s="341" t="s">
        <v>939</v>
      </c>
      <c r="B83" s="94"/>
      <c r="C83" s="80">
        <v>357534</v>
      </c>
      <c r="D83" s="2851">
        <v>1530</v>
      </c>
      <c r="E83" s="65"/>
      <c r="F83" s="65"/>
      <c r="G83" s="65"/>
      <c r="H83" s="171" t="str">
        <f t="shared" si="9"/>
        <v>ST--</v>
      </c>
      <c r="I83" s="3753"/>
      <c r="J83" s="8" t="s">
        <v>79</v>
      </c>
      <c r="K83" s="13">
        <v>180</v>
      </c>
      <c r="L83" s="13"/>
      <c r="M83" s="13"/>
      <c r="N83" s="13" t="s">
        <v>80</v>
      </c>
      <c r="O83" s="13"/>
      <c r="P83" s="13">
        <v>120</v>
      </c>
      <c r="Q83" s="13">
        <v>2</v>
      </c>
      <c r="R83" s="81">
        <f t="shared" si="11"/>
        <v>240</v>
      </c>
    </row>
    <row r="84" spans="1:19" s="2613" customFormat="1" ht="15" customHeight="1" thickBot="1">
      <c r="A84" s="343" t="s">
        <v>939</v>
      </c>
      <c r="B84" s="95"/>
      <c r="C84" s="88">
        <v>357534</v>
      </c>
      <c r="D84" s="2859">
        <v>1530</v>
      </c>
      <c r="E84" s="139"/>
      <c r="F84" s="139"/>
      <c r="G84" s="139"/>
      <c r="H84" s="172" t="str">
        <f t="shared" si="9"/>
        <v>ST--</v>
      </c>
      <c r="I84" s="3569"/>
      <c r="J84" s="11" t="s">
        <v>72</v>
      </c>
      <c r="K84" s="16">
        <v>180</v>
      </c>
      <c r="L84" s="16"/>
      <c r="M84" s="16"/>
      <c r="N84" s="16" t="s">
        <v>80</v>
      </c>
      <c r="O84" s="16"/>
      <c r="P84" s="16">
        <v>120</v>
      </c>
      <c r="Q84" s="16">
        <v>2</v>
      </c>
      <c r="R84" s="89">
        <f t="shared" si="11"/>
        <v>240</v>
      </c>
    </row>
    <row r="85" spans="1:19" ht="12.75" customHeight="1">
      <c r="A85" s="3878" t="s">
        <v>282</v>
      </c>
      <c r="B85" s="3881" t="s">
        <v>1922</v>
      </c>
      <c r="C85" s="4085">
        <v>369341</v>
      </c>
      <c r="D85" s="4082">
        <v>9209</v>
      </c>
      <c r="E85" s="4082" t="s">
        <v>695</v>
      </c>
      <c r="F85" s="4082" t="s">
        <v>42</v>
      </c>
      <c r="G85" s="4082" t="s">
        <v>536</v>
      </c>
      <c r="H85" s="4082" t="s">
        <v>1962</v>
      </c>
      <c r="I85" s="4310" t="s">
        <v>1923</v>
      </c>
      <c r="J85" s="3236" t="s">
        <v>1925</v>
      </c>
      <c r="K85" s="4310">
        <v>30</v>
      </c>
      <c r="L85" s="3237"/>
      <c r="M85" s="4304" t="s">
        <v>80</v>
      </c>
      <c r="N85" s="4304"/>
      <c r="O85" s="4307"/>
      <c r="P85" s="4304">
        <v>5</v>
      </c>
      <c r="Q85" s="4304">
        <v>1</v>
      </c>
      <c r="R85" s="4317">
        <f t="shared" si="11"/>
        <v>5</v>
      </c>
      <c r="S85" s="1977"/>
    </row>
    <row r="86" spans="1:19" ht="12.75" customHeight="1">
      <c r="A86" s="3879"/>
      <c r="B86" s="3882"/>
      <c r="C86" s="4086"/>
      <c r="D86" s="4083"/>
      <c r="E86" s="4083"/>
      <c r="F86" s="4083"/>
      <c r="G86" s="4083"/>
      <c r="H86" s="4083"/>
      <c r="I86" s="4311"/>
      <c r="J86" s="3238" t="s">
        <v>1924</v>
      </c>
      <c r="K86" s="4311"/>
      <c r="L86" s="3239"/>
      <c r="M86" s="4305"/>
      <c r="N86" s="4305"/>
      <c r="O86" s="4308"/>
      <c r="P86" s="4305"/>
      <c r="Q86" s="4305"/>
      <c r="R86" s="4318"/>
      <c r="S86" s="1977"/>
    </row>
    <row r="87" spans="1:19" ht="12.75" customHeight="1">
      <c r="A87" s="3879"/>
      <c r="B87" s="3882"/>
      <c r="C87" s="4086"/>
      <c r="D87" s="4083"/>
      <c r="E87" s="4083"/>
      <c r="F87" s="4083"/>
      <c r="G87" s="4083"/>
      <c r="H87" s="4083"/>
      <c r="I87" s="4311"/>
      <c r="J87" s="3238" t="s">
        <v>1926</v>
      </c>
      <c r="K87" s="4311"/>
      <c r="L87" s="3240"/>
      <c r="M87" s="4305"/>
      <c r="N87" s="4305"/>
      <c r="O87" s="4308"/>
      <c r="P87" s="4305"/>
      <c r="Q87" s="4305"/>
      <c r="R87" s="4318"/>
      <c r="S87" s="1977"/>
    </row>
    <row r="88" spans="1:19" ht="12.75" customHeight="1">
      <c r="A88" s="3879"/>
      <c r="B88" s="3882"/>
      <c r="C88" s="4086"/>
      <c r="D88" s="4083"/>
      <c r="E88" s="4083"/>
      <c r="F88" s="4083"/>
      <c r="G88" s="4083"/>
      <c r="H88" s="4083"/>
      <c r="I88" s="4311"/>
      <c r="J88" s="3241" t="s">
        <v>1929</v>
      </c>
      <c r="K88" s="4311"/>
      <c r="L88" s="3240"/>
      <c r="M88" s="4305"/>
      <c r="N88" s="4305"/>
      <c r="O88" s="4308"/>
      <c r="P88" s="4305"/>
      <c r="Q88" s="4305"/>
      <c r="R88" s="4318"/>
      <c r="S88" s="1977"/>
    </row>
    <row r="89" spans="1:19" ht="12.75" customHeight="1">
      <c r="A89" s="3879"/>
      <c r="B89" s="3882"/>
      <c r="C89" s="4086"/>
      <c r="D89" s="4083"/>
      <c r="E89" s="4083"/>
      <c r="F89" s="4083"/>
      <c r="G89" s="4083"/>
      <c r="H89" s="4083"/>
      <c r="I89" s="4311"/>
      <c r="J89" s="3238" t="s">
        <v>1930</v>
      </c>
      <c r="K89" s="4311"/>
      <c r="L89" s="3240"/>
      <c r="M89" s="4305"/>
      <c r="N89" s="4305"/>
      <c r="O89" s="4308"/>
      <c r="P89" s="4305"/>
      <c r="Q89" s="4305"/>
      <c r="R89" s="4318"/>
      <c r="S89" s="1977"/>
    </row>
    <row r="90" spans="1:19" ht="12.75" customHeight="1">
      <c r="A90" s="3879"/>
      <c r="B90" s="3882"/>
      <c r="C90" s="4086"/>
      <c r="D90" s="4083"/>
      <c r="E90" s="4083"/>
      <c r="F90" s="4083"/>
      <c r="G90" s="4083"/>
      <c r="H90" s="4083"/>
      <c r="I90" s="4311"/>
      <c r="J90" s="3242" t="s">
        <v>1931</v>
      </c>
      <c r="K90" s="4311"/>
      <c r="L90" s="3240"/>
      <c r="M90" s="4305"/>
      <c r="N90" s="4305"/>
      <c r="O90" s="4308"/>
      <c r="P90" s="4305"/>
      <c r="Q90" s="4305"/>
      <c r="R90" s="4318"/>
      <c r="S90" s="1977"/>
    </row>
    <row r="91" spans="1:19" ht="12.75" customHeight="1">
      <c r="A91" s="3879"/>
      <c r="B91" s="3882"/>
      <c r="C91" s="4182"/>
      <c r="D91" s="4181"/>
      <c r="E91" s="4181"/>
      <c r="F91" s="4181"/>
      <c r="G91" s="4181"/>
      <c r="H91" s="4181"/>
      <c r="I91" s="4312"/>
      <c r="J91" s="3243" t="s">
        <v>1926</v>
      </c>
      <c r="K91" s="4312"/>
      <c r="L91" s="3245"/>
      <c r="M91" s="4306"/>
      <c r="N91" s="4306"/>
      <c r="O91" s="4309"/>
      <c r="P91" s="4306"/>
      <c r="Q91" s="4306"/>
      <c r="R91" s="4315"/>
      <c r="S91" s="1977"/>
    </row>
    <row r="92" spans="1:19" ht="12.75" customHeight="1">
      <c r="A92" s="3879"/>
      <c r="B92" s="3882"/>
      <c r="C92" s="4320">
        <v>369342</v>
      </c>
      <c r="D92" s="4319">
        <v>9210</v>
      </c>
      <c r="E92" s="4319" t="s">
        <v>695</v>
      </c>
      <c r="F92" s="4319" t="s">
        <v>9</v>
      </c>
      <c r="G92" s="4319" t="s">
        <v>536</v>
      </c>
      <c r="H92" s="4319" t="s">
        <v>1963</v>
      </c>
      <c r="I92" s="4313" t="s">
        <v>1923</v>
      </c>
      <c r="J92" s="3246" t="s">
        <v>1927</v>
      </c>
      <c r="K92" s="4313">
        <v>30</v>
      </c>
      <c r="L92" s="3247"/>
      <c r="M92" s="4316" t="s">
        <v>80</v>
      </c>
      <c r="N92" s="4316"/>
      <c r="O92" s="4316"/>
      <c r="P92" s="4316">
        <v>10</v>
      </c>
      <c r="Q92" s="4316">
        <v>1</v>
      </c>
      <c r="R92" s="4314">
        <f>P92*Q92</f>
        <v>10</v>
      </c>
      <c r="S92" s="1977"/>
    </row>
    <row r="93" spans="1:19" ht="12.75" customHeight="1">
      <c r="A93" s="3879"/>
      <c r="B93" s="3882"/>
      <c r="C93" s="4182"/>
      <c r="D93" s="4181"/>
      <c r="E93" s="4181"/>
      <c r="F93" s="4181"/>
      <c r="G93" s="4181"/>
      <c r="H93" s="4181"/>
      <c r="I93" s="4312"/>
      <c r="J93" s="3243" t="s">
        <v>1928</v>
      </c>
      <c r="K93" s="4312"/>
      <c r="L93" s="3245"/>
      <c r="M93" s="4306"/>
      <c r="N93" s="4306"/>
      <c r="O93" s="4306"/>
      <c r="P93" s="4306"/>
      <c r="Q93" s="4306"/>
      <c r="R93" s="4315"/>
      <c r="S93" s="1977"/>
    </row>
    <row r="94" spans="1:19" ht="12.75" customHeight="1">
      <c r="A94" s="3879"/>
      <c r="B94" s="3882"/>
      <c r="C94" s="3310">
        <v>369343</v>
      </c>
      <c r="D94" s="3248">
        <v>9211</v>
      </c>
      <c r="E94" s="3248" t="s">
        <v>696</v>
      </c>
      <c r="F94" s="3248" t="s">
        <v>34</v>
      </c>
      <c r="G94" s="3248" t="s">
        <v>536</v>
      </c>
      <c r="H94" s="3248" t="s">
        <v>1964</v>
      </c>
      <c r="I94" s="3244" t="s">
        <v>1923</v>
      </c>
      <c r="J94" s="3249" t="s">
        <v>1932</v>
      </c>
      <c r="K94" s="3250">
        <v>180</v>
      </c>
      <c r="L94" s="3251"/>
      <c r="M94" s="3251" t="s">
        <v>80</v>
      </c>
      <c r="N94" s="3251"/>
      <c r="O94" s="3252"/>
      <c r="P94" s="3251">
        <v>60</v>
      </c>
      <c r="Q94" s="3251">
        <v>1</v>
      </c>
      <c r="R94" s="3253">
        <f>P94*Q94</f>
        <v>60</v>
      </c>
      <c r="S94" s="1977"/>
    </row>
    <row r="95" spans="1:19" ht="12.75" customHeight="1">
      <c r="A95" s="3879"/>
      <c r="B95" s="3882"/>
      <c r="C95" s="4183">
        <v>369344</v>
      </c>
      <c r="D95" s="4185">
        <v>9212</v>
      </c>
      <c r="E95" s="4185" t="s">
        <v>695</v>
      </c>
      <c r="F95" s="4185" t="s">
        <v>42</v>
      </c>
      <c r="G95" s="4185" t="s">
        <v>536</v>
      </c>
      <c r="H95" s="4185" t="s">
        <v>1962</v>
      </c>
      <c r="I95" s="4187" t="s">
        <v>1933</v>
      </c>
      <c r="J95" s="3254" t="s">
        <v>1934</v>
      </c>
      <c r="K95" s="4330">
        <v>30</v>
      </c>
      <c r="L95" s="3255"/>
      <c r="M95" s="4161" t="s">
        <v>80</v>
      </c>
      <c r="N95" s="4161"/>
      <c r="O95" s="4161"/>
      <c r="P95" s="4161">
        <v>10</v>
      </c>
      <c r="Q95" s="4161">
        <v>1</v>
      </c>
      <c r="R95" s="4163">
        <f t="shared" ref="R95" si="12">P95*Q95</f>
        <v>10</v>
      </c>
      <c r="S95" s="1977"/>
    </row>
    <row r="96" spans="1:19" ht="12.75" customHeight="1">
      <c r="A96" s="3879"/>
      <c r="B96" s="3882"/>
      <c r="C96" s="4184"/>
      <c r="D96" s="4186"/>
      <c r="E96" s="4186"/>
      <c r="F96" s="4186"/>
      <c r="G96" s="4186"/>
      <c r="H96" s="4186"/>
      <c r="I96" s="4188"/>
      <c r="J96" s="3256" t="s">
        <v>1935</v>
      </c>
      <c r="K96" s="4331"/>
      <c r="L96" s="3257"/>
      <c r="M96" s="4162"/>
      <c r="N96" s="4162"/>
      <c r="O96" s="4162"/>
      <c r="P96" s="4162"/>
      <c r="Q96" s="4162"/>
      <c r="R96" s="4164"/>
      <c r="S96" s="1977"/>
    </row>
    <row r="97" spans="1:19" ht="12.75" customHeight="1">
      <c r="A97" s="3879"/>
      <c r="B97" s="3882"/>
      <c r="C97" s="4324">
        <v>369345</v>
      </c>
      <c r="D97" s="4321">
        <v>9213</v>
      </c>
      <c r="E97" s="4321" t="s">
        <v>695</v>
      </c>
      <c r="F97" s="4321" t="s">
        <v>42</v>
      </c>
      <c r="G97" s="4321" t="s">
        <v>536</v>
      </c>
      <c r="H97" s="4321" t="s">
        <v>1962</v>
      </c>
      <c r="I97" s="4327" t="s">
        <v>1936</v>
      </c>
      <c r="J97" s="3278" t="s">
        <v>1937</v>
      </c>
      <c r="K97" s="4327">
        <v>30</v>
      </c>
      <c r="L97" s="3279"/>
      <c r="M97" s="4168" t="s">
        <v>80</v>
      </c>
      <c r="N97" s="4168"/>
      <c r="O97" s="4168"/>
      <c r="P97" s="4168">
        <v>10</v>
      </c>
      <c r="Q97" s="4168">
        <v>1</v>
      </c>
      <c r="R97" s="4165">
        <f>P97*Q97</f>
        <v>10</v>
      </c>
      <c r="S97" s="1977"/>
    </row>
    <row r="98" spans="1:19" ht="12.75" customHeight="1">
      <c r="A98" s="3879"/>
      <c r="B98" s="3882"/>
      <c r="C98" s="4325"/>
      <c r="D98" s="4322"/>
      <c r="E98" s="4322"/>
      <c r="F98" s="4322"/>
      <c r="G98" s="4322"/>
      <c r="H98" s="4322"/>
      <c r="I98" s="4328"/>
      <c r="J98" s="3281" t="s">
        <v>1925</v>
      </c>
      <c r="K98" s="4328"/>
      <c r="L98" s="3282"/>
      <c r="M98" s="4169"/>
      <c r="N98" s="4169"/>
      <c r="O98" s="4169"/>
      <c r="P98" s="4169"/>
      <c r="Q98" s="4169"/>
      <c r="R98" s="4166"/>
      <c r="S98" s="1977"/>
    </row>
    <row r="99" spans="1:19" ht="12.75" customHeight="1">
      <c r="A99" s="3879"/>
      <c r="B99" s="3882"/>
      <c r="C99" s="4326"/>
      <c r="D99" s="4323"/>
      <c r="E99" s="4323"/>
      <c r="F99" s="4323"/>
      <c r="G99" s="4323"/>
      <c r="H99" s="4323"/>
      <c r="I99" s="4329"/>
      <c r="J99" s="3284" t="s">
        <v>1938</v>
      </c>
      <c r="K99" s="4329"/>
      <c r="L99" s="3285"/>
      <c r="M99" s="4170"/>
      <c r="N99" s="4170"/>
      <c r="O99" s="4170"/>
      <c r="P99" s="4170"/>
      <c r="Q99" s="4170"/>
      <c r="R99" s="4167"/>
      <c r="S99" s="1977"/>
    </row>
    <row r="100" spans="1:19" ht="12.75" customHeight="1">
      <c r="A100" s="3879"/>
      <c r="B100" s="3882"/>
      <c r="C100" s="3311">
        <v>369346</v>
      </c>
      <c r="D100" s="3288">
        <v>9214</v>
      </c>
      <c r="E100" s="3288" t="s">
        <v>696</v>
      </c>
      <c r="F100" s="3288" t="s">
        <v>42</v>
      </c>
      <c r="G100" s="3288" t="s">
        <v>536</v>
      </c>
      <c r="H100" s="3288" t="s">
        <v>1964</v>
      </c>
      <c r="I100" s="3280" t="s">
        <v>1936</v>
      </c>
      <c r="J100" s="3289" t="s">
        <v>1939</v>
      </c>
      <c r="K100" s="3283">
        <v>180</v>
      </c>
      <c r="L100" s="3286"/>
      <c r="M100" s="3286" t="s">
        <v>80</v>
      </c>
      <c r="N100" s="3286"/>
      <c r="O100" s="3286"/>
      <c r="P100" s="3286">
        <v>60</v>
      </c>
      <c r="Q100" s="3286">
        <v>1</v>
      </c>
      <c r="R100" s="3287">
        <v>60</v>
      </c>
      <c r="S100" s="1977"/>
    </row>
    <row r="101" spans="1:19" ht="12.75" customHeight="1">
      <c r="A101" s="3879"/>
      <c r="B101" s="3882"/>
      <c r="C101" s="4175">
        <v>369347</v>
      </c>
      <c r="D101" s="4177">
        <v>9215</v>
      </c>
      <c r="E101" s="4177" t="s">
        <v>695</v>
      </c>
      <c r="F101" s="4177" t="s">
        <v>42</v>
      </c>
      <c r="G101" s="4177" t="s">
        <v>536</v>
      </c>
      <c r="H101" s="4177" t="s">
        <v>1965</v>
      </c>
      <c r="I101" s="4179" t="s">
        <v>1940</v>
      </c>
      <c r="J101" s="3259" t="s">
        <v>1941</v>
      </c>
      <c r="K101" s="4338">
        <v>7</v>
      </c>
      <c r="L101" s="3260"/>
      <c r="M101" s="4171" t="s">
        <v>80</v>
      </c>
      <c r="N101" s="4171"/>
      <c r="O101" s="4171"/>
      <c r="P101" s="4171">
        <v>10</v>
      </c>
      <c r="Q101" s="4171">
        <v>1</v>
      </c>
      <c r="R101" s="4173">
        <f t="shared" ref="R101" si="13">P101*Q101</f>
        <v>10</v>
      </c>
      <c r="S101" s="1977"/>
    </row>
    <row r="102" spans="1:19" ht="12.75" customHeight="1">
      <c r="A102" s="3879"/>
      <c r="B102" s="3882"/>
      <c r="C102" s="4176"/>
      <c r="D102" s="4178"/>
      <c r="E102" s="4178"/>
      <c r="F102" s="4178"/>
      <c r="G102" s="4178"/>
      <c r="H102" s="4178"/>
      <c r="I102" s="4180"/>
      <c r="J102" s="3261" t="s">
        <v>1942</v>
      </c>
      <c r="K102" s="4339"/>
      <c r="L102" s="3262"/>
      <c r="M102" s="4172"/>
      <c r="N102" s="4172"/>
      <c r="O102" s="4172"/>
      <c r="P102" s="4172"/>
      <c r="Q102" s="4172"/>
      <c r="R102" s="4174"/>
      <c r="S102" s="1977"/>
    </row>
    <row r="103" spans="1:19" ht="12.75" customHeight="1">
      <c r="A103" s="3879"/>
      <c r="B103" s="3882"/>
      <c r="C103" s="4145">
        <v>369348</v>
      </c>
      <c r="D103" s="4147">
        <v>9216</v>
      </c>
      <c r="E103" s="4149" t="s">
        <v>695</v>
      </c>
      <c r="F103" s="4149" t="s">
        <v>9</v>
      </c>
      <c r="G103" s="4149" t="s">
        <v>536</v>
      </c>
      <c r="H103" s="4149" t="s">
        <v>1963</v>
      </c>
      <c r="I103" s="4334" t="s">
        <v>1943</v>
      </c>
      <c r="J103" s="3266" t="s">
        <v>1954</v>
      </c>
      <c r="K103" s="4151">
        <v>30</v>
      </c>
      <c r="L103" s="3263"/>
      <c r="M103" s="4153" t="s">
        <v>80</v>
      </c>
      <c r="N103" s="4153"/>
      <c r="O103" s="4153"/>
      <c r="P103" s="4153">
        <v>10</v>
      </c>
      <c r="Q103" s="4153">
        <v>1</v>
      </c>
      <c r="R103" s="4155">
        <f t="shared" ref="R103" si="14">P103*Q103</f>
        <v>10</v>
      </c>
      <c r="S103" s="1977"/>
    </row>
    <row r="104" spans="1:19" ht="12.75" customHeight="1">
      <c r="A104" s="3879"/>
      <c r="B104" s="3882"/>
      <c r="C104" s="4146"/>
      <c r="D104" s="4148"/>
      <c r="E104" s="4150"/>
      <c r="F104" s="4150"/>
      <c r="G104" s="4150"/>
      <c r="H104" s="4150"/>
      <c r="I104" s="4335"/>
      <c r="J104" s="3264" t="s">
        <v>1955</v>
      </c>
      <c r="K104" s="4152"/>
      <c r="L104" s="3267"/>
      <c r="M104" s="4154"/>
      <c r="N104" s="4154"/>
      <c r="O104" s="4154"/>
      <c r="P104" s="4154"/>
      <c r="Q104" s="4154"/>
      <c r="R104" s="4156"/>
      <c r="S104" s="1977"/>
    </row>
    <row r="105" spans="1:19" ht="12.75" customHeight="1">
      <c r="A105" s="3879"/>
      <c r="B105" s="3882"/>
      <c r="C105" s="4135">
        <v>369349</v>
      </c>
      <c r="D105" s="4157">
        <v>9217</v>
      </c>
      <c r="E105" s="4158" t="s">
        <v>696</v>
      </c>
      <c r="F105" s="4158" t="s">
        <v>34</v>
      </c>
      <c r="G105" s="4158" t="s">
        <v>536</v>
      </c>
      <c r="H105" s="4158" t="s">
        <v>1964</v>
      </c>
      <c r="I105" s="4334" t="s">
        <v>1943</v>
      </c>
      <c r="J105" s="3265" t="s">
        <v>1952</v>
      </c>
      <c r="K105" s="4151">
        <v>180</v>
      </c>
      <c r="L105" s="3263"/>
      <c r="M105" s="4153" t="s">
        <v>80</v>
      </c>
      <c r="N105" s="4153"/>
      <c r="O105" s="4153"/>
      <c r="P105" s="4153">
        <v>30</v>
      </c>
      <c r="Q105" s="4153">
        <v>2</v>
      </c>
      <c r="R105" s="4155">
        <f t="shared" ref="R105" si="15">P105*Q105</f>
        <v>60</v>
      </c>
      <c r="S105" s="1977"/>
    </row>
    <row r="106" spans="1:19" ht="12.75" customHeight="1">
      <c r="A106" s="3879"/>
      <c r="B106" s="3882"/>
      <c r="C106" s="4136"/>
      <c r="D106" s="4148"/>
      <c r="E106" s="4150"/>
      <c r="F106" s="4150"/>
      <c r="G106" s="4150"/>
      <c r="H106" s="4150"/>
      <c r="I106" s="4335"/>
      <c r="J106" s="3266" t="s">
        <v>1953</v>
      </c>
      <c r="K106" s="4152"/>
      <c r="L106" s="3267"/>
      <c r="M106" s="4154"/>
      <c r="N106" s="4154"/>
      <c r="O106" s="4154"/>
      <c r="P106" s="4154"/>
      <c r="Q106" s="4154"/>
      <c r="R106" s="4156"/>
      <c r="S106" s="1977"/>
    </row>
    <row r="107" spans="1:19" s="973" customFormat="1" ht="12.75" customHeight="1">
      <c r="A107" s="3879"/>
      <c r="B107" s="3882"/>
      <c r="C107" s="4159">
        <v>369350</v>
      </c>
      <c r="D107" s="4137">
        <v>9218</v>
      </c>
      <c r="E107" s="4139" t="s">
        <v>695</v>
      </c>
      <c r="F107" s="4139" t="s">
        <v>42</v>
      </c>
      <c r="G107" s="4139" t="s">
        <v>536</v>
      </c>
      <c r="H107" s="4139" t="s">
        <v>1962</v>
      </c>
      <c r="I107" s="4336" t="s">
        <v>1944</v>
      </c>
      <c r="J107" s="3302" t="s">
        <v>1945</v>
      </c>
      <c r="K107" s="4141">
        <v>30</v>
      </c>
      <c r="L107" s="3272"/>
      <c r="M107" s="4133" t="s">
        <v>80</v>
      </c>
      <c r="N107" s="4133"/>
      <c r="O107" s="4133"/>
      <c r="P107" s="4133">
        <v>10</v>
      </c>
      <c r="Q107" s="4133">
        <v>1</v>
      </c>
      <c r="R107" s="4143">
        <f t="shared" ref="R107" si="16">P107*Q107</f>
        <v>10</v>
      </c>
      <c r="S107" s="1977"/>
    </row>
    <row r="108" spans="1:19" s="973" customFormat="1" ht="12.75" customHeight="1">
      <c r="A108" s="3879"/>
      <c r="B108" s="3882"/>
      <c r="C108" s="4160"/>
      <c r="D108" s="4138"/>
      <c r="E108" s="4140"/>
      <c r="F108" s="4140"/>
      <c r="G108" s="4140"/>
      <c r="H108" s="4140"/>
      <c r="I108" s="4337"/>
      <c r="J108" s="3303" t="s">
        <v>1946</v>
      </c>
      <c r="K108" s="4142"/>
      <c r="L108" s="3271"/>
      <c r="M108" s="4134"/>
      <c r="N108" s="4134"/>
      <c r="O108" s="4134"/>
      <c r="P108" s="4134"/>
      <c r="Q108" s="4134"/>
      <c r="R108" s="4144"/>
      <c r="S108" s="1977"/>
    </row>
    <row r="109" spans="1:19" s="973" customFormat="1" ht="12.75" customHeight="1">
      <c r="A109" s="3879"/>
      <c r="B109" s="3882"/>
      <c r="C109" s="4135">
        <v>369351</v>
      </c>
      <c r="D109" s="4137">
        <v>9219</v>
      </c>
      <c r="E109" s="4137" t="s">
        <v>718</v>
      </c>
      <c r="F109" s="4137" t="s">
        <v>34</v>
      </c>
      <c r="G109" s="4137" t="s">
        <v>536</v>
      </c>
      <c r="H109" s="4137" t="s">
        <v>1813</v>
      </c>
      <c r="I109" s="4336" t="s">
        <v>1944</v>
      </c>
      <c r="J109" s="3304" t="s">
        <v>1950</v>
      </c>
      <c r="K109" s="4336">
        <v>365</v>
      </c>
      <c r="L109" s="3272"/>
      <c r="M109" s="4344" t="s">
        <v>80</v>
      </c>
      <c r="N109" s="4344"/>
      <c r="O109" s="4344"/>
      <c r="P109" s="4344">
        <v>60</v>
      </c>
      <c r="Q109" s="4344">
        <v>2</v>
      </c>
      <c r="R109" s="4342">
        <f>P109*Q109</f>
        <v>120</v>
      </c>
      <c r="S109" s="1977"/>
    </row>
    <row r="110" spans="1:19" s="973" customFormat="1" ht="12.75" customHeight="1">
      <c r="A110" s="3879"/>
      <c r="B110" s="3882"/>
      <c r="C110" s="4136"/>
      <c r="D110" s="4138"/>
      <c r="E110" s="4138"/>
      <c r="F110" s="4138"/>
      <c r="G110" s="4138"/>
      <c r="H110" s="4138"/>
      <c r="I110" s="4337"/>
      <c r="J110" s="3305" t="s">
        <v>1951</v>
      </c>
      <c r="K110" s="4337"/>
      <c r="L110" s="3271"/>
      <c r="M110" s="4345"/>
      <c r="N110" s="4345"/>
      <c r="O110" s="4345"/>
      <c r="P110" s="4345"/>
      <c r="Q110" s="4345"/>
      <c r="R110" s="4343"/>
      <c r="S110" s="1977"/>
    </row>
    <row r="111" spans="1:19" s="973" customFormat="1" ht="12.75" customHeight="1">
      <c r="A111" s="3879"/>
      <c r="B111" s="3882"/>
      <c r="C111" s="3313">
        <v>369352</v>
      </c>
      <c r="D111" s="3269">
        <v>9220</v>
      </c>
      <c r="E111" s="3269" t="s">
        <v>718</v>
      </c>
      <c r="F111" s="3269" t="s">
        <v>34</v>
      </c>
      <c r="G111" s="3269" t="s">
        <v>536</v>
      </c>
      <c r="H111" s="3269" t="s">
        <v>1813</v>
      </c>
      <c r="I111" s="3270" t="s">
        <v>1944</v>
      </c>
      <c r="J111" s="3305" t="s">
        <v>1947</v>
      </c>
      <c r="K111" s="3270">
        <v>365</v>
      </c>
      <c r="L111" s="3273"/>
      <c r="M111" s="3268" t="s">
        <v>80</v>
      </c>
      <c r="N111" s="3274"/>
      <c r="O111" s="3274"/>
      <c r="P111" s="3274"/>
      <c r="Q111" s="3274"/>
      <c r="R111" s="3275"/>
      <c r="S111" s="1977"/>
    </row>
    <row r="112" spans="1:19" s="973" customFormat="1" ht="12.75" customHeight="1">
      <c r="A112" s="3879"/>
      <c r="B112" s="3882"/>
      <c r="C112" s="3312">
        <v>369353</v>
      </c>
      <c r="D112" s="3291">
        <v>9221</v>
      </c>
      <c r="E112" s="3291" t="s">
        <v>718</v>
      </c>
      <c r="F112" s="3291" t="s">
        <v>42</v>
      </c>
      <c r="G112" s="3291" t="s">
        <v>536</v>
      </c>
      <c r="H112" s="3291" t="s">
        <v>1962</v>
      </c>
      <c r="I112" s="3290" t="s">
        <v>1948</v>
      </c>
      <c r="J112" s="3306" t="s">
        <v>1949</v>
      </c>
      <c r="K112" s="3290">
        <v>365</v>
      </c>
      <c r="L112" s="3277"/>
      <c r="M112" s="3258" t="s">
        <v>80</v>
      </c>
      <c r="N112" s="3258"/>
      <c r="O112" s="3258"/>
      <c r="P112" s="3258">
        <v>60</v>
      </c>
      <c r="Q112" s="3258">
        <v>2</v>
      </c>
      <c r="R112" s="3292">
        <v>120</v>
      </c>
      <c r="S112" s="1977"/>
    </row>
    <row r="113" spans="1:19" s="973" customFormat="1" ht="12.75" customHeight="1">
      <c r="A113" s="3879"/>
      <c r="B113" s="3882"/>
      <c r="C113" s="2455">
        <v>369354</v>
      </c>
      <c r="D113" s="2457">
        <v>9222</v>
      </c>
      <c r="E113" s="2457" t="s">
        <v>695</v>
      </c>
      <c r="F113" s="2457" t="s">
        <v>42</v>
      </c>
      <c r="G113" s="2457" t="s">
        <v>536</v>
      </c>
      <c r="H113" s="2457" t="s">
        <v>1962</v>
      </c>
      <c r="I113" s="3293" t="s">
        <v>1956</v>
      </c>
      <c r="J113" s="3307" t="s">
        <v>1957</v>
      </c>
      <c r="K113" s="3293">
        <v>30</v>
      </c>
      <c r="L113" s="3276"/>
      <c r="M113" s="3276" t="s">
        <v>80</v>
      </c>
      <c r="N113" s="3276"/>
      <c r="O113" s="3276"/>
      <c r="P113" s="3276">
        <v>60</v>
      </c>
      <c r="Q113" s="3276">
        <v>2</v>
      </c>
      <c r="R113" s="3294">
        <v>120</v>
      </c>
      <c r="S113" s="1977"/>
    </row>
    <row r="114" spans="1:19" s="973" customFormat="1" ht="12.75" customHeight="1">
      <c r="A114" s="3879"/>
      <c r="B114" s="3882"/>
      <c r="C114" s="4346">
        <v>369355</v>
      </c>
      <c r="D114" s="4189">
        <v>9223</v>
      </c>
      <c r="E114" s="4189" t="s">
        <v>696</v>
      </c>
      <c r="F114" s="4189" t="s">
        <v>34</v>
      </c>
      <c r="G114" s="4189" t="s">
        <v>536</v>
      </c>
      <c r="H114" s="4189" t="s">
        <v>1964</v>
      </c>
      <c r="I114" s="4348" t="s">
        <v>1956</v>
      </c>
      <c r="J114" s="2696" t="s">
        <v>1958</v>
      </c>
      <c r="K114" s="4348">
        <v>180</v>
      </c>
      <c r="L114" s="3295"/>
      <c r="M114" s="4332" t="s">
        <v>80</v>
      </c>
      <c r="N114" s="4332"/>
      <c r="O114" s="4332"/>
      <c r="P114" s="4332">
        <v>60</v>
      </c>
      <c r="Q114" s="4332">
        <v>2</v>
      </c>
      <c r="R114" s="4340">
        <f>P114*Q114</f>
        <v>120</v>
      </c>
      <c r="S114" s="1977"/>
    </row>
    <row r="115" spans="1:19" s="973" customFormat="1" ht="12.75" customHeight="1">
      <c r="A115" s="3879"/>
      <c r="B115" s="3882"/>
      <c r="C115" s="4347"/>
      <c r="D115" s="4190"/>
      <c r="E115" s="4190"/>
      <c r="F115" s="4190"/>
      <c r="G115" s="4190"/>
      <c r="H115" s="4190"/>
      <c r="I115" s="4349"/>
      <c r="J115" s="3308" t="s">
        <v>1959</v>
      </c>
      <c r="K115" s="4349"/>
      <c r="L115" s="3296"/>
      <c r="M115" s="4333"/>
      <c r="N115" s="4333"/>
      <c r="O115" s="4333"/>
      <c r="P115" s="4333"/>
      <c r="Q115" s="4333"/>
      <c r="R115" s="4341"/>
      <c r="S115" s="1977"/>
    </row>
    <row r="116" spans="1:19" s="973" customFormat="1" ht="12.75" customHeight="1" thickBot="1">
      <c r="A116" s="3880"/>
      <c r="B116" s="3883"/>
      <c r="C116" s="3297">
        <v>369356</v>
      </c>
      <c r="D116" s="3298">
        <v>9224</v>
      </c>
      <c r="E116" s="3298" t="s">
        <v>999</v>
      </c>
      <c r="F116" s="3298" t="s">
        <v>42</v>
      </c>
      <c r="G116" s="3298" t="s">
        <v>536</v>
      </c>
      <c r="H116" s="3298" t="s">
        <v>1965</v>
      </c>
      <c r="I116" s="3299" t="s">
        <v>1960</v>
      </c>
      <c r="J116" s="3309" t="s">
        <v>1961</v>
      </c>
      <c r="K116" s="3299">
        <v>30</v>
      </c>
      <c r="L116" s="3300"/>
      <c r="M116" s="3300"/>
      <c r="N116" s="3300"/>
      <c r="O116" s="3300" t="s">
        <v>80</v>
      </c>
      <c r="P116" s="3300">
        <v>10</v>
      </c>
      <c r="Q116" s="3300">
        <v>1</v>
      </c>
      <c r="R116" s="3301">
        <f t="shared" ref="R116" si="17">P116*Q116</f>
        <v>10</v>
      </c>
      <c r="S116" s="1977"/>
    </row>
  </sheetData>
  <mergeCells count="402">
    <mergeCell ref="P114:P115"/>
    <mergeCell ref="Q114:Q115"/>
    <mergeCell ref="R114:R115"/>
    <mergeCell ref="E109:E110"/>
    <mergeCell ref="D109:D110"/>
    <mergeCell ref="C109:C110"/>
    <mergeCell ref="R109:R110"/>
    <mergeCell ref="Q109:Q110"/>
    <mergeCell ref="P109:P110"/>
    <mergeCell ref="O109:O110"/>
    <mergeCell ref="N109:N110"/>
    <mergeCell ref="M109:M110"/>
    <mergeCell ref="H109:H110"/>
    <mergeCell ref="G109:G110"/>
    <mergeCell ref="F109:F110"/>
    <mergeCell ref="D114:D115"/>
    <mergeCell ref="C114:C115"/>
    <mergeCell ref="I114:I115"/>
    <mergeCell ref="H114:H115"/>
    <mergeCell ref="G114:G115"/>
    <mergeCell ref="F114:F115"/>
    <mergeCell ref="K114:K115"/>
    <mergeCell ref="M114:M115"/>
    <mergeCell ref="N114:N115"/>
    <mergeCell ref="O114:O115"/>
    <mergeCell ref="I85:I91"/>
    <mergeCell ref="I92:I93"/>
    <mergeCell ref="I97:I99"/>
    <mergeCell ref="I103:I104"/>
    <mergeCell ref="I105:I106"/>
    <mergeCell ref="I107:I108"/>
    <mergeCell ref="I109:I110"/>
    <mergeCell ref="K109:K110"/>
    <mergeCell ref="K101:K102"/>
    <mergeCell ref="K105:K106"/>
    <mergeCell ref="N95:N96"/>
    <mergeCell ref="O95:O96"/>
    <mergeCell ref="M101:M102"/>
    <mergeCell ref="M105:M106"/>
    <mergeCell ref="G92:G93"/>
    <mergeCell ref="F92:F93"/>
    <mergeCell ref="E92:E93"/>
    <mergeCell ref="D92:D93"/>
    <mergeCell ref="C92:C93"/>
    <mergeCell ref="H92:H93"/>
    <mergeCell ref="M95:M96"/>
    <mergeCell ref="D97:D99"/>
    <mergeCell ref="C97:C99"/>
    <mergeCell ref="H97:H99"/>
    <mergeCell ref="G97:G99"/>
    <mergeCell ref="F97:F99"/>
    <mergeCell ref="E97:E99"/>
    <mergeCell ref="M97:M99"/>
    <mergeCell ref="K97:K99"/>
    <mergeCell ref="K95:K96"/>
    <mergeCell ref="Q85:Q91"/>
    <mergeCell ref="P85:P91"/>
    <mergeCell ref="O85:O91"/>
    <mergeCell ref="N85:N91"/>
    <mergeCell ref="M85:M91"/>
    <mergeCell ref="K85:K91"/>
    <mergeCell ref="K92:K93"/>
    <mergeCell ref="R92:R93"/>
    <mergeCell ref="Q92:Q93"/>
    <mergeCell ref="P92:P93"/>
    <mergeCell ref="O92:O93"/>
    <mergeCell ref="N92:N93"/>
    <mergeCell ref="M92:M93"/>
    <mergeCell ref="R85:R91"/>
    <mergeCell ref="A66:A69"/>
    <mergeCell ref="B66:B69"/>
    <mergeCell ref="I68:I69"/>
    <mergeCell ref="A50:A55"/>
    <mergeCell ref="D52:D53"/>
    <mergeCell ref="C52:C53"/>
    <mergeCell ref="I52:I53"/>
    <mergeCell ref="H52:H53"/>
    <mergeCell ref="G52:G53"/>
    <mergeCell ref="F52:F53"/>
    <mergeCell ref="E52:E53"/>
    <mergeCell ref="C58:C59"/>
    <mergeCell ref="D58:D59"/>
    <mergeCell ref="E58:E59"/>
    <mergeCell ref="F58:F59"/>
    <mergeCell ref="G58:G59"/>
    <mergeCell ref="H58:H59"/>
    <mergeCell ref="I58:I59"/>
    <mergeCell ref="D54:D55"/>
    <mergeCell ref="E60:E61"/>
    <mergeCell ref="F60:F61"/>
    <mergeCell ref="G60:G61"/>
    <mergeCell ref="H60:H61"/>
    <mergeCell ref="I60:I61"/>
    <mergeCell ref="O47:O49"/>
    <mergeCell ref="P47:P49"/>
    <mergeCell ref="Q47:Q49"/>
    <mergeCell ref="R47:R49"/>
    <mergeCell ref="C50:C51"/>
    <mergeCell ref="D50:D51"/>
    <mergeCell ref="I50:I51"/>
    <mergeCell ref="N56:N57"/>
    <mergeCell ref="O56:O57"/>
    <mergeCell ref="P56:P57"/>
    <mergeCell ref="Q56:Q57"/>
    <mergeCell ref="R56:R57"/>
    <mergeCell ref="E54:E55"/>
    <mergeCell ref="F54:F55"/>
    <mergeCell ref="G54:G55"/>
    <mergeCell ref="H54:H55"/>
    <mergeCell ref="I54:I55"/>
    <mergeCell ref="C47:C49"/>
    <mergeCell ref="D47:D49"/>
    <mergeCell ref="E47:E49"/>
    <mergeCell ref="F47:F49"/>
    <mergeCell ref="G47:G49"/>
    <mergeCell ref="H47:H49"/>
    <mergeCell ref="I47:I49"/>
    <mergeCell ref="O36:O40"/>
    <mergeCell ref="P36:P40"/>
    <mergeCell ref="Q36:Q40"/>
    <mergeCell ref="R36:R40"/>
    <mergeCell ref="C42:C45"/>
    <mergeCell ref="D42:D45"/>
    <mergeCell ref="E42:E45"/>
    <mergeCell ref="F42:F45"/>
    <mergeCell ref="G42:G45"/>
    <mergeCell ref="H42:H45"/>
    <mergeCell ref="I42:I45"/>
    <mergeCell ref="K42:K45"/>
    <mergeCell ref="M42:M45"/>
    <mergeCell ref="N42:N45"/>
    <mergeCell ref="O42:O45"/>
    <mergeCell ref="P42:P45"/>
    <mergeCell ref="Q42:Q45"/>
    <mergeCell ref="R42:R45"/>
    <mergeCell ref="M36:M40"/>
    <mergeCell ref="N36:N40"/>
    <mergeCell ref="O28:O31"/>
    <mergeCell ref="P28:P31"/>
    <mergeCell ref="Q28:Q31"/>
    <mergeCell ref="R28:R31"/>
    <mergeCell ref="C32:C35"/>
    <mergeCell ref="D32:D35"/>
    <mergeCell ref="E32:E35"/>
    <mergeCell ref="F32:F35"/>
    <mergeCell ref="G32:G35"/>
    <mergeCell ref="H32:H35"/>
    <mergeCell ref="I32:I35"/>
    <mergeCell ref="K32:K35"/>
    <mergeCell ref="M32:M35"/>
    <mergeCell ref="N32:N35"/>
    <mergeCell ref="O32:O35"/>
    <mergeCell ref="P32:P35"/>
    <mergeCell ref="Q32:Q35"/>
    <mergeCell ref="R32:R35"/>
    <mergeCell ref="M28:M31"/>
    <mergeCell ref="N28:N31"/>
    <mergeCell ref="K47:K49"/>
    <mergeCell ref="M47:M49"/>
    <mergeCell ref="N47:N49"/>
    <mergeCell ref="E28:E31"/>
    <mergeCell ref="F28:F31"/>
    <mergeCell ref="G28:G31"/>
    <mergeCell ref="H28:H31"/>
    <mergeCell ref="K28:K31"/>
    <mergeCell ref="C36:C40"/>
    <mergeCell ref="D36:D40"/>
    <mergeCell ref="E36:E40"/>
    <mergeCell ref="F36:F40"/>
    <mergeCell ref="G36:G40"/>
    <mergeCell ref="H36:H40"/>
    <mergeCell ref="I36:I40"/>
    <mergeCell ref="K36:K40"/>
    <mergeCell ref="R50:R51"/>
    <mergeCell ref="Q50:Q51"/>
    <mergeCell ref="P50:P51"/>
    <mergeCell ref="O50:O51"/>
    <mergeCell ref="N50:N51"/>
    <mergeCell ref="M50:M51"/>
    <mergeCell ref="K50:K51"/>
    <mergeCell ref="H50:H51"/>
    <mergeCell ref="G50:G51"/>
    <mergeCell ref="N20:N23"/>
    <mergeCell ref="M25:M27"/>
    <mergeCell ref="M20:M23"/>
    <mergeCell ref="B73:B74"/>
    <mergeCell ref="A73:A74"/>
    <mergeCell ref="K56:K57"/>
    <mergeCell ref="M56:M57"/>
    <mergeCell ref="C54:C55"/>
    <mergeCell ref="C60:C61"/>
    <mergeCell ref="D60:D61"/>
    <mergeCell ref="C56:C57"/>
    <mergeCell ref="F50:F51"/>
    <mergeCell ref="E50:E51"/>
    <mergeCell ref="D56:D57"/>
    <mergeCell ref="E56:E57"/>
    <mergeCell ref="F56:F57"/>
    <mergeCell ref="G56:G57"/>
    <mergeCell ref="H56:H57"/>
    <mergeCell ref="I56:I57"/>
    <mergeCell ref="K68:K69"/>
    <mergeCell ref="M68:M69"/>
    <mergeCell ref="N68:N69"/>
    <mergeCell ref="C68:C69"/>
    <mergeCell ref="D68:D69"/>
    <mergeCell ref="M75:M77"/>
    <mergeCell ref="K75:K77"/>
    <mergeCell ref="B70:B71"/>
    <mergeCell ref="B62:B65"/>
    <mergeCell ref="A6:A27"/>
    <mergeCell ref="A70:A72"/>
    <mergeCell ref="A62:A65"/>
    <mergeCell ref="A56:A61"/>
    <mergeCell ref="H6:H9"/>
    <mergeCell ref="G6:G9"/>
    <mergeCell ref="F6:F9"/>
    <mergeCell ref="E6:E9"/>
    <mergeCell ref="H10:H13"/>
    <mergeCell ref="G10:G13"/>
    <mergeCell ref="F10:F13"/>
    <mergeCell ref="E10:E13"/>
    <mergeCell ref="E68:E69"/>
    <mergeCell ref="F68:F69"/>
    <mergeCell ref="G68:G69"/>
    <mergeCell ref="H68:H69"/>
    <mergeCell ref="A28:A49"/>
    <mergeCell ref="B28:B49"/>
    <mergeCell ref="C28:C31"/>
    <mergeCell ref="D28:D31"/>
    <mergeCell ref="R75:R77"/>
    <mergeCell ref="Q75:Q77"/>
    <mergeCell ref="P75:P77"/>
    <mergeCell ref="O75:O77"/>
    <mergeCell ref="N75:N77"/>
    <mergeCell ref="H14:H18"/>
    <mergeCell ref="G14:G18"/>
    <mergeCell ref="F14:F18"/>
    <mergeCell ref="E14:E18"/>
    <mergeCell ref="M14:M18"/>
    <mergeCell ref="O14:O18"/>
    <mergeCell ref="R14:R18"/>
    <mergeCell ref="Q14:Q18"/>
    <mergeCell ref="P14:P18"/>
    <mergeCell ref="N14:N18"/>
    <mergeCell ref="R25:R27"/>
    <mergeCell ref="Q25:Q27"/>
    <mergeCell ref="P25:P27"/>
    <mergeCell ref="O25:O27"/>
    <mergeCell ref="N25:N27"/>
    <mergeCell ref="R20:R23"/>
    <mergeCell ref="Q20:Q23"/>
    <mergeCell ref="P20:P23"/>
    <mergeCell ref="O20:O23"/>
    <mergeCell ref="I78:I80"/>
    <mergeCell ref="I81:I84"/>
    <mergeCell ref="C2:K2"/>
    <mergeCell ref="H73:H74"/>
    <mergeCell ref="G73:G74"/>
    <mergeCell ref="F73:F74"/>
    <mergeCell ref="E73:E74"/>
    <mergeCell ref="D73:D74"/>
    <mergeCell ref="C73:C74"/>
    <mergeCell ref="I73:I74"/>
    <mergeCell ref="D20:D23"/>
    <mergeCell ref="K14:K18"/>
    <mergeCell ref="C64:C65"/>
    <mergeCell ref="I25:I27"/>
    <mergeCell ref="H20:H23"/>
    <mergeCell ref="G20:G23"/>
    <mergeCell ref="F20:F23"/>
    <mergeCell ref="E20:E23"/>
    <mergeCell ref="H25:H27"/>
    <mergeCell ref="G25:G27"/>
    <mergeCell ref="F25:F27"/>
    <mergeCell ref="E25:E27"/>
    <mergeCell ref="D25:D27"/>
    <mergeCell ref="C25:C27"/>
    <mergeCell ref="R10:R13"/>
    <mergeCell ref="I10:I13"/>
    <mergeCell ref="M10:M13"/>
    <mergeCell ref="R6:R9"/>
    <mergeCell ref="Q6:Q9"/>
    <mergeCell ref="P6:P9"/>
    <mergeCell ref="O6:O9"/>
    <mergeCell ref="N6:N9"/>
    <mergeCell ref="K10:K13"/>
    <mergeCell ref="N10:N13"/>
    <mergeCell ref="O10:O13"/>
    <mergeCell ref="P10:P13"/>
    <mergeCell ref="M6:M9"/>
    <mergeCell ref="Q10:Q13"/>
    <mergeCell ref="B6:B27"/>
    <mergeCell ref="K20:K23"/>
    <mergeCell ref="I14:I18"/>
    <mergeCell ref="I20:I23"/>
    <mergeCell ref="K25:K27"/>
    <mergeCell ref="K6:K9"/>
    <mergeCell ref="D6:D9"/>
    <mergeCell ref="C6:C9"/>
    <mergeCell ref="D10:D13"/>
    <mergeCell ref="C10:C13"/>
    <mergeCell ref="C14:C18"/>
    <mergeCell ref="D14:D18"/>
    <mergeCell ref="C20:C23"/>
    <mergeCell ref="R64:R65"/>
    <mergeCell ref="Q64:Q65"/>
    <mergeCell ref="P64:P65"/>
    <mergeCell ref="O64:O65"/>
    <mergeCell ref="N64:N65"/>
    <mergeCell ref="M73:M74"/>
    <mergeCell ref="K73:K74"/>
    <mergeCell ref="E64:E65"/>
    <mergeCell ref="D64:D65"/>
    <mergeCell ref="I64:I65"/>
    <mergeCell ref="H64:H65"/>
    <mergeCell ref="G64:G65"/>
    <mergeCell ref="F64:F65"/>
    <mergeCell ref="M64:M65"/>
    <mergeCell ref="K64:K65"/>
    <mergeCell ref="R73:R74"/>
    <mergeCell ref="Q73:Q74"/>
    <mergeCell ref="P73:P74"/>
    <mergeCell ref="O73:O74"/>
    <mergeCell ref="N73:N74"/>
    <mergeCell ref="Q68:Q69"/>
    <mergeCell ref="R68:R69"/>
    <mergeCell ref="O68:O69"/>
    <mergeCell ref="P68:P69"/>
    <mergeCell ref="A85:A116"/>
    <mergeCell ref="B85:B116"/>
    <mergeCell ref="C101:C102"/>
    <mergeCell ref="D101:D102"/>
    <mergeCell ref="E101:E102"/>
    <mergeCell ref="F101:F102"/>
    <mergeCell ref="G101:G102"/>
    <mergeCell ref="H101:H102"/>
    <mergeCell ref="I101:I102"/>
    <mergeCell ref="H85:H91"/>
    <mergeCell ref="G85:G91"/>
    <mergeCell ref="F85:F91"/>
    <mergeCell ref="E85:E91"/>
    <mergeCell ref="D85:D91"/>
    <mergeCell ref="C85:C91"/>
    <mergeCell ref="C95:C96"/>
    <mergeCell ref="D95:D96"/>
    <mergeCell ref="E95:E96"/>
    <mergeCell ref="F95:F96"/>
    <mergeCell ref="G95:G96"/>
    <mergeCell ref="H95:H96"/>
    <mergeCell ref="I95:I96"/>
    <mergeCell ref="H105:H106"/>
    <mergeCell ref="E114:E115"/>
    <mergeCell ref="P95:P96"/>
    <mergeCell ref="Q95:Q96"/>
    <mergeCell ref="R95:R96"/>
    <mergeCell ref="R97:R99"/>
    <mergeCell ref="Q97:Q99"/>
    <mergeCell ref="P97:P99"/>
    <mergeCell ref="O97:O99"/>
    <mergeCell ref="N97:N99"/>
    <mergeCell ref="N101:N102"/>
    <mergeCell ref="O101:O102"/>
    <mergeCell ref="P101:P102"/>
    <mergeCell ref="Q101:Q102"/>
    <mergeCell ref="R101:R102"/>
    <mergeCell ref="R107:R108"/>
    <mergeCell ref="C103:C104"/>
    <mergeCell ref="D103:D104"/>
    <mergeCell ref="E103:E104"/>
    <mergeCell ref="F103:F104"/>
    <mergeCell ref="G103:G104"/>
    <mergeCell ref="H103:H104"/>
    <mergeCell ref="K103:K104"/>
    <mergeCell ref="O103:O104"/>
    <mergeCell ref="P103:P104"/>
    <mergeCell ref="Q103:Q104"/>
    <mergeCell ref="R103:R104"/>
    <mergeCell ref="D105:D106"/>
    <mergeCell ref="E105:E106"/>
    <mergeCell ref="F105:F106"/>
    <mergeCell ref="G105:G106"/>
    <mergeCell ref="N105:N106"/>
    <mergeCell ref="O105:O106"/>
    <mergeCell ref="P105:P106"/>
    <mergeCell ref="Q105:Q106"/>
    <mergeCell ref="R105:R106"/>
    <mergeCell ref="N103:N104"/>
    <mergeCell ref="M103:M104"/>
    <mergeCell ref="C107:C108"/>
    <mergeCell ref="Q107:Q108"/>
    <mergeCell ref="M107:M108"/>
    <mergeCell ref="C105:C106"/>
    <mergeCell ref="D107:D108"/>
    <mergeCell ref="E107:E108"/>
    <mergeCell ref="F107:F108"/>
    <mergeCell ref="G107:G108"/>
    <mergeCell ref="H107:H108"/>
    <mergeCell ref="K107:K108"/>
    <mergeCell ref="N107:N108"/>
    <mergeCell ref="O107:O108"/>
    <mergeCell ref="P107:P108"/>
  </mergeCells>
  <conditionalFormatting sqref="I81:J81 J82:J116">
    <cfRule type="expression" dxfId="369" priority="28" stopIfTrue="1">
      <formula>IF(FIND("Flume Transfer Blower",$K81)&gt;0,1,0)</formula>
    </cfRule>
  </conditionalFormatting>
  <conditionalFormatting sqref="J6:J80">
    <cfRule type="expression" dxfId="368" priority="7" stopIfTrue="1">
      <formula>IF(FIND("Flume Transfer Blower",$K6)&gt;0,1,0)</formula>
    </cfRule>
  </conditionalFormatting>
  <dataValidations count="2">
    <dataValidation type="list" allowBlank="1" showInputMessage="1" showErrorMessage="1" sqref="F77:G84 F62:G64 F24:G25 F14:G14 F19:G20 F10:G10 F6:G6 F75:G75 F46:G47 F36:G36 F41:G42 F32:G32 F28:G28 F70:G73 F66:G68" xr:uid="{CD0114E4-9A7B-47F2-AEA9-065864F8333C}">
      <formula1>#REF!</formula1>
    </dataValidation>
    <dataValidation type="list" allowBlank="1" showInputMessage="1" showErrorMessage="1" sqref="G85 G105 G103 G101 G97 G95 G107 G109" xr:uid="{ED9022FE-CD35-4F89-BEEE-54174F34654D}">
      <formula1>$V$6:$V$8</formula1>
    </dataValidation>
  </dataValidations>
  <printOptions horizontalCentered="1"/>
  <pageMargins left="0.23622047244094491" right="0.23622047244094491" top="0.19685039370078741" bottom="0.39370078740157483" header="0.15748031496062992" footer="0.19685039370078741"/>
  <pageSetup paperSize="9" scale="76" fitToHeight="0" orientation="landscape" r:id="rId1"/>
  <headerFooter>
    <oddFooter>&amp;L&amp;8&amp;A : PM Master Plan&amp;R&amp;8Page &amp;P / &amp;N</oddFoot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4737-89AD-40B3-BCB0-E837A21D46A9}">
  <sheetPr>
    <tabColor rgb="FFFF0000"/>
    <pageSetUpPr fitToPage="1"/>
  </sheetPr>
  <dimension ref="A1:Y33"/>
  <sheetViews>
    <sheetView zoomScaleNormal="100" workbookViewId="0">
      <pane xSplit="2" ySplit="5" topLeftCell="C6" activePane="bottomRight" state="frozen"/>
      <selection activeCell="A276" sqref="A276:XFD277"/>
      <selection pane="topRight" activeCell="A276" sqref="A276:XFD277"/>
      <selection pane="bottomLeft" activeCell="A276" sqref="A276:XFD277"/>
      <selection pane="bottomRight" activeCell="B11" sqref="B11"/>
    </sheetView>
  </sheetViews>
  <sheetFormatPr defaultColWidth="9.140625" defaultRowHeight="12.75" outlineLevelCol="1"/>
  <cols>
    <col min="1" max="1" width="6.5703125" style="1" customWidth="1"/>
    <col min="2" max="2" width="29.42578125" style="2" customWidth="1"/>
    <col min="3" max="3" width="17" style="278" customWidth="1"/>
    <col min="4" max="4" width="13.42578125" style="278" customWidth="1"/>
    <col min="5" max="5" width="9.7109375" style="43" customWidth="1"/>
    <col min="6" max="7" width="6.7109375" style="43" customWidth="1"/>
    <col min="8" max="8" width="12.85546875" style="43" customWidth="1"/>
    <col min="9" max="9" width="28.7109375" style="4" customWidth="1"/>
    <col min="10" max="10" width="38.7109375" style="4" customWidth="1"/>
    <col min="11" max="11" width="10.42578125" style="3" customWidth="1"/>
    <col min="12" max="12" width="18" style="52" hidden="1" customWidth="1" outlineLevel="1"/>
    <col min="13" max="13" width="7.140625" style="3" customWidth="1" collapsed="1"/>
    <col min="14" max="14" width="7.140625" style="3" customWidth="1"/>
    <col min="15" max="15" width="7.5703125" style="3" customWidth="1" collapsed="1"/>
    <col min="16" max="16" width="7.5703125" style="3" customWidth="1"/>
    <col min="17" max="17" width="8.85546875" style="3" customWidth="1"/>
    <col min="18" max="18" width="9" style="4" customWidth="1"/>
    <col min="19" max="19" width="24.28515625" style="52" customWidth="1"/>
    <col min="20" max="20" width="8.7109375" style="3" hidden="1" customWidth="1"/>
    <col min="21" max="21" width="7.7109375" style="3" hidden="1" customWidth="1"/>
    <col min="22" max="22" width="15.7109375" style="4" hidden="1" customWidth="1"/>
    <col min="23" max="23" width="15.7109375" style="3" customWidth="1"/>
    <col min="24" max="24" width="10.85546875" style="3" customWidth="1"/>
    <col min="25" max="16384" width="9.140625" style="4"/>
  </cols>
  <sheetData>
    <row r="1" spans="1:24" ht="13.5" thickBot="1"/>
    <row r="2" spans="1:24" ht="30" customHeight="1" thickBot="1">
      <c r="C2" s="4130" t="s">
        <v>781</v>
      </c>
      <c r="D2" s="4131"/>
      <c r="E2" s="4131"/>
      <c r="F2" s="4131"/>
      <c r="G2" s="4131"/>
      <c r="H2" s="4131"/>
      <c r="I2" s="4131"/>
      <c r="J2" s="4131"/>
      <c r="K2" s="4132"/>
      <c r="M2" s="4"/>
      <c r="N2" s="4"/>
      <c r="O2" s="4"/>
      <c r="P2" s="4"/>
      <c r="Q2" s="4"/>
    </row>
    <row r="3" spans="1:24">
      <c r="C3" s="871" t="s">
        <v>44</v>
      </c>
      <c r="D3" s="871" t="s">
        <v>62</v>
      </c>
    </row>
    <row r="4" spans="1:24">
      <c r="C4" s="621">
        <f>SUBTOTAL(2,C24:C359)</f>
        <v>0</v>
      </c>
      <c r="D4" s="621">
        <f>SUBTOTAL(2,D24:D359)</f>
        <v>0</v>
      </c>
      <c r="K4" s="5"/>
      <c r="L4" s="53"/>
      <c r="M4" s="5"/>
      <c r="N4" s="5"/>
      <c r="O4" s="5"/>
      <c r="P4" s="5"/>
      <c r="Q4" s="5"/>
    </row>
    <row r="5" spans="1:24" ht="14.25" customHeight="1" thickBot="1">
      <c r="A5" s="66" t="s">
        <v>0</v>
      </c>
      <c r="B5" s="66" t="s">
        <v>1</v>
      </c>
      <c r="C5" s="77" t="s">
        <v>44</v>
      </c>
      <c r="D5" s="77" t="s">
        <v>62</v>
      </c>
      <c r="E5" s="77" t="s">
        <v>537</v>
      </c>
      <c r="F5" s="77" t="s">
        <v>527</v>
      </c>
      <c r="G5" s="77" t="s">
        <v>535</v>
      </c>
      <c r="H5" s="77" t="s">
        <v>45</v>
      </c>
      <c r="I5" s="66" t="s">
        <v>2</v>
      </c>
      <c r="J5" s="66" t="s">
        <v>3</v>
      </c>
      <c r="K5" s="66" t="s">
        <v>4</v>
      </c>
      <c r="L5" s="66" t="s">
        <v>5</v>
      </c>
      <c r="M5" s="66" t="s">
        <v>51</v>
      </c>
      <c r="N5" s="66" t="s">
        <v>52</v>
      </c>
      <c r="O5" s="66" t="s">
        <v>54</v>
      </c>
      <c r="P5" s="66" t="s">
        <v>50</v>
      </c>
      <c r="Q5" s="66" t="s">
        <v>53</v>
      </c>
      <c r="R5" s="66" t="s">
        <v>382</v>
      </c>
      <c r="S5" s="228" t="s">
        <v>527</v>
      </c>
      <c r="T5" s="3" t="s">
        <v>535</v>
      </c>
      <c r="U5" s="3" t="s">
        <v>527</v>
      </c>
    </row>
    <row r="6" spans="1:24" ht="14.25" customHeight="1">
      <c r="A6" s="325" t="s">
        <v>313</v>
      </c>
      <c r="B6" s="371" t="s">
        <v>784</v>
      </c>
      <c r="C6" s="4112"/>
      <c r="D6" s="4109"/>
      <c r="E6" s="372" t="s">
        <v>695</v>
      </c>
      <c r="F6" s="344" t="s">
        <v>32</v>
      </c>
      <c r="G6" s="344" t="s">
        <v>536</v>
      </c>
      <c r="H6" s="361" t="str">
        <f>A6&amp;"-"&amp;E6&amp;F6&amp;"-"&amp;G6&amp;3</f>
        <v>PK3-MI-ME3</v>
      </c>
      <c r="I6" s="376" t="s">
        <v>1371</v>
      </c>
      <c r="J6" s="376" t="s">
        <v>1370</v>
      </c>
      <c r="K6" s="286">
        <v>30</v>
      </c>
      <c r="L6" s="376"/>
      <c r="M6" s="286" t="s">
        <v>80</v>
      </c>
      <c r="N6" s="286"/>
      <c r="O6" s="286">
        <v>20</v>
      </c>
      <c r="P6" s="286">
        <v>1</v>
      </c>
      <c r="Q6" s="286">
        <f t="shared" ref="Q6:Q7" si="0">O6*P6</f>
        <v>20</v>
      </c>
      <c r="R6" s="304" t="s">
        <v>383</v>
      </c>
      <c r="S6" s="305" t="s">
        <v>529</v>
      </c>
    </row>
    <row r="7" spans="1:24" ht="14.25" customHeight="1" thickBot="1">
      <c r="A7" s="317" t="s">
        <v>313</v>
      </c>
      <c r="B7" s="1553" t="s">
        <v>784</v>
      </c>
      <c r="C7" s="4114"/>
      <c r="D7" s="4111"/>
      <c r="E7" s="365" t="s">
        <v>695</v>
      </c>
      <c r="F7" s="792" t="s">
        <v>32</v>
      </c>
      <c r="G7" s="346" t="s">
        <v>536</v>
      </c>
      <c r="H7" s="364" t="s">
        <v>786</v>
      </c>
      <c r="I7" s="367" t="s">
        <v>1371</v>
      </c>
      <c r="J7" s="1554" t="s">
        <v>1372</v>
      </c>
      <c r="K7" s="303">
        <v>30</v>
      </c>
      <c r="L7" s="370"/>
      <c r="M7" s="303" t="s">
        <v>80</v>
      </c>
      <c r="N7" s="303"/>
      <c r="O7" s="303">
        <v>20</v>
      </c>
      <c r="P7" s="303">
        <v>1</v>
      </c>
      <c r="Q7" s="303">
        <f t="shared" si="0"/>
        <v>20</v>
      </c>
      <c r="R7" s="318" t="s">
        <v>383</v>
      </c>
      <c r="S7" s="305" t="s">
        <v>529</v>
      </c>
    </row>
    <row r="8" spans="1:24" s="225" customFormat="1">
      <c r="A8" s="297" t="s">
        <v>313</v>
      </c>
      <c r="B8" s="1552" t="s">
        <v>773</v>
      </c>
      <c r="C8" s="4113"/>
      <c r="D8" s="4110"/>
      <c r="E8" s="349" t="s">
        <v>846</v>
      </c>
      <c r="F8" s="349" t="s">
        <v>9</v>
      </c>
      <c r="G8" s="349" t="s">
        <v>697</v>
      </c>
      <c r="H8" s="349" t="str">
        <f>A8&amp;"-"&amp;E8&amp;F8&amp;"-"&amp;G8</f>
        <v>PK3-QC-EE</v>
      </c>
      <c r="I8" s="857" t="s">
        <v>482</v>
      </c>
      <c r="J8" s="857" t="s">
        <v>485</v>
      </c>
      <c r="K8" s="279">
        <v>90</v>
      </c>
      <c r="L8" s="858"/>
      <c r="M8" s="279" t="s">
        <v>80</v>
      </c>
      <c r="N8" s="279"/>
      <c r="O8" s="279">
        <v>30</v>
      </c>
      <c r="P8" s="279">
        <v>1</v>
      </c>
      <c r="Q8" s="279">
        <f t="shared" ref="Q8:Q23" si="1">O8*P8</f>
        <v>30</v>
      </c>
      <c r="R8" s="280" t="s">
        <v>384</v>
      </c>
      <c r="S8" s="52" t="s">
        <v>531</v>
      </c>
      <c r="T8" s="227"/>
      <c r="U8" s="227"/>
      <c r="V8" s="277"/>
      <c r="W8" s="227"/>
      <c r="X8" s="227"/>
    </row>
    <row r="9" spans="1:24" s="225" customFormat="1">
      <c r="A9" s="295" t="s">
        <v>313</v>
      </c>
      <c r="B9" s="859" t="s">
        <v>774</v>
      </c>
      <c r="C9" s="4113"/>
      <c r="D9" s="4110"/>
      <c r="E9" s="269" t="s">
        <v>846</v>
      </c>
      <c r="F9" s="269" t="s">
        <v>9</v>
      </c>
      <c r="G9" s="269" t="s">
        <v>697</v>
      </c>
      <c r="H9" s="269" t="str">
        <f t="shared" ref="H9:H15" si="2">A9&amp;"-"&amp;E9&amp;F9&amp;"-"&amp;G9</f>
        <v>PK3-QC-EE</v>
      </c>
      <c r="I9" s="275" t="s">
        <v>482</v>
      </c>
      <c r="J9" s="275" t="s">
        <v>485</v>
      </c>
      <c r="K9" s="273">
        <v>90</v>
      </c>
      <c r="L9" s="270"/>
      <c r="M9" s="273" t="s">
        <v>80</v>
      </c>
      <c r="N9" s="273"/>
      <c r="O9" s="273">
        <v>30</v>
      </c>
      <c r="P9" s="273">
        <v>1</v>
      </c>
      <c r="Q9" s="273">
        <f t="shared" si="1"/>
        <v>30</v>
      </c>
      <c r="R9" s="267" t="s">
        <v>384</v>
      </c>
      <c r="S9" s="52" t="s">
        <v>531</v>
      </c>
      <c r="T9" s="227"/>
      <c r="U9" s="227"/>
      <c r="V9" s="277"/>
      <c r="W9" s="227"/>
      <c r="X9" s="227"/>
    </row>
    <row r="10" spans="1:24" s="225" customFormat="1">
      <c r="A10" s="295" t="s">
        <v>313</v>
      </c>
      <c r="B10" s="859" t="s">
        <v>775</v>
      </c>
      <c r="C10" s="4113"/>
      <c r="D10" s="4110"/>
      <c r="E10" s="269" t="s">
        <v>846</v>
      </c>
      <c r="F10" s="269" t="s">
        <v>9</v>
      </c>
      <c r="G10" s="269" t="s">
        <v>697</v>
      </c>
      <c r="H10" s="269" t="str">
        <f t="shared" si="2"/>
        <v>PK3-QC-EE</v>
      </c>
      <c r="I10" s="275" t="s">
        <v>482</v>
      </c>
      <c r="J10" s="275" t="s">
        <v>485</v>
      </c>
      <c r="K10" s="273">
        <v>90</v>
      </c>
      <c r="L10" s="270"/>
      <c r="M10" s="273" t="s">
        <v>80</v>
      </c>
      <c r="N10" s="273"/>
      <c r="O10" s="273">
        <v>30</v>
      </c>
      <c r="P10" s="273">
        <v>1</v>
      </c>
      <c r="Q10" s="273">
        <f t="shared" si="1"/>
        <v>30</v>
      </c>
      <c r="R10" s="267" t="s">
        <v>384</v>
      </c>
      <c r="S10" s="52" t="s">
        <v>531</v>
      </c>
      <c r="T10" s="227"/>
      <c r="U10" s="227"/>
      <c r="V10" s="277"/>
      <c r="W10" s="227"/>
      <c r="X10" s="227"/>
    </row>
    <row r="11" spans="1:24" s="225" customFormat="1">
      <c r="A11" s="295" t="s">
        <v>313</v>
      </c>
      <c r="B11" s="859" t="s">
        <v>776</v>
      </c>
      <c r="C11" s="4113"/>
      <c r="D11" s="4110"/>
      <c r="E11" s="269" t="s">
        <v>846</v>
      </c>
      <c r="F11" s="269" t="s">
        <v>9</v>
      </c>
      <c r="G11" s="269" t="s">
        <v>697</v>
      </c>
      <c r="H11" s="269" t="str">
        <f t="shared" si="2"/>
        <v>PK3-QC-EE</v>
      </c>
      <c r="I11" s="275" t="s">
        <v>482</v>
      </c>
      <c r="J11" s="275" t="s">
        <v>485</v>
      </c>
      <c r="K11" s="273">
        <v>90</v>
      </c>
      <c r="L11" s="270"/>
      <c r="M11" s="273" t="s">
        <v>80</v>
      </c>
      <c r="N11" s="273"/>
      <c r="O11" s="273">
        <v>30</v>
      </c>
      <c r="P11" s="273">
        <v>1</v>
      </c>
      <c r="Q11" s="273">
        <f t="shared" si="1"/>
        <v>30</v>
      </c>
      <c r="R11" s="267" t="s">
        <v>384</v>
      </c>
      <c r="S11" s="52" t="s">
        <v>531</v>
      </c>
      <c r="T11" s="227"/>
      <c r="U11" s="227"/>
      <c r="V11" s="277"/>
      <c r="W11" s="227"/>
      <c r="X11" s="227"/>
    </row>
    <row r="12" spans="1:24" s="225" customFormat="1" ht="12.75" customHeight="1">
      <c r="A12" s="295" t="s">
        <v>313</v>
      </c>
      <c r="B12" s="310" t="s">
        <v>777</v>
      </c>
      <c r="C12" s="4113"/>
      <c r="D12" s="4110"/>
      <c r="E12" s="349" t="s">
        <v>846</v>
      </c>
      <c r="F12" s="349" t="s">
        <v>9</v>
      </c>
      <c r="G12" s="349" t="s">
        <v>697</v>
      </c>
      <c r="H12" s="349" t="str">
        <f t="shared" si="2"/>
        <v>PK3-QC-EE</v>
      </c>
      <c r="I12" s="857" t="s">
        <v>482</v>
      </c>
      <c r="J12" s="857" t="s">
        <v>485</v>
      </c>
      <c r="K12" s="279">
        <v>90</v>
      </c>
      <c r="L12" s="858"/>
      <c r="M12" s="279" t="s">
        <v>80</v>
      </c>
      <c r="N12" s="279"/>
      <c r="O12" s="279">
        <v>30</v>
      </c>
      <c r="P12" s="279">
        <v>1</v>
      </c>
      <c r="Q12" s="279">
        <f t="shared" si="1"/>
        <v>30</v>
      </c>
      <c r="R12" s="267" t="s">
        <v>384</v>
      </c>
      <c r="S12" s="52" t="s">
        <v>531</v>
      </c>
      <c r="T12" s="227"/>
      <c r="U12" s="227"/>
      <c r="W12" s="227"/>
      <c r="X12" s="227"/>
    </row>
    <row r="13" spans="1:24" s="225" customFormat="1">
      <c r="A13" s="295" t="s">
        <v>313</v>
      </c>
      <c r="B13" s="379" t="s">
        <v>778</v>
      </c>
      <c r="C13" s="4113"/>
      <c r="D13" s="4110"/>
      <c r="E13" s="269" t="s">
        <v>846</v>
      </c>
      <c r="F13" s="269" t="s">
        <v>9</v>
      </c>
      <c r="G13" s="269" t="s">
        <v>697</v>
      </c>
      <c r="H13" s="269" t="str">
        <f t="shared" si="2"/>
        <v>PK3-QC-EE</v>
      </c>
      <c r="I13" s="275" t="s">
        <v>482</v>
      </c>
      <c r="J13" s="275" t="s">
        <v>485</v>
      </c>
      <c r="K13" s="273">
        <v>90</v>
      </c>
      <c r="L13" s="270"/>
      <c r="M13" s="273" t="s">
        <v>80</v>
      </c>
      <c r="N13" s="273"/>
      <c r="O13" s="273">
        <v>30</v>
      </c>
      <c r="P13" s="273">
        <v>1</v>
      </c>
      <c r="Q13" s="273">
        <f t="shared" si="1"/>
        <v>30</v>
      </c>
      <c r="R13" s="267" t="s">
        <v>384</v>
      </c>
      <c r="S13" s="52" t="s">
        <v>531</v>
      </c>
      <c r="T13" s="227"/>
      <c r="U13" s="227"/>
      <c r="W13" s="227"/>
      <c r="X13" s="227"/>
    </row>
    <row r="14" spans="1:24" s="225" customFormat="1">
      <c r="A14" s="295" t="s">
        <v>313</v>
      </c>
      <c r="B14" s="379" t="s">
        <v>779</v>
      </c>
      <c r="C14" s="4113"/>
      <c r="D14" s="4110"/>
      <c r="E14" s="269" t="s">
        <v>846</v>
      </c>
      <c r="F14" s="269" t="s">
        <v>9</v>
      </c>
      <c r="G14" s="269" t="s">
        <v>697</v>
      </c>
      <c r="H14" s="269" t="str">
        <f t="shared" si="2"/>
        <v>PK3-QC-EE</v>
      </c>
      <c r="I14" s="275" t="s">
        <v>482</v>
      </c>
      <c r="J14" s="275" t="s">
        <v>485</v>
      </c>
      <c r="K14" s="273">
        <v>90</v>
      </c>
      <c r="L14" s="270"/>
      <c r="M14" s="273" t="s">
        <v>80</v>
      </c>
      <c r="N14" s="273"/>
      <c r="O14" s="273">
        <v>30</v>
      </c>
      <c r="P14" s="273">
        <v>1</v>
      </c>
      <c r="Q14" s="273">
        <f t="shared" si="1"/>
        <v>30</v>
      </c>
      <c r="R14" s="267" t="s">
        <v>384</v>
      </c>
      <c r="S14" s="52" t="s">
        <v>531</v>
      </c>
      <c r="T14" s="227"/>
      <c r="U14" s="227"/>
      <c r="W14" s="227"/>
      <c r="X14" s="227"/>
    </row>
    <row r="15" spans="1:24" s="225" customFormat="1" ht="13.5" thickBot="1">
      <c r="A15" s="296" t="s">
        <v>313</v>
      </c>
      <c r="B15" s="377" t="s">
        <v>780</v>
      </c>
      <c r="C15" s="4114"/>
      <c r="D15" s="4111"/>
      <c r="E15" s="760" t="s">
        <v>846</v>
      </c>
      <c r="F15" s="760" t="s">
        <v>9</v>
      </c>
      <c r="G15" s="760" t="s">
        <v>697</v>
      </c>
      <c r="H15" s="346" t="str">
        <f t="shared" si="2"/>
        <v>PK3-QC-EE</v>
      </c>
      <c r="I15" s="860" t="s">
        <v>482</v>
      </c>
      <c r="J15" s="861" t="s">
        <v>485</v>
      </c>
      <c r="K15" s="264">
        <v>90</v>
      </c>
      <c r="L15" s="856"/>
      <c r="M15" s="265" t="s">
        <v>80</v>
      </c>
      <c r="N15" s="264"/>
      <c r="O15" s="264">
        <v>30</v>
      </c>
      <c r="P15" s="264">
        <v>1</v>
      </c>
      <c r="Q15" s="264">
        <f t="shared" si="1"/>
        <v>30</v>
      </c>
      <c r="R15" s="268" t="s">
        <v>384</v>
      </c>
      <c r="S15" s="52" t="s">
        <v>531</v>
      </c>
      <c r="T15" s="227"/>
      <c r="U15" s="227"/>
      <c r="W15" s="227"/>
      <c r="X15" s="227"/>
    </row>
    <row r="16" spans="1:24">
      <c r="A16" s="299" t="s">
        <v>313</v>
      </c>
      <c r="B16" s="336" t="s">
        <v>773</v>
      </c>
      <c r="C16" s="4112"/>
      <c r="D16" s="4109"/>
      <c r="E16" s="361" t="s">
        <v>713</v>
      </c>
      <c r="F16" s="350" t="s">
        <v>32</v>
      </c>
      <c r="G16" s="350" t="s">
        <v>697</v>
      </c>
      <c r="H16" s="372" t="str">
        <f>A16&amp;"-"&amp;E16&amp;F16&amp;"-"&amp;G16</f>
        <v>PK3-NI-EE</v>
      </c>
      <c r="I16" s="376" t="s">
        <v>482</v>
      </c>
      <c r="J16" s="333" t="s">
        <v>507</v>
      </c>
      <c r="K16" s="286" t="str">
        <f>_xlfn.IFS(E16="N","60",E16="N","60")</f>
        <v>60</v>
      </c>
      <c r="L16" s="858"/>
      <c r="M16" s="279" t="s">
        <v>80</v>
      </c>
      <c r="N16" s="279"/>
      <c r="O16" s="279">
        <v>10</v>
      </c>
      <c r="P16" s="279">
        <v>1</v>
      </c>
      <c r="Q16" s="279">
        <f t="shared" si="1"/>
        <v>10</v>
      </c>
      <c r="R16" s="266" t="s">
        <v>383</v>
      </c>
      <c r="S16" s="52" t="s">
        <v>529</v>
      </c>
    </row>
    <row r="17" spans="1:25">
      <c r="A17" s="295" t="s">
        <v>313</v>
      </c>
      <c r="B17" s="859" t="s">
        <v>774</v>
      </c>
      <c r="C17" s="4113"/>
      <c r="D17" s="4110"/>
      <c r="E17" s="362" t="s">
        <v>713</v>
      </c>
      <c r="F17" s="351" t="s">
        <v>32</v>
      </c>
      <c r="G17" s="351" t="s">
        <v>697</v>
      </c>
      <c r="H17" s="375" t="str">
        <f t="shared" ref="H17:H23" si="3">A17&amp;"-"&amp;E17&amp;F17&amp;"-"&amp;G17</f>
        <v>PK3-NI-EE</v>
      </c>
      <c r="I17" s="359" t="s">
        <v>482</v>
      </c>
      <c r="J17" s="360" t="s">
        <v>507</v>
      </c>
      <c r="K17" s="223" t="str">
        <f t="shared" ref="K17:K23" si="4">_xlfn.IFS(E17="N","60",E17="N","60")</f>
        <v>60</v>
      </c>
      <c r="L17" s="270"/>
      <c r="M17" s="273" t="s">
        <v>80</v>
      </c>
      <c r="N17" s="272"/>
      <c r="O17" s="272">
        <v>10</v>
      </c>
      <c r="P17" s="272">
        <v>1</v>
      </c>
      <c r="Q17" s="272">
        <f t="shared" si="1"/>
        <v>10</v>
      </c>
      <c r="R17" s="267" t="s">
        <v>383</v>
      </c>
      <c r="S17" s="52" t="s">
        <v>529</v>
      </c>
    </row>
    <row r="18" spans="1:25">
      <c r="A18" s="295" t="s">
        <v>313</v>
      </c>
      <c r="B18" s="859" t="s">
        <v>775</v>
      </c>
      <c r="C18" s="4113"/>
      <c r="D18" s="4110"/>
      <c r="E18" s="362" t="s">
        <v>713</v>
      </c>
      <c r="F18" s="351" t="s">
        <v>32</v>
      </c>
      <c r="G18" s="351" t="s">
        <v>697</v>
      </c>
      <c r="H18" s="363" t="str">
        <f t="shared" si="3"/>
        <v>PK3-NI-EE</v>
      </c>
      <c r="I18" s="355" t="s">
        <v>482</v>
      </c>
      <c r="J18" s="356" t="s">
        <v>507</v>
      </c>
      <c r="K18" s="287" t="str">
        <f t="shared" si="4"/>
        <v>60</v>
      </c>
      <c r="L18" s="858"/>
      <c r="M18" s="279" t="s">
        <v>80</v>
      </c>
      <c r="N18" s="279"/>
      <c r="O18" s="279">
        <v>10</v>
      </c>
      <c r="P18" s="279">
        <v>1</v>
      </c>
      <c r="Q18" s="279">
        <f t="shared" si="1"/>
        <v>10</v>
      </c>
      <c r="R18" s="267" t="s">
        <v>383</v>
      </c>
      <c r="S18" s="52" t="s">
        <v>529</v>
      </c>
    </row>
    <row r="19" spans="1:25">
      <c r="A19" s="295" t="s">
        <v>313</v>
      </c>
      <c r="B19" s="859" t="s">
        <v>776</v>
      </c>
      <c r="C19" s="4113"/>
      <c r="D19" s="4110"/>
      <c r="E19" s="362" t="s">
        <v>713</v>
      </c>
      <c r="F19" s="351" t="s">
        <v>32</v>
      </c>
      <c r="G19" s="351" t="s">
        <v>697</v>
      </c>
      <c r="H19" s="363" t="str">
        <f t="shared" si="3"/>
        <v>PK3-NI-EE</v>
      </c>
      <c r="I19" s="355" t="s">
        <v>482</v>
      </c>
      <c r="J19" s="356" t="s">
        <v>507</v>
      </c>
      <c r="K19" s="287" t="str">
        <f t="shared" si="4"/>
        <v>60</v>
      </c>
      <c r="L19" s="270"/>
      <c r="M19" s="273" t="s">
        <v>80</v>
      </c>
      <c r="N19" s="272"/>
      <c r="O19" s="272">
        <v>10</v>
      </c>
      <c r="P19" s="272">
        <v>1</v>
      </c>
      <c r="Q19" s="272">
        <f t="shared" si="1"/>
        <v>10</v>
      </c>
      <c r="R19" s="267" t="s">
        <v>383</v>
      </c>
      <c r="S19" s="52" t="s">
        <v>529</v>
      </c>
    </row>
    <row r="20" spans="1:25">
      <c r="A20" s="295" t="s">
        <v>313</v>
      </c>
      <c r="B20" s="310" t="s">
        <v>777</v>
      </c>
      <c r="C20" s="4113"/>
      <c r="D20" s="4110"/>
      <c r="E20" s="362" t="s">
        <v>713</v>
      </c>
      <c r="F20" s="351" t="s">
        <v>32</v>
      </c>
      <c r="G20" s="351" t="s">
        <v>697</v>
      </c>
      <c r="H20" s="363" t="str">
        <f t="shared" si="3"/>
        <v>PK3-NI-EE</v>
      </c>
      <c r="I20" s="355" t="s">
        <v>482</v>
      </c>
      <c r="J20" s="356" t="s">
        <v>507</v>
      </c>
      <c r="K20" s="287" t="str">
        <f t="shared" si="4"/>
        <v>60</v>
      </c>
      <c r="L20" s="858"/>
      <c r="M20" s="279" t="s">
        <v>80</v>
      </c>
      <c r="N20" s="279"/>
      <c r="O20" s="279">
        <v>10</v>
      </c>
      <c r="P20" s="279">
        <v>1</v>
      </c>
      <c r="Q20" s="279">
        <f t="shared" si="1"/>
        <v>10</v>
      </c>
      <c r="R20" s="267" t="s">
        <v>383</v>
      </c>
      <c r="S20" s="52" t="s">
        <v>529</v>
      </c>
    </row>
    <row r="21" spans="1:25">
      <c r="A21" s="295" t="s">
        <v>313</v>
      </c>
      <c r="B21" s="379" t="s">
        <v>778</v>
      </c>
      <c r="C21" s="4113"/>
      <c r="D21" s="4110"/>
      <c r="E21" s="362" t="s">
        <v>713</v>
      </c>
      <c r="F21" s="351" t="s">
        <v>32</v>
      </c>
      <c r="G21" s="351" t="s">
        <v>697</v>
      </c>
      <c r="H21" s="363" t="str">
        <f t="shared" si="3"/>
        <v>PK3-NI-EE</v>
      </c>
      <c r="I21" s="355" t="s">
        <v>482</v>
      </c>
      <c r="J21" s="356" t="s">
        <v>507</v>
      </c>
      <c r="K21" s="287" t="str">
        <f t="shared" si="4"/>
        <v>60</v>
      </c>
      <c r="L21" s="270"/>
      <c r="M21" s="273" t="s">
        <v>80</v>
      </c>
      <c r="N21" s="272"/>
      <c r="O21" s="272">
        <v>10</v>
      </c>
      <c r="P21" s="272">
        <v>1</v>
      </c>
      <c r="Q21" s="272">
        <f t="shared" si="1"/>
        <v>10</v>
      </c>
      <c r="R21" s="267" t="s">
        <v>383</v>
      </c>
      <c r="S21" s="52" t="s">
        <v>529</v>
      </c>
    </row>
    <row r="22" spans="1:25">
      <c r="A22" s="295" t="s">
        <v>313</v>
      </c>
      <c r="B22" s="379" t="s">
        <v>779</v>
      </c>
      <c r="C22" s="4113"/>
      <c r="D22" s="4110"/>
      <c r="E22" s="362" t="s">
        <v>713</v>
      </c>
      <c r="F22" s="351" t="s">
        <v>32</v>
      </c>
      <c r="G22" s="351" t="s">
        <v>697</v>
      </c>
      <c r="H22" s="363" t="str">
        <f t="shared" si="3"/>
        <v>PK3-NI-EE</v>
      </c>
      <c r="I22" s="355" t="s">
        <v>482</v>
      </c>
      <c r="J22" s="356" t="s">
        <v>507</v>
      </c>
      <c r="K22" s="287" t="str">
        <f t="shared" si="4"/>
        <v>60</v>
      </c>
      <c r="L22" s="858"/>
      <c r="M22" s="279" t="s">
        <v>80</v>
      </c>
      <c r="N22" s="279"/>
      <c r="O22" s="279">
        <v>10</v>
      </c>
      <c r="P22" s="279">
        <v>1</v>
      </c>
      <c r="Q22" s="279">
        <f t="shared" si="1"/>
        <v>10</v>
      </c>
      <c r="R22" s="267" t="s">
        <v>383</v>
      </c>
      <c r="S22" s="52" t="s">
        <v>529</v>
      </c>
    </row>
    <row r="23" spans="1:25" ht="13.5" thickBot="1">
      <c r="A23" s="296" t="s">
        <v>313</v>
      </c>
      <c r="B23" s="377" t="s">
        <v>780</v>
      </c>
      <c r="C23" s="4114"/>
      <c r="D23" s="4111"/>
      <c r="E23" s="364" t="s">
        <v>713</v>
      </c>
      <c r="F23" s="352" t="s">
        <v>32</v>
      </c>
      <c r="G23" s="352" t="s">
        <v>697</v>
      </c>
      <c r="H23" s="365" t="str">
        <f t="shared" si="3"/>
        <v>PK3-NI-EE</v>
      </c>
      <c r="I23" s="322" t="s">
        <v>482</v>
      </c>
      <c r="J23" s="862" t="s">
        <v>507</v>
      </c>
      <c r="K23" s="290" t="str">
        <f t="shared" si="4"/>
        <v>60</v>
      </c>
      <c r="L23" s="856"/>
      <c r="M23" s="265" t="s">
        <v>80</v>
      </c>
      <c r="N23" s="264"/>
      <c r="O23" s="264">
        <v>10</v>
      </c>
      <c r="P23" s="264">
        <v>1</v>
      </c>
      <c r="Q23" s="264">
        <f t="shared" si="1"/>
        <v>10</v>
      </c>
      <c r="R23" s="268" t="s">
        <v>383</v>
      </c>
      <c r="S23" s="52" t="s">
        <v>529</v>
      </c>
    </row>
    <row r="24" spans="1:25" s="3" customFormat="1">
      <c r="A24" s="299" t="s">
        <v>313</v>
      </c>
      <c r="B24" s="336" t="s">
        <v>773</v>
      </c>
      <c r="C24" s="4112"/>
      <c r="D24" s="4109"/>
      <c r="E24" s="361" t="s">
        <v>718</v>
      </c>
      <c r="F24" s="353" t="s">
        <v>34</v>
      </c>
      <c r="G24" s="350" t="s">
        <v>536</v>
      </c>
      <c r="H24" s="361" t="str">
        <f>A24&amp;"-"&amp;E24&amp;F24&amp;"-"&amp;G24&amp;2</f>
        <v>PK3-YR-ME2</v>
      </c>
      <c r="I24" s="376" t="s">
        <v>482</v>
      </c>
      <c r="J24" s="333" t="s">
        <v>1373</v>
      </c>
      <c r="K24" s="223">
        <v>365</v>
      </c>
      <c r="L24" s="858"/>
      <c r="M24" s="279" t="s">
        <v>80</v>
      </c>
      <c r="N24" s="279"/>
      <c r="O24" s="286">
        <v>30</v>
      </c>
      <c r="P24" s="286">
        <v>1</v>
      </c>
      <c r="Q24" s="286">
        <f t="shared" ref="Q24:Q31" si="5">O24*P24</f>
        <v>30</v>
      </c>
      <c r="R24" s="266" t="s">
        <v>503</v>
      </c>
      <c r="S24" s="229" t="s">
        <v>528</v>
      </c>
      <c r="V24" s="4"/>
      <c r="Y24" s="4"/>
    </row>
    <row r="25" spans="1:25" s="3" customFormat="1">
      <c r="A25" s="295" t="s">
        <v>313</v>
      </c>
      <c r="B25" s="859" t="s">
        <v>774</v>
      </c>
      <c r="C25" s="4113"/>
      <c r="D25" s="4110"/>
      <c r="E25" s="362" t="s">
        <v>718</v>
      </c>
      <c r="F25" s="351" t="s">
        <v>34</v>
      </c>
      <c r="G25" s="351" t="s">
        <v>536</v>
      </c>
      <c r="H25" s="362" t="str">
        <f t="shared" ref="H25:H31" si="6">A25&amp;"-"&amp;E25&amp;F25&amp;"-"&amp;G25&amp;2</f>
        <v>PK3-YR-ME2</v>
      </c>
      <c r="I25" s="359" t="s">
        <v>482</v>
      </c>
      <c r="J25" s="360" t="s">
        <v>1373</v>
      </c>
      <c r="K25" s="223">
        <v>365</v>
      </c>
      <c r="L25" s="270"/>
      <c r="M25" s="273" t="s">
        <v>80</v>
      </c>
      <c r="N25" s="272"/>
      <c r="O25" s="223">
        <v>30</v>
      </c>
      <c r="P25" s="223">
        <v>1</v>
      </c>
      <c r="Q25" s="223">
        <f t="shared" si="5"/>
        <v>30</v>
      </c>
      <c r="R25" s="267" t="s">
        <v>503</v>
      </c>
      <c r="S25" s="277" t="s">
        <v>528</v>
      </c>
      <c r="V25" s="4"/>
      <c r="Y25" s="4"/>
    </row>
    <row r="26" spans="1:25" s="3" customFormat="1">
      <c r="A26" s="295" t="s">
        <v>313</v>
      </c>
      <c r="B26" s="859" t="s">
        <v>775</v>
      </c>
      <c r="C26" s="4113"/>
      <c r="D26" s="4110"/>
      <c r="E26" s="362" t="s">
        <v>718</v>
      </c>
      <c r="F26" s="351" t="s">
        <v>34</v>
      </c>
      <c r="G26" s="351" t="s">
        <v>536</v>
      </c>
      <c r="H26" s="362" t="str">
        <f t="shared" si="6"/>
        <v>PK3-YR-ME2</v>
      </c>
      <c r="I26" s="355" t="s">
        <v>482</v>
      </c>
      <c r="J26" s="356" t="s">
        <v>1373</v>
      </c>
      <c r="K26" s="287">
        <v>365</v>
      </c>
      <c r="L26" s="270"/>
      <c r="M26" s="279" t="s">
        <v>80</v>
      </c>
      <c r="N26" s="273"/>
      <c r="O26" s="287">
        <v>30</v>
      </c>
      <c r="P26" s="287">
        <v>1</v>
      </c>
      <c r="Q26" s="287">
        <f t="shared" si="5"/>
        <v>30</v>
      </c>
      <c r="R26" s="267" t="s">
        <v>503</v>
      </c>
      <c r="S26" s="277" t="s">
        <v>528</v>
      </c>
      <c r="V26" s="4"/>
      <c r="Y26" s="4"/>
    </row>
    <row r="27" spans="1:25">
      <c r="A27" s="295" t="s">
        <v>313</v>
      </c>
      <c r="B27" s="859" t="s">
        <v>776</v>
      </c>
      <c r="C27" s="4113"/>
      <c r="D27" s="4110"/>
      <c r="E27" s="362" t="s">
        <v>718</v>
      </c>
      <c r="F27" s="351" t="s">
        <v>34</v>
      </c>
      <c r="G27" s="351" t="s">
        <v>536</v>
      </c>
      <c r="H27" s="362" t="str">
        <f t="shared" si="6"/>
        <v>PK3-YR-ME2</v>
      </c>
      <c r="I27" s="355" t="s">
        <v>482</v>
      </c>
      <c r="J27" s="356" t="s">
        <v>1373</v>
      </c>
      <c r="K27" s="287">
        <v>365</v>
      </c>
      <c r="L27" s="270"/>
      <c r="M27" s="273" t="s">
        <v>80</v>
      </c>
      <c r="N27" s="273"/>
      <c r="O27" s="287">
        <v>30</v>
      </c>
      <c r="P27" s="287">
        <v>1</v>
      </c>
      <c r="Q27" s="287">
        <f t="shared" si="5"/>
        <v>30</v>
      </c>
      <c r="R27" s="267" t="s">
        <v>503</v>
      </c>
      <c r="S27" s="277" t="s">
        <v>528</v>
      </c>
    </row>
    <row r="28" spans="1:25">
      <c r="A28" s="295" t="s">
        <v>313</v>
      </c>
      <c r="B28" s="310" t="s">
        <v>777</v>
      </c>
      <c r="C28" s="4113"/>
      <c r="D28" s="4110"/>
      <c r="E28" s="362" t="s">
        <v>718</v>
      </c>
      <c r="F28" s="351" t="s">
        <v>34</v>
      </c>
      <c r="G28" s="351" t="s">
        <v>536</v>
      </c>
      <c r="H28" s="362" t="str">
        <f t="shared" si="6"/>
        <v>PK3-YR-ME2</v>
      </c>
      <c r="I28" s="355" t="s">
        <v>482</v>
      </c>
      <c r="J28" s="356" t="s">
        <v>1373</v>
      </c>
      <c r="K28" s="287">
        <v>365</v>
      </c>
      <c r="L28" s="270"/>
      <c r="M28" s="279" t="s">
        <v>80</v>
      </c>
      <c r="N28" s="273"/>
      <c r="O28" s="287">
        <v>30</v>
      </c>
      <c r="P28" s="287">
        <v>1</v>
      </c>
      <c r="Q28" s="287">
        <f t="shared" si="5"/>
        <v>30</v>
      </c>
      <c r="R28" s="267" t="s">
        <v>503</v>
      </c>
      <c r="S28" s="277" t="s">
        <v>528</v>
      </c>
    </row>
    <row r="29" spans="1:25">
      <c r="A29" s="295" t="s">
        <v>313</v>
      </c>
      <c r="B29" s="379" t="s">
        <v>778</v>
      </c>
      <c r="C29" s="4113"/>
      <c r="D29" s="4110"/>
      <c r="E29" s="362" t="s">
        <v>718</v>
      </c>
      <c r="F29" s="351" t="s">
        <v>34</v>
      </c>
      <c r="G29" s="351" t="s">
        <v>536</v>
      </c>
      <c r="H29" s="362" t="str">
        <f t="shared" si="6"/>
        <v>PK3-YR-ME2</v>
      </c>
      <c r="I29" s="355" t="s">
        <v>482</v>
      </c>
      <c r="J29" s="356" t="s">
        <v>1373</v>
      </c>
      <c r="K29" s="287">
        <v>365</v>
      </c>
      <c r="L29" s="270"/>
      <c r="M29" s="273" t="s">
        <v>80</v>
      </c>
      <c r="N29" s="272"/>
      <c r="O29" s="287">
        <v>30</v>
      </c>
      <c r="P29" s="287">
        <v>1</v>
      </c>
      <c r="Q29" s="287">
        <f t="shared" si="5"/>
        <v>30</v>
      </c>
      <c r="R29" s="267" t="s">
        <v>503</v>
      </c>
      <c r="S29" s="277" t="s">
        <v>528</v>
      </c>
    </row>
    <row r="30" spans="1:25">
      <c r="A30" s="295" t="s">
        <v>313</v>
      </c>
      <c r="B30" s="379" t="s">
        <v>779</v>
      </c>
      <c r="C30" s="4113"/>
      <c r="D30" s="4110"/>
      <c r="E30" s="362" t="s">
        <v>718</v>
      </c>
      <c r="F30" s="351" t="s">
        <v>34</v>
      </c>
      <c r="G30" s="351" t="s">
        <v>536</v>
      </c>
      <c r="H30" s="362" t="str">
        <f t="shared" si="6"/>
        <v>PK3-YR-ME2</v>
      </c>
      <c r="I30" s="355" t="s">
        <v>482</v>
      </c>
      <c r="J30" s="356" t="s">
        <v>1373</v>
      </c>
      <c r="K30" s="287">
        <v>365</v>
      </c>
      <c r="L30" s="270"/>
      <c r="M30" s="279" t="s">
        <v>80</v>
      </c>
      <c r="N30" s="273"/>
      <c r="O30" s="287">
        <v>30</v>
      </c>
      <c r="P30" s="287">
        <v>1</v>
      </c>
      <c r="Q30" s="287">
        <f t="shared" si="5"/>
        <v>30</v>
      </c>
      <c r="R30" s="267" t="s">
        <v>503</v>
      </c>
      <c r="S30" s="277" t="s">
        <v>528</v>
      </c>
    </row>
    <row r="31" spans="1:25" ht="13.5" thickBot="1">
      <c r="A31" s="296" t="s">
        <v>313</v>
      </c>
      <c r="B31" s="377" t="s">
        <v>780</v>
      </c>
      <c r="C31" s="4114"/>
      <c r="D31" s="4111"/>
      <c r="E31" s="364" t="s">
        <v>718</v>
      </c>
      <c r="F31" s="352" t="s">
        <v>34</v>
      </c>
      <c r="G31" s="352" t="s">
        <v>536</v>
      </c>
      <c r="H31" s="364" t="str">
        <f t="shared" si="6"/>
        <v>PK3-YR-ME2</v>
      </c>
      <c r="I31" s="322" t="s">
        <v>482</v>
      </c>
      <c r="J31" s="862" t="s">
        <v>1373</v>
      </c>
      <c r="K31" s="290">
        <v>365</v>
      </c>
      <c r="L31" s="856"/>
      <c r="M31" s="265" t="s">
        <v>80</v>
      </c>
      <c r="N31" s="265"/>
      <c r="O31" s="290">
        <v>30</v>
      </c>
      <c r="P31" s="290">
        <v>1</v>
      </c>
      <c r="Q31" s="290">
        <f t="shared" si="5"/>
        <v>30</v>
      </c>
      <c r="R31" s="268" t="s">
        <v>503</v>
      </c>
      <c r="S31" s="277" t="s">
        <v>528</v>
      </c>
    </row>
    <row r="32" spans="1:25">
      <c r="A32" s="4"/>
      <c r="B32" s="4"/>
      <c r="C32" s="4"/>
      <c r="D32" s="4"/>
      <c r="E32" s="4"/>
      <c r="F32" s="4"/>
      <c r="G32" s="4"/>
      <c r="H32" s="4"/>
      <c r="K32" s="4"/>
      <c r="L32" s="4"/>
      <c r="M32" s="4"/>
      <c r="N32" s="4"/>
      <c r="O32" s="4"/>
      <c r="P32" s="4"/>
      <c r="Q32" s="4"/>
      <c r="S32" s="4"/>
    </row>
    <row r="33" spans="20:24" s="4" customFormat="1">
      <c r="T33" s="3"/>
      <c r="U33" s="3"/>
      <c r="W33" s="3"/>
      <c r="X33" s="3"/>
    </row>
  </sheetData>
  <autoFilter ref="A5:U33" xr:uid="{8E98A4E7-B5D3-4D51-9466-F68D8A6F2918}"/>
  <mergeCells count="9">
    <mergeCell ref="C2:K2"/>
    <mergeCell ref="C6:C7"/>
    <mergeCell ref="D6:D7"/>
    <mergeCell ref="C24:C31"/>
    <mergeCell ref="D24:D31"/>
    <mergeCell ref="C8:C15"/>
    <mergeCell ref="D8:D15"/>
    <mergeCell ref="C16:C23"/>
    <mergeCell ref="D16:D23"/>
  </mergeCells>
  <dataValidations count="4">
    <dataValidation allowBlank="1" showInputMessage="1" showErrorMessage="1" promptTitle="Planned Inspection and Cond. mon" prompt="Planned Inspection and Condition Monitoring  work generated out of SAP." sqref="R16:R23" xr:uid="{EFC3B718-F247-48EC-B951-FE425185719A}"/>
    <dataValidation allowBlank="1" showInputMessage="1" showErrorMessage="1" promptTitle="Planned Cleaning " prompt="Planned Cleaning of equipment to perform Maintenance Activity._x000a_" sqref="R8:R15" xr:uid="{F536D407-048F-46EB-BDF4-8376A741B72E}"/>
    <dataValidation allowBlank="1" showInputMessage="1" showErrorMessage="1" promptTitle="Planned Lubrication" prompt="Planned Lubrication work._x000a_" sqref="R24:R31" xr:uid="{038D605C-8D1A-4332-93C8-ED5B3DFE7EDD}"/>
    <dataValidation type="list" allowBlank="1" showInputMessage="1" showErrorMessage="1" sqref="F6:G31" xr:uid="{8EA90F67-B54E-4397-B609-FCA418ABD6CD}">
      <formula1>#REF!</formula1>
    </dataValidation>
  </dataValidations>
  <printOptions horizontalCentered="1"/>
  <pageMargins left="0.23622047244094491" right="0.23622047244094491" top="0.19685039370078741" bottom="0.39370078740157483" header="0.15748031496062992" footer="0.19685039370078741"/>
  <pageSetup paperSize="9" scale="82" fitToHeight="0" orientation="landscape" r:id="rId1"/>
  <headerFooter>
    <oddFooter>&amp;L&amp;8&amp;A : PM Master Plan&amp;R&amp;8Page &amp;P / &amp;N</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E133-F7F2-438B-A06F-3F3F22058E52}">
  <sheetPr>
    <tabColor rgb="FF00B0F0"/>
    <pageSetUpPr fitToPage="1"/>
  </sheetPr>
  <dimension ref="A1:W45"/>
  <sheetViews>
    <sheetView zoomScaleNormal="100" workbookViewId="0">
      <pane xSplit="2" ySplit="5" topLeftCell="C33" activePane="bottomRight" state="frozen"/>
      <selection activeCell="B7" sqref="B7:B22"/>
      <selection pane="topRight" activeCell="B7" sqref="B7:B22"/>
      <selection pane="bottomLeft" activeCell="B7" sqref="B7:B22"/>
      <selection pane="bottomRight" activeCell="J40" sqref="J40"/>
    </sheetView>
  </sheetViews>
  <sheetFormatPr defaultColWidth="9.140625" defaultRowHeight="12.75" outlineLevelCol="1"/>
  <cols>
    <col min="1" max="1" width="8.28515625" style="1" customWidth="1"/>
    <col min="2" max="2" width="35.7109375" style="2" customWidth="1"/>
    <col min="3" max="3" width="20.42578125" style="43" customWidth="1"/>
    <col min="4" max="4" width="11.5703125" style="43" customWidth="1"/>
    <col min="5" max="5" width="10.28515625" style="384" customWidth="1"/>
    <col min="6" max="7" width="9.140625" style="384" customWidth="1"/>
    <col min="8" max="8" width="10.5703125" style="384" customWidth="1"/>
    <col min="9" max="9" width="19.5703125" style="4" customWidth="1"/>
    <col min="10" max="10" width="64.85546875" style="4" customWidth="1"/>
    <col min="11" max="11" width="10.42578125" style="3" customWidth="1"/>
    <col min="12" max="12" width="24.28515625" style="52" hidden="1" customWidth="1" outlineLevel="1"/>
    <col min="13" max="13" width="5.140625" style="3" hidden="1" customWidth="1" outlineLevel="1"/>
    <col min="14" max="14" width="10.42578125" style="3" customWidth="1" collapsed="1"/>
    <col min="15" max="15" width="10.42578125" style="3" customWidth="1"/>
    <col min="16" max="16" width="10.42578125" style="3" customWidth="1" collapsed="1"/>
    <col min="17" max="18" width="10.42578125" style="3" customWidth="1"/>
    <col min="19" max="19" width="9.140625" style="4"/>
    <col min="20" max="20" width="19.42578125" style="4" customWidth="1"/>
    <col min="21" max="16384" width="9.140625" style="4"/>
  </cols>
  <sheetData>
    <row r="1" spans="1:23" ht="13.5" thickBot="1"/>
    <row r="2" spans="1:23" ht="30" customHeight="1" thickBot="1">
      <c r="C2" s="3749" t="s">
        <v>1139</v>
      </c>
      <c r="D2" s="3750"/>
      <c r="E2" s="3750"/>
      <c r="F2" s="3750"/>
      <c r="G2" s="3750"/>
      <c r="H2" s="3750"/>
      <c r="I2" s="3750"/>
      <c r="J2" s="3750"/>
      <c r="K2" s="3751"/>
      <c r="M2" s="4"/>
      <c r="N2" s="4"/>
      <c r="O2" s="4"/>
      <c r="P2" s="4"/>
      <c r="Q2" s="4"/>
      <c r="R2" s="4"/>
    </row>
    <row r="3" spans="1:23" s="225" customFormat="1" ht="15.75" customHeight="1">
      <c r="A3" s="624"/>
      <c r="B3" s="625"/>
      <c r="C3" s="628" t="s">
        <v>44</v>
      </c>
      <c r="D3" s="628" t="s">
        <v>62</v>
      </c>
      <c r="E3" s="384"/>
      <c r="F3" s="384"/>
      <c r="G3" s="384"/>
      <c r="H3" s="384"/>
      <c r="K3" s="227"/>
      <c r="L3" s="277"/>
      <c r="M3" s="227"/>
      <c r="N3" s="227"/>
      <c r="O3" s="227"/>
      <c r="P3" s="227"/>
      <c r="Q3" s="227"/>
      <c r="R3" s="227"/>
    </row>
    <row r="4" spans="1:23" s="225" customFormat="1" ht="15.75" customHeight="1">
      <c r="A4" s="624"/>
      <c r="B4" s="625"/>
      <c r="C4" s="629"/>
      <c r="D4" s="629"/>
      <c r="E4" s="384"/>
      <c r="F4" s="384"/>
      <c r="G4" s="384"/>
      <c r="H4" s="384"/>
      <c r="K4" s="626"/>
      <c r="L4" s="627"/>
      <c r="M4" s="626"/>
      <c r="N4" s="626"/>
      <c r="O4" s="626"/>
      <c r="P4" s="626"/>
      <c r="Q4" s="626"/>
      <c r="R4" s="626"/>
    </row>
    <row r="5" spans="1:23" s="412" customFormat="1" ht="14.25" customHeight="1" thickBot="1">
      <c r="A5" s="499" t="s">
        <v>0</v>
      </c>
      <c r="B5" s="499" t="s">
        <v>1</v>
      </c>
      <c r="C5" s="500" t="s">
        <v>44</v>
      </c>
      <c r="D5" s="500" t="s">
        <v>62</v>
      </c>
      <c r="E5" s="500" t="s">
        <v>537</v>
      </c>
      <c r="F5" s="500" t="s">
        <v>527</v>
      </c>
      <c r="G5" s="500" t="s">
        <v>535</v>
      </c>
      <c r="H5" s="500" t="s">
        <v>45</v>
      </c>
      <c r="I5" s="499" t="s">
        <v>2</v>
      </c>
      <c r="J5" s="499" t="s">
        <v>3</v>
      </c>
      <c r="K5" s="499" t="s">
        <v>4</v>
      </c>
      <c r="L5" s="499" t="s">
        <v>5</v>
      </c>
      <c r="M5" s="499"/>
      <c r="N5" s="499" t="s">
        <v>51</v>
      </c>
      <c r="O5" s="499" t="s">
        <v>52</v>
      </c>
      <c r="P5" s="499" t="s">
        <v>54</v>
      </c>
      <c r="Q5" s="499" t="s">
        <v>50</v>
      </c>
      <c r="R5" s="499" t="s">
        <v>53</v>
      </c>
      <c r="S5" s="499" t="s">
        <v>382</v>
      </c>
      <c r="T5" s="508" t="s">
        <v>527</v>
      </c>
      <c r="U5" s="411" t="s">
        <v>535</v>
      </c>
      <c r="V5" s="411" t="s">
        <v>527</v>
      </c>
      <c r="W5" s="542"/>
    </row>
    <row r="6" spans="1:23" s="412" customFormat="1" ht="12">
      <c r="A6" s="565" t="s">
        <v>315</v>
      </c>
      <c r="B6" s="1039" t="s">
        <v>843</v>
      </c>
      <c r="C6" s="4350">
        <v>363215</v>
      </c>
      <c r="D6" s="3759">
        <v>4402</v>
      </c>
      <c r="E6" s="543" t="s">
        <v>713</v>
      </c>
      <c r="F6" s="543" t="s">
        <v>32</v>
      </c>
      <c r="G6" s="543" t="s">
        <v>536</v>
      </c>
      <c r="H6" s="543" t="str">
        <f>A6&amp;"-"&amp;E6&amp;F6&amp;"-"&amp;G6</f>
        <v>PK4-NI-ME</v>
      </c>
      <c r="I6" s="3752" t="s">
        <v>57</v>
      </c>
      <c r="J6" s="604" t="s">
        <v>838</v>
      </c>
      <c r="K6" s="406">
        <v>60</v>
      </c>
      <c r="L6" s="407"/>
      <c r="M6" s="406"/>
      <c r="N6" s="3754"/>
      <c r="O6" s="3742" t="s">
        <v>80</v>
      </c>
      <c r="P6" s="3742">
        <v>30</v>
      </c>
      <c r="Q6" s="3742">
        <v>2</v>
      </c>
      <c r="R6" s="3745">
        <f>P6*Q6</f>
        <v>60</v>
      </c>
      <c r="S6" s="3747" t="s">
        <v>383</v>
      </c>
      <c r="T6" s="410" t="s">
        <v>529</v>
      </c>
      <c r="U6" s="411" t="s">
        <v>536</v>
      </c>
      <c r="V6" s="411" t="s">
        <v>32</v>
      </c>
      <c r="W6" s="412" t="s">
        <v>708</v>
      </c>
    </row>
    <row r="7" spans="1:23" s="412" customFormat="1" ht="12.75" customHeight="1">
      <c r="A7" s="556" t="s">
        <v>315</v>
      </c>
      <c r="B7" s="972" t="s">
        <v>1140</v>
      </c>
      <c r="C7" s="4351"/>
      <c r="D7" s="3760"/>
      <c r="E7" s="419" t="s">
        <v>713</v>
      </c>
      <c r="F7" s="419" t="s">
        <v>32</v>
      </c>
      <c r="G7" s="419" t="s">
        <v>536</v>
      </c>
      <c r="H7" s="419" t="str">
        <f t="shared" ref="H7:H12" si="0">A7&amp;"-"&amp;E7&amp;F7&amp;"-"&amp;G7</f>
        <v>PK4-NI-ME</v>
      </c>
      <c r="I7" s="3753"/>
      <c r="J7" s="609" t="s">
        <v>837</v>
      </c>
      <c r="K7" s="414">
        <v>60</v>
      </c>
      <c r="L7" s="415"/>
      <c r="M7" s="414"/>
      <c r="N7" s="3613"/>
      <c r="O7" s="3743"/>
      <c r="P7" s="3743"/>
      <c r="Q7" s="3743"/>
      <c r="R7" s="3616"/>
      <c r="S7" s="3748"/>
      <c r="T7" s="410"/>
      <c r="U7" s="411" t="s">
        <v>697</v>
      </c>
      <c r="V7" s="411" t="s">
        <v>42</v>
      </c>
      <c r="W7" s="412" t="s">
        <v>707</v>
      </c>
    </row>
    <row r="8" spans="1:23" s="412" customFormat="1" ht="12.75" customHeight="1">
      <c r="A8" s="556" t="s">
        <v>315</v>
      </c>
      <c r="B8" s="972" t="s">
        <v>1141</v>
      </c>
      <c r="C8" s="4351"/>
      <c r="D8" s="3760"/>
      <c r="E8" s="419" t="s">
        <v>713</v>
      </c>
      <c r="F8" s="419" t="s">
        <v>32</v>
      </c>
      <c r="G8" s="419" t="s">
        <v>536</v>
      </c>
      <c r="H8" s="419" t="str">
        <f t="shared" si="0"/>
        <v>PK4-NI-ME</v>
      </c>
      <c r="I8" s="3753"/>
      <c r="J8" s="609" t="s">
        <v>832</v>
      </c>
      <c r="K8" s="414">
        <v>60</v>
      </c>
      <c r="L8" s="415"/>
      <c r="M8" s="414"/>
      <c r="N8" s="3613"/>
      <c r="O8" s="3743"/>
      <c r="P8" s="3743"/>
      <c r="Q8" s="3743"/>
      <c r="R8" s="3616"/>
      <c r="S8" s="3748"/>
      <c r="T8" s="410"/>
      <c r="U8" s="411" t="s">
        <v>706</v>
      </c>
      <c r="V8" s="411" t="s">
        <v>9</v>
      </c>
      <c r="W8" s="412" t="s">
        <v>709</v>
      </c>
    </row>
    <row r="9" spans="1:23" s="412" customFormat="1" ht="12.75" customHeight="1">
      <c r="A9" s="556" t="s">
        <v>315</v>
      </c>
      <c r="B9" s="972" t="s">
        <v>1142</v>
      </c>
      <c r="C9" s="4351"/>
      <c r="D9" s="3760"/>
      <c r="E9" s="419" t="s">
        <v>713</v>
      </c>
      <c r="F9" s="419" t="s">
        <v>32</v>
      </c>
      <c r="G9" s="419" t="s">
        <v>536</v>
      </c>
      <c r="H9" s="419" t="str">
        <f t="shared" si="0"/>
        <v>PK4-NI-ME</v>
      </c>
      <c r="I9" s="3753"/>
      <c r="J9" s="609" t="s">
        <v>833</v>
      </c>
      <c r="K9" s="414">
        <v>60</v>
      </c>
      <c r="L9" s="415"/>
      <c r="M9" s="414"/>
      <c r="N9" s="3613"/>
      <c r="O9" s="3743"/>
      <c r="P9" s="3743"/>
      <c r="Q9" s="3743"/>
      <c r="R9" s="3616"/>
      <c r="S9" s="3748"/>
      <c r="T9" s="410"/>
      <c r="U9" s="411"/>
      <c r="V9" s="411" t="s">
        <v>7</v>
      </c>
      <c r="W9" s="412" t="s">
        <v>719</v>
      </c>
    </row>
    <row r="10" spans="1:23" s="412" customFormat="1" ht="12.75" customHeight="1">
      <c r="A10" s="556" t="s">
        <v>315</v>
      </c>
      <c r="B10" s="972" t="s">
        <v>1143</v>
      </c>
      <c r="C10" s="4351"/>
      <c r="D10" s="3760"/>
      <c r="E10" s="419" t="s">
        <v>713</v>
      </c>
      <c r="F10" s="419" t="s">
        <v>32</v>
      </c>
      <c r="G10" s="419" t="s">
        <v>536</v>
      </c>
      <c r="H10" s="419" t="str">
        <f t="shared" si="0"/>
        <v>PK4-NI-ME</v>
      </c>
      <c r="I10" s="3753"/>
      <c r="J10" s="609" t="s">
        <v>1068</v>
      </c>
      <c r="K10" s="414">
        <v>60</v>
      </c>
      <c r="L10" s="415"/>
      <c r="M10" s="414"/>
      <c r="N10" s="3613"/>
      <c r="O10" s="3743"/>
      <c r="P10" s="3743"/>
      <c r="Q10" s="3743"/>
      <c r="R10" s="3616"/>
      <c r="S10" s="3748"/>
      <c r="T10" s="410"/>
      <c r="U10" s="411"/>
      <c r="V10" s="411" t="s">
        <v>8</v>
      </c>
      <c r="W10" s="412" t="s">
        <v>721</v>
      </c>
    </row>
    <row r="11" spans="1:23" s="412" customFormat="1" ht="12.75" customHeight="1">
      <c r="A11" s="556" t="s">
        <v>315</v>
      </c>
      <c r="B11" s="972" t="s">
        <v>1144</v>
      </c>
      <c r="C11" s="4351"/>
      <c r="D11" s="3760"/>
      <c r="E11" s="419" t="s">
        <v>713</v>
      </c>
      <c r="F11" s="419" t="s">
        <v>32</v>
      </c>
      <c r="G11" s="419" t="s">
        <v>536</v>
      </c>
      <c r="H11" s="419" t="str">
        <f t="shared" si="0"/>
        <v>PK4-NI-ME</v>
      </c>
      <c r="I11" s="3753"/>
      <c r="J11" s="609" t="s">
        <v>861</v>
      </c>
      <c r="K11" s="414">
        <v>60</v>
      </c>
      <c r="L11" s="415"/>
      <c r="M11" s="414"/>
      <c r="N11" s="3613"/>
      <c r="O11" s="3743"/>
      <c r="P11" s="3743"/>
      <c r="Q11" s="3743"/>
      <c r="R11" s="3616"/>
      <c r="S11" s="3748"/>
      <c r="T11" s="410"/>
      <c r="U11" s="411"/>
      <c r="V11" s="411" t="s">
        <v>33</v>
      </c>
      <c r="W11" s="412" t="s">
        <v>720</v>
      </c>
    </row>
    <row r="12" spans="1:23" s="412" customFormat="1" ht="12.75" customHeight="1">
      <c r="A12" s="556" t="s">
        <v>315</v>
      </c>
      <c r="B12" s="972"/>
      <c r="C12" s="4352"/>
      <c r="D12" s="3761"/>
      <c r="E12" s="419" t="s">
        <v>713</v>
      </c>
      <c r="F12" s="419" t="s">
        <v>32</v>
      </c>
      <c r="G12" s="419" t="s">
        <v>536</v>
      </c>
      <c r="H12" s="419" t="str">
        <f t="shared" si="0"/>
        <v>PK4-NI-ME</v>
      </c>
      <c r="I12" s="3679"/>
      <c r="J12" s="609" t="s">
        <v>836</v>
      </c>
      <c r="K12" s="414">
        <v>60</v>
      </c>
      <c r="L12" s="415"/>
      <c r="M12" s="414"/>
      <c r="N12" s="3755"/>
      <c r="O12" s="3744"/>
      <c r="P12" s="3744"/>
      <c r="Q12" s="3744"/>
      <c r="R12" s="3746"/>
      <c r="S12" s="3748"/>
      <c r="T12" s="410"/>
      <c r="U12" s="411"/>
      <c r="V12" s="411"/>
    </row>
    <row r="13" spans="1:23" s="412" customFormat="1" ht="12.75" customHeight="1" thickBot="1">
      <c r="A13" s="556" t="s">
        <v>315</v>
      </c>
      <c r="B13" s="972"/>
      <c r="C13" s="580">
        <v>363216</v>
      </c>
      <c r="D13" s="581">
        <v>4403</v>
      </c>
      <c r="E13" s="582" t="s">
        <v>718</v>
      </c>
      <c r="F13" s="582" t="s">
        <v>32</v>
      </c>
      <c r="G13" s="582" t="s">
        <v>536</v>
      </c>
      <c r="H13" s="582" t="str">
        <f>A13&amp;"-"&amp;E13&amp;F13&amp;"-"&amp;G13&amp;2</f>
        <v>PK4-YI-ME2</v>
      </c>
      <c r="I13" s="583" t="s">
        <v>57</v>
      </c>
      <c r="J13" s="584" t="s">
        <v>1112</v>
      </c>
      <c r="K13" s="585">
        <v>365</v>
      </c>
      <c r="L13" s="586"/>
      <c r="M13" s="585"/>
      <c r="N13" s="1026" t="s">
        <v>80</v>
      </c>
      <c r="O13" s="1049"/>
      <c r="P13" s="1044">
        <v>90</v>
      </c>
      <c r="Q13" s="1044">
        <v>2</v>
      </c>
      <c r="R13" s="1045">
        <f t="shared" ref="R13" si="1">P13*Q13</f>
        <v>180</v>
      </c>
      <c r="S13" s="1021" t="s">
        <v>383</v>
      </c>
      <c r="T13" s="410"/>
    </row>
    <row r="14" spans="1:23" s="412" customFormat="1" ht="13.5" customHeight="1">
      <c r="A14" s="565" t="s">
        <v>315</v>
      </c>
      <c r="B14" s="1039" t="s">
        <v>843</v>
      </c>
      <c r="C14" s="3793">
        <v>363211</v>
      </c>
      <c r="D14" s="3759">
        <v>4404</v>
      </c>
      <c r="E14" s="543" t="s">
        <v>713</v>
      </c>
      <c r="F14" s="543" t="s">
        <v>32</v>
      </c>
      <c r="G14" s="543" t="s">
        <v>536</v>
      </c>
      <c r="H14" s="543" t="str">
        <f>A14&amp;"-"&amp;E14&amp;F14&amp;"-"&amp;G14</f>
        <v>PK4-NI-ME</v>
      </c>
      <c r="I14" s="3752" t="s">
        <v>57</v>
      </c>
      <c r="J14" s="604" t="s">
        <v>838</v>
      </c>
      <c r="K14" s="406">
        <v>60</v>
      </c>
      <c r="L14" s="407"/>
      <c r="M14" s="406"/>
      <c r="N14" s="3754"/>
      <c r="O14" s="3742" t="s">
        <v>80</v>
      </c>
      <c r="P14" s="3742">
        <v>30</v>
      </c>
      <c r="Q14" s="3742">
        <v>2</v>
      </c>
      <c r="R14" s="3745">
        <f>P14*Q14</f>
        <v>60</v>
      </c>
      <c r="S14" s="3747" t="s">
        <v>383</v>
      </c>
      <c r="T14" s="410" t="s">
        <v>529</v>
      </c>
    </row>
    <row r="15" spans="1:23" s="412" customFormat="1" ht="13.5" customHeight="1">
      <c r="A15" s="556" t="s">
        <v>315</v>
      </c>
      <c r="B15" s="972" t="s">
        <v>1145</v>
      </c>
      <c r="C15" s="3673"/>
      <c r="D15" s="3760"/>
      <c r="E15" s="419" t="s">
        <v>713</v>
      </c>
      <c r="F15" s="419" t="s">
        <v>32</v>
      </c>
      <c r="G15" s="419" t="s">
        <v>536</v>
      </c>
      <c r="H15" s="419" t="str">
        <f t="shared" ref="H15:H20" si="2">A15&amp;"-"&amp;E15&amp;F15&amp;"-"&amp;G15</f>
        <v>PK4-NI-ME</v>
      </c>
      <c r="I15" s="3753"/>
      <c r="J15" s="609" t="s">
        <v>837</v>
      </c>
      <c r="K15" s="414">
        <v>60</v>
      </c>
      <c r="L15" s="415"/>
      <c r="M15" s="414"/>
      <c r="N15" s="3613"/>
      <c r="O15" s="3743"/>
      <c r="P15" s="3743"/>
      <c r="Q15" s="3743"/>
      <c r="R15" s="3616"/>
      <c r="S15" s="3748"/>
      <c r="T15" s="410"/>
    </row>
    <row r="16" spans="1:23" s="412" customFormat="1" ht="13.5" customHeight="1">
      <c r="A16" s="556" t="s">
        <v>315</v>
      </c>
      <c r="B16" s="972" t="s">
        <v>1146</v>
      </c>
      <c r="C16" s="3673"/>
      <c r="D16" s="3760"/>
      <c r="E16" s="419" t="s">
        <v>713</v>
      </c>
      <c r="F16" s="419" t="s">
        <v>32</v>
      </c>
      <c r="G16" s="419" t="s">
        <v>536</v>
      </c>
      <c r="H16" s="419" t="str">
        <f t="shared" si="2"/>
        <v>PK4-NI-ME</v>
      </c>
      <c r="I16" s="3753"/>
      <c r="J16" s="609" t="s">
        <v>832</v>
      </c>
      <c r="K16" s="414">
        <v>60</v>
      </c>
      <c r="L16" s="415"/>
      <c r="M16" s="414"/>
      <c r="N16" s="3613"/>
      <c r="O16" s="3743"/>
      <c r="P16" s="3743"/>
      <c r="Q16" s="3743"/>
      <c r="R16" s="3616"/>
      <c r="S16" s="3748"/>
      <c r="T16" s="410"/>
    </row>
    <row r="17" spans="1:20" s="412" customFormat="1" ht="13.5" customHeight="1">
      <c r="A17" s="556" t="s">
        <v>315</v>
      </c>
      <c r="B17" s="972" t="s">
        <v>1147</v>
      </c>
      <c r="C17" s="3673"/>
      <c r="D17" s="3760"/>
      <c r="E17" s="419" t="s">
        <v>713</v>
      </c>
      <c r="F17" s="419" t="s">
        <v>32</v>
      </c>
      <c r="G17" s="419" t="s">
        <v>536</v>
      </c>
      <c r="H17" s="419" t="str">
        <f t="shared" si="2"/>
        <v>PK4-NI-ME</v>
      </c>
      <c r="I17" s="3753"/>
      <c r="J17" s="609" t="s">
        <v>833</v>
      </c>
      <c r="K17" s="414">
        <v>60</v>
      </c>
      <c r="L17" s="415"/>
      <c r="M17" s="414"/>
      <c r="N17" s="3613"/>
      <c r="O17" s="3743"/>
      <c r="P17" s="3743"/>
      <c r="Q17" s="3743"/>
      <c r="R17" s="3616"/>
      <c r="S17" s="3748"/>
      <c r="T17" s="410"/>
    </row>
    <row r="18" spans="1:20" s="412" customFormat="1" ht="13.5" customHeight="1">
      <c r="A18" s="556" t="s">
        <v>315</v>
      </c>
      <c r="B18" s="972" t="s">
        <v>1148</v>
      </c>
      <c r="C18" s="3673"/>
      <c r="D18" s="3760"/>
      <c r="E18" s="419" t="s">
        <v>713</v>
      </c>
      <c r="F18" s="419" t="s">
        <v>32</v>
      </c>
      <c r="G18" s="419" t="s">
        <v>536</v>
      </c>
      <c r="H18" s="419" t="str">
        <f t="shared" si="2"/>
        <v>PK4-NI-ME</v>
      </c>
      <c r="I18" s="3753"/>
      <c r="J18" s="609" t="s">
        <v>1068</v>
      </c>
      <c r="K18" s="414">
        <v>60</v>
      </c>
      <c r="L18" s="415"/>
      <c r="M18" s="414"/>
      <c r="N18" s="3613"/>
      <c r="O18" s="3743"/>
      <c r="P18" s="3743"/>
      <c r="Q18" s="3743"/>
      <c r="R18" s="3616"/>
      <c r="S18" s="3748"/>
      <c r="T18" s="410"/>
    </row>
    <row r="19" spans="1:20" s="412" customFormat="1" ht="13.5" customHeight="1">
      <c r="A19" s="556" t="s">
        <v>315</v>
      </c>
      <c r="B19" s="972" t="s">
        <v>1150</v>
      </c>
      <c r="C19" s="3673"/>
      <c r="D19" s="3760"/>
      <c r="E19" s="419" t="s">
        <v>713</v>
      </c>
      <c r="F19" s="419" t="s">
        <v>32</v>
      </c>
      <c r="G19" s="419" t="s">
        <v>536</v>
      </c>
      <c r="H19" s="419" t="str">
        <f t="shared" si="2"/>
        <v>PK4-NI-ME</v>
      </c>
      <c r="I19" s="3753"/>
      <c r="J19" s="609" t="s">
        <v>861</v>
      </c>
      <c r="K19" s="414">
        <v>60</v>
      </c>
      <c r="L19" s="415"/>
      <c r="M19" s="414"/>
      <c r="N19" s="3613"/>
      <c r="O19" s="3743"/>
      <c r="P19" s="3743"/>
      <c r="Q19" s="3743"/>
      <c r="R19" s="3616"/>
      <c r="S19" s="3748"/>
      <c r="T19" s="410"/>
    </row>
    <row r="20" spans="1:20" s="412" customFormat="1" ht="13.5" customHeight="1">
      <c r="A20" s="556" t="s">
        <v>315</v>
      </c>
      <c r="B20" s="967"/>
      <c r="C20" s="4038"/>
      <c r="D20" s="3761"/>
      <c r="E20" s="547" t="s">
        <v>713</v>
      </c>
      <c r="F20" s="547" t="s">
        <v>32</v>
      </c>
      <c r="G20" s="547" t="s">
        <v>536</v>
      </c>
      <c r="H20" s="547" t="str">
        <f t="shared" si="2"/>
        <v>PK4-NI-ME</v>
      </c>
      <c r="I20" s="3679"/>
      <c r="J20" s="609" t="s">
        <v>836</v>
      </c>
      <c r="K20" s="414">
        <v>60</v>
      </c>
      <c r="L20" s="1017"/>
      <c r="M20" s="563"/>
      <c r="N20" s="3755"/>
      <c r="O20" s="3744"/>
      <c r="P20" s="3744"/>
      <c r="Q20" s="3744"/>
      <c r="R20" s="3746"/>
      <c r="S20" s="3748"/>
      <c r="T20" s="410"/>
    </row>
    <row r="21" spans="1:20" s="412" customFormat="1" ht="13.5" customHeight="1" thickBot="1">
      <c r="A21" s="567" t="s">
        <v>315</v>
      </c>
      <c r="B21" s="1005"/>
      <c r="C21" s="1040">
        <v>363212</v>
      </c>
      <c r="D21" s="1041">
        <v>4405</v>
      </c>
      <c r="E21" s="1042" t="s">
        <v>718</v>
      </c>
      <c r="F21" s="1042" t="s">
        <v>32</v>
      </c>
      <c r="G21" s="1042" t="s">
        <v>536</v>
      </c>
      <c r="H21" s="1042" t="str">
        <f>A21&amp;"-"&amp;E21&amp;F21&amp;"-"&amp;G21&amp;2</f>
        <v>PK4-YI-ME2</v>
      </c>
      <c r="I21" s="1043" t="s">
        <v>57</v>
      </c>
      <c r="J21" s="584" t="s">
        <v>1112</v>
      </c>
      <c r="K21" s="1044">
        <v>365</v>
      </c>
      <c r="L21" s="885"/>
      <c r="M21" s="1044"/>
      <c r="N21" s="1026" t="s">
        <v>80</v>
      </c>
      <c r="O21" s="1049"/>
      <c r="P21" s="1044">
        <v>90</v>
      </c>
      <c r="Q21" s="1044">
        <v>2</v>
      </c>
      <c r="R21" s="1045">
        <f t="shared" ref="R21" si="3">P21*Q21</f>
        <v>180</v>
      </c>
      <c r="S21" s="1021" t="s">
        <v>383</v>
      </c>
      <c r="T21" s="410"/>
    </row>
    <row r="22" spans="1:20" s="412" customFormat="1" ht="13.5" customHeight="1">
      <c r="A22" s="565" t="s">
        <v>315</v>
      </c>
      <c r="B22" s="1039" t="s">
        <v>843</v>
      </c>
      <c r="C22" s="3793">
        <v>363213</v>
      </c>
      <c r="D22" s="3759">
        <v>4406</v>
      </c>
      <c r="E22" s="543" t="s">
        <v>713</v>
      </c>
      <c r="F22" s="543" t="s">
        <v>32</v>
      </c>
      <c r="G22" s="543" t="s">
        <v>536</v>
      </c>
      <c r="H22" s="543" t="str">
        <f>A22&amp;"-"&amp;E22&amp;F22&amp;"-"&amp;G22</f>
        <v>PK4-NI-ME</v>
      </c>
      <c r="I22" s="3752" t="s">
        <v>57</v>
      </c>
      <c r="J22" s="604" t="s">
        <v>838</v>
      </c>
      <c r="K22" s="406">
        <v>60</v>
      </c>
      <c r="L22" s="407"/>
      <c r="M22" s="406"/>
      <c r="N22" s="3754"/>
      <c r="O22" s="3742" t="s">
        <v>80</v>
      </c>
      <c r="P22" s="3742">
        <v>30</v>
      </c>
      <c r="Q22" s="3742">
        <v>2</v>
      </c>
      <c r="R22" s="3745">
        <f>P22*Q22</f>
        <v>60</v>
      </c>
      <c r="S22" s="3747" t="s">
        <v>383</v>
      </c>
      <c r="T22" s="410"/>
    </row>
    <row r="23" spans="1:20" s="412" customFormat="1" ht="13.5" customHeight="1">
      <c r="A23" s="556" t="s">
        <v>315</v>
      </c>
      <c r="B23" s="972" t="s">
        <v>1149</v>
      </c>
      <c r="C23" s="3673"/>
      <c r="D23" s="3760"/>
      <c r="E23" s="419" t="s">
        <v>713</v>
      </c>
      <c r="F23" s="419" t="s">
        <v>32</v>
      </c>
      <c r="G23" s="419" t="s">
        <v>536</v>
      </c>
      <c r="H23" s="419" t="str">
        <f t="shared" ref="H23:H28" si="4">A23&amp;"-"&amp;E23&amp;F23&amp;"-"&amp;G23</f>
        <v>PK4-NI-ME</v>
      </c>
      <c r="I23" s="3753"/>
      <c r="J23" s="609" t="s">
        <v>837</v>
      </c>
      <c r="K23" s="414">
        <v>60</v>
      </c>
      <c r="L23" s="415"/>
      <c r="M23" s="414"/>
      <c r="N23" s="3613"/>
      <c r="O23" s="3743"/>
      <c r="P23" s="3743"/>
      <c r="Q23" s="3743"/>
      <c r="R23" s="3616"/>
      <c r="S23" s="3748"/>
      <c r="T23" s="410"/>
    </row>
    <row r="24" spans="1:20" s="412" customFormat="1" ht="13.5" customHeight="1">
      <c r="A24" s="556" t="s">
        <v>315</v>
      </c>
      <c r="B24" s="972" t="s">
        <v>1151</v>
      </c>
      <c r="C24" s="3673"/>
      <c r="D24" s="3760"/>
      <c r="E24" s="419" t="s">
        <v>713</v>
      </c>
      <c r="F24" s="419" t="s">
        <v>32</v>
      </c>
      <c r="G24" s="419" t="s">
        <v>536</v>
      </c>
      <c r="H24" s="419" t="str">
        <f t="shared" si="4"/>
        <v>PK4-NI-ME</v>
      </c>
      <c r="I24" s="3753"/>
      <c r="J24" s="609" t="s">
        <v>832</v>
      </c>
      <c r="K24" s="414">
        <v>60</v>
      </c>
      <c r="L24" s="415"/>
      <c r="M24" s="414"/>
      <c r="N24" s="3613"/>
      <c r="O24" s="3743"/>
      <c r="P24" s="3743"/>
      <c r="Q24" s="3743"/>
      <c r="R24" s="3616"/>
      <c r="S24" s="3748"/>
      <c r="T24" s="410"/>
    </row>
    <row r="25" spans="1:20" s="412" customFormat="1" ht="13.5" customHeight="1">
      <c r="A25" s="556" t="s">
        <v>315</v>
      </c>
      <c r="B25" s="972" t="s">
        <v>1152</v>
      </c>
      <c r="C25" s="3673"/>
      <c r="D25" s="3760"/>
      <c r="E25" s="419" t="s">
        <v>713</v>
      </c>
      <c r="F25" s="419" t="s">
        <v>32</v>
      </c>
      <c r="G25" s="419" t="s">
        <v>536</v>
      </c>
      <c r="H25" s="419" t="str">
        <f t="shared" si="4"/>
        <v>PK4-NI-ME</v>
      </c>
      <c r="I25" s="3753"/>
      <c r="J25" s="609" t="s">
        <v>833</v>
      </c>
      <c r="K25" s="414">
        <v>60</v>
      </c>
      <c r="L25" s="415"/>
      <c r="M25" s="414"/>
      <c r="N25" s="3613"/>
      <c r="O25" s="3743"/>
      <c r="P25" s="3743"/>
      <c r="Q25" s="3743"/>
      <c r="R25" s="3616"/>
      <c r="S25" s="3748"/>
      <c r="T25" s="410"/>
    </row>
    <row r="26" spans="1:20" s="412" customFormat="1" ht="13.5" customHeight="1">
      <c r="A26" s="556" t="s">
        <v>315</v>
      </c>
      <c r="B26" s="972" t="s">
        <v>1153</v>
      </c>
      <c r="C26" s="3673"/>
      <c r="D26" s="3760"/>
      <c r="E26" s="419" t="s">
        <v>713</v>
      </c>
      <c r="F26" s="419" t="s">
        <v>32</v>
      </c>
      <c r="G26" s="419" t="s">
        <v>536</v>
      </c>
      <c r="H26" s="419" t="str">
        <f t="shared" si="4"/>
        <v>PK4-NI-ME</v>
      </c>
      <c r="I26" s="3753"/>
      <c r="J26" s="609" t="s">
        <v>1068</v>
      </c>
      <c r="K26" s="414">
        <v>60</v>
      </c>
      <c r="L26" s="415"/>
      <c r="M26" s="414"/>
      <c r="N26" s="3613"/>
      <c r="O26" s="3743"/>
      <c r="P26" s="3743"/>
      <c r="Q26" s="3743"/>
      <c r="R26" s="3616"/>
      <c r="S26" s="3748"/>
      <c r="T26" s="410"/>
    </row>
    <row r="27" spans="1:20" s="412" customFormat="1" ht="13.5" customHeight="1">
      <c r="A27" s="556" t="s">
        <v>315</v>
      </c>
      <c r="B27" s="972" t="s">
        <v>1154</v>
      </c>
      <c r="C27" s="3673"/>
      <c r="D27" s="3760"/>
      <c r="E27" s="419" t="s">
        <v>713</v>
      </c>
      <c r="F27" s="419" t="s">
        <v>32</v>
      </c>
      <c r="G27" s="419" t="s">
        <v>536</v>
      </c>
      <c r="H27" s="419" t="str">
        <f t="shared" si="4"/>
        <v>PK4-NI-ME</v>
      </c>
      <c r="I27" s="3753"/>
      <c r="J27" s="609" t="s">
        <v>861</v>
      </c>
      <c r="K27" s="414">
        <v>60</v>
      </c>
      <c r="L27" s="415"/>
      <c r="M27" s="414"/>
      <c r="N27" s="3613"/>
      <c r="O27" s="3743"/>
      <c r="P27" s="3743"/>
      <c r="Q27" s="3743"/>
      <c r="R27" s="3616"/>
      <c r="S27" s="3748"/>
      <c r="T27" s="410"/>
    </row>
    <row r="28" spans="1:20" s="412" customFormat="1" ht="13.5" customHeight="1">
      <c r="A28" s="556" t="s">
        <v>315</v>
      </c>
      <c r="B28" s="972"/>
      <c r="C28" s="4038"/>
      <c r="D28" s="3761"/>
      <c r="E28" s="547" t="s">
        <v>713</v>
      </c>
      <c r="F28" s="547" t="s">
        <v>32</v>
      </c>
      <c r="G28" s="547" t="s">
        <v>536</v>
      </c>
      <c r="H28" s="547" t="str">
        <f t="shared" si="4"/>
        <v>PK4-NI-ME</v>
      </c>
      <c r="I28" s="3679"/>
      <c r="J28" s="609" t="s">
        <v>836</v>
      </c>
      <c r="K28" s="414">
        <v>60</v>
      </c>
      <c r="L28" s="1017"/>
      <c r="M28" s="563"/>
      <c r="N28" s="3755"/>
      <c r="O28" s="3744"/>
      <c r="P28" s="3744"/>
      <c r="Q28" s="3744"/>
      <c r="R28" s="3746"/>
      <c r="S28" s="3748"/>
      <c r="T28" s="410"/>
    </row>
    <row r="29" spans="1:20" s="412" customFormat="1" ht="13.5" customHeight="1" thickBot="1">
      <c r="A29" s="567" t="s">
        <v>315</v>
      </c>
      <c r="B29" s="1005"/>
      <c r="C29" s="1040">
        <v>363214</v>
      </c>
      <c r="D29" s="1041">
        <v>4407</v>
      </c>
      <c r="E29" s="1042" t="s">
        <v>718</v>
      </c>
      <c r="F29" s="1042" t="s">
        <v>32</v>
      </c>
      <c r="G29" s="1042" t="s">
        <v>536</v>
      </c>
      <c r="H29" s="1042" t="str">
        <f>A29&amp;"-"&amp;E29&amp;F29&amp;"-"&amp;G29&amp;2</f>
        <v>PK4-YI-ME2</v>
      </c>
      <c r="I29" s="1043" t="s">
        <v>57</v>
      </c>
      <c r="J29" s="584" t="s">
        <v>1112</v>
      </c>
      <c r="K29" s="1044">
        <v>365</v>
      </c>
      <c r="L29" s="885"/>
      <c r="M29" s="1044"/>
      <c r="N29" s="1026" t="s">
        <v>80</v>
      </c>
      <c r="O29" s="1049"/>
      <c r="P29" s="1044">
        <v>90</v>
      </c>
      <c r="Q29" s="1044">
        <v>2</v>
      </c>
      <c r="R29" s="1045">
        <f t="shared" ref="R29" si="5">P29*Q29</f>
        <v>180</v>
      </c>
      <c r="S29" s="1021" t="s">
        <v>383</v>
      </c>
      <c r="T29" s="410"/>
    </row>
    <row r="30" spans="1:20" s="973" customFormat="1" ht="13.5" customHeight="1">
      <c r="A30" s="592" t="s">
        <v>315</v>
      </c>
      <c r="B30" s="1039" t="s">
        <v>843</v>
      </c>
      <c r="C30" s="3793">
        <v>363217</v>
      </c>
      <c r="D30" s="3759">
        <v>4408</v>
      </c>
      <c r="E30" s="543" t="s">
        <v>713</v>
      </c>
      <c r="F30" s="975" t="s">
        <v>32</v>
      </c>
      <c r="G30" s="975" t="s">
        <v>536</v>
      </c>
      <c r="H30" s="974" t="str">
        <f>A30&amp;"-"&amp;E30&amp;F30&amp;"-"&amp;G30</f>
        <v>PK4-NI-ME</v>
      </c>
      <c r="I30" s="3752" t="s">
        <v>57</v>
      </c>
      <c r="J30" s="604" t="s">
        <v>838</v>
      </c>
      <c r="K30" s="607">
        <v>60</v>
      </c>
      <c r="L30" s="635"/>
      <c r="M30" s="607"/>
      <c r="N30" s="3754"/>
      <c r="O30" s="3742" t="s">
        <v>80</v>
      </c>
      <c r="P30" s="3742">
        <v>30</v>
      </c>
      <c r="Q30" s="3742">
        <v>2</v>
      </c>
      <c r="R30" s="3745">
        <f>P30*Q30</f>
        <v>60</v>
      </c>
      <c r="S30" s="3747" t="s">
        <v>383</v>
      </c>
      <c r="T30" s="410" t="s">
        <v>529</v>
      </c>
    </row>
    <row r="31" spans="1:20" s="973" customFormat="1" ht="13.5" customHeight="1">
      <c r="A31" s="593" t="s">
        <v>315</v>
      </c>
      <c r="B31" s="972" t="s">
        <v>1155</v>
      </c>
      <c r="C31" s="3673"/>
      <c r="D31" s="3760"/>
      <c r="E31" s="419" t="s">
        <v>713</v>
      </c>
      <c r="F31" s="964" t="s">
        <v>32</v>
      </c>
      <c r="G31" s="976" t="s">
        <v>536</v>
      </c>
      <c r="H31" s="633" t="str">
        <f t="shared" ref="H31:H36" si="6">A31&amp;"-"&amp;E31&amp;F31&amp;"-"&amp;G31</f>
        <v>PK4-NI-ME</v>
      </c>
      <c r="I31" s="3753"/>
      <c r="J31" s="609" t="s">
        <v>837</v>
      </c>
      <c r="K31" s="613">
        <v>60</v>
      </c>
      <c r="L31" s="642"/>
      <c r="M31" s="613"/>
      <c r="N31" s="3613"/>
      <c r="O31" s="3743"/>
      <c r="P31" s="3743"/>
      <c r="Q31" s="3743"/>
      <c r="R31" s="3616"/>
      <c r="S31" s="3748"/>
      <c r="T31" s="637"/>
    </row>
    <row r="32" spans="1:20" s="973" customFormat="1" ht="13.5" customHeight="1">
      <c r="A32" s="593" t="s">
        <v>315</v>
      </c>
      <c r="B32" s="972" t="s">
        <v>1156</v>
      </c>
      <c r="C32" s="3673"/>
      <c r="D32" s="3760"/>
      <c r="E32" s="419" t="s">
        <v>713</v>
      </c>
      <c r="F32" s="976" t="s">
        <v>32</v>
      </c>
      <c r="G32" s="976" t="s">
        <v>536</v>
      </c>
      <c r="H32" s="633" t="str">
        <f t="shared" si="6"/>
        <v>PK4-NI-ME</v>
      </c>
      <c r="I32" s="3753"/>
      <c r="J32" s="609" t="s">
        <v>832</v>
      </c>
      <c r="K32" s="613">
        <v>60</v>
      </c>
      <c r="L32" s="642"/>
      <c r="M32" s="613"/>
      <c r="N32" s="3613"/>
      <c r="O32" s="3743"/>
      <c r="P32" s="3743"/>
      <c r="Q32" s="3743"/>
      <c r="R32" s="3616"/>
      <c r="S32" s="3748"/>
      <c r="T32" s="637"/>
    </row>
    <row r="33" spans="1:20" s="973" customFormat="1" ht="13.5" customHeight="1">
      <c r="A33" s="593" t="s">
        <v>315</v>
      </c>
      <c r="B33" s="972" t="s">
        <v>1157</v>
      </c>
      <c r="C33" s="3673"/>
      <c r="D33" s="3760"/>
      <c r="E33" s="419" t="s">
        <v>713</v>
      </c>
      <c r="F33" s="976" t="s">
        <v>32</v>
      </c>
      <c r="G33" s="976" t="s">
        <v>536</v>
      </c>
      <c r="H33" s="633" t="str">
        <f t="shared" si="6"/>
        <v>PK4-NI-ME</v>
      </c>
      <c r="I33" s="3753"/>
      <c r="J33" s="609" t="s">
        <v>833</v>
      </c>
      <c r="K33" s="613">
        <v>60</v>
      </c>
      <c r="L33" s="642"/>
      <c r="M33" s="613"/>
      <c r="N33" s="3613"/>
      <c r="O33" s="3743"/>
      <c r="P33" s="3743"/>
      <c r="Q33" s="3743"/>
      <c r="R33" s="3616"/>
      <c r="S33" s="3748"/>
      <c r="T33" s="637"/>
    </row>
    <row r="34" spans="1:20" s="973" customFormat="1" ht="13.5" customHeight="1">
      <c r="A34" s="593" t="s">
        <v>315</v>
      </c>
      <c r="B34" s="972" t="s">
        <v>1158</v>
      </c>
      <c r="C34" s="3673"/>
      <c r="D34" s="3760"/>
      <c r="E34" s="419" t="s">
        <v>713</v>
      </c>
      <c r="F34" s="976" t="s">
        <v>32</v>
      </c>
      <c r="G34" s="976" t="s">
        <v>536</v>
      </c>
      <c r="H34" s="633" t="str">
        <f t="shared" si="6"/>
        <v>PK4-NI-ME</v>
      </c>
      <c r="I34" s="3753"/>
      <c r="J34" s="609" t="s">
        <v>1068</v>
      </c>
      <c r="K34" s="613">
        <v>60</v>
      </c>
      <c r="L34" s="642"/>
      <c r="M34" s="613"/>
      <c r="N34" s="3613"/>
      <c r="O34" s="3743"/>
      <c r="P34" s="3743"/>
      <c r="Q34" s="3743"/>
      <c r="R34" s="3616"/>
      <c r="S34" s="3748"/>
      <c r="T34" s="637"/>
    </row>
    <row r="35" spans="1:20" s="973" customFormat="1" ht="13.5" customHeight="1">
      <c r="A35" s="593" t="s">
        <v>315</v>
      </c>
      <c r="B35" s="972" t="s">
        <v>1160</v>
      </c>
      <c r="C35" s="3673"/>
      <c r="D35" s="3760"/>
      <c r="E35" s="419" t="s">
        <v>713</v>
      </c>
      <c r="F35" s="976" t="s">
        <v>32</v>
      </c>
      <c r="G35" s="976" t="s">
        <v>536</v>
      </c>
      <c r="H35" s="633" t="str">
        <f t="shared" si="6"/>
        <v>PK4-NI-ME</v>
      </c>
      <c r="I35" s="3753"/>
      <c r="J35" s="609" t="s">
        <v>861</v>
      </c>
      <c r="K35" s="613">
        <v>60</v>
      </c>
      <c r="L35" s="642"/>
      <c r="M35" s="613"/>
      <c r="N35" s="3613"/>
      <c r="O35" s="3743"/>
      <c r="P35" s="3743"/>
      <c r="Q35" s="3743"/>
      <c r="R35" s="3616"/>
      <c r="S35" s="3748"/>
      <c r="T35" s="637"/>
    </row>
    <row r="36" spans="1:20" s="973" customFormat="1" ht="13.5" customHeight="1">
      <c r="A36" s="556" t="s">
        <v>315</v>
      </c>
      <c r="B36" s="984"/>
      <c r="C36" s="4038"/>
      <c r="D36" s="3761"/>
      <c r="E36" s="547" t="s">
        <v>713</v>
      </c>
      <c r="F36" s="1020" t="s">
        <v>32</v>
      </c>
      <c r="G36" s="1020" t="s">
        <v>536</v>
      </c>
      <c r="H36" s="670" t="str">
        <f t="shared" si="6"/>
        <v>PK4-NI-ME</v>
      </c>
      <c r="I36" s="3679"/>
      <c r="J36" s="609" t="s">
        <v>836</v>
      </c>
      <c r="K36" s="414">
        <v>60</v>
      </c>
      <c r="L36" s="731"/>
      <c r="M36" s="983"/>
      <c r="N36" s="3755"/>
      <c r="O36" s="3744"/>
      <c r="P36" s="3744"/>
      <c r="Q36" s="3744"/>
      <c r="R36" s="3746"/>
      <c r="S36" s="3748"/>
      <c r="T36" s="637"/>
    </row>
    <row r="37" spans="1:20" s="973" customFormat="1" ht="13.5" customHeight="1" thickBot="1">
      <c r="A37" s="594" t="s">
        <v>315</v>
      </c>
      <c r="B37" s="985"/>
      <c r="C37" s="1028">
        <v>363218</v>
      </c>
      <c r="D37" s="1027">
        <v>4409</v>
      </c>
      <c r="E37" s="1046" t="s">
        <v>718</v>
      </c>
      <c r="F37" s="1027" t="s">
        <v>32</v>
      </c>
      <c r="G37" s="1027" t="s">
        <v>536</v>
      </c>
      <c r="H37" s="1047" t="str">
        <f>A37&amp;"-"&amp;E37&amp;F37&amp;"-"&amp;G37&amp;2</f>
        <v>PK4-YI-ME2</v>
      </c>
      <c r="I37" s="1048" t="s">
        <v>57</v>
      </c>
      <c r="J37" s="584" t="s">
        <v>1112</v>
      </c>
      <c r="K37" s="1026">
        <v>365</v>
      </c>
      <c r="L37" s="1025"/>
      <c r="M37" s="1026"/>
      <c r="N37" s="1026" t="s">
        <v>80</v>
      </c>
      <c r="O37" s="1049"/>
      <c r="P37" s="1044">
        <v>90</v>
      </c>
      <c r="Q37" s="1044">
        <v>2</v>
      </c>
      <c r="R37" s="1045">
        <f t="shared" ref="R37" si="7">P37*Q37</f>
        <v>180</v>
      </c>
      <c r="S37" s="1021" t="s">
        <v>383</v>
      </c>
      <c r="T37" s="637"/>
    </row>
    <row r="38" spans="1:20" s="608" customFormat="1" ht="12">
      <c r="A38" s="598" t="s">
        <v>315</v>
      </c>
      <c r="B38" s="1039" t="s">
        <v>843</v>
      </c>
      <c r="C38" s="3793">
        <v>363219</v>
      </c>
      <c r="D38" s="3759">
        <v>4410</v>
      </c>
      <c r="E38" s="543" t="s">
        <v>713</v>
      </c>
      <c r="F38" s="975" t="s">
        <v>32</v>
      </c>
      <c r="G38" s="975" t="s">
        <v>536</v>
      </c>
      <c r="H38" s="974" t="str">
        <f>A38&amp;"-"&amp;E38&amp;F38&amp;"-"&amp;G38</f>
        <v>PK4-NI-ME</v>
      </c>
      <c r="I38" s="3752" t="s">
        <v>57</v>
      </c>
      <c r="J38" s="604" t="s">
        <v>838</v>
      </c>
      <c r="K38" s="607">
        <v>60</v>
      </c>
      <c r="L38" s="635"/>
      <c r="M38" s="607"/>
      <c r="N38" s="3754"/>
      <c r="O38" s="3742" t="s">
        <v>80</v>
      </c>
      <c r="P38" s="3742">
        <v>30</v>
      </c>
      <c r="Q38" s="3742">
        <v>2</v>
      </c>
      <c r="R38" s="3745">
        <f>P38*Q38</f>
        <v>60</v>
      </c>
      <c r="S38" s="3747" t="s">
        <v>383</v>
      </c>
    </row>
    <row r="39" spans="1:20" s="608" customFormat="1" ht="12.75" customHeight="1">
      <c r="A39" s="599" t="s">
        <v>315</v>
      </c>
      <c r="B39" s="972" t="s">
        <v>1161</v>
      </c>
      <c r="C39" s="3673"/>
      <c r="D39" s="3760"/>
      <c r="E39" s="419" t="s">
        <v>713</v>
      </c>
      <c r="F39" s="964" t="s">
        <v>32</v>
      </c>
      <c r="G39" s="976" t="s">
        <v>536</v>
      </c>
      <c r="H39" s="633" t="str">
        <f t="shared" ref="H39:H44" si="8">A39&amp;"-"&amp;E39&amp;F39&amp;"-"&amp;G39</f>
        <v>PK4-NI-ME</v>
      </c>
      <c r="I39" s="3753"/>
      <c r="J39" s="609" t="s">
        <v>837</v>
      </c>
      <c r="K39" s="613">
        <v>60</v>
      </c>
      <c r="L39" s="642"/>
      <c r="M39" s="613"/>
      <c r="N39" s="3613"/>
      <c r="O39" s="3743"/>
      <c r="P39" s="3743"/>
      <c r="Q39" s="3743"/>
      <c r="R39" s="3616"/>
      <c r="S39" s="3748"/>
    </row>
    <row r="40" spans="1:20" s="608" customFormat="1" ht="12.75" customHeight="1">
      <c r="A40" s="599" t="s">
        <v>315</v>
      </c>
      <c r="B40" s="972" t="s">
        <v>1162</v>
      </c>
      <c r="C40" s="3673"/>
      <c r="D40" s="3760"/>
      <c r="E40" s="419" t="s">
        <v>713</v>
      </c>
      <c r="F40" s="976" t="s">
        <v>32</v>
      </c>
      <c r="G40" s="976" t="s">
        <v>536</v>
      </c>
      <c r="H40" s="633" t="str">
        <f t="shared" si="8"/>
        <v>PK4-NI-ME</v>
      </c>
      <c r="I40" s="3753"/>
      <c r="J40" s="609" t="s">
        <v>832</v>
      </c>
      <c r="K40" s="613">
        <v>60</v>
      </c>
      <c r="L40" s="642"/>
      <c r="M40" s="613"/>
      <c r="N40" s="3613"/>
      <c r="O40" s="3743"/>
      <c r="P40" s="3743"/>
      <c r="Q40" s="3743"/>
      <c r="R40" s="3616"/>
      <c r="S40" s="3748"/>
    </row>
    <row r="41" spans="1:20" s="608" customFormat="1" ht="12.75" customHeight="1">
      <c r="A41" s="599" t="s">
        <v>315</v>
      </c>
      <c r="B41" s="972" t="s">
        <v>1163</v>
      </c>
      <c r="C41" s="3673"/>
      <c r="D41" s="3760"/>
      <c r="E41" s="419" t="s">
        <v>713</v>
      </c>
      <c r="F41" s="976" t="s">
        <v>32</v>
      </c>
      <c r="G41" s="976" t="s">
        <v>536</v>
      </c>
      <c r="H41" s="633" t="str">
        <f t="shared" si="8"/>
        <v>PK4-NI-ME</v>
      </c>
      <c r="I41" s="3753"/>
      <c r="J41" s="609" t="s">
        <v>833</v>
      </c>
      <c r="K41" s="613">
        <v>60</v>
      </c>
      <c r="L41" s="642"/>
      <c r="M41" s="613"/>
      <c r="N41" s="3613"/>
      <c r="O41" s="3743"/>
      <c r="P41" s="3743"/>
      <c r="Q41" s="3743"/>
      <c r="R41" s="3616"/>
      <c r="S41" s="3748"/>
    </row>
    <row r="42" spans="1:20">
      <c r="A42" s="599" t="s">
        <v>315</v>
      </c>
      <c r="B42" s="972" t="s">
        <v>1164</v>
      </c>
      <c r="C42" s="3673"/>
      <c r="D42" s="3760"/>
      <c r="E42" s="419" t="s">
        <v>713</v>
      </c>
      <c r="F42" s="976" t="s">
        <v>32</v>
      </c>
      <c r="G42" s="976" t="s">
        <v>536</v>
      </c>
      <c r="H42" s="633" t="str">
        <f t="shared" si="8"/>
        <v>PK4-NI-ME</v>
      </c>
      <c r="I42" s="3753"/>
      <c r="J42" s="609" t="s">
        <v>1068</v>
      </c>
      <c r="K42" s="613">
        <v>60</v>
      </c>
      <c r="L42" s="642"/>
      <c r="M42" s="613"/>
      <c r="N42" s="3613"/>
      <c r="O42" s="3743"/>
      <c r="P42" s="3743"/>
      <c r="Q42" s="3743"/>
      <c r="R42" s="3616"/>
      <c r="S42" s="3748"/>
    </row>
    <row r="43" spans="1:20">
      <c r="A43" s="599" t="s">
        <v>315</v>
      </c>
      <c r="B43" s="972" t="s">
        <v>1159</v>
      </c>
      <c r="C43" s="3673"/>
      <c r="D43" s="3760"/>
      <c r="E43" s="419" t="s">
        <v>713</v>
      </c>
      <c r="F43" s="976" t="s">
        <v>32</v>
      </c>
      <c r="G43" s="976" t="s">
        <v>536</v>
      </c>
      <c r="H43" s="633" t="str">
        <f t="shared" si="8"/>
        <v>PK4-NI-ME</v>
      </c>
      <c r="I43" s="3753"/>
      <c r="J43" s="609" t="s">
        <v>861</v>
      </c>
      <c r="K43" s="613">
        <v>60</v>
      </c>
      <c r="L43" s="642"/>
      <c r="M43" s="613"/>
      <c r="N43" s="3613"/>
      <c r="O43" s="3743"/>
      <c r="P43" s="3743"/>
      <c r="Q43" s="3743"/>
      <c r="R43" s="3616"/>
      <c r="S43" s="3748"/>
    </row>
    <row r="44" spans="1:20">
      <c r="A44" s="599" t="s">
        <v>315</v>
      </c>
      <c r="B44" s="380"/>
      <c r="C44" s="4038"/>
      <c r="D44" s="3761"/>
      <c r="E44" s="419" t="s">
        <v>713</v>
      </c>
      <c r="F44" s="976" t="s">
        <v>32</v>
      </c>
      <c r="G44" s="976" t="s">
        <v>536</v>
      </c>
      <c r="H44" s="633" t="str">
        <f t="shared" si="8"/>
        <v>PK4-NI-ME</v>
      </c>
      <c r="I44" s="3679"/>
      <c r="J44" s="609" t="s">
        <v>836</v>
      </c>
      <c r="K44" s="613">
        <v>60</v>
      </c>
      <c r="L44" s="642"/>
      <c r="M44" s="613"/>
      <c r="N44" s="3755"/>
      <c r="O44" s="3744"/>
      <c r="P44" s="3744"/>
      <c r="Q44" s="3744"/>
      <c r="R44" s="3746"/>
      <c r="S44" s="3748"/>
    </row>
    <row r="45" spans="1:20" ht="13.5" thickBot="1">
      <c r="A45" s="600" t="s">
        <v>315</v>
      </c>
      <c r="B45" s="591"/>
      <c r="C45" s="1028">
        <v>363220</v>
      </c>
      <c r="D45" s="1027">
        <v>4411</v>
      </c>
      <c r="E45" s="1046" t="s">
        <v>718</v>
      </c>
      <c r="F45" s="1027" t="s">
        <v>32</v>
      </c>
      <c r="G45" s="1027" t="s">
        <v>536</v>
      </c>
      <c r="H45" s="1047" t="str">
        <f>A45&amp;"-"&amp;E45&amp;F45&amp;"-"&amp;G45&amp;2</f>
        <v>PK4-YI-ME2</v>
      </c>
      <c r="I45" s="1048" t="s">
        <v>57</v>
      </c>
      <c r="J45" s="1034" t="s">
        <v>1112</v>
      </c>
      <c r="K45" s="1026">
        <v>365</v>
      </c>
      <c r="L45" s="1025"/>
      <c r="M45" s="1026"/>
      <c r="N45" s="1026" t="s">
        <v>80</v>
      </c>
      <c r="O45" s="1049"/>
      <c r="P45" s="1044">
        <v>90</v>
      </c>
      <c r="Q45" s="1044">
        <v>2</v>
      </c>
      <c r="R45" s="1045">
        <f t="shared" ref="R45" si="9">P45*Q45</f>
        <v>180</v>
      </c>
      <c r="S45" s="1021" t="s">
        <v>383</v>
      </c>
    </row>
  </sheetData>
  <autoFilter ref="A5:S37" xr:uid="{F34ACF59-8687-4512-BF31-BD56A6BFBA7E}"/>
  <mergeCells count="46">
    <mergeCell ref="S38:S44"/>
    <mergeCell ref="C38:C44"/>
    <mergeCell ref="D38:D44"/>
    <mergeCell ref="I38:I44"/>
    <mergeCell ref="N38:N44"/>
    <mergeCell ref="O38:O44"/>
    <mergeCell ref="P38:P44"/>
    <mergeCell ref="Q38:Q44"/>
    <mergeCell ref="R38:R44"/>
    <mergeCell ref="P22:P28"/>
    <mergeCell ref="Q22:Q28"/>
    <mergeCell ref="R22:R28"/>
    <mergeCell ref="S22:S28"/>
    <mergeCell ref="C30:C36"/>
    <mergeCell ref="D30:D36"/>
    <mergeCell ref="I30:I36"/>
    <mergeCell ref="N30:N36"/>
    <mergeCell ref="O30:O36"/>
    <mergeCell ref="P30:P36"/>
    <mergeCell ref="Q30:Q36"/>
    <mergeCell ref="R30:R36"/>
    <mergeCell ref="S30:S36"/>
    <mergeCell ref="C22:C28"/>
    <mergeCell ref="D22:D28"/>
    <mergeCell ref="I22:I28"/>
    <mergeCell ref="N22:N28"/>
    <mergeCell ref="O22:O28"/>
    <mergeCell ref="S6:S12"/>
    <mergeCell ref="C14:C20"/>
    <mergeCell ref="D14:D20"/>
    <mergeCell ref="I14:I20"/>
    <mergeCell ref="N14:N20"/>
    <mergeCell ref="O14:O20"/>
    <mergeCell ref="P14:P20"/>
    <mergeCell ref="O6:O12"/>
    <mergeCell ref="Q14:Q20"/>
    <mergeCell ref="R14:R20"/>
    <mergeCell ref="S14:S20"/>
    <mergeCell ref="P6:P12"/>
    <mergeCell ref="Q6:Q12"/>
    <mergeCell ref="R6:R12"/>
    <mergeCell ref="C2:K2"/>
    <mergeCell ref="C6:C12"/>
    <mergeCell ref="D6:D12"/>
    <mergeCell ref="I6:I12"/>
    <mergeCell ref="N6:N12"/>
  </mergeCells>
  <phoneticPr fontId="26" type="noConversion"/>
  <conditionalFormatting sqref="J6:J45">
    <cfRule type="expression" dxfId="367" priority="1" stopIfTrue="1">
      <formula>IF(FIND("Flume Transfer Blower",$K6)&gt;0,1,0)</formula>
    </cfRule>
  </conditionalFormatting>
  <dataValidations count="4">
    <dataValidation type="list" allowBlank="1" showInputMessage="1" showErrorMessage="1" sqref="G6:G29" xr:uid="{5F6198F6-3CBB-40D9-B9F3-FB38DFF7C327}">
      <formula1>$U$6:$U$8</formula1>
    </dataValidation>
    <dataValidation type="list" allowBlank="1" showInputMessage="1" showErrorMessage="1" sqref="F6:F29" xr:uid="{91BA108A-15DE-44F7-939E-45B990D0BBEB}">
      <formula1>$V$6:$V$11</formula1>
    </dataValidation>
    <dataValidation type="list" allowBlank="1" showInputMessage="1" showErrorMessage="1" sqref="G30:G45" xr:uid="{16540525-9284-4DF2-8567-61EB4A8826DE}">
      <formula1>$W$6:$W$8</formula1>
    </dataValidation>
    <dataValidation type="list" allowBlank="1" showInputMessage="1" showErrorMessage="1" sqref="F30:F45" xr:uid="{77148D40-F949-43D7-8E15-FADA78290175}">
      <formula1>$X$6:$X$11</formula1>
    </dataValidation>
  </dataValidations>
  <printOptions horizontalCentered="1"/>
  <pageMargins left="0.23622047244094491" right="0.23622047244094491" top="0.19685039370078741" bottom="0.39370078740157483" header="0.15748031496062992" footer="0.19685039370078741"/>
  <pageSetup paperSize="9" scale="71" fitToHeight="0" orientation="landscape" r:id="rId1"/>
  <headerFooter>
    <oddFooter>&amp;L&amp;8&amp;A : PM Master Plan&amp;R&amp;8Page &amp;P / &amp;N</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8AB8D-4FA7-448D-B721-5763F389975A}">
  <sheetPr>
    <tabColor rgb="FF00B0F0"/>
    <pageSetUpPr fitToPage="1"/>
  </sheetPr>
  <dimension ref="A1:W40"/>
  <sheetViews>
    <sheetView zoomScaleNormal="100" workbookViewId="0">
      <pane xSplit="2" ySplit="5" topLeftCell="C15" activePane="bottomRight" state="frozen"/>
      <selection activeCell="I32" sqref="I32:I37"/>
      <selection pane="topRight" activeCell="I32" sqref="I32:I37"/>
      <selection pane="bottomLeft" activeCell="I32" sqref="I32:I37"/>
      <selection pane="bottomRight" activeCell="C21" sqref="C21:C23"/>
    </sheetView>
  </sheetViews>
  <sheetFormatPr defaultColWidth="9.140625" defaultRowHeight="12.75" outlineLevelCol="1"/>
  <cols>
    <col min="1" max="1" width="8.28515625" style="1" customWidth="1"/>
    <col min="2" max="2" width="35.7109375" style="2" customWidth="1"/>
    <col min="3" max="3" width="20.42578125" style="43" customWidth="1"/>
    <col min="4" max="4" width="11.5703125" style="43" customWidth="1"/>
    <col min="5" max="5" width="10.28515625" style="384" customWidth="1"/>
    <col min="6" max="7" width="9.140625" style="384" customWidth="1"/>
    <col min="8" max="8" width="10.5703125" style="384" customWidth="1"/>
    <col min="9" max="9" width="24.28515625" style="4" customWidth="1"/>
    <col min="10" max="10" width="40.140625" style="4" customWidth="1"/>
    <col min="11" max="11" width="10.42578125" style="3" customWidth="1"/>
    <col min="12" max="12" width="24.28515625" style="52" hidden="1" customWidth="1" outlineLevel="1"/>
    <col min="13" max="13" width="5.140625" style="3" hidden="1" customWidth="1" outlineLevel="1"/>
    <col min="14" max="14" width="10.42578125" style="3" customWidth="1" collapsed="1"/>
    <col min="15" max="15" width="10.42578125" style="3" customWidth="1"/>
    <col min="16" max="16" width="10.42578125" style="3" customWidth="1" collapsed="1"/>
    <col min="17" max="18" width="10.42578125" style="3" customWidth="1"/>
    <col min="19" max="19" width="9.140625" style="4"/>
    <col min="20" max="20" width="19.42578125" style="4" customWidth="1"/>
    <col min="21" max="16384" width="9.140625" style="4"/>
  </cols>
  <sheetData>
    <row r="1" spans="1:23" ht="13.5" thickBot="1"/>
    <row r="2" spans="1:23" ht="30" customHeight="1" thickBot="1">
      <c r="C2" s="3749" t="s">
        <v>1093</v>
      </c>
      <c r="D2" s="3750"/>
      <c r="E2" s="3750"/>
      <c r="F2" s="3750"/>
      <c r="G2" s="3750"/>
      <c r="H2" s="3750"/>
      <c r="I2" s="3750"/>
      <c r="J2" s="3750"/>
      <c r="K2" s="3751"/>
      <c r="M2" s="4"/>
      <c r="N2" s="4"/>
      <c r="O2" s="4"/>
      <c r="P2" s="4"/>
      <c r="Q2" s="4"/>
      <c r="R2" s="4"/>
    </row>
    <row r="3" spans="1:23" s="225" customFormat="1" ht="15.75" customHeight="1">
      <c r="A3" s="624"/>
      <c r="B3" s="625"/>
      <c r="C3" s="628" t="s">
        <v>44</v>
      </c>
      <c r="D3" s="628" t="s">
        <v>62</v>
      </c>
      <c r="E3" s="384"/>
      <c r="F3" s="384"/>
      <c r="G3" s="384"/>
      <c r="H3" s="384"/>
      <c r="K3" s="227"/>
      <c r="L3" s="277"/>
      <c r="M3" s="227"/>
      <c r="N3" s="227"/>
      <c r="O3" s="227"/>
      <c r="P3" s="227"/>
      <c r="Q3" s="227"/>
      <c r="R3" s="227"/>
    </row>
    <row r="4" spans="1:23" s="225" customFormat="1" ht="15.75" customHeight="1">
      <c r="A4" s="624"/>
      <c r="B4" s="625"/>
      <c r="C4" s="629"/>
      <c r="D4" s="629"/>
      <c r="E4" s="384"/>
      <c r="F4" s="384"/>
      <c r="G4" s="384"/>
      <c r="H4" s="384"/>
      <c r="K4" s="626"/>
      <c r="L4" s="627"/>
      <c r="M4" s="626"/>
      <c r="N4" s="626"/>
      <c r="O4" s="626"/>
      <c r="P4" s="626"/>
      <c r="Q4" s="626"/>
      <c r="R4" s="626"/>
    </row>
    <row r="5" spans="1:23" s="412" customFormat="1" ht="14.25" customHeight="1" thickBot="1">
      <c r="A5" s="499" t="s">
        <v>0</v>
      </c>
      <c r="B5" s="499" t="s">
        <v>1</v>
      </c>
      <c r="C5" s="500" t="s">
        <v>44</v>
      </c>
      <c r="D5" s="500" t="s">
        <v>62</v>
      </c>
      <c r="E5" s="500" t="s">
        <v>537</v>
      </c>
      <c r="F5" s="500" t="s">
        <v>527</v>
      </c>
      <c r="G5" s="500" t="s">
        <v>535</v>
      </c>
      <c r="H5" s="500" t="s">
        <v>45</v>
      </c>
      <c r="I5" s="499" t="s">
        <v>2</v>
      </c>
      <c r="J5" s="499" t="s">
        <v>3</v>
      </c>
      <c r="K5" s="499" t="s">
        <v>4</v>
      </c>
      <c r="L5" s="499" t="s">
        <v>5</v>
      </c>
      <c r="M5" s="499"/>
      <c r="N5" s="499" t="s">
        <v>51</v>
      </c>
      <c r="O5" s="499" t="s">
        <v>52</v>
      </c>
      <c r="P5" s="499" t="s">
        <v>54</v>
      </c>
      <c r="Q5" s="499" t="s">
        <v>50</v>
      </c>
      <c r="R5" s="499" t="s">
        <v>53</v>
      </c>
      <c r="S5" s="499" t="s">
        <v>382</v>
      </c>
      <c r="T5" s="508" t="s">
        <v>527</v>
      </c>
      <c r="U5" s="411" t="s">
        <v>535</v>
      </c>
      <c r="V5" s="411" t="s">
        <v>527</v>
      </c>
      <c r="W5" s="542"/>
    </row>
    <row r="6" spans="1:23" s="973" customFormat="1" ht="13.5" customHeight="1">
      <c r="A6" s="565" t="s">
        <v>315</v>
      </c>
      <c r="B6" s="1039" t="s">
        <v>843</v>
      </c>
      <c r="C6" s="1006">
        <v>363333</v>
      </c>
      <c r="D6" s="975">
        <v>4536</v>
      </c>
      <c r="E6" s="974" t="s">
        <v>696</v>
      </c>
      <c r="F6" s="975" t="s">
        <v>32</v>
      </c>
      <c r="G6" s="975" t="s">
        <v>697</v>
      </c>
      <c r="H6" s="603" t="str">
        <f t="shared" ref="H6" si="0">A6&amp;"-"&amp;E6&amp;F6&amp;"-"&amp;G6</f>
        <v>PK4-HI-EE</v>
      </c>
      <c r="I6" s="634" t="s">
        <v>67</v>
      </c>
      <c r="J6" s="604" t="s">
        <v>839</v>
      </c>
      <c r="K6" s="607">
        <v>180</v>
      </c>
      <c r="L6" s="635"/>
      <c r="M6" s="607"/>
      <c r="N6" s="950" t="s">
        <v>80</v>
      </c>
      <c r="O6" s="607"/>
      <c r="P6" s="406">
        <v>120</v>
      </c>
      <c r="Q6" s="406">
        <v>2</v>
      </c>
      <c r="R6" s="493">
        <f t="shared" ref="R6:R7" si="1">P6*Q6</f>
        <v>240</v>
      </c>
      <c r="S6" s="3747" t="s">
        <v>383</v>
      </c>
      <c r="T6" s="637"/>
    </row>
    <row r="7" spans="1:23" s="973" customFormat="1" ht="13.5" customHeight="1">
      <c r="A7" s="556" t="s">
        <v>315</v>
      </c>
      <c r="B7" s="972" t="s">
        <v>1140</v>
      </c>
      <c r="C7" s="3723">
        <v>363334</v>
      </c>
      <c r="D7" s="4106">
        <v>4537</v>
      </c>
      <c r="E7" s="977" t="s">
        <v>696</v>
      </c>
      <c r="F7" s="976" t="s">
        <v>32</v>
      </c>
      <c r="G7" s="976" t="s">
        <v>697</v>
      </c>
      <c r="H7" s="633" t="str">
        <f>A7&amp;"-"&amp;E7&amp;F7&amp;"-"&amp;G7&amp;2</f>
        <v>PK4-HI-EE2</v>
      </c>
      <c r="I7" s="3568" t="s">
        <v>67</v>
      </c>
      <c r="J7" s="609" t="s">
        <v>71</v>
      </c>
      <c r="K7" s="3547">
        <v>180</v>
      </c>
      <c r="L7" s="642"/>
      <c r="M7" s="613"/>
      <c r="N7" s="3547" t="s">
        <v>80</v>
      </c>
      <c r="O7" s="4108"/>
      <c r="P7" s="3514">
        <v>120</v>
      </c>
      <c r="Q7" s="3514">
        <v>2</v>
      </c>
      <c r="R7" s="3779">
        <f t="shared" si="1"/>
        <v>240</v>
      </c>
      <c r="S7" s="3748"/>
      <c r="T7" s="637"/>
    </row>
    <row r="8" spans="1:23" s="973" customFormat="1" ht="13.5" customHeight="1">
      <c r="A8" s="556" t="s">
        <v>315</v>
      </c>
      <c r="B8" s="972" t="s">
        <v>1141</v>
      </c>
      <c r="C8" s="3673"/>
      <c r="D8" s="3760"/>
      <c r="E8" s="977" t="s">
        <v>696</v>
      </c>
      <c r="F8" s="976" t="s">
        <v>32</v>
      </c>
      <c r="G8" s="976" t="s">
        <v>697</v>
      </c>
      <c r="H8" s="633" t="str">
        <f t="shared" ref="H8:H9" si="2">A8&amp;"-"&amp;E8&amp;F8&amp;"-"&amp;G8&amp;2</f>
        <v>PK4-HI-EE2</v>
      </c>
      <c r="I8" s="3753"/>
      <c r="J8" s="609" t="s">
        <v>840</v>
      </c>
      <c r="K8" s="3743"/>
      <c r="L8" s="642"/>
      <c r="M8" s="613"/>
      <c r="N8" s="3743"/>
      <c r="O8" s="3613"/>
      <c r="P8" s="3515"/>
      <c r="Q8" s="3515"/>
      <c r="R8" s="3780"/>
      <c r="S8" s="3748"/>
      <c r="T8" s="637"/>
    </row>
    <row r="9" spans="1:23" s="973" customFormat="1" ht="13.5" customHeight="1">
      <c r="A9" s="556" t="s">
        <v>315</v>
      </c>
      <c r="B9" s="972" t="s">
        <v>1142</v>
      </c>
      <c r="C9" s="4038"/>
      <c r="D9" s="3761"/>
      <c r="E9" s="977" t="s">
        <v>696</v>
      </c>
      <c r="F9" s="976" t="s">
        <v>32</v>
      </c>
      <c r="G9" s="976" t="s">
        <v>697</v>
      </c>
      <c r="H9" s="633" t="str">
        <f t="shared" si="2"/>
        <v>PK4-HI-EE2</v>
      </c>
      <c r="I9" s="3679"/>
      <c r="J9" s="609" t="s">
        <v>72</v>
      </c>
      <c r="K9" s="3744"/>
      <c r="L9" s="642"/>
      <c r="M9" s="613"/>
      <c r="N9" s="3744"/>
      <c r="O9" s="3755"/>
      <c r="P9" s="3532"/>
      <c r="Q9" s="3532"/>
      <c r="R9" s="3781"/>
      <c r="S9" s="3748"/>
      <c r="T9" s="637"/>
    </row>
    <row r="10" spans="1:23" s="973" customFormat="1" ht="13.5" customHeight="1">
      <c r="A10" s="556" t="s">
        <v>315</v>
      </c>
      <c r="B10" s="972" t="s">
        <v>1143</v>
      </c>
      <c r="C10" s="3723">
        <v>363335</v>
      </c>
      <c r="D10" s="4106">
        <v>4538</v>
      </c>
      <c r="E10" s="977" t="s">
        <v>696</v>
      </c>
      <c r="F10" s="976" t="s">
        <v>32</v>
      </c>
      <c r="G10" s="976" t="s">
        <v>697</v>
      </c>
      <c r="H10" s="633" t="str">
        <f>A10&amp;"-"&amp;E10&amp;F10&amp;"-"&amp;G10&amp;3</f>
        <v>PK4-HI-EE3</v>
      </c>
      <c r="I10" s="3568" t="s">
        <v>67</v>
      </c>
      <c r="J10" s="609" t="s">
        <v>69</v>
      </c>
      <c r="K10" s="3547">
        <v>180</v>
      </c>
      <c r="L10" s="642"/>
      <c r="M10" s="613"/>
      <c r="N10" s="4108"/>
      <c r="O10" s="3547" t="s">
        <v>80</v>
      </c>
      <c r="P10" s="3514">
        <v>120</v>
      </c>
      <c r="Q10" s="3514">
        <v>2</v>
      </c>
      <c r="R10" s="3779">
        <f t="shared" ref="R10" si="3">P10*Q10</f>
        <v>240</v>
      </c>
      <c r="S10" s="3748"/>
      <c r="T10" s="637"/>
    </row>
    <row r="11" spans="1:23" s="973" customFormat="1" ht="13.5" customHeight="1">
      <c r="A11" s="556" t="s">
        <v>315</v>
      </c>
      <c r="B11" s="972" t="s">
        <v>1144</v>
      </c>
      <c r="C11" s="3673"/>
      <c r="D11" s="3760"/>
      <c r="E11" s="977" t="s">
        <v>696</v>
      </c>
      <c r="F11" s="976" t="s">
        <v>32</v>
      </c>
      <c r="G11" s="976" t="s">
        <v>697</v>
      </c>
      <c r="H11" s="633" t="str">
        <f t="shared" ref="H11:H12" si="4">A11&amp;"-"&amp;E11&amp;F11&amp;"-"&amp;G11&amp;3</f>
        <v>PK4-HI-EE3</v>
      </c>
      <c r="I11" s="3753"/>
      <c r="J11" s="609" t="s">
        <v>841</v>
      </c>
      <c r="K11" s="3743"/>
      <c r="L11" s="642"/>
      <c r="M11" s="613"/>
      <c r="N11" s="3613"/>
      <c r="O11" s="3743"/>
      <c r="P11" s="3515"/>
      <c r="Q11" s="3515"/>
      <c r="R11" s="3780"/>
      <c r="S11" s="3748"/>
      <c r="T11" s="637"/>
    </row>
    <row r="12" spans="1:23" s="973" customFormat="1" ht="13.5" customHeight="1" thickBot="1">
      <c r="A12" s="567" t="s">
        <v>315</v>
      </c>
      <c r="B12" s="1005"/>
      <c r="C12" s="3794"/>
      <c r="D12" s="3795"/>
      <c r="E12" s="614" t="s">
        <v>696</v>
      </c>
      <c r="F12" s="991" t="s">
        <v>32</v>
      </c>
      <c r="G12" s="991" t="s">
        <v>697</v>
      </c>
      <c r="H12" s="747" t="str">
        <f t="shared" si="4"/>
        <v>PK4-HI-EE3</v>
      </c>
      <c r="I12" s="3569"/>
      <c r="J12" s="749" t="s">
        <v>842</v>
      </c>
      <c r="K12" s="3548"/>
      <c r="L12" s="978"/>
      <c r="M12" s="618"/>
      <c r="N12" s="3808"/>
      <c r="O12" s="3548"/>
      <c r="P12" s="3961"/>
      <c r="Q12" s="3961"/>
      <c r="R12" s="4353"/>
      <c r="S12" s="4107"/>
      <c r="T12" s="637"/>
    </row>
    <row r="13" spans="1:23" s="608" customFormat="1" ht="12">
      <c r="A13" s="565" t="s">
        <v>315</v>
      </c>
      <c r="B13" s="1039" t="s">
        <v>843</v>
      </c>
      <c r="C13" s="1006">
        <v>363336</v>
      </c>
      <c r="D13" s="975">
        <v>4539</v>
      </c>
      <c r="E13" s="974" t="s">
        <v>696</v>
      </c>
      <c r="F13" s="975" t="s">
        <v>32</v>
      </c>
      <c r="G13" s="975" t="s">
        <v>697</v>
      </c>
      <c r="H13" s="603" t="str">
        <f t="shared" ref="H13" si="5">A13&amp;"-"&amp;E13&amp;F13&amp;"-"&amp;G13</f>
        <v>PK4-HI-EE</v>
      </c>
      <c r="I13" s="634" t="s">
        <v>67</v>
      </c>
      <c r="J13" s="604" t="s">
        <v>839</v>
      </c>
      <c r="K13" s="607">
        <v>180</v>
      </c>
      <c r="L13" s="635"/>
      <c r="M13" s="607"/>
      <c r="N13" s="950" t="s">
        <v>80</v>
      </c>
      <c r="O13" s="607"/>
      <c r="P13" s="406">
        <v>120</v>
      </c>
      <c r="Q13" s="406">
        <v>2</v>
      </c>
      <c r="R13" s="493">
        <f t="shared" ref="R13:R14" si="6">P13*Q13</f>
        <v>240</v>
      </c>
      <c r="S13" s="3747" t="s">
        <v>383</v>
      </c>
    </row>
    <row r="14" spans="1:23" s="608" customFormat="1" ht="12">
      <c r="A14" s="556" t="s">
        <v>315</v>
      </c>
      <c r="B14" s="972" t="s">
        <v>1145</v>
      </c>
      <c r="C14" s="3723">
        <v>363337</v>
      </c>
      <c r="D14" s="4106">
        <v>4540</v>
      </c>
      <c r="E14" s="977" t="s">
        <v>696</v>
      </c>
      <c r="F14" s="976" t="s">
        <v>32</v>
      </c>
      <c r="G14" s="976" t="s">
        <v>697</v>
      </c>
      <c r="H14" s="633" t="str">
        <f>A14&amp;"-"&amp;E14&amp;F14&amp;"-"&amp;G14&amp;2</f>
        <v>PK4-HI-EE2</v>
      </c>
      <c r="I14" s="3568" t="s">
        <v>67</v>
      </c>
      <c r="J14" s="609" t="s">
        <v>71</v>
      </c>
      <c r="K14" s="3547">
        <v>180</v>
      </c>
      <c r="L14" s="642"/>
      <c r="M14" s="613"/>
      <c r="N14" s="3547" t="s">
        <v>80</v>
      </c>
      <c r="O14" s="4108"/>
      <c r="P14" s="3514">
        <v>120</v>
      </c>
      <c r="Q14" s="3514">
        <v>2</v>
      </c>
      <c r="R14" s="3779">
        <f t="shared" si="6"/>
        <v>240</v>
      </c>
      <c r="S14" s="3748"/>
    </row>
    <row r="15" spans="1:23" s="608" customFormat="1" ht="12">
      <c r="A15" s="556" t="s">
        <v>315</v>
      </c>
      <c r="B15" s="972" t="s">
        <v>1146</v>
      </c>
      <c r="C15" s="3673"/>
      <c r="D15" s="3760"/>
      <c r="E15" s="977" t="s">
        <v>696</v>
      </c>
      <c r="F15" s="976" t="s">
        <v>32</v>
      </c>
      <c r="G15" s="976" t="s">
        <v>697</v>
      </c>
      <c r="H15" s="633" t="str">
        <f t="shared" ref="H15:H16" si="7">A15&amp;"-"&amp;E15&amp;F15&amp;"-"&amp;G15&amp;2</f>
        <v>PK4-HI-EE2</v>
      </c>
      <c r="I15" s="3753"/>
      <c r="J15" s="609" t="s">
        <v>840</v>
      </c>
      <c r="K15" s="3743"/>
      <c r="L15" s="642"/>
      <c r="M15" s="613"/>
      <c r="N15" s="3743"/>
      <c r="O15" s="3613"/>
      <c r="P15" s="3515"/>
      <c r="Q15" s="3515"/>
      <c r="R15" s="3780"/>
      <c r="S15" s="3748"/>
    </row>
    <row r="16" spans="1:23" s="608" customFormat="1" ht="12">
      <c r="A16" s="556" t="s">
        <v>315</v>
      </c>
      <c r="B16" s="972" t="s">
        <v>1147</v>
      </c>
      <c r="C16" s="4038"/>
      <c r="D16" s="3761"/>
      <c r="E16" s="977" t="s">
        <v>696</v>
      </c>
      <c r="F16" s="976" t="s">
        <v>32</v>
      </c>
      <c r="G16" s="976" t="s">
        <v>697</v>
      </c>
      <c r="H16" s="633" t="str">
        <f t="shared" si="7"/>
        <v>PK4-HI-EE2</v>
      </c>
      <c r="I16" s="3679"/>
      <c r="J16" s="609" t="s">
        <v>72</v>
      </c>
      <c r="K16" s="3744"/>
      <c r="L16" s="642"/>
      <c r="M16" s="613"/>
      <c r="N16" s="3744"/>
      <c r="O16" s="3755"/>
      <c r="P16" s="3532"/>
      <c r="Q16" s="3532"/>
      <c r="R16" s="3781"/>
      <c r="S16" s="3748"/>
    </row>
    <row r="17" spans="1:19">
      <c r="A17" s="556" t="s">
        <v>315</v>
      </c>
      <c r="B17" s="972" t="s">
        <v>1148</v>
      </c>
      <c r="C17" s="3723">
        <v>363338</v>
      </c>
      <c r="D17" s="4106">
        <v>4541</v>
      </c>
      <c r="E17" s="977" t="s">
        <v>696</v>
      </c>
      <c r="F17" s="976" t="s">
        <v>32</v>
      </c>
      <c r="G17" s="976" t="s">
        <v>697</v>
      </c>
      <c r="H17" s="633" t="str">
        <f>A17&amp;"-"&amp;E17&amp;F17&amp;"-"&amp;G17&amp;3</f>
        <v>PK4-HI-EE3</v>
      </c>
      <c r="I17" s="3568" t="s">
        <v>67</v>
      </c>
      <c r="J17" s="609" t="s">
        <v>69</v>
      </c>
      <c r="K17" s="3547">
        <v>180</v>
      </c>
      <c r="L17" s="642"/>
      <c r="M17" s="613"/>
      <c r="N17" s="4108"/>
      <c r="O17" s="3547" t="s">
        <v>80</v>
      </c>
      <c r="P17" s="3514">
        <v>120</v>
      </c>
      <c r="Q17" s="3514">
        <v>2</v>
      </c>
      <c r="R17" s="3779">
        <f t="shared" ref="R17" si="8">P17*Q17</f>
        <v>240</v>
      </c>
      <c r="S17" s="3748"/>
    </row>
    <row r="18" spans="1:19">
      <c r="A18" s="556" t="s">
        <v>315</v>
      </c>
      <c r="B18" s="972" t="s">
        <v>1150</v>
      </c>
      <c r="C18" s="3673"/>
      <c r="D18" s="3760"/>
      <c r="E18" s="977" t="s">
        <v>696</v>
      </c>
      <c r="F18" s="976" t="s">
        <v>32</v>
      </c>
      <c r="G18" s="976" t="s">
        <v>697</v>
      </c>
      <c r="H18" s="633" t="str">
        <f t="shared" ref="H18:H19" si="9">A18&amp;"-"&amp;E18&amp;F18&amp;"-"&amp;G18&amp;3</f>
        <v>PK4-HI-EE3</v>
      </c>
      <c r="I18" s="3753"/>
      <c r="J18" s="609" t="s">
        <v>841</v>
      </c>
      <c r="K18" s="3743"/>
      <c r="L18" s="642"/>
      <c r="M18" s="613"/>
      <c r="N18" s="3613"/>
      <c r="O18" s="3743"/>
      <c r="P18" s="3515"/>
      <c r="Q18" s="3515"/>
      <c r="R18" s="3780"/>
      <c r="S18" s="3748"/>
    </row>
    <row r="19" spans="1:19" ht="13.5" thickBot="1">
      <c r="A19" s="556" t="s">
        <v>315</v>
      </c>
      <c r="B19" s="967"/>
      <c r="C19" s="3794"/>
      <c r="D19" s="3795"/>
      <c r="E19" s="614" t="s">
        <v>696</v>
      </c>
      <c r="F19" s="991" t="s">
        <v>32</v>
      </c>
      <c r="G19" s="991" t="s">
        <v>697</v>
      </c>
      <c r="H19" s="747" t="str">
        <f t="shared" si="9"/>
        <v>PK4-HI-EE3</v>
      </c>
      <c r="I19" s="3569"/>
      <c r="J19" s="749" t="s">
        <v>842</v>
      </c>
      <c r="K19" s="3548"/>
      <c r="L19" s="978"/>
      <c r="M19" s="618"/>
      <c r="N19" s="3808"/>
      <c r="O19" s="3548"/>
      <c r="P19" s="3961"/>
      <c r="Q19" s="3961"/>
      <c r="R19" s="4353"/>
      <c r="S19" s="4107"/>
    </row>
    <row r="20" spans="1:19">
      <c r="A20" s="565" t="s">
        <v>315</v>
      </c>
      <c r="B20" s="1039" t="s">
        <v>843</v>
      </c>
      <c r="C20" s="1006">
        <v>363339</v>
      </c>
      <c r="D20" s="975">
        <v>4542</v>
      </c>
      <c r="E20" s="974" t="s">
        <v>696</v>
      </c>
      <c r="F20" s="975" t="s">
        <v>32</v>
      </c>
      <c r="G20" s="975" t="s">
        <v>697</v>
      </c>
      <c r="H20" s="603" t="str">
        <f t="shared" ref="H20" si="10">A20&amp;"-"&amp;E20&amp;F20&amp;"-"&amp;G20</f>
        <v>PK4-HI-EE</v>
      </c>
      <c r="I20" s="634" t="s">
        <v>67</v>
      </c>
      <c r="J20" s="604" t="s">
        <v>839</v>
      </c>
      <c r="K20" s="607">
        <v>180</v>
      </c>
      <c r="L20" s="635"/>
      <c r="M20" s="607"/>
      <c r="N20" s="950" t="s">
        <v>80</v>
      </c>
      <c r="O20" s="607"/>
      <c r="P20" s="406">
        <v>120</v>
      </c>
      <c r="Q20" s="406">
        <v>2</v>
      </c>
      <c r="R20" s="493">
        <f t="shared" ref="R20:R21" si="11">P20*Q20</f>
        <v>240</v>
      </c>
      <c r="S20" s="3747" t="s">
        <v>383</v>
      </c>
    </row>
    <row r="21" spans="1:19">
      <c r="A21" s="556" t="s">
        <v>315</v>
      </c>
      <c r="B21" s="972" t="s">
        <v>1149</v>
      </c>
      <c r="C21" s="3723">
        <v>363340</v>
      </c>
      <c r="D21" s="4106">
        <v>4543</v>
      </c>
      <c r="E21" s="977" t="s">
        <v>696</v>
      </c>
      <c r="F21" s="976" t="s">
        <v>32</v>
      </c>
      <c r="G21" s="976" t="s">
        <v>697</v>
      </c>
      <c r="H21" s="633" t="str">
        <f>A21&amp;"-"&amp;E21&amp;F21&amp;"-"&amp;G21&amp;2</f>
        <v>PK4-HI-EE2</v>
      </c>
      <c r="I21" s="3568" t="s">
        <v>67</v>
      </c>
      <c r="J21" s="609" t="s">
        <v>71</v>
      </c>
      <c r="K21" s="3547">
        <v>180</v>
      </c>
      <c r="L21" s="642"/>
      <c r="M21" s="613"/>
      <c r="N21" s="3547" t="s">
        <v>80</v>
      </c>
      <c r="O21" s="4108"/>
      <c r="P21" s="3514">
        <v>120</v>
      </c>
      <c r="Q21" s="3514">
        <v>2</v>
      </c>
      <c r="R21" s="3779">
        <f t="shared" si="11"/>
        <v>240</v>
      </c>
      <c r="S21" s="3748"/>
    </row>
    <row r="22" spans="1:19">
      <c r="A22" s="556" t="s">
        <v>315</v>
      </c>
      <c r="B22" s="972" t="s">
        <v>1151</v>
      </c>
      <c r="C22" s="3673"/>
      <c r="D22" s="3760"/>
      <c r="E22" s="977" t="s">
        <v>696</v>
      </c>
      <c r="F22" s="976" t="s">
        <v>32</v>
      </c>
      <c r="G22" s="976" t="s">
        <v>697</v>
      </c>
      <c r="H22" s="633" t="str">
        <f t="shared" ref="H22:H23" si="12">A22&amp;"-"&amp;E22&amp;F22&amp;"-"&amp;G22&amp;2</f>
        <v>PK4-HI-EE2</v>
      </c>
      <c r="I22" s="3753"/>
      <c r="J22" s="609" t="s">
        <v>840</v>
      </c>
      <c r="K22" s="3743"/>
      <c r="L22" s="642"/>
      <c r="M22" s="613"/>
      <c r="N22" s="3743"/>
      <c r="O22" s="3613"/>
      <c r="P22" s="3515"/>
      <c r="Q22" s="3515"/>
      <c r="R22" s="3780"/>
      <c r="S22" s="3748"/>
    </row>
    <row r="23" spans="1:19">
      <c r="A23" s="556" t="s">
        <v>315</v>
      </c>
      <c r="B23" s="972" t="s">
        <v>1152</v>
      </c>
      <c r="C23" s="4038"/>
      <c r="D23" s="3761"/>
      <c r="E23" s="977" t="s">
        <v>696</v>
      </c>
      <c r="F23" s="976" t="s">
        <v>32</v>
      </c>
      <c r="G23" s="976" t="s">
        <v>697</v>
      </c>
      <c r="H23" s="633" t="str">
        <f t="shared" si="12"/>
        <v>PK4-HI-EE2</v>
      </c>
      <c r="I23" s="3679"/>
      <c r="J23" s="609" t="s">
        <v>72</v>
      </c>
      <c r="K23" s="3744"/>
      <c r="L23" s="642"/>
      <c r="M23" s="613"/>
      <c r="N23" s="3744"/>
      <c r="O23" s="3755"/>
      <c r="P23" s="3532"/>
      <c r="Q23" s="3532"/>
      <c r="R23" s="3781"/>
      <c r="S23" s="3748"/>
    </row>
    <row r="24" spans="1:19">
      <c r="A24" s="556" t="s">
        <v>315</v>
      </c>
      <c r="B24" s="972" t="s">
        <v>1153</v>
      </c>
      <c r="C24" s="3723">
        <v>363341</v>
      </c>
      <c r="D24" s="4106">
        <v>4544</v>
      </c>
      <c r="E24" s="977" t="s">
        <v>696</v>
      </c>
      <c r="F24" s="976" t="s">
        <v>32</v>
      </c>
      <c r="G24" s="976" t="s">
        <v>697</v>
      </c>
      <c r="H24" s="633" t="str">
        <f>A24&amp;"-"&amp;E24&amp;F24&amp;"-"&amp;G24&amp;3</f>
        <v>PK4-HI-EE3</v>
      </c>
      <c r="I24" s="3568" t="s">
        <v>67</v>
      </c>
      <c r="J24" s="609" t="s">
        <v>69</v>
      </c>
      <c r="K24" s="3547">
        <v>180</v>
      </c>
      <c r="L24" s="642"/>
      <c r="M24" s="613"/>
      <c r="N24" s="4108"/>
      <c r="O24" s="3547" t="s">
        <v>80</v>
      </c>
      <c r="P24" s="3514">
        <v>120</v>
      </c>
      <c r="Q24" s="3514">
        <v>2</v>
      </c>
      <c r="R24" s="3779">
        <f t="shared" ref="R24" si="13">P24*Q24</f>
        <v>240</v>
      </c>
      <c r="S24" s="3748"/>
    </row>
    <row r="25" spans="1:19">
      <c r="A25" s="556" t="s">
        <v>315</v>
      </c>
      <c r="B25" s="972" t="s">
        <v>1154</v>
      </c>
      <c r="C25" s="3673"/>
      <c r="D25" s="3760"/>
      <c r="E25" s="977" t="s">
        <v>696</v>
      </c>
      <c r="F25" s="976" t="s">
        <v>32</v>
      </c>
      <c r="G25" s="976" t="s">
        <v>697</v>
      </c>
      <c r="H25" s="633" t="str">
        <f t="shared" ref="H25:H26" si="14">A25&amp;"-"&amp;E25&amp;F25&amp;"-"&amp;G25&amp;3</f>
        <v>PK4-HI-EE3</v>
      </c>
      <c r="I25" s="3753"/>
      <c r="J25" s="609" t="s">
        <v>841</v>
      </c>
      <c r="K25" s="3743"/>
      <c r="L25" s="642"/>
      <c r="M25" s="613"/>
      <c r="N25" s="3613"/>
      <c r="O25" s="3743"/>
      <c r="P25" s="3515"/>
      <c r="Q25" s="3515"/>
      <c r="R25" s="3780"/>
      <c r="S25" s="3748"/>
    </row>
    <row r="26" spans="1:19" ht="13.5" thickBot="1">
      <c r="A26" s="556" t="s">
        <v>315</v>
      </c>
      <c r="B26" s="972"/>
      <c r="C26" s="3794"/>
      <c r="D26" s="3795"/>
      <c r="E26" s="614" t="s">
        <v>696</v>
      </c>
      <c r="F26" s="991" t="s">
        <v>32</v>
      </c>
      <c r="G26" s="991" t="s">
        <v>697</v>
      </c>
      <c r="H26" s="747" t="str">
        <f t="shared" si="14"/>
        <v>PK4-HI-EE3</v>
      </c>
      <c r="I26" s="3569"/>
      <c r="J26" s="749" t="s">
        <v>842</v>
      </c>
      <c r="K26" s="3548"/>
      <c r="L26" s="978"/>
      <c r="M26" s="618"/>
      <c r="N26" s="3808"/>
      <c r="O26" s="3548"/>
      <c r="P26" s="3961"/>
      <c r="Q26" s="3961"/>
      <c r="R26" s="4353"/>
      <c r="S26" s="4107"/>
    </row>
    <row r="27" spans="1:19">
      <c r="A27" s="592" t="s">
        <v>315</v>
      </c>
      <c r="B27" s="1039" t="s">
        <v>843</v>
      </c>
      <c r="C27" s="1006">
        <v>363342</v>
      </c>
      <c r="D27" s="975">
        <v>4545</v>
      </c>
      <c r="E27" s="974" t="s">
        <v>696</v>
      </c>
      <c r="F27" s="975" t="s">
        <v>32</v>
      </c>
      <c r="G27" s="975" t="s">
        <v>697</v>
      </c>
      <c r="H27" s="603" t="str">
        <f t="shared" ref="H27" si="15">A27&amp;"-"&amp;E27&amp;F27&amp;"-"&amp;G27</f>
        <v>PK4-HI-EE</v>
      </c>
      <c r="I27" s="634" t="s">
        <v>67</v>
      </c>
      <c r="J27" s="604" t="s">
        <v>839</v>
      </c>
      <c r="K27" s="607">
        <v>180</v>
      </c>
      <c r="L27" s="635"/>
      <c r="M27" s="607"/>
      <c r="N27" s="950" t="s">
        <v>80</v>
      </c>
      <c r="O27" s="607"/>
      <c r="P27" s="406">
        <v>120</v>
      </c>
      <c r="Q27" s="406">
        <v>2</v>
      </c>
      <c r="R27" s="493">
        <f t="shared" ref="R27:R28" si="16">P27*Q27</f>
        <v>240</v>
      </c>
      <c r="S27" s="3747" t="s">
        <v>383</v>
      </c>
    </row>
    <row r="28" spans="1:19">
      <c r="A28" s="593" t="s">
        <v>315</v>
      </c>
      <c r="B28" s="972" t="s">
        <v>1155</v>
      </c>
      <c r="C28" s="3723">
        <v>363343</v>
      </c>
      <c r="D28" s="4106">
        <v>4546</v>
      </c>
      <c r="E28" s="977" t="s">
        <v>696</v>
      </c>
      <c r="F28" s="976" t="s">
        <v>32</v>
      </c>
      <c r="G28" s="976" t="s">
        <v>697</v>
      </c>
      <c r="H28" s="633" t="str">
        <f>A28&amp;"-"&amp;E28&amp;F28&amp;"-"&amp;G28&amp;2</f>
        <v>PK4-HI-EE2</v>
      </c>
      <c r="I28" s="3568" t="s">
        <v>67</v>
      </c>
      <c r="J28" s="609" t="s">
        <v>71</v>
      </c>
      <c r="K28" s="3547">
        <v>180</v>
      </c>
      <c r="L28" s="642"/>
      <c r="M28" s="613"/>
      <c r="N28" s="3547" t="s">
        <v>80</v>
      </c>
      <c r="O28" s="4108"/>
      <c r="P28" s="3514">
        <v>120</v>
      </c>
      <c r="Q28" s="3514">
        <v>2</v>
      </c>
      <c r="R28" s="3779">
        <f t="shared" si="16"/>
        <v>240</v>
      </c>
      <c r="S28" s="3748"/>
    </row>
    <row r="29" spans="1:19">
      <c r="A29" s="593" t="s">
        <v>315</v>
      </c>
      <c r="B29" s="972" t="s">
        <v>1156</v>
      </c>
      <c r="C29" s="3673"/>
      <c r="D29" s="3760"/>
      <c r="E29" s="977" t="s">
        <v>696</v>
      </c>
      <c r="F29" s="976" t="s">
        <v>32</v>
      </c>
      <c r="G29" s="976" t="s">
        <v>697</v>
      </c>
      <c r="H29" s="633" t="str">
        <f t="shared" ref="H29:H30" si="17">A29&amp;"-"&amp;E29&amp;F29&amp;"-"&amp;G29&amp;2</f>
        <v>PK4-HI-EE2</v>
      </c>
      <c r="I29" s="3753"/>
      <c r="J29" s="609" t="s">
        <v>840</v>
      </c>
      <c r="K29" s="3743"/>
      <c r="L29" s="642"/>
      <c r="M29" s="613"/>
      <c r="N29" s="3743"/>
      <c r="O29" s="3613"/>
      <c r="P29" s="3515"/>
      <c r="Q29" s="3515"/>
      <c r="R29" s="3780"/>
      <c r="S29" s="3748"/>
    </row>
    <row r="30" spans="1:19">
      <c r="A30" s="593" t="s">
        <v>315</v>
      </c>
      <c r="B30" s="972" t="s">
        <v>1157</v>
      </c>
      <c r="C30" s="4038"/>
      <c r="D30" s="3761"/>
      <c r="E30" s="977" t="s">
        <v>696</v>
      </c>
      <c r="F30" s="976" t="s">
        <v>32</v>
      </c>
      <c r="G30" s="976" t="s">
        <v>697</v>
      </c>
      <c r="H30" s="633" t="str">
        <f t="shared" si="17"/>
        <v>PK4-HI-EE2</v>
      </c>
      <c r="I30" s="3679"/>
      <c r="J30" s="609" t="s">
        <v>72</v>
      </c>
      <c r="K30" s="3744"/>
      <c r="L30" s="642"/>
      <c r="M30" s="613"/>
      <c r="N30" s="3744"/>
      <c r="O30" s="3755"/>
      <c r="P30" s="3532"/>
      <c r="Q30" s="3532"/>
      <c r="R30" s="3781"/>
      <c r="S30" s="3748"/>
    </row>
    <row r="31" spans="1:19">
      <c r="A31" s="593" t="s">
        <v>315</v>
      </c>
      <c r="B31" s="972" t="s">
        <v>1158</v>
      </c>
      <c r="C31" s="3723">
        <v>363344</v>
      </c>
      <c r="D31" s="4106">
        <v>4547</v>
      </c>
      <c r="E31" s="977" t="s">
        <v>696</v>
      </c>
      <c r="F31" s="976" t="s">
        <v>32</v>
      </c>
      <c r="G31" s="976" t="s">
        <v>697</v>
      </c>
      <c r="H31" s="633" t="str">
        <f>A31&amp;"-"&amp;E31&amp;F31&amp;"-"&amp;G31&amp;3</f>
        <v>PK4-HI-EE3</v>
      </c>
      <c r="I31" s="3568" t="s">
        <v>67</v>
      </c>
      <c r="J31" s="609" t="s">
        <v>69</v>
      </c>
      <c r="K31" s="3547">
        <v>180</v>
      </c>
      <c r="L31" s="642"/>
      <c r="M31" s="613"/>
      <c r="N31" s="4108"/>
      <c r="O31" s="3547" t="s">
        <v>80</v>
      </c>
      <c r="P31" s="3514">
        <v>120</v>
      </c>
      <c r="Q31" s="3514">
        <v>2</v>
      </c>
      <c r="R31" s="3779">
        <f t="shared" ref="R31" si="18">P31*Q31</f>
        <v>240</v>
      </c>
      <c r="S31" s="3748"/>
    </row>
    <row r="32" spans="1:19">
      <c r="A32" s="593" t="s">
        <v>315</v>
      </c>
      <c r="B32" s="972" t="s">
        <v>1160</v>
      </c>
      <c r="C32" s="3673"/>
      <c r="D32" s="3760"/>
      <c r="E32" s="977" t="s">
        <v>696</v>
      </c>
      <c r="F32" s="976" t="s">
        <v>32</v>
      </c>
      <c r="G32" s="976" t="s">
        <v>697</v>
      </c>
      <c r="H32" s="633" t="str">
        <f t="shared" ref="H32:H33" si="19">A32&amp;"-"&amp;E32&amp;F32&amp;"-"&amp;G32&amp;3</f>
        <v>PK4-HI-EE3</v>
      </c>
      <c r="I32" s="3753"/>
      <c r="J32" s="609" t="s">
        <v>841</v>
      </c>
      <c r="K32" s="3743"/>
      <c r="L32" s="642"/>
      <c r="M32" s="613"/>
      <c r="N32" s="3613"/>
      <c r="O32" s="3743"/>
      <c r="P32" s="3515"/>
      <c r="Q32" s="3515"/>
      <c r="R32" s="3780"/>
      <c r="S32" s="3748"/>
    </row>
    <row r="33" spans="1:19" ht="13.5" thickBot="1">
      <c r="A33" s="556" t="s">
        <v>315</v>
      </c>
      <c r="B33" s="984"/>
      <c r="C33" s="3794"/>
      <c r="D33" s="3795"/>
      <c r="E33" s="614" t="s">
        <v>696</v>
      </c>
      <c r="F33" s="991" t="s">
        <v>32</v>
      </c>
      <c r="G33" s="991" t="s">
        <v>697</v>
      </c>
      <c r="H33" s="747" t="str">
        <f t="shared" si="19"/>
        <v>PK4-HI-EE3</v>
      </c>
      <c r="I33" s="3569"/>
      <c r="J33" s="749" t="s">
        <v>842</v>
      </c>
      <c r="K33" s="3548"/>
      <c r="L33" s="978"/>
      <c r="M33" s="618"/>
      <c r="N33" s="3808"/>
      <c r="O33" s="3548"/>
      <c r="P33" s="3961"/>
      <c r="Q33" s="3961"/>
      <c r="R33" s="4353"/>
      <c r="S33" s="4107"/>
    </row>
    <row r="34" spans="1:19">
      <c r="A34" s="598" t="s">
        <v>315</v>
      </c>
      <c r="B34" s="1039" t="s">
        <v>843</v>
      </c>
      <c r="C34" s="1006">
        <v>363345</v>
      </c>
      <c r="D34" s="975">
        <v>4548</v>
      </c>
      <c r="E34" s="974" t="s">
        <v>696</v>
      </c>
      <c r="F34" s="975" t="s">
        <v>32</v>
      </c>
      <c r="G34" s="975" t="s">
        <v>697</v>
      </c>
      <c r="H34" s="603" t="str">
        <f t="shared" ref="H34" si="20">A34&amp;"-"&amp;E34&amp;F34&amp;"-"&amp;G34</f>
        <v>PK4-HI-EE</v>
      </c>
      <c r="I34" s="634" t="s">
        <v>67</v>
      </c>
      <c r="J34" s="604" t="s">
        <v>839</v>
      </c>
      <c r="K34" s="607">
        <v>180</v>
      </c>
      <c r="L34" s="635"/>
      <c r="M34" s="607"/>
      <c r="N34" s="950" t="s">
        <v>80</v>
      </c>
      <c r="O34" s="607"/>
      <c r="P34" s="406">
        <v>120</v>
      </c>
      <c r="Q34" s="406">
        <v>2</v>
      </c>
      <c r="R34" s="493">
        <f t="shared" ref="R34:R35" si="21">P34*Q34</f>
        <v>240</v>
      </c>
      <c r="S34" s="3747" t="s">
        <v>383</v>
      </c>
    </row>
    <row r="35" spans="1:19">
      <c r="A35" s="599" t="s">
        <v>315</v>
      </c>
      <c r="B35" s="972" t="s">
        <v>1161</v>
      </c>
      <c r="C35" s="3723">
        <v>363346</v>
      </c>
      <c r="D35" s="4106">
        <v>4549</v>
      </c>
      <c r="E35" s="977" t="s">
        <v>696</v>
      </c>
      <c r="F35" s="976" t="s">
        <v>32</v>
      </c>
      <c r="G35" s="976" t="s">
        <v>697</v>
      </c>
      <c r="H35" s="633" t="str">
        <f>A35&amp;"-"&amp;E35&amp;F35&amp;"-"&amp;G35&amp;2</f>
        <v>PK4-HI-EE2</v>
      </c>
      <c r="I35" s="3568" t="s">
        <v>67</v>
      </c>
      <c r="J35" s="609" t="s">
        <v>71</v>
      </c>
      <c r="K35" s="3547">
        <v>180</v>
      </c>
      <c r="L35" s="642"/>
      <c r="M35" s="613"/>
      <c r="N35" s="3547" t="s">
        <v>80</v>
      </c>
      <c r="O35" s="4108"/>
      <c r="P35" s="3514">
        <v>120</v>
      </c>
      <c r="Q35" s="3514">
        <v>2</v>
      </c>
      <c r="R35" s="3779">
        <f t="shared" si="21"/>
        <v>240</v>
      </c>
      <c r="S35" s="3748"/>
    </row>
    <row r="36" spans="1:19">
      <c r="A36" s="599" t="s">
        <v>315</v>
      </c>
      <c r="B36" s="972" t="s">
        <v>1162</v>
      </c>
      <c r="C36" s="3673"/>
      <c r="D36" s="3760"/>
      <c r="E36" s="977" t="s">
        <v>696</v>
      </c>
      <c r="F36" s="976" t="s">
        <v>32</v>
      </c>
      <c r="G36" s="976" t="s">
        <v>697</v>
      </c>
      <c r="H36" s="633" t="str">
        <f t="shared" ref="H36:H37" si="22">A36&amp;"-"&amp;E36&amp;F36&amp;"-"&amp;G36&amp;2</f>
        <v>PK4-HI-EE2</v>
      </c>
      <c r="I36" s="3753"/>
      <c r="J36" s="609" t="s">
        <v>840</v>
      </c>
      <c r="K36" s="3743"/>
      <c r="L36" s="642"/>
      <c r="M36" s="613"/>
      <c r="N36" s="3743"/>
      <c r="O36" s="3613"/>
      <c r="P36" s="3515"/>
      <c r="Q36" s="3515"/>
      <c r="R36" s="3780"/>
      <c r="S36" s="3748"/>
    </row>
    <row r="37" spans="1:19">
      <c r="A37" s="599" t="s">
        <v>315</v>
      </c>
      <c r="B37" s="972" t="s">
        <v>1163</v>
      </c>
      <c r="C37" s="4038"/>
      <c r="D37" s="3761"/>
      <c r="E37" s="977" t="s">
        <v>696</v>
      </c>
      <c r="F37" s="976" t="s">
        <v>32</v>
      </c>
      <c r="G37" s="976" t="s">
        <v>697</v>
      </c>
      <c r="H37" s="633" t="str">
        <f t="shared" si="22"/>
        <v>PK4-HI-EE2</v>
      </c>
      <c r="I37" s="3679"/>
      <c r="J37" s="609" t="s">
        <v>72</v>
      </c>
      <c r="K37" s="3744"/>
      <c r="L37" s="642"/>
      <c r="M37" s="613"/>
      <c r="N37" s="3744"/>
      <c r="O37" s="3755"/>
      <c r="P37" s="3532"/>
      <c r="Q37" s="3532"/>
      <c r="R37" s="3781"/>
      <c r="S37" s="3748"/>
    </row>
    <row r="38" spans="1:19">
      <c r="A38" s="599" t="s">
        <v>315</v>
      </c>
      <c r="B38" s="972" t="s">
        <v>1164</v>
      </c>
      <c r="C38" s="3723">
        <v>363347</v>
      </c>
      <c r="D38" s="4106">
        <v>4550</v>
      </c>
      <c r="E38" s="977" t="s">
        <v>696</v>
      </c>
      <c r="F38" s="976" t="s">
        <v>32</v>
      </c>
      <c r="G38" s="976" t="s">
        <v>697</v>
      </c>
      <c r="H38" s="633" t="str">
        <f>A38&amp;"-"&amp;E38&amp;F38&amp;"-"&amp;G38&amp;3</f>
        <v>PK4-HI-EE3</v>
      </c>
      <c r="I38" s="3568" t="s">
        <v>67</v>
      </c>
      <c r="J38" s="609" t="s">
        <v>69</v>
      </c>
      <c r="K38" s="3547">
        <v>180</v>
      </c>
      <c r="L38" s="642"/>
      <c r="M38" s="613"/>
      <c r="N38" s="4108"/>
      <c r="O38" s="3547" t="s">
        <v>80</v>
      </c>
      <c r="P38" s="3514">
        <v>120</v>
      </c>
      <c r="Q38" s="3514">
        <v>2</v>
      </c>
      <c r="R38" s="3779">
        <f t="shared" ref="R38" si="23">P38*Q38</f>
        <v>240</v>
      </c>
      <c r="S38" s="3748"/>
    </row>
    <row r="39" spans="1:19">
      <c r="A39" s="599" t="s">
        <v>315</v>
      </c>
      <c r="B39" s="972" t="s">
        <v>1159</v>
      </c>
      <c r="C39" s="3673"/>
      <c r="D39" s="3760"/>
      <c r="E39" s="977" t="s">
        <v>696</v>
      </c>
      <c r="F39" s="976" t="s">
        <v>32</v>
      </c>
      <c r="G39" s="976" t="s">
        <v>697</v>
      </c>
      <c r="H39" s="633" t="str">
        <f t="shared" ref="H39:H40" si="24">A39&amp;"-"&amp;E39&amp;F39&amp;"-"&amp;G39&amp;3</f>
        <v>PK4-HI-EE3</v>
      </c>
      <c r="I39" s="3753"/>
      <c r="J39" s="609" t="s">
        <v>841</v>
      </c>
      <c r="K39" s="3743"/>
      <c r="L39" s="642"/>
      <c r="M39" s="613"/>
      <c r="N39" s="3613"/>
      <c r="O39" s="3743"/>
      <c r="P39" s="3515"/>
      <c r="Q39" s="3515"/>
      <c r="R39" s="3780"/>
      <c r="S39" s="3748"/>
    </row>
    <row r="40" spans="1:19" ht="13.5" thickBot="1">
      <c r="A40" s="600" t="s">
        <v>315</v>
      </c>
      <c r="B40" s="591"/>
      <c r="C40" s="3794"/>
      <c r="D40" s="3795"/>
      <c r="E40" s="614" t="s">
        <v>696</v>
      </c>
      <c r="F40" s="991" t="s">
        <v>32</v>
      </c>
      <c r="G40" s="991" t="s">
        <v>697</v>
      </c>
      <c r="H40" s="747" t="str">
        <f t="shared" si="24"/>
        <v>PK4-HI-EE3</v>
      </c>
      <c r="I40" s="3569"/>
      <c r="J40" s="749" t="s">
        <v>842</v>
      </c>
      <c r="K40" s="3548"/>
      <c r="L40" s="978"/>
      <c r="M40" s="618"/>
      <c r="N40" s="3808"/>
      <c r="O40" s="3548"/>
      <c r="P40" s="3961"/>
      <c r="Q40" s="3961"/>
      <c r="R40" s="4353"/>
      <c r="S40" s="4107"/>
    </row>
  </sheetData>
  <autoFilter ref="A5:S12" xr:uid="{F34ACF59-8687-4512-BF31-BD56A6BFBA7E}"/>
  <mergeCells count="96">
    <mergeCell ref="Q38:Q40"/>
    <mergeCell ref="R38:R40"/>
    <mergeCell ref="R31:R33"/>
    <mergeCell ref="S34:S40"/>
    <mergeCell ref="O35:O37"/>
    <mergeCell ref="P35:P37"/>
    <mergeCell ref="Q35:Q37"/>
    <mergeCell ref="R35:R37"/>
    <mergeCell ref="O38:O40"/>
    <mergeCell ref="P38:P40"/>
    <mergeCell ref="C38:C40"/>
    <mergeCell ref="D38:D40"/>
    <mergeCell ref="I38:I40"/>
    <mergeCell ref="K38:K40"/>
    <mergeCell ref="N38:N40"/>
    <mergeCell ref="C35:C37"/>
    <mergeCell ref="D35:D37"/>
    <mergeCell ref="I35:I37"/>
    <mergeCell ref="K35:K37"/>
    <mergeCell ref="N35:N37"/>
    <mergeCell ref="K31:K33"/>
    <mergeCell ref="N31:N33"/>
    <mergeCell ref="O31:O33"/>
    <mergeCell ref="P31:P33"/>
    <mergeCell ref="Q31:Q33"/>
    <mergeCell ref="P24:P26"/>
    <mergeCell ref="Q24:Q26"/>
    <mergeCell ref="R24:R26"/>
    <mergeCell ref="S27:S33"/>
    <mergeCell ref="C28:C30"/>
    <mergeCell ref="D28:D30"/>
    <mergeCell ref="I28:I30"/>
    <mergeCell ref="K28:K30"/>
    <mergeCell ref="N28:N30"/>
    <mergeCell ref="O28:O30"/>
    <mergeCell ref="P28:P30"/>
    <mergeCell ref="Q28:Q30"/>
    <mergeCell ref="R28:R30"/>
    <mergeCell ref="C31:C33"/>
    <mergeCell ref="D31:D33"/>
    <mergeCell ref="I31:I33"/>
    <mergeCell ref="C17:C19"/>
    <mergeCell ref="D17:D19"/>
    <mergeCell ref="I17:I19"/>
    <mergeCell ref="K17:K19"/>
    <mergeCell ref="N17:N19"/>
    <mergeCell ref="S20:S26"/>
    <mergeCell ref="C21:C23"/>
    <mergeCell ref="D21:D23"/>
    <mergeCell ref="I21:I23"/>
    <mergeCell ref="K21:K23"/>
    <mergeCell ref="N21:N23"/>
    <mergeCell ref="O21:O23"/>
    <mergeCell ref="P21:P23"/>
    <mergeCell ref="Q21:Q23"/>
    <mergeCell ref="R21:R23"/>
    <mergeCell ref="C24:C26"/>
    <mergeCell ref="D24:D26"/>
    <mergeCell ref="I24:I26"/>
    <mergeCell ref="K24:K26"/>
    <mergeCell ref="N24:N26"/>
    <mergeCell ref="O24:O26"/>
    <mergeCell ref="C14:C16"/>
    <mergeCell ref="D14:D16"/>
    <mergeCell ref="I14:I16"/>
    <mergeCell ref="K14:K16"/>
    <mergeCell ref="N14:N16"/>
    <mergeCell ref="O10:O12"/>
    <mergeCell ref="P10:P12"/>
    <mergeCell ref="Q10:Q12"/>
    <mergeCell ref="R10:R12"/>
    <mergeCell ref="S13:S19"/>
    <mergeCell ref="O14:O16"/>
    <mergeCell ref="P14:P16"/>
    <mergeCell ref="Q14:Q16"/>
    <mergeCell ref="R14:R16"/>
    <mergeCell ref="P17:P19"/>
    <mergeCell ref="Q17:Q19"/>
    <mergeCell ref="R17:R19"/>
    <mergeCell ref="O17:O19"/>
    <mergeCell ref="C2:K2"/>
    <mergeCell ref="S6:S12"/>
    <mergeCell ref="C7:C9"/>
    <mergeCell ref="D7:D9"/>
    <mergeCell ref="I7:I9"/>
    <mergeCell ref="K7:K9"/>
    <mergeCell ref="N7:N9"/>
    <mergeCell ref="O7:O9"/>
    <mergeCell ref="P7:P9"/>
    <mergeCell ref="Q7:Q9"/>
    <mergeCell ref="R7:R9"/>
    <mergeCell ref="C10:C12"/>
    <mergeCell ref="D10:D12"/>
    <mergeCell ref="I10:I12"/>
    <mergeCell ref="K10:K12"/>
    <mergeCell ref="N10:N12"/>
  </mergeCells>
  <conditionalFormatting sqref="J6:J40">
    <cfRule type="expression" dxfId="366" priority="1" stopIfTrue="1">
      <formula>IF(FIND("Flume Transfer Blower",$K6)&gt;0,1,0)</formula>
    </cfRule>
  </conditionalFormatting>
  <dataValidations count="1">
    <dataValidation type="list" allowBlank="1" showInputMessage="1" showErrorMessage="1" sqref="F6:G40" xr:uid="{3BCC3D04-493F-4B6C-B9AD-7DDA2E338476}">
      <formula1>#REF!</formula1>
    </dataValidation>
  </dataValidations>
  <printOptions horizontalCentered="1"/>
  <pageMargins left="0.23622047244094491" right="0.23622047244094491" top="0.19685039370078741" bottom="0.39370078740157483" header="0.15748031496062992" footer="0.19685039370078741"/>
  <pageSetup paperSize="9" scale="78" fitToHeight="0" orientation="landscape" r:id="rId1"/>
  <headerFooter>
    <oddFooter>&amp;L&amp;8&amp;A : PM Master Plan&amp;R&amp;8Page &amp;P / &amp;N</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AD590-DA93-43BB-8FA0-3EB47F53D711}">
  <sheetPr>
    <tabColor rgb="FF00B0F0"/>
    <pageSetUpPr fitToPage="1"/>
  </sheetPr>
  <dimension ref="A1:W250"/>
  <sheetViews>
    <sheetView zoomScale="110" zoomScaleNormal="110" workbookViewId="0">
      <pane xSplit="2" ySplit="5" topLeftCell="C199" activePane="bottomRight" state="frozen"/>
      <selection activeCell="B7" sqref="B7:B22"/>
      <selection pane="topRight" activeCell="B7" sqref="B7:B22"/>
      <selection pane="bottomLeft" activeCell="B7" sqref="B7:B22"/>
      <selection pane="bottomRight" activeCell="I41" sqref="I41:I45"/>
    </sheetView>
  </sheetViews>
  <sheetFormatPr defaultColWidth="9.140625" defaultRowHeight="12.75" outlineLevelCol="1"/>
  <cols>
    <col min="1" max="1" width="6.5703125" style="1" customWidth="1"/>
    <col min="2" max="2" width="37.42578125" style="2" customWidth="1"/>
    <col min="3" max="3" width="17" style="278" customWidth="1"/>
    <col min="4" max="4" width="12.140625" style="278" customWidth="1"/>
    <col min="5" max="5" width="9.7109375" style="43" customWidth="1"/>
    <col min="6" max="7" width="6.7109375" style="43" customWidth="1"/>
    <col min="8" max="8" width="12.85546875" style="43" customWidth="1"/>
    <col min="9" max="9" width="12.140625" style="4" customWidth="1"/>
    <col min="10" max="10" width="39.5703125" style="4" customWidth="1"/>
    <col min="11" max="11" width="10.42578125" style="3" customWidth="1"/>
    <col min="12" max="12" width="18" style="52" hidden="1" customWidth="1" outlineLevel="1"/>
    <col min="13" max="13" width="7.140625" style="3" customWidth="1" collapsed="1"/>
    <col min="14" max="14" width="7.140625" style="3" customWidth="1"/>
    <col min="15" max="15" width="7.5703125" style="3" customWidth="1" collapsed="1"/>
    <col min="16" max="16" width="7.5703125" style="3" customWidth="1"/>
    <col min="17" max="17" width="8.85546875" style="3" customWidth="1"/>
    <col min="18" max="18" width="9" style="4" customWidth="1"/>
    <col min="19" max="19" width="19.28515625" style="52" customWidth="1"/>
    <col min="20" max="20" width="8.7109375" style="3" customWidth="1"/>
    <col min="21" max="21" width="7.7109375" style="3" customWidth="1"/>
    <col min="22" max="22" width="23.42578125" style="4" customWidth="1"/>
    <col min="23" max="23" width="15.7109375" style="4" customWidth="1"/>
    <col min="24" max="16384" width="9.140625" style="4"/>
  </cols>
  <sheetData>
    <row r="1" spans="1:22" ht="13.5" thickBot="1"/>
    <row r="2" spans="1:22" s="502" customFormat="1" ht="30" customHeight="1" thickBot="1">
      <c r="A2" s="503"/>
      <c r="C2" s="3812" t="s">
        <v>504</v>
      </c>
      <c r="D2" s="3813"/>
      <c r="E2" s="3813"/>
      <c r="F2" s="3813"/>
      <c r="G2" s="3813"/>
      <c r="H2" s="3813"/>
      <c r="I2" s="3813"/>
      <c r="J2" s="3813"/>
      <c r="K2" s="3814"/>
      <c r="L2" s="501"/>
      <c r="S2" s="501"/>
      <c r="T2" s="503"/>
      <c r="U2" s="503"/>
    </row>
    <row r="3" spans="1:22" s="502" customFormat="1" ht="15">
      <c r="A3" s="503"/>
      <c r="C3" s="577" t="s">
        <v>44</v>
      </c>
      <c r="D3" s="577" t="s">
        <v>62</v>
      </c>
      <c r="E3" s="506"/>
      <c r="F3" s="506"/>
      <c r="G3" s="506"/>
      <c r="H3" s="506"/>
      <c r="K3" s="503"/>
      <c r="L3" s="501"/>
      <c r="M3" s="503"/>
      <c r="N3" s="503"/>
      <c r="O3" s="503"/>
      <c r="P3" s="503"/>
      <c r="Q3" s="503"/>
      <c r="S3" s="501"/>
      <c r="T3" s="503"/>
      <c r="U3" s="503"/>
    </row>
    <row r="4" spans="1:22" s="502" customFormat="1" ht="15">
      <c r="A4" s="503"/>
      <c r="C4" s="578">
        <f>SUBTOTAL(2,C6:C131)</f>
        <v>27</v>
      </c>
      <c r="D4" s="578">
        <f>SUBTOTAL(2,D6:D131)</f>
        <v>27</v>
      </c>
      <c r="E4" s="506"/>
      <c r="F4" s="506"/>
      <c r="G4" s="506"/>
      <c r="H4" s="506"/>
      <c r="K4" s="507"/>
      <c r="L4" s="501"/>
      <c r="M4" s="507"/>
      <c r="N4" s="507"/>
      <c r="O4" s="507"/>
      <c r="P4" s="507"/>
      <c r="Q4" s="507"/>
      <c r="S4" s="501"/>
      <c r="T4" s="503"/>
      <c r="U4" s="503"/>
    </row>
    <row r="5" spans="1:22" s="514" customFormat="1" ht="14.25" customHeight="1" thickBot="1">
      <c r="A5" s="499" t="s">
        <v>0</v>
      </c>
      <c r="B5" s="499" t="s">
        <v>1</v>
      </c>
      <c r="C5" s="500" t="s">
        <v>44</v>
      </c>
      <c r="D5" s="500" t="s">
        <v>62</v>
      </c>
      <c r="E5" s="500" t="s">
        <v>537</v>
      </c>
      <c r="F5" s="500" t="s">
        <v>527</v>
      </c>
      <c r="G5" s="500" t="s">
        <v>535</v>
      </c>
      <c r="H5" s="500" t="s">
        <v>45</v>
      </c>
      <c r="I5" s="499" t="s">
        <v>2</v>
      </c>
      <c r="J5" s="499" t="s">
        <v>3</v>
      </c>
      <c r="K5" s="499" t="s">
        <v>4</v>
      </c>
      <c r="L5" s="499" t="s">
        <v>5</v>
      </c>
      <c r="M5" s="499" t="s">
        <v>51</v>
      </c>
      <c r="N5" s="499" t="s">
        <v>52</v>
      </c>
      <c r="O5" s="499" t="s">
        <v>54</v>
      </c>
      <c r="P5" s="499" t="s">
        <v>50</v>
      </c>
      <c r="Q5" s="499" t="s">
        <v>53</v>
      </c>
      <c r="R5" s="499" t="s">
        <v>382</v>
      </c>
      <c r="S5" s="509" t="s">
        <v>527</v>
      </c>
      <c r="T5" s="510" t="s">
        <v>535</v>
      </c>
      <c r="U5" s="510" t="s">
        <v>527</v>
      </c>
    </row>
    <row r="6" spans="1:22" s="412" customFormat="1" ht="12">
      <c r="A6" s="396" t="s">
        <v>315</v>
      </c>
      <c r="B6" s="1069" t="s">
        <v>1239</v>
      </c>
      <c r="C6" s="3488">
        <v>363382</v>
      </c>
      <c r="D6" s="3489">
        <v>4582</v>
      </c>
      <c r="E6" s="543" t="s">
        <v>695</v>
      </c>
      <c r="F6" s="543" t="s">
        <v>42</v>
      </c>
      <c r="G6" s="543" t="s">
        <v>706</v>
      </c>
      <c r="H6" s="543" t="str">
        <f>A6&amp;"-"&amp;E6&amp;F6&amp;"-"&amp;G6</f>
        <v>PK4-ML-OP</v>
      </c>
      <c r="I6" s="3490" t="s">
        <v>220</v>
      </c>
      <c r="J6" s="915" t="s">
        <v>1067</v>
      </c>
      <c r="K6" s="3402" t="str">
        <f t="shared" ref="K6" si="0">_xlfn.IFS(E6="M","30",E6="M","30")</f>
        <v>30</v>
      </c>
      <c r="L6" s="407"/>
      <c r="M6" s="3402" t="s">
        <v>80</v>
      </c>
      <c r="N6" s="3402"/>
      <c r="O6" s="3402">
        <v>10</v>
      </c>
      <c r="P6" s="3402">
        <v>1</v>
      </c>
      <c r="Q6" s="3402">
        <v>10</v>
      </c>
      <c r="R6" s="4354" t="s">
        <v>503</v>
      </c>
      <c r="S6" s="410" t="s">
        <v>528</v>
      </c>
      <c r="T6" s="411" t="s">
        <v>536</v>
      </c>
      <c r="U6" s="411" t="s">
        <v>32</v>
      </c>
      <c r="V6" s="412" t="s">
        <v>708</v>
      </c>
    </row>
    <row r="7" spans="1:22" s="412" customFormat="1" ht="12.75" customHeight="1">
      <c r="A7" s="397" t="s">
        <v>315</v>
      </c>
      <c r="B7" s="1066" t="s">
        <v>1240</v>
      </c>
      <c r="C7" s="3440"/>
      <c r="D7" s="3413"/>
      <c r="E7" s="419" t="s">
        <v>695</v>
      </c>
      <c r="F7" s="419" t="s">
        <v>42</v>
      </c>
      <c r="G7" s="419" t="s">
        <v>706</v>
      </c>
      <c r="H7" s="419" t="str">
        <f t="shared" ref="H7:H20" si="1">A7&amp;"-"&amp;E7&amp;F7&amp;"-"&amp;G7</f>
        <v>PK4-ML-OP</v>
      </c>
      <c r="I7" s="3465"/>
      <c r="J7" s="917" t="s">
        <v>1067</v>
      </c>
      <c r="K7" s="3403"/>
      <c r="L7" s="415"/>
      <c r="M7" s="3403"/>
      <c r="N7" s="3403"/>
      <c r="O7" s="3403"/>
      <c r="P7" s="3403"/>
      <c r="Q7" s="3403"/>
      <c r="R7" s="4355"/>
      <c r="S7" s="410"/>
      <c r="T7" s="411" t="s">
        <v>697</v>
      </c>
      <c r="U7" s="411" t="s">
        <v>42</v>
      </c>
      <c r="V7" s="410" t="s">
        <v>707</v>
      </c>
    </row>
    <row r="8" spans="1:22" s="412" customFormat="1" ht="12.75" customHeight="1">
      <c r="A8" s="397" t="s">
        <v>315</v>
      </c>
      <c r="B8" s="1066" t="s">
        <v>1241</v>
      </c>
      <c r="C8" s="3440"/>
      <c r="D8" s="3413"/>
      <c r="E8" s="419" t="s">
        <v>695</v>
      </c>
      <c r="F8" s="419" t="s">
        <v>42</v>
      </c>
      <c r="G8" s="419" t="s">
        <v>706</v>
      </c>
      <c r="H8" s="419" t="str">
        <f t="shared" si="1"/>
        <v>PK4-ML-OP</v>
      </c>
      <c r="I8" s="3465"/>
      <c r="J8" s="917" t="s">
        <v>1067</v>
      </c>
      <c r="K8" s="3403"/>
      <c r="L8" s="415"/>
      <c r="M8" s="3403"/>
      <c r="N8" s="3403"/>
      <c r="O8" s="3403"/>
      <c r="P8" s="3403"/>
      <c r="Q8" s="3403"/>
      <c r="R8" s="4355"/>
      <c r="S8" s="410"/>
      <c r="T8" s="411" t="s">
        <v>706</v>
      </c>
      <c r="U8" s="411" t="s">
        <v>9</v>
      </c>
      <c r="V8" s="410" t="s">
        <v>709</v>
      </c>
    </row>
    <row r="9" spans="1:22" s="412" customFormat="1" ht="12.75" customHeight="1">
      <c r="A9" s="397" t="s">
        <v>315</v>
      </c>
      <c r="B9" s="1066" t="s">
        <v>1242</v>
      </c>
      <c r="C9" s="3440"/>
      <c r="D9" s="3413"/>
      <c r="E9" s="419" t="s">
        <v>695</v>
      </c>
      <c r="F9" s="419" t="s">
        <v>42</v>
      </c>
      <c r="G9" s="419" t="s">
        <v>706</v>
      </c>
      <c r="H9" s="419" t="str">
        <f t="shared" si="1"/>
        <v>PK4-ML-OP</v>
      </c>
      <c r="I9" s="3465"/>
      <c r="J9" s="917" t="s">
        <v>1067</v>
      </c>
      <c r="K9" s="3403"/>
      <c r="L9" s="415"/>
      <c r="M9" s="3403"/>
      <c r="N9" s="3403"/>
      <c r="O9" s="3403"/>
      <c r="P9" s="3403"/>
      <c r="Q9" s="3403"/>
      <c r="R9" s="4355"/>
      <c r="S9" s="410"/>
      <c r="T9" s="411"/>
      <c r="U9" s="411" t="s">
        <v>7</v>
      </c>
      <c r="V9" s="412" t="s">
        <v>719</v>
      </c>
    </row>
    <row r="10" spans="1:22" s="412" customFormat="1" ht="12.75" customHeight="1" thickBot="1">
      <c r="A10" s="398" t="s">
        <v>315</v>
      </c>
      <c r="B10" s="1088" t="s">
        <v>1243</v>
      </c>
      <c r="C10" s="3448"/>
      <c r="D10" s="3414"/>
      <c r="E10" s="465" t="s">
        <v>695</v>
      </c>
      <c r="F10" s="465" t="s">
        <v>42</v>
      </c>
      <c r="G10" s="465" t="s">
        <v>706</v>
      </c>
      <c r="H10" s="465" t="str">
        <f t="shared" si="1"/>
        <v>PK4-ML-OP</v>
      </c>
      <c r="I10" s="3577"/>
      <c r="J10" s="919" t="s">
        <v>1067</v>
      </c>
      <c r="K10" s="3416"/>
      <c r="L10" s="423"/>
      <c r="M10" s="3416"/>
      <c r="N10" s="3416"/>
      <c r="O10" s="3416"/>
      <c r="P10" s="3416"/>
      <c r="Q10" s="3416"/>
      <c r="R10" s="4356"/>
      <c r="S10" s="410"/>
      <c r="T10" s="411"/>
      <c r="U10" s="411" t="s">
        <v>8</v>
      </c>
      <c r="V10" s="412" t="s">
        <v>721</v>
      </c>
    </row>
    <row r="11" spans="1:22" s="412" customFormat="1" ht="12">
      <c r="A11" s="396" t="s">
        <v>315</v>
      </c>
      <c r="B11" s="1069" t="s">
        <v>1239</v>
      </c>
      <c r="C11" s="3488">
        <v>363383</v>
      </c>
      <c r="D11" s="3489">
        <v>4583</v>
      </c>
      <c r="E11" s="543" t="s">
        <v>695</v>
      </c>
      <c r="F11" s="543" t="s">
        <v>42</v>
      </c>
      <c r="G11" s="543" t="s">
        <v>706</v>
      </c>
      <c r="H11" s="543" t="str">
        <f t="shared" si="1"/>
        <v>PK4-ML-OP</v>
      </c>
      <c r="I11" s="3490" t="s">
        <v>477</v>
      </c>
      <c r="J11" s="915" t="s">
        <v>478</v>
      </c>
      <c r="K11" s="3402" t="str">
        <f t="shared" ref="K11" si="2">_xlfn.IFS(E11="M","30",E11="M","30")</f>
        <v>30</v>
      </c>
      <c r="L11" s="407"/>
      <c r="M11" s="3402" t="s">
        <v>80</v>
      </c>
      <c r="N11" s="3402"/>
      <c r="O11" s="3402">
        <v>10</v>
      </c>
      <c r="P11" s="3402">
        <v>1</v>
      </c>
      <c r="Q11" s="3402">
        <v>10</v>
      </c>
      <c r="R11" s="4354" t="s">
        <v>503</v>
      </c>
      <c r="S11" s="431" t="s">
        <v>528</v>
      </c>
      <c r="T11" s="411"/>
      <c r="U11" s="411"/>
      <c r="V11" s="410"/>
    </row>
    <row r="12" spans="1:22" s="412" customFormat="1" ht="12.75" customHeight="1">
      <c r="A12" s="397" t="s">
        <v>315</v>
      </c>
      <c r="B12" s="1066" t="s">
        <v>1240</v>
      </c>
      <c r="C12" s="3440"/>
      <c r="D12" s="3413"/>
      <c r="E12" s="419" t="s">
        <v>695</v>
      </c>
      <c r="F12" s="419" t="s">
        <v>42</v>
      </c>
      <c r="G12" s="419" t="s">
        <v>706</v>
      </c>
      <c r="H12" s="419" t="str">
        <f t="shared" si="1"/>
        <v>PK4-ML-OP</v>
      </c>
      <c r="I12" s="3465"/>
      <c r="J12" s="917" t="s">
        <v>478</v>
      </c>
      <c r="K12" s="3403"/>
      <c r="L12" s="415"/>
      <c r="M12" s="3403"/>
      <c r="N12" s="3403"/>
      <c r="O12" s="3403"/>
      <c r="P12" s="3403"/>
      <c r="Q12" s="3403"/>
      <c r="R12" s="4355"/>
      <c r="S12" s="410"/>
      <c r="T12" s="411"/>
      <c r="U12" s="411"/>
      <c r="V12" s="410"/>
    </row>
    <row r="13" spans="1:22" s="412" customFormat="1" ht="12.75" customHeight="1">
      <c r="A13" s="397" t="s">
        <v>315</v>
      </c>
      <c r="B13" s="1066" t="s">
        <v>1241</v>
      </c>
      <c r="C13" s="3440"/>
      <c r="D13" s="3413"/>
      <c r="E13" s="419" t="s">
        <v>695</v>
      </c>
      <c r="F13" s="419" t="s">
        <v>42</v>
      </c>
      <c r="G13" s="419" t="s">
        <v>706</v>
      </c>
      <c r="H13" s="419" t="str">
        <f t="shared" si="1"/>
        <v>PK4-ML-OP</v>
      </c>
      <c r="I13" s="3465"/>
      <c r="J13" s="917" t="s">
        <v>478</v>
      </c>
      <c r="K13" s="3403"/>
      <c r="L13" s="415"/>
      <c r="M13" s="3403"/>
      <c r="N13" s="3403"/>
      <c r="O13" s="3403"/>
      <c r="P13" s="3403"/>
      <c r="Q13" s="3403"/>
      <c r="R13" s="4355"/>
      <c r="S13" s="410"/>
      <c r="T13" s="411"/>
      <c r="U13" s="411"/>
      <c r="V13" s="410"/>
    </row>
    <row r="14" spans="1:22" s="412" customFormat="1" ht="12.75" customHeight="1">
      <c r="A14" s="397" t="s">
        <v>315</v>
      </c>
      <c r="B14" s="1066" t="s">
        <v>1242</v>
      </c>
      <c r="C14" s="3440"/>
      <c r="D14" s="3413"/>
      <c r="E14" s="419" t="s">
        <v>695</v>
      </c>
      <c r="F14" s="419" t="s">
        <v>42</v>
      </c>
      <c r="G14" s="419" t="s">
        <v>706</v>
      </c>
      <c r="H14" s="419" t="str">
        <f t="shared" si="1"/>
        <v>PK4-ML-OP</v>
      </c>
      <c r="I14" s="3465"/>
      <c r="J14" s="917" t="s">
        <v>478</v>
      </c>
      <c r="K14" s="3403"/>
      <c r="L14" s="415"/>
      <c r="M14" s="3403"/>
      <c r="N14" s="3403"/>
      <c r="O14" s="3403"/>
      <c r="P14" s="3403"/>
      <c r="Q14" s="3403"/>
      <c r="R14" s="4355"/>
      <c r="S14" s="410"/>
      <c r="T14" s="411"/>
      <c r="U14" s="411"/>
      <c r="V14" s="410"/>
    </row>
    <row r="15" spans="1:22" s="412" customFormat="1" ht="12.75" customHeight="1" thickBot="1">
      <c r="A15" s="398" t="s">
        <v>315</v>
      </c>
      <c r="B15" s="1088" t="s">
        <v>1243</v>
      </c>
      <c r="C15" s="3448"/>
      <c r="D15" s="3414"/>
      <c r="E15" s="465" t="s">
        <v>695</v>
      </c>
      <c r="F15" s="465" t="s">
        <v>42</v>
      </c>
      <c r="G15" s="465" t="s">
        <v>706</v>
      </c>
      <c r="H15" s="465" t="str">
        <f t="shared" si="1"/>
        <v>PK4-ML-OP</v>
      </c>
      <c r="I15" s="3577"/>
      <c r="J15" s="921" t="s">
        <v>478</v>
      </c>
      <c r="K15" s="3416"/>
      <c r="L15" s="423"/>
      <c r="M15" s="3416"/>
      <c r="N15" s="3416"/>
      <c r="O15" s="3416"/>
      <c r="P15" s="3416"/>
      <c r="Q15" s="3416"/>
      <c r="R15" s="4356"/>
      <c r="S15" s="410"/>
      <c r="T15" s="411"/>
      <c r="U15" s="411"/>
      <c r="V15" s="410"/>
    </row>
    <row r="16" spans="1:22" s="412" customFormat="1" ht="12">
      <c r="A16" s="396" t="s">
        <v>315</v>
      </c>
      <c r="B16" s="1069" t="s">
        <v>1239</v>
      </c>
      <c r="C16" s="3488">
        <v>363384</v>
      </c>
      <c r="D16" s="3489">
        <v>4584</v>
      </c>
      <c r="E16" s="543" t="s">
        <v>713</v>
      </c>
      <c r="F16" s="566" t="s">
        <v>32</v>
      </c>
      <c r="G16" s="433" t="s">
        <v>536</v>
      </c>
      <c r="H16" s="543" t="str">
        <f>A16&amp;"-"&amp;E16&amp;F17&amp;"-"&amp;G16</f>
        <v>PK4-NI-ME</v>
      </c>
      <c r="I16" s="3490" t="s">
        <v>489</v>
      </c>
      <c r="J16" s="914" t="s">
        <v>490</v>
      </c>
      <c r="K16" s="3402">
        <v>60</v>
      </c>
      <c r="L16" s="407"/>
      <c r="M16" s="3402" t="s">
        <v>80</v>
      </c>
      <c r="N16" s="3402"/>
      <c r="O16" s="3402">
        <v>20</v>
      </c>
      <c r="P16" s="3402">
        <v>1</v>
      </c>
      <c r="Q16" s="3402">
        <f t="shared" ref="Q16:Q21" si="3">O16*P16</f>
        <v>20</v>
      </c>
      <c r="R16" s="4354" t="s">
        <v>383</v>
      </c>
      <c r="S16" s="432" t="s">
        <v>529</v>
      </c>
      <c r="T16" s="411"/>
      <c r="U16" s="411"/>
      <c r="V16" s="410"/>
    </row>
    <row r="17" spans="1:22" s="412" customFormat="1" ht="12.75" customHeight="1">
      <c r="A17" s="397" t="s">
        <v>315</v>
      </c>
      <c r="B17" s="1066" t="s">
        <v>1240</v>
      </c>
      <c r="C17" s="3440"/>
      <c r="D17" s="3413"/>
      <c r="E17" s="419" t="s">
        <v>713</v>
      </c>
      <c r="F17" s="427" t="s">
        <v>32</v>
      </c>
      <c r="G17" s="419" t="s">
        <v>536</v>
      </c>
      <c r="H17" s="419" t="str">
        <f>A17&amp;"-"&amp;E17&amp;F18&amp;"-"&amp;G17</f>
        <v>PK4-NI-ME</v>
      </c>
      <c r="I17" s="3465"/>
      <c r="J17" s="916" t="s">
        <v>490</v>
      </c>
      <c r="K17" s="3403"/>
      <c r="L17" s="415"/>
      <c r="M17" s="3403"/>
      <c r="N17" s="3403"/>
      <c r="O17" s="3403"/>
      <c r="P17" s="3403"/>
      <c r="Q17" s="3403"/>
      <c r="R17" s="4355"/>
      <c r="S17" s="432"/>
      <c r="T17" s="411"/>
      <c r="U17" s="411"/>
      <c r="V17" s="410"/>
    </row>
    <row r="18" spans="1:22" s="412" customFormat="1" ht="12.75" customHeight="1">
      <c r="A18" s="397" t="s">
        <v>315</v>
      </c>
      <c r="B18" s="1066" t="s">
        <v>1241</v>
      </c>
      <c r="C18" s="3440"/>
      <c r="D18" s="3413"/>
      <c r="E18" s="419" t="s">
        <v>713</v>
      </c>
      <c r="F18" s="419" t="s">
        <v>32</v>
      </c>
      <c r="G18" s="419" t="s">
        <v>536</v>
      </c>
      <c r="H18" s="419" t="str">
        <f t="shared" si="1"/>
        <v>PK4-NI-ME</v>
      </c>
      <c r="I18" s="3465"/>
      <c r="J18" s="916" t="s">
        <v>490</v>
      </c>
      <c r="K18" s="3403"/>
      <c r="L18" s="415"/>
      <c r="M18" s="3403"/>
      <c r="N18" s="3403"/>
      <c r="O18" s="3403"/>
      <c r="P18" s="3403"/>
      <c r="Q18" s="3403"/>
      <c r="R18" s="4355"/>
      <c r="S18" s="432"/>
      <c r="T18" s="411"/>
      <c r="U18" s="411"/>
      <c r="V18" s="410"/>
    </row>
    <row r="19" spans="1:22" s="412" customFormat="1" ht="12.75" customHeight="1">
      <c r="A19" s="397" t="s">
        <v>315</v>
      </c>
      <c r="B19" s="1066" t="s">
        <v>1242</v>
      </c>
      <c r="C19" s="3440"/>
      <c r="D19" s="3413"/>
      <c r="E19" s="419" t="s">
        <v>713</v>
      </c>
      <c r="F19" s="419" t="s">
        <v>32</v>
      </c>
      <c r="G19" s="419" t="s">
        <v>536</v>
      </c>
      <c r="H19" s="419" t="str">
        <f t="shared" si="1"/>
        <v>PK4-NI-ME</v>
      </c>
      <c r="I19" s="3465"/>
      <c r="J19" s="916" t="s">
        <v>490</v>
      </c>
      <c r="K19" s="3403"/>
      <c r="L19" s="415"/>
      <c r="M19" s="3403"/>
      <c r="N19" s="3403"/>
      <c r="O19" s="3403"/>
      <c r="P19" s="3403"/>
      <c r="Q19" s="3403"/>
      <c r="R19" s="4355"/>
      <c r="S19" s="432"/>
      <c r="T19" s="411"/>
      <c r="U19" s="411"/>
      <c r="V19" s="410"/>
    </row>
    <row r="20" spans="1:22" s="412" customFormat="1" ht="12.75" customHeight="1" thickBot="1">
      <c r="A20" s="398" t="s">
        <v>315</v>
      </c>
      <c r="B20" s="1088" t="s">
        <v>1243</v>
      </c>
      <c r="C20" s="3448"/>
      <c r="D20" s="3414"/>
      <c r="E20" s="1087" t="s">
        <v>713</v>
      </c>
      <c r="F20" s="1087" t="s">
        <v>32</v>
      </c>
      <c r="G20" s="1087" t="s">
        <v>536</v>
      </c>
      <c r="H20" s="465" t="str">
        <f t="shared" si="1"/>
        <v>PK4-NI-ME</v>
      </c>
      <c r="I20" s="3577"/>
      <c r="J20" s="921" t="s">
        <v>490</v>
      </c>
      <c r="K20" s="3416"/>
      <c r="L20" s="451"/>
      <c r="M20" s="3416"/>
      <c r="N20" s="3416"/>
      <c r="O20" s="3416"/>
      <c r="P20" s="3416"/>
      <c r="Q20" s="3416"/>
      <c r="R20" s="4356"/>
      <c r="S20" s="432"/>
      <c r="T20" s="411"/>
      <c r="U20" s="411"/>
      <c r="V20" s="410"/>
    </row>
    <row r="21" spans="1:22" s="412" customFormat="1" ht="12">
      <c r="A21" s="396" t="s">
        <v>315</v>
      </c>
      <c r="B21" s="1069" t="s">
        <v>1239</v>
      </c>
      <c r="C21" s="3488">
        <v>363385</v>
      </c>
      <c r="D21" s="3489">
        <v>4585</v>
      </c>
      <c r="E21" s="543" t="s">
        <v>846</v>
      </c>
      <c r="F21" s="543" t="s">
        <v>9</v>
      </c>
      <c r="G21" s="543" t="s">
        <v>697</v>
      </c>
      <c r="H21" s="543" t="str">
        <f>A21&amp;"-"&amp;E21&amp;F21&amp;"-"&amp;G21</f>
        <v>PK4-QC-EE</v>
      </c>
      <c r="I21" s="3490" t="s">
        <v>482</v>
      </c>
      <c r="J21" s="914" t="s">
        <v>1066</v>
      </c>
      <c r="K21" s="3402">
        <v>90</v>
      </c>
      <c r="L21" s="407"/>
      <c r="M21" s="3402" t="s">
        <v>80</v>
      </c>
      <c r="N21" s="3402"/>
      <c r="O21" s="3402">
        <v>30</v>
      </c>
      <c r="P21" s="3402">
        <v>1</v>
      </c>
      <c r="Q21" s="3402">
        <f t="shared" si="3"/>
        <v>30</v>
      </c>
      <c r="R21" s="4354" t="s">
        <v>384</v>
      </c>
      <c r="S21" s="432" t="s">
        <v>531</v>
      </c>
      <c r="T21" s="411"/>
      <c r="U21" s="411"/>
      <c r="V21" s="410"/>
    </row>
    <row r="22" spans="1:22" s="412" customFormat="1" ht="12.75" customHeight="1">
      <c r="A22" s="397" t="s">
        <v>315</v>
      </c>
      <c r="B22" s="1066" t="s">
        <v>1240</v>
      </c>
      <c r="C22" s="3440"/>
      <c r="D22" s="3413"/>
      <c r="E22" s="419" t="s">
        <v>846</v>
      </c>
      <c r="F22" s="419" t="s">
        <v>9</v>
      </c>
      <c r="G22" s="419" t="s">
        <v>697</v>
      </c>
      <c r="H22" s="419" t="str">
        <f t="shared" ref="H22:H25" si="4">A22&amp;"-"&amp;E22&amp;F22&amp;"-"&amp;G22</f>
        <v>PK4-QC-EE</v>
      </c>
      <c r="I22" s="3465"/>
      <c r="J22" s="916" t="s">
        <v>1066</v>
      </c>
      <c r="K22" s="3403"/>
      <c r="L22" s="415"/>
      <c r="M22" s="3403"/>
      <c r="N22" s="3403"/>
      <c r="O22" s="3403"/>
      <c r="P22" s="3403"/>
      <c r="Q22" s="3403"/>
      <c r="R22" s="4355"/>
      <c r="S22" s="432"/>
      <c r="T22" s="411"/>
      <c r="U22" s="411"/>
      <c r="V22" s="410"/>
    </row>
    <row r="23" spans="1:22" s="412" customFormat="1" ht="12.75" customHeight="1">
      <c r="A23" s="397" t="s">
        <v>315</v>
      </c>
      <c r="B23" s="1066" t="s">
        <v>1241</v>
      </c>
      <c r="C23" s="3440"/>
      <c r="D23" s="3413"/>
      <c r="E23" s="419" t="s">
        <v>846</v>
      </c>
      <c r="F23" s="419" t="s">
        <v>9</v>
      </c>
      <c r="G23" s="419" t="s">
        <v>697</v>
      </c>
      <c r="H23" s="419" t="str">
        <f t="shared" si="4"/>
        <v>PK4-QC-EE</v>
      </c>
      <c r="I23" s="3465"/>
      <c r="J23" s="916" t="s">
        <v>1066</v>
      </c>
      <c r="K23" s="3403"/>
      <c r="L23" s="415"/>
      <c r="M23" s="3403"/>
      <c r="N23" s="3403"/>
      <c r="O23" s="3403"/>
      <c r="P23" s="3403"/>
      <c r="Q23" s="3403"/>
      <c r="R23" s="4355"/>
      <c r="S23" s="432"/>
      <c r="T23" s="411"/>
      <c r="U23" s="411"/>
      <c r="V23" s="410"/>
    </row>
    <row r="24" spans="1:22" s="412" customFormat="1" ht="12.75" customHeight="1">
      <c r="A24" s="397" t="s">
        <v>315</v>
      </c>
      <c r="B24" s="1066" t="s">
        <v>1242</v>
      </c>
      <c r="C24" s="3440"/>
      <c r="D24" s="3413"/>
      <c r="E24" s="419" t="s">
        <v>846</v>
      </c>
      <c r="F24" s="419" t="s">
        <v>9</v>
      </c>
      <c r="G24" s="419" t="s">
        <v>697</v>
      </c>
      <c r="H24" s="419" t="str">
        <f t="shared" si="4"/>
        <v>PK4-QC-EE</v>
      </c>
      <c r="I24" s="3465"/>
      <c r="J24" s="916" t="s">
        <v>1066</v>
      </c>
      <c r="K24" s="3403"/>
      <c r="L24" s="415"/>
      <c r="M24" s="3403"/>
      <c r="N24" s="3403"/>
      <c r="O24" s="3403"/>
      <c r="P24" s="3403"/>
      <c r="Q24" s="3403"/>
      <c r="R24" s="4355"/>
      <c r="S24" s="432"/>
      <c r="T24" s="411"/>
      <c r="U24" s="411"/>
      <c r="V24" s="410"/>
    </row>
    <row r="25" spans="1:22" s="412" customFormat="1" ht="12.75" customHeight="1" thickBot="1">
      <c r="A25" s="402" t="s">
        <v>315</v>
      </c>
      <c r="B25" s="1088" t="s">
        <v>1243</v>
      </c>
      <c r="C25" s="3448"/>
      <c r="D25" s="3414"/>
      <c r="E25" s="1087" t="s">
        <v>846</v>
      </c>
      <c r="F25" s="1087" t="s">
        <v>9</v>
      </c>
      <c r="G25" s="1087" t="s">
        <v>697</v>
      </c>
      <c r="H25" s="1087" t="str">
        <f t="shared" si="4"/>
        <v>PK4-QC-EE</v>
      </c>
      <c r="I25" s="3577"/>
      <c r="J25" s="1059" t="s">
        <v>1066</v>
      </c>
      <c r="K25" s="3416"/>
      <c r="L25" s="451"/>
      <c r="M25" s="3416"/>
      <c r="N25" s="3416"/>
      <c r="O25" s="3416"/>
      <c r="P25" s="3416"/>
      <c r="Q25" s="3416"/>
      <c r="R25" s="4356"/>
      <c r="S25" s="432"/>
      <c r="T25" s="411"/>
      <c r="U25" s="411"/>
    </row>
    <row r="26" spans="1:22" s="437" customFormat="1" ht="12">
      <c r="A26" s="399" t="s">
        <v>315</v>
      </c>
      <c r="B26" s="800" t="s">
        <v>1239</v>
      </c>
      <c r="C26" s="3440">
        <v>363386</v>
      </c>
      <c r="D26" s="3413">
        <v>4586</v>
      </c>
      <c r="E26" s="461" t="s">
        <v>846</v>
      </c>
      <c r="F26" s="911" t="s">
        <v>32</v>
      </c>
      <c r="G26" s="911" t="s">
        <v>697</v>
      </c>
      <c r="H26" s="518" t="str">
        <f>A26&amp;"-"&amp;E26&amp;F26&amp;"-"&amp;G26</f>
        <v>PK4-QI-EE</v>
      </c>
      <c r="I26" s="3465" t="s">
        <v>482</v>
      </c>
      <c r="J26" s="923" t="s">
        <v>507</v>
      </c>
      <c r="K26" s="3403">
        <v>90</v>
      </c>
      <c r="L26" s="429"/>
      <c r="M26" s="3403"/>
      <c r="N26" s="3403" t="s">
        <v>80</v>
      </c>
      <c r="O26" s="3403">
        <v>30</v>
      </c>
      <c r="P26" s="3403">
        <v>1</v>
      </c>
      <c r="Q26" s="3403">
        <f t="shared" ref="Q26" si="5">O26*P26</f>
        <v>30</v>
      </c>
      <c r="R26" s="4355" t="s">
        <v>384</v>
      </c>
      <c r="S26" s="432" t="s">
        <v>529</v>
      </c>
      <c r="T26" s="436"/>
      <c r="U26" s="436"/>
    </row>
    <row r="27" spans="1:22" s="437" customFormat="1" ht="12.75" customHeight="1">
      <c r="A27" s="397" t="s">
        <v>315</v>
      </c>
      <c r="B27" s="1066" t="s">
        <v>1240</v>
      </c>
      <c r="C27" s="3440"/>
      <c r="D27" s="3413"/>
      <c r="E27" s="455" t="s">
        <v>846</v>
      </c>
      <c r="F27" s="438" t="s">
        <v>32</v>
      </c>
      <c r="G27" s="438" t="s">
        <v>697</v>
      </c>
      <c r="H27" s="518" t="str">
        <f t="shared" ref="H27:H30" si="6">A27&amp;"-"&amp;E27&amp;F27&amp;"-"&amp;G27</f>
        <v>PK4-QI-EE</v>
      </c>
      <c r="I27" s="3465"/>
      <c r="J27" s="923" t="s">
        <v>507</v>
      </c>
      <c r="K27" s="3403"/>
      <c r="L27" s="415"/>
      <c r="M27" s="3403"/>
      <c r="N27" s="3403"/>
      <c r="O27" s="3403"/>
      <c r="P27" s="3403"/>
      <c r="Q27" s="3403"/>
      <c r="R27" s="4355"/>
      <c r="S27" s="432"/>
      <c r="T27" s="436"/>
      <c r="U27" s="436"/>
    </row>
    <row r="28" spans="1:22" s="437" customFormat="1" ht="12.75" customHeight="1">
      <c r="A28" s="397" t="s">
        <v>315</v>
      </c>
      <c r="B28" s="1066" t="s">
        <v>1241</v>
      </c>
      <c r="C28" s="3440"/>
      <c r="D28" s="3413"/>
      <c r="E28" s="455" t="s">
        <v>846</v>
      </c>
      <c r="F28" s="438" t="s">
        <v>32</v>
      </c>
      <c r="G28" s="438" t="s">
        <v>697</v>
      </c>
      <c r="H28" s="454" t="str">
        <f t="shared" si="6"/>
        <v>PK4-QI-EE</v>
      </c>
      <c r="I28" s="3465"/>
      <c r="J28" s="924" t="s">
        <v>507</v>
      </c>
      <c r="K28" s="3403"/>
      <c r="L28" s="415"/>
      <c r="M28" s="3403"/>
      <c r="N28" s="3403"/>
      <c r="O28" s="3403"/>
      <c r="P28" s="3403"/>
      <c r="Q28" s="3403"/>
      <c r="R28" s="4355"/>
      <c r="S28" s="432"/>
      <c r="T28" s="436"/>
      <c r="U28" s="436"/>
    </row>
    <row r="29" spans="1:22" s="437" customFormat="1" ht="12.75" customHeight="1">
      <c r="A29" s="397" t="s">
        <v>315</v>
      </c>
      <c r="B29" s="1066" t="s">
        <v>1242</v>
      </c>
      <c r="C29" s="3440"/>
      <c r="D29" s="3413"/>
      <c r="E29" s="455" t="s">
        <v>846</v>
      </c>
      <c r="F29" s="438" t="s">
        <v>32</v>
      </c>
      <c r="G29" s="438" t="s">
        <v>697</v>
      </c>
      <c r="H29" s="454" t="str">
        <f t="shared" si="6"/>
        <v>PK4-QI-EE</v>
      </c>
      <c r="I29" s="3465"/>
      <c r="J29" s="924" t="s">
        <v>507</v>
      </c>
      <c r="K29" s="3403"/>
      <c r="L29" s="415"/>
      <c r="M29" s="3403"/>
      <c r="N29" s="3403"/>
      <c r="O29" s="3403"/>
      <c r="P29" s="3403"/>
      <c r="Q29" s="3403"/>
      <c r="R29" s="4355"/>
      <c r="S29" s="432"/>
      <c r="T29" s="436"/>
      <c r="U29" s="436"/>
    </row>
    <row r="30" spans="1:22" s="437" customFormat="1" ht="12.75" customHeight="1" thickBot="1">
      <c r="A30" s="1057" t="s">
        <v>315</v>
      </c>
      <c r="B30" s="1068" t="s">
        <v>1243</v>
      </c>
      <c r="C30" s="3440"/>
      <c r="D30" s="3413"/>
      <c r="E30" s="456" t="s">
        <v>846</v>
      </c>
      <c r="F30" s="1086" t="s">
        <v>32</v>
      </c>
      <c r="G30" s="1086" t="s">
        <v>697</v>
      </c>
      <c r="H30" s="521" t="str">
        <f t="shared" si="6"/>
        <v>PK4-QI-EE</v>
      </c>
      <c r="I30" s="3465"/>
      <c r="J30" s="1058" t="s">
        <v>507</v>
      </c>
      <c r="K30" s="3403"/>
      <c r="L30" s="1056"/>
      <c r="M30" s="3403"/>
      <c r="N30" s="3403"/>
      <c r="O30" s="3403"/>
      <c r="P30" s="3403"/>
      <c r="Q30" s="3403"/>
      <c r="R30" s="4355"/>
      <c r="S30" s="432"/>
      <c r="T30" s="436"/>
      <c r="U30" s="436"/>
    </row>
    <row r="31" spans="1:22" s="437" customFormat="1" ht="12">
      <c r="A31" s="396" t="s">
        <v>315</v>
      </c>
      <c r="B31" s="1069" t="s">
        <v>1239</v>
      </c>
      <c r="C31" s="3488">
        <v>363387</v>
      </c>
      <c r="D31" s="3809">
        <v>4587</v>
      </c>
      <c r="E31" s="516" t="s">
        <v>718</v>
      </c>
      <c r="F31" s="433" t="s">
        <v>34</v>
      </c>
      <c r="G31" s="433" t="s">
        <v>536</v>
      </c>
      <c r="H31" s="516" t="str">
        <f>A31&amp;"-"&amp;E31&amp;F31&amp;"-"&amp;G31</f>
        <v>PK4-YR-ME</v>
      </c>
      <c r="I31" s="3490" t="s">
        <v>477</v>
      </c>
      <c r="J31" s="922" t="s">
        <v>479</v>
      </c>
      <c r="K31" s="3402" t="str">
        <f>_xlfn.IFS(E31="Y","365",E31="365","30")</f>
        <v>365</v>
      </c>
      <c r="L31" s="407"/>
      <c r="M31" s="3402" t="s">
        <v>80</v>
      </c>
      <c r="N31" s="3402"/>
      <c r="O31" s="3402">
        <v>120</v>
      </c>
      <c r="P31" s="3402">
        <v>2</v>
      </c>
      <c r="Q31" s="3402">
        <f>O31*P31</f>
        <v>240</v>
      </c>
      <c r="R31" s="4354" t="s">
        <v>385</v>
      </c>
      <c r="S31" s="432" t="s">
        <v>530</v>
      </c>
      <c r="T31" s="436"/>
      <c r="U31" s="436"/>
    </row>
    <row r="32" spans="1:22" s="437" customFormat="1" ht="12.75" customHeight="1">
      <c r="A32" s="397" t="s">
        <v>315</v>
      </c>
      <c r="B32" s="1066" t="s">
        <v>1240</v>
      </c>
      <c r="C32" s="3440"/>
      <c r="D32" s="3810"/>
      <c r="E32" s="455" t="s">
        <v>718</v>
      </c>
      <c r="F32" s="911" t="s">
        <v>34</v>
      </c>
      <c r="G32" s="911" t="s">
        <v>536</v>
      </c>
      <c r="H32" s="518" t="str">
        <f t="shared" ref="H32:H35" si="7">A32&amp;"-"&amp;E32&amp;F32&amp;"-"&amp;G32</f>
        <v>PK4-YR-ME</v>
      </c>
      <c r="I32" s="3465"/>
      <c r="J32" s="924" t="s">
        <v>479</v>
      </c>
      <c r="K32" s="3403"/>
      <c r="L32" s="415"/>
      <c r="M32" s="3403"/>
      <c r="N32" s="3403"/>
      <c r="O32" s="3403"/>
      <c r="P32" s="3403"/>
      <c r="Q32" s="3403"/>
      <c r="R32" s="4355"/>
      <c r="S32" s="432"/>
      <c r="T32" s="436"/>
      <c r="U32" s="436"/>
    </row>
    <row r="33" spans="1:21" s="437" customFormat="1" ht="12.75" customHeight="1">
      <c r="A33" s="397" t="s">
        <v>315</v>
      </c>
      <c r="B33" s="1066" t="s">
        <v>1241</v>
      </c>
      <c r="C33" s="3440"/>
      <c r="D33" s="3810"/>
      <c r="E33" s="455" t="s">
        <v>718</v>
      </c>
      <c r="F33" s="438" t="s">
        <v>34</v>
      </c>
      <c r="G33" s="438" t="s">
        <v>536</v>
      </c>
      <c r="H33" s="454" t="str">
        <f t="shared" si="7"/>
        <v>PK4-YR-ME</v>
      </c>
      <c r="I33" s="3465"/>
      <c r="J33" s="924" t="s">
        <v>479</v>
      </c>
      <c r="K33" s="3403"/>
      <c r="L33" s="415"/>
      <c r="M33" s="3403"/>
      <c r="N33" s="3403"/>
      <c r="O33" s="3403"/>
      <c r="P33" s="3403"/>
      <c r="Q33" s="3403"/>
      <c r="R33" s="4355"/>
      <c r="S33" s="432"/>
      <c r="T33" s="436"/>
      <c r="U33" s="436"/>
    </row>
    <row r="34" spans="1:21" s="437" customFormat="1" ht="12.75" customHeight="1">
      <c r="A34" s="397" t="s">
        <v>315</v>
      </c>
      <c r="B34" s="1066" t="s">
        <v>1242</v>
      </c>
      <c r="C34" s="3440"/>
      <c r="D34" s="3810"/>
      <c r="E34" s="455" t="s">
        <v>718</v>
      </c>
      <c r="F34" s="438" t="s">
        <v>34</v>
      </c>
      <c r="G34" s="438" t="s">
        <v>536</v>
      </c>
      <c r="H34" s="454" t="str">
        <f t="shared" si="7"/>
        <v>PK4-YR-ME</v>
      </c>
      <c r="I34" s="3465"/>
      <c r="J34" s="924" t="s">
        <v>479</v>
      </c>
      <c r="K34" s="3403"/>
      <c r="L34" s="415"/>
      <c r="M34" s="3403"/>
      <c r="N34" s="3403"/>
      <c r="O34" s="3403"/>
      <c r="P34" s="3403"/>
      <c r="Q34" s="3403"/>
      <c r="R34" s="4355"/>
      <c r="S34" s="432"/>
      <c r="T34" s="436"/>
      <c r="U34" s="436"/>
    </row>
    <row r="35" spans="1:21" s="437" customFormat="1" ht="12.75" customHeight="1" thickBot="1">
      <c r="A35" s="398" t="s">
        <v>315</v>
      </c>
      <c r="B35" s="1088" t="s">
        <v>1243</v>
      </c>
      <c r="C35" s="3448"/>
      <c r="D35" s="3811"/>
      <c r="E35" s="459" t="s">
        <v>718</v>
      </c>
      <c r="F35" s="442" t="s">
        <v>34</v>
      </c>
      <c r="G35" s="442" t="s">
        <v>536</v>
      </c>
      <c r="H35" s="458" t="str">
        <f t="shared" si="7"/>
        <v>PK4-YR-ME</v>
      </c>
      <c r="I35" s="3577"/>
      <c r="J35" s="925" t="s">
        <v>479</v>
      </c>
      <c r="K35" s="3416"/>
      <c r="L35" s="423"/>
      <c r="M35" s="3416"/>
      <c r="N35" s="3416"/>
      <c r="O35" s="3416"/>
      <c r="P35" s="3416"/>
      <c r="Q35" s="3416"/>
      <c r="R35" s="4356"/>
      <c r="S35" s="432"/>
      <c r="T35" s="436"/>
      <c r="U35" s="436"/>
    </row>
    <row r="36" spans="1:21" s="437" customFormat="1" ht="12">
      <c r="A36" s="399" t="s">
        <v>315</v>
      </c>
      <c r="B36" s="800" t="s">
        <v>1239</v>
      </c>
      <c r="C36" s="3440">
        <v>363388</v>
      </c>
      <c r="D36" s="3413">
        <v>4588</v>
      </c>
      <c r="E36" s="461" t="s">
        <v>718</v>
      </c>
      <c r="F36" s="911" t="s">
        <v>32</v>
      </c>
      <c r="G36" s="911" t="s">
        <v>536</v>
      </c>
      <c r="H36" s="518" t="str">
        <f>A36&amp;"-"&amp;E36&amp;F36&amp;"-"&amp;G36</f>
        <v>PK4-YI-ME</v>
      </c>
      <c r="I36" s="3465" t="s">
        <v>492</v>
      </c>
      <c r="J36" s="923" t="s">
        <v>494</v>
      </c>
      <c r="K36" s="3403" t="str">
        <f>_xlfn.IFS(E36="Y","365",E36="365","30")</f>
        <v>365</v>
      </c>
      <c r="L36" s="429"/>
      <c r="M36" s="3403" t="s">
        <v>80</v>
      </c>
      <c r="N36" s="3403"/>
      <c r="O36" s="3403">
        <v>10</v>
      </c>
      <c r="P36" s="3403">
        <v>1</v>
      </c>
      <c r="Q36" s="3403">
        <v>20</v>
      </c>
      <c r="R36" s="4355" t="s">
        <v>383</v>
      </c>
      <c r="S36" s="432" t="s">
        <v>529</v>
      </c>
      <c r="T36" s="436"/>
      <c r="U36" s="436"/>
    </row>
    <row r="37" spans="1:21" s="437" customFormat="1" ht="12.75" customHeight="1">
      <c r="A37" s="397" t="s">
        <v>315</v>
      </c>
      <c r="B37" s="1066" t="s">
        <v>1240</v>
      </c>
      <c r="C37" s="3440"/>
      <c r="D37" s="3413"/>
      <c r="E37" s="455" t="s">
        <v>718</v>
      </c>
      <c r="F37" s="438" t="s">
        <v>32</v>
      </c>
      <c r="G37" s="438" t="s">
        <v>536</v>
      </c>
      <c r="H37" s="518" t="str">
        <f t="shared" ref="H37:H45" si="8">A37&amp;"-"&amp;E37&amp;F37&amp;"-"&amp;G37</f>
        <v>PK4-YI-ME</v>
      </c>
      <c r="I37" s="3465"/>
      <c r="J37" s="924" t="s">
        <v>494</v>
      </c>
      <c r="K37" s="3403"/>
      <c r="L37" s="415"/>
      <c r="M37" s="3403"/>
      <c r="N37" s="3403"/>
      <c r="O37" s="3403"/>
      <c r="P37" s="3403"/>
      <c r="Q37" s="3403"/>
      <c r="R37" s="4355"/>
      <c r="S37" s="432"/>
      <c r="T37" s="436"/>
      <c r="U37" s="436"/>
    </row>
    <row r="38" spans="1:21" s="437" customFormat="1" ht="12.75" customHeight="1">
      <c r="A38" s="397" t="s">
        <v>315</v>
      </c>
      <c r="B38" s="1066" t="s">
        <v>1241</v>
      </c>
      <c r="C38" s="3440"/>
      <c r="D38" s="3413"/>
      <c r="E38" s="455" t="s">
        <v>718</v>
      </c>
      <c r="F38" s="438" t="s">
        <v>32</v>
      </c>
      <c r="G38" s="438" t="s">
        <v>536</v>
      </c>
      <c r="H38" s="454" t="str">
        <f t="shared" si="8"/>
        <v>PK4-YI-ME</v>
      </c>
      <c r="I38" s="3465"/>
      <c r="J38" s="924" t="s">
        <v>494</v>
      </c>
      <c r="K38" s="3403"/>
      <c r="L38" s="415"/>
      <c r="M38" s="3403"/>
      <c r="N38" s="3403"/>
      <c r="O38" s="3403"/>
      <c r="P38" s="3403"/>
      <c r="Q38" s="3403"/>
      <c r="R38" s="4355"/>
      <c r="S38" s="432"/>
      <c r="T38" s="436"/>
      <c r="U38" s="436"/>
    </row>
    <row r="39" spans="1:21" s="437" customFormat="1" ht="12.75" customHeight="1">
      <c r="A39" s="397" t="s">
        <v>315</v>
      </c>
      <c r="B39" s="1066" t="s">
        <v>1242</v>
      </c>
      <c r="C39" s="3440"/>
      <c r="D39" s="3413"/>
      <c r="E39" s="455" t="s">
        <v>718</v>
      </c>
      <c r="F39" s="438" t="s">
        <v>32</v>
      </c>
      <c r="G39" s="438" t="s">
        <v>536</v>
      </c>
      <c r="H39" s="454" t="str">
        <f t="shared" si="8"/>
        <v>PK4-YI-ME</v>
      </c>
      <c r="I39" s="3465"/>
      <c r="J39" s="924" t="s">
        <v>494</v>
      </c>
      <c r="K39" s="3403"/>
      <c r="L39" s="415"/>
      <c r="M39" s="3403"/>
      <c r="N39" s="3403"/>
      <c r="O39" s="3403"/>
      <c r="P39" s="3403"/>
      <c r="Q39" s="3403"/>
      <c r="R39" s="4355"/>
      <c r="S39" s="432"/>
      <c r="T39" s="436"/>
      <c r="U39" s="436"/>
    </row>
    <row r="40" spans="1:21" s="437" customFormat="1" ht="12.75" customHeight="1" thickBot="1">
      <c r="A40" s="398" t="s">
        <v>315</v>
      </c>
      <c r="B40" s="1088" t="s">
        <v>1243</v>
      </c>
      <c r="C40" s="3448"/>
      <c r="D40" s="3414"/>
      <c r="E40" s="459" t="s">
        <v>718</v>
      </c>
      <c r="F40" s="442" t="s">
        <v>32</v>
      </c>
      <c r="G40" s="442" t="s">
        <v>536</v>
      </c>
      <c r="H40" s="458" t="str">
        <f t="shared" si="8"/>
        <v>PK4-YI-ME</v>
      </c>
      <c r="I40" s="3577"/>
      <c r="J40" s="925" t="s">
        <v>494</v>
      </c>
      <c r="K40" s="3416"/>
      <c r="L40" s="423"/>
      <c r="M40" s="3416"/>
      <c r="N40" s="3416"/>
      <c r="O40" s="3416"/>
      <c r="P40" s="3416"/>
      <c r="Q40" s="3416"/>
      <c r="R40" s="4356"/>
      <c r="S40" s="432"/>
      <c r="T40" s="436"/>
      <c r="U40" s="436"/>
    </row>
    <row r="41" spans="1:21" s="437" customFormat="1" ht="12">
      <c r="A41" s="399" t="s">
        <v>315</v>
      </c>
      <c r="B41" s="800" t="s">
        <v>1239</v>
      </c>
      <c r="C41" s="3440">
        <v>363389</v>
      </c>
      <c r="D41" s="3413">
        <v>4589</v>
      </c>
      <c r="E41" s="461" t="s">
        <v>718</v>
      </c>
      <c r="F41" s="911" t="s">
        <v>34</v>
      </c>
      <c r="G41" s="911" t="s">
        <v>536</v>
      </c>
      <c r="H41" s="518" t="str">
        <f t="shared" si="8"/>
        <v>PK4-YR-ME</v>
      </c>
      <c r="I41" s="3465" t="s">
        <v>489</v>
      </c>
      <c r="J41" s="923" t="s">
        <v>491</v>
      </c>
      <c r="K41" s="3403" t="str">
        <f>_xlfn.IFS(E41="Y","365",E41="365","30")</f>
        <v>365</v>
      </c>
      <c r="L41" s="429"/>
      <c r="M41" s="3403" t="s">
        <v>80</v>
      </c>
      <c r="N41" s="3403"/>
      <c r="O41" s="3402">
        <v>120</v>
      </c>
      <c r="P41" s="3402">
        <v>2</v>
      </c>
      <c r="Q41" s="3402">
        <f>O41*P41</f>
        <v>240</v>
      </c>
      <c r="R41" s="4355" t="s">
        <v>385</v>
      </c>
      <c r="S41" s="437" t="s">
        <v>530</v>
      </c>
      <c r="T41" s="436"/>
      <c r="U41" s="436"/>
    </row>
    <row r="42" spans="1:21" s="437" customFormat="1" ht="12.75" customHeight="1">
      <c r="A42" s="397" t="s">
        <v>315</v>
      </c>
      <c r="B42" s="1066" t="s">
        <v>1240</v>
      </c>
      <c r="C42" s="3440"/>
      <c r="D42" s="3413"/>
      <c r="E42" s="455" t="s">
        <v>718</v>
      </c>
      <c r="F42" s="438" t="s">
        <v>34</v>
      </c>
      <c r="G42" s="438" t="s">
        <v>536</v>
      </c>
      <c r="H42" s="455" t="str">
        <f t="shared" si="8"/>
        <v>PK4-YR-ME</v>
      </c>
      <c r="I42" s="3465"/>
      <c r="J42" s="924" t="s">
        <v>491</v>
      </c>
      <c r="K42" s="3403"/>
      <c r="L42" s="415"/>
      <c r="M42" s="3403"/>
      <c r="N42" s="3403"/>
      <c r="O42" s="3403"/>
      <c r="P42" s="3403"/>
      <c r="Q42" s="3403"/>
      <c r="R42" s="4355"/>
      <c r="S42" s="432"/>
      <c r="T42" s="436"/>
      <c r="U42" s="436"/>
    </row>
    <row r="43" spans="1:21" s="437" customFormat="1" ht="12.75" customHeight="1">
      <c r="A43" s="397" t="s">
        <v>315</v>
      </c>
      <c r="B43" s="1066" t="s">
        <v>1241</v>
      </c>
      <c r="C43" s="3440"/>
      <c r="D43" s="3413"/>
      <c r="E43" s="455" t="s">
        <v>718</v>
      </c>
      <c r="F43" s="438" t="s">
        <v>34</v>
      </c>
      <c r="G43" s="438" t="s">
        <v>536</v>
      </c>
      <c r="H43" s="455" t="str">
        <f t="shared" si="8"/>
        <v>PK4-YR-ME</v>
      </c>
      <c r="I43" s="3465"/>
      <c r="J43" s="924" t="s">
        <v>491</v>
      </c>
      <c r="K43" s="3403"/>
      <c r="L43" s="415"/>
      <c r="M43" s="3403"/>
      <c r="N43" s="3403"/>
      <c r="O43" s="3403"/>
      <c r="P43" s="3403"/>
      <c r="Q43" s="3403"/>
      <c r="R43" s="4355"/>
      <c r="S43" s="432"/>
      <c r="T43" s="436"/>
      <c r="U43" s="436"/>
    </row>
    <row r="44" spans="1:21" s="437" customFormat="1" ht="12.75" customHeight="1">
      <c r="A44" s="397" t="s">
        <v>315</v>
      </c>
      <c r="B44" s="1066" t="s">
        <v>1242</v>
      </c>
      <c r="C44" s="3440"/>
      <c r="D44" s="3413"/>
      <c r="E44" s="455" t="s">
        <v>718</v>
      </c>
      <c r="F44" s="438" t="s">
        <v>34</v>
      </c>
      <c r="G44" s="438" t="s">
        <v>536</v>
      </c>
      <c r="H44" s="455" t="str">
        <f t="shared" si="8"/>
        <v>PK4-YR-ME</v>
      </c>
      <c r="I44" s="3465"/>
      <c r="J44" s="924" t="s">
        <v>491</v>
      </c>
      <c r="K44" s="3403"/>
      <c r="L44" s="415"/>
      <c r="M44" s="3403"/>
      <c r="N44" s="3403"/>
      <c r="O44" s="3403"/>
      <c r="P44" s="3403"/>
      <c r="Q44" s="3403"/>
      <c r="R44" s="4355"/>
      <c r="S44" s="432"/>
      <c r="T44" s="436"/>
      <c r="U44" s="436"/>
    </row>
    <row r="45" spans="1:21" s="437" customFormat="1" ht="12.75" customHeight="1" thickBot="1">
      <c r="A45" s="398" t="s">
        <v>315</v>
      </c>
      <c r="B45" s="1088" t="s">
        <v>1243</v>
      </c>
      <c r="C45" s="3448"/>
      <c r="D45" s="3414"/>
      <c r="E45" s="459" t="s">
        <v>718</v>
      </c>
      <c r="F45" s="442" t="s">
        <v>34</v>
      </c>
      <c r="G45" s="442" t="s">
        <v>536</v>
      </c>
      <c r="H45" s="459" t="str">
        <f t="shared" si="8"/>
        <v>PK4-YR-ME</v>
      </c>
      <c r="I45" s="3577"/>
      <c r="J45" s="925" t="s">
        <v>491</v>
      </c>
      <c r="K45" s="3416"/>
      <c r="L45" s="423"/>
      <c r="M45" s="3416"/>
      <c r="N45" s="3416"/>
      <c r="O45" s="3416"/>
      <c r="P45" s="3416"/>
      <c r="Q45" s="3416"/>
      <c r="R45" s="4356"/>
      <c r="S45" s="432"/>
      <c r="T45" s="436"/>
      <c r="U45" s="436"/>
    </row>
    <row r="46" spans="1:21" s="437" customFormat="1" ht="12">
      <c r="A46" s="799" t="s">
        <v>315</v>
      </c>
      <c r="B46" s="800" t="s">
        <v>1239</v>
      </c>
      <c r="C46" s="3440">
        <v>363390</v>
      </c>
      <c r="D46" s="3413">
        <v>4590</v>
      </c>
      <c r="E46" s="461" t="s">
        <v>718</v>
      </c>
      <c r="F46" s="911" t="s">
        <v>34</v>
      </c>
      <c r="G46" s="911" t="s">
        <v>536</v>
      </c>
      <c r="H46" s="461" t="str">
        <f>A46&amp;"-"&amp;E46&amp;F46&amp;"-"&amp;G46&amp;2</f>
        <v>PK4-YR-ME2</v>
      </c>
      <c r="I46" s="3465" t="s">
        <v>482</v>
      </c>
      <c r="J46" s="923" t="s">
        <v>484</v>
      </c>
      <c r="K46" s="3403" t="str">
        <f>_xlfn.IFS(E46="Y","365",E46="365","30")</f>
        <v>365</v>
      </c>
      <c r="L46" s="429"/>
      <c r="M46" s="3403" t="s">
        <v>80</v>
      </c>
      <c r="N46" s="3403"/>
      <c r="O46" s="3402">
        <v>120</v>
      </c>
      <c r="P46" s="3402">
        <v>2</v>
      </c>
      <c r="Q46" s="3402">
        <f>O46*P46</f>
        <v>240</v>
      </c>
      <c r="R46" s="4355" t="s">
        <v>385</v>
      </c>
      <c r="S46" s="431" t="s">
        <v>528</v>
      </c>
      <c r="T46" s="436"/>
      <c r="U46" s="436"/>
    </row>
    <row r="47" spans="1:21" s="437" customFormat="1" ht="12.75" customHeight="1">
      <c r="A47" s="801" t="s">
        <v>315</v>
      </c>
      <c r="B47" s="1066" t="s">
        <v>1240</v>
      </c>
      <c r="C47" s="3440"/>
      <c r="D47" s="3413"/>
      <c r="E47" s="455" t="s">
        <v>718</v>
      </c>
      <c r="F47" s="438" t="s">
        <v>34</v>
      </c>
      <c r="G47" s="438" t="s">
        <v>536</v>
      </c>
      <c r="H47" s="455" t="str">
        <f t="shared" ref="H47:H50" si="9">A47&amp;"-"&amp;E47&amp;F47&amp;"-"&amp;G47&amp;2</f>
        <v>PK4-YR-ME2</v>
      </c>
      <c r="I47" s="3465"/>
      <c r="J47" s="923" t="s">
        <v>484</v>
      </c>
      <c r="K47" s="3403"/>
      <c r="L47" s="415"/>
      <c r="M47" s="3403"/>
      <c r="N47" s="3403"/>
      <c r="O47" s="3403"/>
      <c r="P47" s="3403"/>
      <c r="Q47" s="3403"/>
      <c r="R47" s="4355"/>
      <c r="S47" s="410"/>
      <c r="T47" s="436"/>
      <c r="U47" s="436"/>
    </row>
    <row r="48" spans="1:21" s="437" customFormat="1" ht="12.75" customHeight="1">
      <c r="A48" s="801" t="s">
        <v>315</v>
      </c>
      <c r="B48" s="1066" t="s">
        <v>1241</v>
      </c>
      <c r="C48" s="3440"/>
      <c r="D48" s="3413"/>
      <c r="E48" s="455" t="s">
        <v>718</v>
      </c>
      <c r="F48" s="438" t="s">
        <v>34</v>
      </c>
      <c r="G48" s="438" t="s">
        <v>536</v>
      </c>
      <c r="H48" s="455" t="str">
        <f t="shared" si="9"/>
        <v>PK4-YR-ME2</v>
      </c>
      <c r="I48" s="3465"/>
      <c r="J48" s="924" t="s">
        <v>484</v>
      </c>
      <c r="K48" s="3403"/>
      <c r="L48" s="415"/>
      <c r="M48" s="3403"/>
      <c r="N48" s="3403"/>
      <c r="O48" s="3403"/>
      <c r="P48" s="3403"/>
      <c r="Q48" s="3403"/>
      <c r="R48" s="4355"/>
      <c r="S48" s="410"/>
      <c r="T48" s="436"/>
      <c r="U48" s="436"/>
    </row>
    <row r="49" spans="1:21" s="437" customFormat="1" ht="12.75" customHeight="1">
      <c r="A49" s="801" t="s">
        <v>315</v>
      </c>
      <c r="B49" s="1066" t="s">
        <v>1242</v>
      </c>
      <c r="C49" s="3440"/>
      <c r="D49" s="3413"/>
      <c r="E49" s="455" t="s">
        <v>718</v>
      </c>
      <c r="F49" s="438" t="s">
        <v>34</v>
      </c>
      <c r="G49" s="438" t="s">
        <v>536</v>
      </c>
      <c r="H49" s="455" t="str">
        <f t="shared" si="9"/>
        <v>PK4-YR-ME2</v>
      </c>
      <c r="I49" s="3465"/>
      <c r="J49" s="924" t="s">
        <v>484</v>
      </c>
      <c r="K49" s="3403"/>
      <c r="L49" s="415"/>
      <c r="M49" s="3403"/>
      <c r="N49" s="3403"/>
      <c r="O49" s="3403"/>
      <c r="P49" s="3403"/>
      <c r="Q49" s="3403"/>
      <c r="R49" s="4355"/>
      <c r="S49" s="410"/>
      <c r="T49" s="436"/>
      <c r="U49" s="436"/>
    </row>
    <row r="50" spans="1:21" s="437" customFormat="1" ht="12.75" customHeight="1" thickBot="1">
      <c r="A50" s="1067" t="s">
        <v>315</v>
      </c>
      <c r="B50" s="1068" t="s">
        <v>1243</v>
      </c>
      <c r="C50" s="3440"/>
      <c r="D50" s="3413"/>
      <c r="E50" s="456" t="s">
        <v>718</v>
      </c>
      <c r="F50" s="1086" t="s">
        <v>34</v>
      </c>
      <c r="G50" s="1086" t="s">
        <v>536</v>
      </c>
      <c r="H50" s="456" t="str">
        <f t="shared" si="9"/>
        <v>PK4-YR-ME2</v>
      </c>
      <c r="I50" s="3465"/>
      <c r="J50" s="1058" t="s">
        <v>484</v>
      </c>
      <c r="K50" s="3403"/>
      <c r="L50" s="1017"/>
      <c r="M50" s="3403"/>
      <c r="N50" s="3403"/>
      <c r="O50" s="3416"/>
      <c r="P50" s="3416"/>
      <c r="Q50" s="3416"/>
      <c r="R50" s="4355"/>
      <c r="S50" s="410"/>
      <c r="T50" s="436"/>
      <c r="U50" s="436"/>
    </row>
    <row r="51" spans="1:21" s="437" customFormat="1" ht="12">
      <c r="A51" s="396" t="s">
        <v>315</v>
      </c>
      <c r="B51" s="1069" t="s">
        <v>1244</v>
      </c>
      <c r="C51" s="3488">
        <v>363391</v>
      </c>
      <c r="D51" s="3489">
        <v>4591</v>
      </c>
      <c r="E51" s="543" t="s">
        <v>695</v>
      </c>
      <c r="F51" s="543" t="s">
        <v>42</v>
      </c>
      <c r="G51" s="543" t="s">
        <v>706</v>
      </c>
      <c r="H51" s="543" t="str">
        <f>A51&amp;"-"&amp;E51&amp;F51&amp;"-"&amp;G51</f>
        <v>PK4-ML-OP</v>
      </c>
      <c r="I51" s="3490" t="s">
        <v>220</v>
      </c>
      <c r="J51" s="915" t="s">
        <v>1067</v>
      </c>
      <c r="K51" s="3402" t="str">
        <f t="shared" ref="K51" si="10">_xlfn.IFS(E51="M","30",E51="M","30")</f>
        <v>30</v>
      </c>
      <c r="L51" s="407"/>
      <c r="M51" s="3402" t="s">
        <v>80</v>
      </c>
      <c r="N51" s="3402"/>
      <c r="O51" s="3402">
        <v>10</v>
      </c>
      <c r="P51" s="3402">
        <v>1</v>
      </c>
      <c r="Q51" s="3402">
        <v>10</v>
      </c>
      <c r="R51" s="4354" t="s">
        <v>503</v>
      </c>
      <c r="S51" s="410" t="s">
        <v>528</v>
      </c>
      <c r="T51" s="411"/>
      <c r="U51" s="411"/>
    </row>
    <row r="52" spans="1:21" s="437" customFormat="1" ht="12">
      <c r="A52" s="397" t="s">
        <v>315</v>
      </c>
      <c r="B52" s="1066" t="s">
        <v>1245</v>
      </c>
      <c r="C52" s="3440"/>
      <c r="D52" s="3413"/>
      <c r="E52" s="419" t="s">
        <v>695</v>
      </c>
      <c r="F52" s="419" t="s">
        <v>42</v>
      </c>
      <c r="G52" s="419" t="s">
        <v>706</v>
      </c>
      <c r="H52" s="419" t="s">
        <v>1355</v>
      </c>
      <c r="I52" s="3465"/>
      <c r="J52" s="917" t="s">
        <v>1067</v>
      </c>
      <c r="K52" s="3403"/>
      <c r="L52" s="415"/>
      <c r="M52" s="3403"/>
      <c r="N52" s="3403"/>
      <c r="O52" s="3403"/>
      <c r="P52" s="3403"/>
      <c r="Q52" s="3403"/>
      <c r="R52" s="4355"/>
      <c r="S52" s="410"/>
      <c r="T52" s="411"/>
      <c r="U52" s="411"/>
    </row>
    <row r="53" spans="1:21" s="437" customFormat="1" ht="12">
      <c r="A53" s="397" t="s">
        <v>315</v>
      </c>
      <c r="B53" s="1066" t="s">
        <v>1246</v>
      </c>
      <c r="C53" s="3440"/>
      <c r="D53" s="3413"/>
      <c r="E53" s="419" t="s">
        <v>695</v>
      </c>
      <c r="F53" s="419" t="s">
        <v>42</v>
      </c>
      <c r="G53" s="419" t="s">
        <v>706</v>
      </c>
      <c r="H53" s="419" t="s">
        <v>1355</v>
      </c>
      <c r="I53" s="3465"/>
      <c r="J53" s="917" t="s">
        <v>1067</v>
      </c>
      <c r="K53" s="3403"/>
      <c r="L53" s="415"/>
      <c r="M53" s="3403"/>
      <c r="N53" s="3403"/>
      <c r="O53" s="3403"/>
      <c r="P53" s="3403"/>
      <c r="Q53" s="3403"/>
      <c r="R53" s="4355"/>
      <c r="S53" s="410"/>
      <c r="T53" s="411"/>
      <c r="U53" s="411"/>
    </row>
    <row r="54" spans="1:21" s="437" customFormat="1" ht="12">
      <c r="A54" s="397" t="s">
        <v>315</v>
      </c>
      <c r="B54" s="1066" t="s">
        <v>1248</v>
      </c>
      <c r="C54" s="3440"/>
      <c r="D54" s="3413"/>
      <c r="E54" s="419" t="s">
        <v>695</v>
      </c>
      <c r="F54" s="419" t="s">
        <v>42</v>
      </c>
      <c r="G54" s="419" t="s">
        <v>706</v>
      </c>
      <c r="H54" s="419" t="s">
        <v>1355</v>
      </c>
      <c r="I54" s="3465"/>
      <c r="J54" s="917" t="s">
        <v>1067</v>
      </c>
      <c r="K54" s="3403"/>
      <c r="L54" s="415"/>
      <c r="M54" s="3403"/>
      <c r="N54" s="3403"/>
      <c r="O54" s="3403"/>
      <c r="P54" s="3403"/>
      <c r="Q54" s="3403"/>
      <c r="R54" s="4355"/>
      <c r="S54" s="410"/>
      <c r="T54" s="411"/>
      <c r="U54" s="411"/>
    </row>
    <row r="55" spans="1:21" s="437" customFormat="1" thickBot="1">
      <c r="A55" s="398" t="s">
        <v>315</v>
      </c>
      <c r="B55" s="1088" t="s">
        <v>1249</v>
      </c>
      <c r="C55" s="3448"/>
      <c r="D55" s="3414"/>
      <c r="E55" s="465" t="s">
        <v>695</v>
      </c>
      <c r="F55" s="465" t="s">
        <v>42</v>
      </c>
      <c r="G55" s="465" t="s">
        <v>706</v>
      </c>
      <c r="H55" s="465" t="s">
        <v>1355</v>
      </c>
      <c r="I55" s="3577"/>
      <c r="J55" s="919" t="s">
        <v>1067</v>
      </c>
      <c r="K55" s="3416"/>
      <c r="L55" s="423"/>
      <c r="M55" s="3416"/>
      <c r="N55" s="3416"/>
      <c r="O55" s="3416"/>
      <c r="P55" s="3416"/>
      <c r="Q55" s="3416"/>
      <c r="R55" s="4356"/>
      <c r="S55" s="410"/>
      <c r="T55" s="411"/>
      <c r="U55" s="411"/>
    </row>
    <row r="56" spans="1:21" s="437" customFormat="1" ht="12">
      <c r="A56" s="396" t="s">
        <v>315</v>
      </c>
      <c r="B56" s="1069" t="s">
        <v>1244</v>
      </c>
      <c r="C56" s="3488">
        <v>363392</v>
      </c>
      <c r="D56" s="3489">
        <v>4592</v>
      </c>
      <c r="E56" s="543" t="s">
        <v>695</v>
      </c>
      <c r="F56" s="543" t="s">
        <v>42</v>
      </c>
      <c r="G56" s="543" t="s">
        <v>706</v>
      </c>
      <c r="H56" s="543" t="s">
        <v>1355</v>
      </c>
      <c r="I56" s="3490" t="s">
        <v>477</v>
      </c>
      <c r="J56" s="915" t="s">
        <v>478</v>
      </c>
      <c r="K56" s="3402" t="str">
        <f t="shared" ref="K56" si="11">_xlfn.IFS(E56="M","30",E56="M","30")</f>
        <v>30</v>
      </c>
      <c r="L56" s="407"/>
      <c r="M56" s="3402" t="s">
        <v>80</v>
      </c>
      <c r="N56" s="3402"/>
      <c r="O56" s="3402">
        <v>10</v>
      </c>
      <c r="P56" s="3402">
        <v>1</v>
      </c>
      <c r="Q56" s="3402">
        <v>10</v>
      </c>
      <c r="R56" s="4354" t="s">
        <v>503</v>
      </c>
      <c r="S56" s="431" t="s">
        <v>528</v>
      </c>
      <c r="T56" s="411"/>
      <c r="U56" s="411"/>
    </row>
    <row r="57" spans="1:21" s="437" customFormat="1" ht="12">
      <c r="A57" s="397" t="s">
        <v>315</v>
      </c>
      <c r="B57" s="1066" t="s">
        <v>1245</v>
      </c>
      <c r="C57" s="3440"/>
      <c r="D57" s="3413"/>
      <c r="E57" s="419" t="s">
        <v>695</v>
      </c>
      <c r="F57" s="419" t="s">
        <v>42</v>
      </c>
      <c r="G57" s="419" t="s">
        <v>706</v>
      </c>
      <c r="H57" s="419" t="s">
        <v>1355</v>
      </c>
      <c r="I57" s="3465"/>
      <c r="J57" s="917" t="s">
        <v>478</v>
      </c>
      <c r="K57" s="3403"/>
      <c r="L57" s="415"/>
      <c r="M57" s="3403"/>
      <c r="N57" s="3403"/>
      <c r="O57" s="3403"/>
      <c r="P57" s="3403"/>
      <c r="Q57" s="3403"/>
      <c r="R57" s="4355"/>
      <c r="S57" s="410"/>
      <c r="T57" s="411"/>
      <c r="U57" s="411"/>
    </row>
    <row r="58" spans="1:21" s="437" customFormat="1" ht="12">
      <c r="A58" s="397" t="s">
        <v>315</v>
      </c>
      <c r="B58" s="1066" t="s">
        <v>1246</v>
      </c>
      <c r="C58" s="3440"/>
      <c r="D58" s="3413"/>
      <c r="E58" s="419" t="s">
        <v>695</v>
      </c>
      <c r="F58" s="419" t="s">
        <v>42</v>
      </c>
      <c r="G58" s="419" t="s">
        <v>706</v>
      </c>
      <c r="H58" s="419" t="s">
        <v>1355</v>
      </c>
      <c r="I58" s="3465"/>
      <c r="J58" s="917" t="s">
        <v>478</v>
      </c>
      <c r="K58" s="3403"/>
      <c r="L58" s="415"/>
      <c r="M58" s="3403"/>
      <c r="N58" s="3403"/>
      <c r="O58" s="3403"/>
      <c r="P58" s="3403"/>
      <c r="Q58" s="3403"/>
      <c r="R58" s="4355"/>
      <c r="S58" s="410"/>
      <c r="T58" s="411"/>
      <c r="U58" s="411"/>
    </row>
    <row r="59" spans="1:21" s="437" customFormat="1" ht="12">
      <c r="A59" s="399" t="s">
        <v>315</v>
      </c>
      <c r="B59" s="1066" t="s">
        <v>1248</v>
      </c>
      <c r="C59" s="3440"/>
      <c r="D59" s="3413"/>
      <c r="E59" s="419" t="s">
        <v>695</v>
      </c>
      <c r="F59" s="419" t="s">
        <v>42</v>
      </c>
      <c r="G59" s="419" t="s">
        <v>706</v>
      </c>
      <c r="H59" s="419" t="s">
        <v>1355</v>
      </c>
      <c r="I59" s="3465"/>
      <c r="J59" s="916" t="s">
        <v>478</v>
      </c>
      <c r="K59" s="3403"/>
      <c r="L59" s="415"/>
      <c r="M59" s="3403"/>
      <c r="N59" s="3403"/>
      <c r="O59" s="3403"/>
      <c r="P59" s="3403"/>
      <c r="Q59" s="3403"/>
      <c r="R59" s="4355"/>
      <c r="S59" s="410"/>
      <c r="T59" s="411"/>
      <c r="U59" s="411"/>
    </row>
    <row r="60" spans="1:21" s="437" customFormat="1" thickBot="1">
      <c r="A60" s="398" t="s">
        <v>315</v>
      </c>
      <c r="B60" s="1088" t="s">
        <v>1249</v>
      </c>
      <c r="C60" s="3448"/>
      <c r="D60" s="3414"/>
      <c r="E60" s="465" t="s">
        <v>695</v>
      </c>
      <c r="F60" s="465" t="s">
        <v>42</v>
      </c>
      <c r="G60" s="465" t="s">
        <v>706</v>
      </c>
      <c r="H60" s="465" t="s">
        <v>1355</v>
      </c>
      <c r="I60" s="3577"/>
      <c r="J60" s="921" t="s">
        <v>478</v>
      </c>
      <c r="K60" s="3416"/>
      <c r="L60" s="423"/>
      <c r="M60" s="3416"/>
      <c r="N60" s="3416"/>
      <c r="O60" s="3416"/>
      <c r="P60" s="3416"/>
      <c r="Q60" s="3416"/>
      <c r="R60" s="4356"/>
      <c r="S60" s="410"/>
      <c r="T60" s="411"/>
      <c r="U60" s="411"/>
    </row>
    <row r="61" spans="1:21" s="437" customFormat="1" ht="12">
      <c r="A61" s="396" t="s">
        <v>315</v>
      </c>
      <c r="B61" s="1069" t="s">
        <v>1244</v>
      </c>
      <c r="C61" s="3488">
        <v>363393</v>
      </c>
      <c r="D61" s="3489">
        <v>4593</v>
      </c>
      <c r="E61" s="543" t="s">
        <v>713</v>
      </c>
      <c r="F61" s="543" t="s">
        <v>7</v>
      </c>
      <c r="G61" s="543" t="s">
        <v>536</v>
      </c>
      <c r="H61" s="543" t="str">
        <f>A61&amp;"-"&amp;E61&amp;F61&amp;"-"&amp;G61&amp;2</f>
        <v>PK4-NA-ME2</v>
      </c>
      <c r="I61" s="3490" t="s">
        <v>489</v>
      </c>
      <c r="J61" s="914" t="s">
        <v>490</v>
      </c>
      <c r="K61" s="3402">
        <v>60</v>
      </c>
      <c r="L61" s="407"/>
      <c r="M61" s="3402" t="s">
        <v>80</v>
      </c>
      <c r="N61" s="3402"/>
      <c r="O61" s="3402">
        <v>20</v>
      </c>
      <c r="P61" s="3402">
        <v>1</v>
      </c>
      <c r="Q61" s="3402">
        <f t="shared" ref="Q61" si="12">O61*P61</f>
        <v>20</v>
      </c>
      <c r="R61" s="4354" t="s">
        <v>383</v>
      </c>
      <c r="S61" s="432" t="s">
        <v>529</v>
      </c>
      <c r="T61" s="411"/>
      <c r="U61" s="411"/>
    </row>
    <row r="62" spans="1:21" s="437" customFormat="1" ht="12">
      <c r="A62" s="397" t="s">
        <v>315</v>
      </c>
      <c r="B62" s="1066" t="s">
        <v>1245</v>
      </c>
      <c r="C62" s="3440"/>
      <c r="D62" s="3413"/>
      <c r="E62" s="419" t="s">
        <v>713</v>
      </c>
      <c r="F62" s="419" t="s">
        <v>7</v>
      </c>
      <c r="G62" s="419" t="s">
        <v>536</v>
      </c>
      <c r="H62" s="419" t="str">
        <f t="shared" ref="H62:H65" si="13">A62&amp;"-"&amp;E62&amp;F62&amp;"-"&amp;G62&amp;2</f>
        <v>PK4-NA-ME2</v>
      </c>
      <c r="I62" s="3465"/>
      <c r="J62" s="916" t="s">
        <v>490</v>
      </c>
      <c r="K62" s="3403"/>
      <c r="L62" s="415"/>
      <c r="M62" s="3403"/>
      <c r="N62" s="3403"/>
      <c r="O62" s="3403"/>
      <c r="P62" s="3403"/>
      <c r="Q62" s="3403"/>
      <c r="R62" s="4355"/>
      <c r="S62" s="432"/>
      <c r="T62" s="411"/>
      <c r="U62" s="411"/>
    </row>
    <row r="63" spans="1:21" s="437" customFormat="1" ht="12">
      <c r="A63" s="397" t="s">
        <v>315</v>
      </c>
      <c r="B63" s="1066" t="s">
        <v>1246</v>
      </c>
      <c r="C63" s="3440"/>
      <c r="D63" s="3413"/>
      <c r="E63" s="419" t="s">
        <v>713</v>
      </c>
      <c r="F63" s="419" t="s">
        <v>7</v>
      </c>
      <c r="G63" s="419" t="s">
        <v>536</v>
      </c>
      <c r="H63" s="419" t="str">
        <f t="shared" si="13"/>
        <v>PK4-NA-ME2</v>
      </c>
      <c r="I63" s="3465"/>
      <c r="J63" s="916" t="s">
        <v>490</v>
      </c>
      <c r="K63" s="3403"/>
      <c r="L63" s="415"/>
      <c r="M63" s="3403"/>
      <c r="N63" s="3403"/>
      <c r="O63" s="3403"/>
      <c r="P63" s="3403"/>
      <c r="Q63" s="3403"/>
      <c r="R63" s="4355"/>
      <c r="S63" s="432"/>
      <c r="T63" s="411"/>
      <c r="U63" s="411"/>
    </row>
    <row r="64" spans="1:21" s="437" customFormat="1" ht="12">
      <c r="A64" s="399" t="s">
        <v>315</v>
      </c>
      <c r="B64" s="1066" t="s">
        <v>1248</v>
      </c>
      <c r="C64" s="3440"/>
      <c r="D64" s="3413"/>
      <c r="E64" s="427" t="s">
        <v>713</v>
      </c>
      <c r="F64" s="427" t="s">
        <v>7</v>
      </c>
      <c r="G64" s="427" t="s">
        <v>536</v>
      </c>
      <c r="H64" s="419" t="str">
        <f t="shared" si="13"/>
        <v>PK4-NA-ME2</v>
      </c>
      <c r="I64" s="3465"/>
      <c r="J64" s="916" t="s">
        <v>490</v>
      </c>
      <c r="K64" s="3403"/>
      <c r="L64" s="429"/>
      <c r="M64" s="3403"/>
      <c r="N64" s="3403"/>
      <c r="O64" s="3403"/>
      <c r="P64" s="3403"/>
      <c r="Q64" s="3403"/>
      <c r="R64" s="4355"/>
      <c r="S64" s="432"/>
      <c r="T64" s="411"/>
      <c r="U64" s="411"/>
    </row>
    <row r="65" spans="1:23" s="437" customFormat="1" thickBot="1">
      <c r="A65" s="398" t="s">
        <v>315</v>
      </c>
      <c r="B65" s="1088" t="s">
        <v>1249</v>
      </c>
      <c r="C65" s="3448"/>
      <c r="D65" s="3414"/>
      <c r="E65" s="465" t="s">
        <v>713</v>
      </c>
      <c r="F65" s="465" t="s">
        <v>7</v>
      </c>
      <c r="G65" s="465" t="s">
        <v>536</v>
      </c>
      <c r="H65" s="465" t="str">
        <f t="shared" si="13"/>
        <v>PK4-NA-ME2</v>
      </c>
      <c r="I65" s="3577"/>
      <c r="J65" s="921" t="s">
        <v>490</v>
      </c>
      <c r="K65" s="3416"/>
      <c r="L65" s="423"/>
      <c r="M65" s="3416"/>
      <c r="N65" s="3416"/>
      <c r="O65" s="3416"/>
      <c r="P65" s="3416"/>
      <c r="Q65" s="3416"/>
      <c r="R65" s="4356"/>
      <c r="S65" s="432"/>
      <c r="T65" s="411"/>
      <c r="U65" s="411"/>
    </row>
    <row r="66" spans="1:23" s="437" customFormat="1" ht="12">
      <c r="A66" s="1060" t="s">
        <v>315</v>
      </c>
      <c r="B66" s="1069" t="s">
        <v>1244</v>
      </c>
      <c r="C66" s="3488">
        <v>363394</v>
      </c>
      <c r="D66" s="3489">
        <v>4594</v>
      </c>
      <c r="E66" s="543" t="s">
        <v>846</v>
      </c>
      <c r="F66" s="543" t="s">
        <v>9</v>
      </c>
      <c r="G66" s="543" t="s">
        <v>697</v>
      </c>
      <c r="H66" s="543" t="str">
        <f>A66&amp;"-"&amp;E66&amp;F66&amp;"-"&amp;G66&amp;2</f>
        <v>PK4-QC-EE2</v>
      </c>
      <c r="I66" s="3490" t="s">
        <v>482</v>
      </c>
      <c r="J66" s="914" t="s">
        <v>485</v>
      </c>
      <c r="K66" s="3402">
        <v>90</v>
      </c>
      <c r="L66" s="407"/>
      <c r="M66" s="3402"/>
      <c r="N66" s="3402" t="s">
        <v>80</v>
      </c>
      <c r="O66" s="3402">
        <v>30</v>
      </c>
      <c r="P66" s="3402">
        <v>1</v>
      </c>
      <c r="Q66" s="3402">
        <f t="shared" ref="Q66" si="14">O66*P66</f>
        <v>30</v>
      </c>
      <c r="R66" s="4354" t="s">
        <v>384</v>
      </c>
      <c r="S66" s="432" t="s">
        <v>531</v>
      </c>
      <c r="T66" s="411"/>
      <c r="U66" s="411"/>
    </row>
    <row r="67" spans="1:23" s="437" customFormat="1" ht="12">
      <c r="A67" s="801" t="s">
        <v>315</v>
      </c>
      <c r="B67" s="1066" t="s">
        <v>1245</v>
      </c>
      <c r="C67" s="3440"/>
      <c r="D67" s="3413"/>
      <c r="E67" s="419" t="s">
        <v>846</v>
      </c>
      <c r="F67" s="419" t="s">
        <v>9</v>
      </c>
      <c r="G67" s="419" t="s">
        <v>697</v>
      </c>
      <c r="H67" s="419" t="str">
        <f t="shared" ref="H67:H70" si="15">A67&amp;"-"&amp;E67&amp;F67&amp;"-"&amp;G67&amp;2</f>
        <v>PK4-QC-EE2</v>
      </c>
      <c r="I67" s="3465"/>
      <c r="J67" s="916" t="s">
        <v>485</v>
      </c>
      <c r="K67" s="3403"/>
      <c r="L67" s="415"/>
      <c r="M67" s="3403"/>
      <c r="N67" s="3403"/>
      <c r="O67" s="3403"/>
      <c r="P67" s="3403"/>
      <c r="Q67" s="3403"/>
      <c r="R67" s="4355"/>
      <c r="S67" s="432"/>
      <c r="T67" s="411"/>
      <c r="U67" s="411"/>
    </row>
    <row r="68" spans="1:23" s="437" customFormat="1" ht="12">
      <c r="A68" s="801" t="s">
        <v>315</v>
      </c>
      <c r="B68" s="1066" t="s">
        <v>1246</v>
      </c>
      <c r="C68" s="3440"/>
      <c r="D68" s="3413"/>
      <c r="E68" s="419" t="s">
        <v>846</v>
      </c>
      <c r="F68" s="419" t="s">
        <v>9</v>
      </c>
      <c r="G68" s="419" t="s">
        <v>697</v>
      </c>
      <c r="H68" s="419" t="str">
        <f t="shared" si="15"/>
        <v>PK4-QC-EE2</v>
      </c>
      <c r="I68" s="3465"/>
      <c r="J68" s="916" t="s">
        <v>485</v>
      </c>
      <c r="K68" s="3403"/>
      <c r="L68" s="415"/>
      <c r="M68" s="3403"/>
      <c r="N68" s="3403"/>
      <c r="O68" s="3403"/>
      <c r="P68" s="3403"/>
      <c r="Q68" s="3403"/>
      <c r="R68" s="4355"/>
      <c r="S68" s="432"/>
      <c r="T68" s="411"/>
      <c r="U68" s="411"/>
    </row>
    <row r="69" spans="1:23" s="437" customFormat="1" ht="12">
      <c r="A69" s="799" t="s">
        <v>315</v>
      </c>
      <c r="B69" s="1066" t="s">
        <v>1248</v>
      </c>
      <c r="C69" s="3440"/>
      <c r="D69" s="3413"/>
      <c r="E69" s="427" t="s">
        <v>846</v>
      </c>
      <c r="F69" s="427" t="s">
        <v>9</v>
      </c>
      <c r="G69" s="427" t="s">
        <v>697</v>
      </c>
      <c r="H69" s="427" t="str">
        <f t="shared" si="15"/>
        <v>PK4-QC-EE2</v>
      </c>
      <c r="I69" s="3465"/>
      <c r="J69" s="920" t="s">
        <v>485</v>
      </c>
      <c r="K69" s="3403"/>
      <c r="L69" s="429"/>
      <c r="M69" s="3403"/>
      <c r="N69" s="3403"/>
      <c r="O69" s="3403"/>
      <c r="P69" s="3403"/>
      <c r="Q69" s="3403"/>
      <c r="R69" s="4355"/>
      <c r="S69" s="432"/>
      <c r="T69" s="411"/>
      <c r="U69" s="411"/>
    </row>
    <row r="70" spans="1:23" s="437" customFormat="1" thickBot="1">
      <c r="A70" s="803" t="s">
        <v>315</v>
      </c>
      <c r="B70" s="1088" t="s">
        <v>1249</v>
      </c>
      <c r="C70" s="3448"/>
      <c r="D70" s="3414"/>
      <c r="E70" s="465" t="s">
        <v>846</v>
      </c>
      <c r="F70" s="465" t="s">
        <v>9</v>
      </c>
      <c r="G70" s="465" t="s">
        <v>697</v>
      </c>
      <c r="H70" s="465" t="str">
        <f t="shared" si="15"/>
        <v>PK4-QC-EE2</v>
      </c>
      <c r="I70" s="3577"/>
      <c r="J70" s="921" t="s">
        <v>485</v>
      </c>
      <c r="K70" s="3416"/>
      <c r="L70" s="423"/>
      <c r="M70" s="3416"/>
      <c r="N70" s="3416"/>
      <c r="O70" s="3416"/>
      <c r="P70" s="3416"/>
      <c r="Q70" s="3416"/>
      <c r="R70" s="4356"/>
      <c r="S70" s="432"/>
      <c r="T70" s="411"/>
      <c r="U70" s="411"/>
    </row>
    <row r="71" spans="1:23" s="437" customFormat="1" ht="12">
      <c r="A71" s="396" t="s">
        <v>315</v>
      </c>
      <c r="B71" s="1069" t="s">
        <v>1244</v>
      </c>
      <c r="C71" s="3488">
        <v>363395</v>
      </c>
      <c r="D71" s="3489">
        <v>4595</v>
      </c>
      <c r="E71" s="515" t="s">
        <v>846</v>
      </c>
      <c r="F71" s="433" t="s">
        <v>32</v>
      </c>
      <c r="G71" s="433" t="s">
        <v>697</v>
      </c>
      <c r="H71" s="516" t="str">
        <f>A71&amp;"-"&amp;E71&amp;F71&amp;"-"&amp;G71&amp;2</f>
        <v>PK4-QI-EE2</v>
      </c>
      <c r="I71" s="3490" t="s">
        <v>482</v>
      </c>
      <c r="J71" s="922" t="s">
        <v>507</v>
      </c>
      <c r="K71" s="3402">
        <v>90</v>
      </c>
      <c r="L71" s="407"/>
      <c r="M71" s="3402"/>
      <c r="N71" s="3402" t="s">
        <v>80</v>
      </c>
      <c r="O71" s="3402">
        <v>30</v>
      </c>
      <c r="P71" s="3402">
        <v>1</v>
      </c>
      <c r="Q71" s="3402">
        <f t="shared" ref="Q71" si="16">O71*P71</f>
        <v>30</v>
      </c>
      <c r="R71" s="4354" t="s">
        <v>384</v>
      </c>
      <c r="S71" s="432" t="s">
        <v>529</v>
      </c>
      <c r="T71" s="436"/>
      <c r="U71" s="436"/>
    </row>
    <row r="72" spans="1:23" s="437" customFormat="1" ht="12">
      <c r="A72" s="397" t="s">
        <v>315</v>
      </c>
      <c r="B72" s="1066" t="s">
        <v>1245</v>
      </c>
      <c r="C72" s="3440"/>
      <c r="D72" s="3413"/>
      <c r="E72" s="455" t="s">
        <v>846</v>
      </c>
      <c r="F72" s="438" t="s">
        <v>32</v>
      </c>
      <c r="G72" s="438" t="s">
        <v>697</v>
      </c>
      <c r="H72" s="518" t="str">
        <f t="shared" ref="H72:H75" si="17">A72&amp;"-"&amp;E72&amp;F72&amp;"-"&amp;G72&amp;2</f>
        <v>PK4-QI-EE2</v>
      </c>
      <c r="I72" s="3465"/>
      <c r="J72" s="923" t="s">
        <v>507</v>
      </c>
      <c r="K72" s="3403"/>
      <c r="L72" s="415"/>
      <c r="M72" s="3403"/>
      <c r="N72" s="3403"/>
      <c r="O72" s="3403"/>
      <c r="P72" s="3403"/>
      <c r="Q72" s="3403"/>
      <c r="R72" s="4355"/>
      <c r="S72" s="432"/>
      <c r="T72" s="436"/>
      <c r="U72" s="436"/>
    </row>
    <row r="73" spans="1:23" s="437" customFormat="1" ht="12">
      <c r="A73" s="397" t="s">
        <v>315</v>
      </c>
      <c r="B73" s="1066" t="s">
        <v>1246</v>
      </c>
      <c r="C73" s="3440"/>
      <c r="D73" s="3413"/>
      <c r="E73" s="455" t="s">
        <v>846</v>
      </c>
      <c r="F73" s="438" t="s">
        <v>32</v>
      </c>
      <c r="G73" s="438" t="s">
        <v>697</v>
      </c>
      <c r="H73" s="454" t="str">
        <f t="shared" si="17"/>
        <v>PK4-QI-EE2</v>
      </c>
      <c r="I73" s="3465"/>
      <c r="J73" s="924" t="s">
        <v>507</v>
      </c>
      <c r="K73" s="3403"/>
      <c r="L73" s="415"/>
      <c r="M73" s="3403"/>
      <c r="N73" s="3403"/>
      <c r="O73" s="3403"/>
      <c r="P73" s="3403"/>
      <c r="Q73" s="3403"/>
      <c r="R73" s="4355"/>
      <c r="S73" s="432"/>
      <c r="T73" s="436"/>
      <c r="U73" s="436"/>
    </row>
    <row r="74" spans="1:23" s="437" customFormat="1" ht="12">
      <c r="A74" s="399" t="s">
        <v>315</v>
      </c>
      <c r="B74" s="1066" t="s">
        <v>1248</v>
      </c>
      <c r="C74" s="3440"/>
      <c r="D74" s="3413"/>
      <c r="E74" s="455" t="s">
        <v>846</v>
      </c>
      <c r="F74" s="438" t="s">
        <v>32</v>
      </c>
      <c r="G74" s="438" t="s">
        <v>697</v>
      </c>
      <c r="H74" s="454" t="str">
        <f t="shared" si="17"/>
        <v>PK4-QI-EE2</v>
      </c>
      <c r="I74" s="3465"/>
      <c r="J74" s="924" t="s">
        <v>507</v>
      </c>
      <c r="K74" s="3403"/>
      <c r="L74" s="429"/>
      <c r="M74" s="3403"/>
      <c r="N74" s="3403"/>
      <c r="O74" s="3403"/>
      <c r="P74" s="3403"/>
      <c r="Q74" s="3403"/>
      <c r="R74" s="4355"/>
      <c r="S74" s="432"/>
      <c r="T74" s="436"/>
      <c r="U74" s="436"/>
    </row>
    <row r="75" spans="1:23" s="437" customFormat="1" thickBot="1">
      <c r="A75" s="398" t="s">
        <v>315</v>
      </c>
      <c r="B75" s="1088" t="s">
        <v>1249</v>
      </c>
      <c r="C75" s="3448"/>
      <c r="D75" s="3414"/>
      <c r="E75" s="459" t="s">
        <v>846</v>
      </c>
      <c r="F75" s="442" t="s">
        <v>32</v>
      </c>
      <c r="G75" s="442" t="s">
        <v>697</v>
      </c>
      <c r="H75" s="458" t="str">
        <f t="shared" si="17"/>
        <v>PK4-QI-EE2</v>
      </c>
      <c r="I75" s="3577"/>
      <c r="J75" s="925" t="s">
        <v>507</v>
      </c>
      <c r="K75" s="3416"/>
      <c r="L75" s="423"/>
      <c r="M75" s="3416"/>
      <c r="N75" s="3416"/>
      <c r="O75" s="3416"/>
      <c r="P75" s="3416"/>
      <c r="Q75" s="3416"/>
      <c r="R75" s="4356"/>
      <c r="S75" s="432"/>
      <c r="T75" s="436"/>
      <c r="U75" s="436"/>
    </row>
    <row r="76" spans="1:23" s="437" customFormat="1" ht="12">
      <c r="A76" s="396" t="s">
        <v>315</v>
      </c>
      <c r="B76" s="1069" t="s">
        <v>1244</v>
      </c>
      <c r="C76" s="3488">
        <v>363396</v>
      </c>
      <c r="D76" s="3489">
        <v>4596</v>
      </c>
      <c r="E76" s="516" t="s">
        <v>718</v>
      </c>
      <c r="F76" s="433" t="s">
        <v>34</v>
      </c>
      <c r="G76" s="433" t="s">
        <v>536</v>
      </c>
      <c r="H76" s="516" t="str">
        <f>A76&amp;"-"&amp;E76&amp;F76&amp;"-"&amp;G76&amp;2</f>
        <v>PK4-YR-ME2</v>
      </c>
      <c r="I76" s="3490" t="s">
        <v>477</v>
      </c>
      <c r="J76" s="922" t="s">
        <v>479</v>
      </c>
      <c r="K76" s="3402" t="str">
        <f>_xlfn.IFS(E76="Y","365",E76="365","30")</f>
        <v>365</v>
      </c>
      <c r="L76" s="407"/>
      <c r="M76" s="3402" t="s">
        <v>80</v>
      </c>
      <c r="N76" s="3402"/>
      <c r="O76" s="3402">
        <v>120</v>
      </c>
      <c r="P76" s="3402">
        <v>2</v>
      </c>
      <c r="Q76" s="3402">
        <f>O76*P76</f>
        <v>240</v>
      </c>
      <c r="R76" s="4354" t="s">
        <v>385</v>
      </c>
      <c r="S76" s="432" t="s">
        <v>530</v>
      </c>
      <c r="T76" s="436"/>
      <c r="U76" s="436"/>
      <c r="V76" s="436"/>
      <c r="W76" s="411"/>
    </row>
    <row r="77" spans="1:23" s="437" customFormat="1" ht="12">
      <c r="A77" s="397" t="s">
        <v>315</v>
      </c>
      <c r="B77" s="802" t="s">
        <v>1245</v>
      </c>
      <c r="C77" s="3440"/>
      <c r="D77" s="3413"/>
      <c r="E77" s="455" t="s">
        <v>718</v>
      </c>
      <c r="F77" s="911" t="s">
        <v>34</v>
      </c>
      <c r="G77" s="911" t="s">
        <v>536</v>
      </c>
      <c r="H77" s="518" t="str">
        <f>A77&amp;"-"&amp;E77&amp;F77&amp;"-"&amp;G77&amp;2</f>
        <v>PK4-YR-ME2</v>
      </c>
      <c r="I77" s="3465"/>
      <c r="J77" s="924" t="s">
        <v>479</v>
      </c>
      <c r="K77" s="3403"/>
      <c r="L77" s="415"/>
      <c r="M77" s="3403"/>
      <c r="N77" s="3403"/>
      <c r="O77" s="3403"/>
      <c r="P77" s="3403"/>
      <c r="Q77" s="3403"/>
      <c r="R77" s="4355"/>
      <c r="S77" s="432"/>
      <c r="T77" s="436"/>
      <c r="U77" s="436"/>
    </row>
    <row r="78" spans="1:23" s="437" customFormat="1" ht="12">
      <c r="A78" s="397" t="s">
        <v>315</v>
      </c>
      <c r="B78" s="802" t="s">
        <v>1246</v>
      </c>
      <c r="C78" s="3440"/>
      <c r="D78" s="3413"/>
      <c r="E78" s="455" t="s">
        <v>718</v>
      </c>
      <c r="F78" s="438" t="s">
        <v>34</v>
      </c>
      <c r="G78" s="438" t="s">
        <v>536</v>
      </c>
      <c r="H78" s="454" t="str">
        <f t="shared" ref="H78:H80" si="18">A78&amp;"-"&amp;E78&amp;F78&amp;"-"&amp;G78&amp;2</f>
        <v>PK4-YR-ME2</v>
      </c>
      <c r="I78" s="3465"/>
      <c r="J78" s="924" t="s">
        <v>479</v>
      </c>
      <c r="K78" s="3403"/>
      <c r="L78" s="415"/>
      <c r="M78" s="3403"/>
      <c r="N78" s="3403"/>
      <c r="O78" s="3403"/>
      <c r="P78" s="3403"/>
      <c r="Q78" s="3403"/>
      <c r="R78" s="4355"/>
      <c r="S78" s="432"/>
      <c r="T78" s="436"/>
      <c r="U78" s="436"/>
    </row>
    <row r="79" spans="1:23" s="437" customFormat="1" ht="12">
      <c r="A79" s="399" t="s">
        <v>315</v>
      </c>
      <c r="B79" s="800" t="s">
        <v>1248</v>
      </c>
      <c r="C79" s="3440"/>
      <c r="D79" s="3413"/>
      <c r="E79" s="455" t="s">
        <v>718</v>
      </c>
      <c r="F79" s="438" t="s">
        <v>34</v>
      </c>
      <c r="G79" s="438" t="s">
        <v>536</v>
      </c>
      <c r="H79" s="454" t="str">
        <f t="shared" si="18"/>
        <v>PK4-YR-ME2</v>
      </c>
      <c r="I79" s="3465"/>
      <c r="J79" s="924" t="s">
        <v>479</v>
      </c>
      <c r="K79" s="3403"/>
      <c r="L79" s="415"/>
      <c r="M79" s="3403"/>
      <c r="N79" s="3403"/>
      <c r="O79" s="3403"/>
      <c r="P79" s="3403"/>
      <c r="Q79" s="3403"/>
      <c r="R79" s="4355"/>
      <c r="S79" s="432"/>
      <c r="T79" s="436"/>
      <c r="U79" s="436"/>
    </row>
    <row r="80" spans="1:23" s="437" customFormat="1" thickBot="1">
      <c r="A80" s="398" t="s">
        <v>315</v>
      </c>
      <c r="B80" s="804" t="s">
        <v>1249</v>
      </c>
      <c r="C80" s="3448"/>
      <c r="D80" s="3414"/>
      <c r="E80" s="459" t="s">
        <v>718</v>
      </c>
      <c r="F80" s="442" t="s">
        <v>34</v>
      </c>
      <c r="G80" s="442" t="s">
        <v>536</v>
      </c>
      <c r="H80" s="458" t="str">
        <f t="shared" si="18"/>
        <v>PK4-YR-ME2</v>
      </c>
      <c r="I80" s="3577"/>
      <c r="J80" s="925" t="s">
        <v>479</v>
      </c>
      <c r="K80" s="3416"/>
      <c r="L80" s="423"/>
      <c r="M80" s="3416"/>
      <c r="N80" s="3416"/>
      <c r="O80" s="3416"/>
      <c r="P80" s="3416"/>
      <c r="Q80" s="3416"/>
      <c r="R80" s="4356"/>
      <c r="S80" s="432"/>
      <c r="T80" s="436"/>
      <c r="U80" s="436"/>
    </row>
    <row r="81" spans="1:23" s="437" customFormat="1" ht="12">
      <c r="A81" s="396" t="s">
        <v>315</v>
      </c>
      <c r="B81" s="1069" t="s">
        <v>1244</v>
      </c>
      <c r="C81" s="3488">
        <v>363397</v>
      </c>
      <c r="D81" s="3489">
        <v>4597</v>
      </c>
      <c r="E81" s="515" t="s">
        <v>718</v>
      </c>
      <c r="F81" s="433" t="s">
        <v>32</v>
      </c>
      <c r="G81" s="433" t="s">
        <v>536</v>
      </c>
      <c r="H81" s="516" t="str">
        <f>A81&amp;"-"&amp;E81&amp;F81&amp;"-"&amp;G81&amp;2</f>
        <v>PK4-YI-ME2</v>
      </c>
      <c r="I81" s="3490" t="s">
        <v>492</v>
      </c>
      <c r="J81" s="922" t="s">
        <v>494</v>
      </c>
      <c r="K81" s="3402" t="str">
        <f>_xlfn.IFS(E81="Y","365",E81="365","30")</f>
        <v>365</v>
      </c>
      <c r="L81" s="407"/>
      <c r="M81" s="3402" t="s">
        <v>80</v>
      </c>
      <c r="N81" s="3402"/>
      <c r="O81" s="3402">
        <v>10</v>
      </c>
      <c r="P81" s="3402">
        <v>1</v>
      </c>
      <c r="Q81" s="3402">
        <v>20</v>
      </c>
      <c r="R81" s="4354" t="s">
        <v>383</v>
      </c>
      <c r="S81" s="432" t="s">
        <v>529</v>
      </c>
      <c r="T81" s="436"/>
      <c r="U81" s="436"/>
      <c r="V81" s="436"/>
      <c r="W81" s="436"/>
    </row>
    <row r="82" spans="1:23" s="437" customFormat="1" ht="12">
      <c r="A82" s="397" t="s">
        <v>315</v>
      </c>
      <c r="B82" s="802" t="s">
        <v>1245</v>
      </c>
      <c r="C82" s="3440"/>
      <c r="D82" s="3413"/>
      <c r="E82" s="455" t="s">
        <v>718</v>
      </c>
      <c r="F82" s="438" t="s">
        <v>32</v>
      </c>
      <c r="G82" s="438" t="s">
        <v>536</v>
      </c>
      <c r="H82" s="518" t="str">
        <f t="shared" ref="H82:H85" si="19">A82&amp;"-"&amp;E82&amp;F82&amp;"-"&amp;G82&amp;2</f>
        <v>PK4-YI-ME2</v>
      </c>
      <c r="I82" s="3465"/>
      <c r="J82" s="924" t="s">
        <v>494</v>
      </c>
      <c r="K82" s="3403"/>
      <c r="L82" s="415"/>
      <c r="M82" s="3403"/>
      <c r="N82" s="3403"/>
      <c r="O82" s="3403"/>
      <c r="P82" s="3403"/>
      <c r="Q82" s="3403"/>
      <c r="R82" s="4355"/>
      <c r="S82" s="432"/>
      <c r="T82" s="436"/>
      <c r="U82" s="436"/>
    </row>
    <row r="83" spans="1:23" s="437" customFormat="1" ht="12">
      <c r="A83" s="397" t="s">
        <v>315</v>
      </c>
      <c r="B83" s="802" t="s">
        <v>1246</v>
      </c>
      <c r="C83" s="3440"/>
      <c r="D83" s="3413"/>
      <c r="E83" s="455" t="s">
        <v>718</v>
      </c>
      <c r="F83" s="438" t="s">
        <v>32</v>
      </c>
      <c r="G83" s="438" t="s">
        <v>536</v>
      </c>
      <c r="H83" s="454" t="str">
        <f t="shared" si="19"/>
        <v>PK4-YI-ME2</v>
      </c>
      <c r="I83" s="3465"/>
      <c r="J83" s="924" t="s">
        <v>494</v>
      </c>
      <c r="K83" s="3403"/>
      <c r="L83" s="415"/>
      <c r="M83" s="3403"/>
      <c r="N83" s="3403"/>
      <c r="O83" s="3403"/>
      <c r="P83" s="3403"/>
      <c r="Q83" s="3403"/>
      <c r="R83" s="4355"/>
      <c r="S83" s="432"/>
      <c r="T83" s="436"/>
      <c r="U83" s="436"/>
    </row>
    <row r="84" spans="1:23" s="437" customFormat="1" ht="12">
      <c r="A84" s="399" t="s">
        <v>315</v>
      </c>
      <c r="B84" s="800" t="s">
        <v>1248</v>
      </c>
      <c r="C84" s="3440"/>
      <c r="D84" s="3413"/>
      <c r="E84" s="455" t="s">
        <v>718</v>
      </c>
      <c r="F84" s="438" t="s">
        <v>32</v>
      </c>
      <c r="G84" s="438" t="s">
        <v>536</v>
      </c>
      <c r="H84" s="454" t="str">
        <f t="shared" si="19"/>
        <v>PK4-YI-ME2</v>
      </c>
      <c r="I84" s="3465"/>
      <c r="J84" s="924" t="s">
        <v>494</v>
      </c>
      <c r="K84" s="3403"/>
      <c r="L84" s="415"/>
      <c r="M84" s="3403"/>
      <c r="N84" s="3403"/>
      <c r="O84" s="3403"/>
      <c r="P84" s="3403"/>
      <c r="Q84" s="3403"/>
      <c r="R84" s="4355"/>
      <c r="S84" s="432"/>
      <c r="T84" s="436"/>
      <c r="U84" s="436"/>
    </row>
    <row r="85" spans="1:23" s="437" customFormat="1" thickBot="1">
      <c r="A85" s="398" t="s">
        <v>315</v>
      </c>
      <c r="B85" s="804" t="s">
        <v>1249</v>
      </c>
      <c r="C85" s="3448"/>
      <c r="D85" s="3414"/>
      <c r="E85" s="459" t="s">
        <v>718</v>
      </c>
      <c r="F85" s="442" t="s">
        <v>32</v>
      </c>
      <c r="G85" s="442" t="s">
        <v>536</v>
      </c>
      <c r="H85" s="458" t="str">
        <f t="shared" si="19"/>
        <v>PK4-YI-ME2</v>
      </c>
      <c r="I85" s="3577"/>
      <c r="J85" s="925" t="s">
        <v>494</v>
      </c>
      <c r="K85" s="3416"/>
      <c r="L85" s="423"/>
      <c r="M85" s="3416"/>
      <c r="N85" s="3416"/>
      <c r="O85" s="3416"/>
      <c r="P85" s="3416"/>
      <c r="Q85" s="3416"/>
      <c r="R85" s="4356"/>
      <c r="S85" s="432"/>
      <c r="T85" s="436"/>
      <c r="U85" s="436"/>
    </row>
    <row r="86" spans="1:23" s="437" customFormat="1" ht="12">
      <c r="A86" s="396" t="s">
        <v>315</v>
      </c>
      <c r="B86" s="1069" t="s">
        <v>1244</v>
      </c>
      <c r="C86" s="3488">
        <v>363398</v>
      </c>
      <c r="D86" s="3489">
        <v>4598</v>
      </c>
      <c r="E86" s="515" t="s">
        <v>718</v>
      </c>
      <c r="F86" s="433" t="s">
        <v>34</v>
      </c>
      <c r="G86" s="433" t="s">
        <v>536</v>
      </c>
      <c r="H86" s="516" t="str">
        <f>A86&amp;"-"&amp;E86&amp;F86&amp;"-"&amp;G86&amp;4</f>
        <v>PK4-YR-ME4</v>
      </c>
      <c r="I86" s="3490" t="s">
        <v>489</v>
      </c>
      <c r="J86" s="922" t="s">
        <v>491</v>
      </c>
      <c r="K86" s="3402" t="str">
        <f>_xlfn.IFS(E86="Y","365",E86="365","30")</f>
        <v>365</v>
      </c>
      <c r="L86" s="407"/>
      <c r="M86" s="3402" t="s">
        <v>80</v>
      </c>
      <c r="N86" s="3402"/>
      <c r="O86" s="3402">
        <v>120</v>
      </c>
      <c r="P86" s="3402">
        <v>2</v>
      </c>
      <c r="Q86" s="3402">
        <f>O86*P86</f>
        <v>240</v>
      </c>
      <c r="R86" s="4354" t="s">
        <v>385</v>
      </c>
      <c r="S86" s="437" t="s">
        <v>530</v>
      </c>
      <c r="T86" s="436"/>
      <c r="U86" s="436"/>
    </row>
    <row r="87" spans="1:23" s="437" customFormat="1" ht="12">
      <c r="A87" s="397" t="s">
        <v>315</v>
      </c>
      <c r="B87" s="802" t="s">
        <v>1245</v>
      </c>
      <c r="C87" s="3440"/>
      <c r="D87" s="3413"/>
      <c r="E87" s="455" t="s">
        <v>718</v>
      </c>
      <c r="F87" s="438" t="s">
        <v>34</v>
      </c>
      <c r="G87" s="438" t="s">
        <v>536</v>
      </c>
      <c r="H87" s="455" t="str">
        <f t="shared" ref="H87:H90" si="20">A87&amp;"-"&amp;E87&amp;F87&amp;"-"&amp;G87&amp;4</f>
        <v>PK4-YR-ME4</v>
      </c>
      <c r="I87" s="3465"/>
      <c r="J87" s="924" t="s">
        <v>491</v>
      </c>
      <c r="K87" s="3403"/>
      <c r="L87" s="415"/>
      <c r="M87" s="3403"/>
      <c r="N87" s="3403"/>
      <c r="O87" s="3403"/>
      <c r="P87" s="3403"/>
      <c r="Q87" s="3403"/>
      <c r="R87" s="4355"/>
      <c r="S87" s="432"/>
      <c r="T87" s="436"/>
      <c r="U87" s="436"/>
    </row>
    <row r="88" spans="1:23" s="437" customFormat="1" ht="12">
      <c r="A88" s="397" t="s">
        <v>315</v>
      </c>
      <c r="B88" s="802" t="s">
        <v>1246</v>
      </c>
      <c r="C88" s="3440"/>
      <c r="D88" s="3413"/>
      <c r="E88" s="455" t="s">
        <v>718</v>
      </c>
      <c r="F88" s="438" t="s">
        <v>34</v>
      </c>
      <c r="G88" s="438" t="s">
        <v>536</v>
      </c>
      <c r="H88" s="455" t="str">
        <f t="shared" si="20"/>
        <v>PK4-YR-ME4</v>
      </c>
      <c r="I88" s="3465"/>
      <c r="J88" s="924" t="s">
        <v>491</v>
      </c>
      <c r="K88" s="3403"/>
      <c r="L88" s="415"/>
      <c r="M88" s="3403"/>
      <c r="N88" s="3403"/>
      <c r="O88" s="3403"/>
      <c r="P88" s="3403"/>
      <c r="Q88" s="3403"/>
      <c r="R88" s="4355"/>
      <c r="S88" s="432"/>
      <c r="T88" s="436"/>
      <c r="U88" s="436"/>
    </row>
    <row r="89" spans="1:23" s="437" customFormat="1" ht="12">
      <c r="A89" s="399" t="s">
        <v>315</v>
      </c>
      <c r="B89" s="800" t="s">
        <v>1248</v>
      </c>
      <c r="C89" s="3440"/>
      <c r="D89" s="3413"/>
      <c r="E89" s="455" t="s">
        <v>718</v>
      </c>
      <c r="F89" s="438" t="s">
        <v>34</v>
      </c>
      <c r="G89" s="438" t="s">
        <v>536</v>
      </c>
      <c r="H89" s="455" t="str">
        <f t="shared" si="20"/>
        <v>PK4-YR-ME4</v>
      </c>
      <c r="I89" s="3465"/>
      <c r="J89" s="924" t="s">
        <v>491</v>
      </c>
      <c r="K89" s="3403"/>
      <c r="L89" s="415"/>
      <c r="M89" s="3403"/>
      <c r="N89" s="3403"/>
      <c r="O89" s="3403"/>
      <c r="P89" s="3403"/>
      <c r="Q89" s="3403"/>
      <c r="R89" s="4355"/>
      <c r="S89" s="432"/>
      <c r="T89" s="436"/>
      <c r="U89" s="436"/>
    </row>
    <row r="90" spans="1:23" s="437" customFormat="1" thickBot="1">
      <c r="A90" s="398" t="s">
        <v>315</v>
      </c>
      <c r="B90" s="804" t="s">
        <v>1249</v>
      </c>
      <c r="C90" s="3448"/>
      <c r="D90" s="3414"/>
      <c r="E90" s="459" t="s">
        <v>718</v>
      </c>
      <c r="F90" s="442" t="s">
        <v>34</v>
      </c>
      <c r="G90" s="442" t="s">
        <v>536</v>
      </c>
      <c r="H90" s="459" t="str">
        <f t="shared" si="20"/>
        <v>PK4-YR-ME4</v>
      </c>
      <c r="I90" s="3577"/>
      <c r="J90" s="925" t="s">
        <v>491</v>
      </c>
      <c r="K90" s="3416"/>
      <c r="L90" s="423"/>
      <c r="M90" s="3416"/>
      <c r="N90" s="3416"/>
      <c r="O90" s="3416"/>
      <c r="P90" s="3416"/>
      <c r="Q90" s="3416"/>
      <c r="R90" s="4356"/>
      <c r="S90" s="432"/>
      <c r="T90" s="436"/>
      <c r="U90" s="436"/>
    </row>
    <row r="91" spans="1:23" s="437" customFormat="1" ht="12">
      <c r="A91" s="1060" t="s">
        <v>315</v>
      </c>
      <c r="B91" s="1069" t="s">
        <v>1244</v>
      </c>
      <c r="C91" s="3488">
        <v>363399</v>
      </c>
      <c r="D91" s="3489">
        <v>4599</v>
      </c>
      <c r="E91" s="515" t="s">
        <v>718</v>
      </c>
      <c r="F91" s="433" t="s">
        <v>34</v>
      </c>
      <c r="G91" s="433" t="s">
        <v>536</v>
      </c>
      <c r="H91" s="515" t="str">
        <f>A91&amp;"-"&amp;E91&amp;F91&amp;"-"&amp;G91&amp;5</f>
        <v>PK4-YR-ME5</v>
      </c>
      <c r="I91" s="3490" t="s">
        <v>482</v>
      </c>
      <c r="J91" s="922" t="s">
        <v>484</v>
      </c>
      <c r="K91" s="3402" t="str">
        <f>_xlfn.IFS(E91="Y","365",E91="365","30")</f>
        <v>365</v>
      </c>
      <c r="L91" s="407"/>
      <c r="M91" s="3402" t="s">
        <v>80</v>
      </c>
      <c r="N91" s="3402"/>
      <c r="O91" s="3402">
        <v>120</v>
      </c>
      <c r="P91" s="3402">
        <v>2</v>
      </c>
      <c r="Q91" s="3402">
        <f>O91*P91</f>
        <v>240</v>
      </c>
      <c r="R91" s="4354" t="s">
        <v>385</v>
      </c>
      <c r="S91" s="431" t="s">
        <v>528</v>
      </c>
      <c r="T91" s="436"/>
      <c r="U91" s="436"/>
    </row>
    <row r="92" spans="1:23" s="437" customFormat="1" ht="12">
      <c r="A92" s="801" t="s">
        <v>315</v>
      </c>
      <c r="B92" s="802" t="s">
        <v>1245</v>
      </c>
      <c r="C92" s="3440"/>
      <c r="D92" s="3413"/>
      <c r="E92" s="455" t="s">
        <v>718</v>
      </c>
      <c r="F92" s="438" t="s">
        <v>34</v>
      </c>
      <c r="G92" s="438" t="s">
        <v>536</v>
      </c>
      <c r="H92" s="455" t="str">
        <f t="shared" ref="H92:H95" si="21">A92&amp;"-"&amp;E92&amp;F92&amp;"-"&amp;G92&amp;5</f>
        <v>PK4-YR-ME5</v>
      </c>
      <c r="I92" s="3465"/>
      <c r="J92" s="923" t="s">
        <v>484</v>
      </c>
      <c r="K92" s="3403"/>
      <c r="L92" s="415"/>
      <c r="M92" s="3403"/>
      <c r="N92" s="3403"/>
      <c r="O92" s="3403"/>
      <c r="P92" s="3403"/>
      <c r="Q92" s="3403"/>
      <c r="R92" s="4355"/>
      <c r="S92" s="410"/>
      <c r="T92" s="436"/>
      <c r="U92" s="436"/>
    </row>
    <row r="93" spans="1:23" s="437" customFormat="1" ht="12">
      <c r="A93" s="801" t="s">
        <v>315</v>
      </c>
      <c r="B93" s="802" t="s">
        <v>1246</v>
      </c>
      <c r="C93" s="3440"/>
      <c r="D93" s="3413"/>
      <c r="E93" s="455" t="s">
        <v>718</v>
      </c>
      <c r="F93" s="438" t="s">
        <v>34</v>
      </c>
      <c r="G93" s="438" t="s">
        <v>536</v>
      </c>
      <c r="H93" s="455" t="str">
        <f t="shared" si="21"/>
        <v>PK4-YR-ME5</v>
      </c>
      <c r="I93" s="3465"/>
      <c r="J93" s="924" t="s">
        <v>484</v>
      </c>
      <c r="K93" s="3403"/>
      <c r="L93" s="415"/>
      <c r="M93" s="3403"/>
      <c r="N93" s="3403"/>
      <c r="O93" s="3403"/>
      <c r="P93" s="3403"/>
      <c r="Q93" s="3403"/>
      <c r="R93" s="4355"/>
      <c r="S93" s="410"/>
      <c r="T93" s="436"/>
      <c r="U93" s="436"/>
    </row>
    <row r="94" spans="1:23" s="437" customFormat="1" ht="12">
      <c r="A94" s="799" t="s">
        <v>315</v>
      </c>
      <c r="B94" s="800" t="s">
        <v>1248</v>
      </c>
      <c r="C94" s="3440"/>
      <c r="D94" s="3413"/>
      <c r="E94" s="455" t="s">
        <v>718</v>
      </c>
      <c r="F94" s="438" t="s">
        <v>34</v>
      </c>
      <c r="G94" s="438" t="s">
        <v>536</v>
      </c>
      <c r="H94" s="455" t="str">
        <f t="shared" si="21"/>
        <v>PK4-YR-ME5</v>
      </c>
      <c r="I94" s="3465"/>
      <c r="J94" s="924" t="s">
        <v>484</v>
      </c>
      <c r="K94" s="3403"/>
      <c r="L94" s="415"/>
      <c r="M94" s="3403"/>
      <c r="N94" s="3403"/>
      <c r="O94" s="3403"/>
      <c r="P94" s="3403"/>
      <c r="Q94" s="3403"/>
      <c r="R94" s="4355"/>
      <c r="S94" s="410"/>
      <c r="T94" s="436"/>
      <c r="U94" s="436"/>
    </row>
    <row r="95" spans="1:23" s="437" customFormat="1" thickBot="1">
      <c r="A95" s="803" t="s">
        <v>315</v>
      </c>
      <c r="B95" s="804" t="s">
        <v>1249</v>
      </c>
      <c r="C95" s="3448"/>
      <c r="D95" s="3414"/>
      <c r="E95" s="459" t="s">
        <v>718</v>
      </c>
      <c r="F95" s="442" t="s">
        <v>34</v>
      </c>
      <c r="G95" s="442" t="s">
        <v>536</v>
      </c>
      <c r="H95" s="459" t="str">
        <f t="shared" si="21"/>
        <v>PK4-YR-ME5</v>
      </c>
      <c r="I95" s="3577"/>
      <c r="J95" s="925" t="s">
        <v>484</v>
      </c>
      <c r="K95" s="3416"/>
      <c r="L95" s="423"/>
      <c r="M95" s="3416"/>
      <c r="N95" s="3416"/>
      <c r="O95" s="3416"/>
      <c r="P95" s="3416"/>
      <c r="Q95" s="3416"/>
      <c r="R95" s="4356"/>
      <c r="S95" s="410"/>
      <c r="T95" s="436"/>
      <c r="U95" s="436"/>
    </row>
    <row r="96" spans="1:23" s="437" customFormat="1" ht="12">
      <c r="A96" s="399" t="s">
        <v>315</v>
      </c>
      <c r="B96" s="1070" t="s">
        <v>1250</v>
      </c>
      <c r="C96" s="3440">
        <v>363400</v>
      </c>
      <c r="D96" s="3413">
        <v>4600</v>
      </c>
      <c r="E96" s="427" t="s">
        <v>695</v>
      </c>
      <c r="F96" s="427" t="s">
        <v>42</v>
      </c>
      <c r="G96" s="427" t="s">
        <v>706</v>
      </c>
      <c r="H96" s="427" t="s">
        <v>1355</v>
      </c>
      <c r="I96" s="3490" t="s">
        <v>220</v>
      </c>
      <c r="J96" s="1054" t="s">
        <v>1067</v>
      </c>
      <c r="K96" s="3402" t="str">
        <f t="shared" ref="K96:K100" si="22">_xlfn.IFS(E96="M","30",E96="M","30")</f>
        <v>30</v>
      </c>
      <c r="L96" s="429"/>
      <c r="M96" s="3402" t="s">
        <v>80</v>
      </c>
      <c r="N96" s="3402"/>
      <c r="O96" s="3402">
        <v>10</v>
      </c>
      <c r="P96" s="3402">
        <v>1</v>
      </c>
      <c r="Q96" s="3402">
        <v>10</v>
      </c>
      <c r="R96" s="4354" t="s">
        <v>503</v>
      </c>
      <c r="S96" s="410" t="s">
        <v>528</v>
      </c>
      <c r="T96" s="411"/>
      <c r="U96" s="411"/>
      <c r="V96" s="411"/>
      <c r="W96" s="411"/>
    </row>
    <row r="97" spans="1:23" s="437" customFormat="1" ht="12.75" customHeight="1">
      <c r="A97" s="397" t="s">
        <v>315</v>
      </c>
      <c r="B97" s="1071" t="s">
        <v>1251</v>
      </c>
      <c r="C97" s="3440"/>
      <c r="D97" s="3413"/>
      <c r="E97" s="419" t="s">
        <v>695</v>
      </c>
      <c r="F97" s="419" t="s">
        <v>42</v>
      </c>
      <c r="G97" s="419" t="s">
        <v>706</v>
      </c>
      <c r="H97" s="419" t="s">
        <v>1355</v>
      </c>
      <c r="I97" s="3465"/>
      <c r="J97" s="917" t="s">
        <v>1067</v>
      </c>
      <c r="K97" s="3403"/>
      <c r="L97" s="415"/>
      <c r="M97" s="3403"/>
      <c r="N97" s="3403"/>
      <c r="O97" s="3403"/>
      <c r="P97" s="3403"/>
      <c r="Q97" s="3403"/>
      <c r="R97" s="4355"/>
      <c r="S97" s="410"/>
      <c r="T97" s="411"/>
      <c r="U97" s="411"/>
      <c r="V97" s="411"/>
      <c r="W97" s="411"/>
    </row>
    <row r="98" spans="1:23" s="437" customFormat="1" ht="12.75" customHeight="1">
      <c r="A98" s="397" t="s">
        <v>315</v>
      </c>
      <c r="B98" s="802" t="s">
        <v>1252</v>
      </c>
      <c r="C98" s="3440"/>
      <c r="D98" s="3413"/>
      <c r="E98" s="419" t="s">
        <v>695</v>
      </c>
      <c r="F98" s="419" t="s">
        <v>42</v>
      </c>
      <c r="G98" s="419" t="s">
        <v>706</v>
      </c>
      <c r="H98" s="419" t="s">
        <v>1355</v>
      </c>
      <c r="I98" s="3465"/>
      <c r="J98" s="917" t="s">
        <v>1067</v>
      </c>
      <c r="K98" s="3403"/>
      <c r="L98" s="415"/>
      <c r="M98" s="3403"/>
      <c r="N98" s="3403"/>
      <c r="O98" s="3403"/>
      <c r="P98" s="3403"/>
      <c r="Q98" s="3403"/>
      <c r="R98" s="4355"/>
      <c r="S98" s="410"/>
      <c r="T98" s="411"/>
      <c r="U98" s="411"/>
      <c r="V98" s="411"/>
      <c r="W98" s="411"/>
    </row>
    <row r="99" spans="1:23" s="437" customFormat="1" ht="13.5" customHeight="1" thickBot="1">
      <c r="A99" s="402" t="s">
        <v>315</v>
      </c>
      <c r="B99" s="1072" t="s">
        <v>1253</v>
      </c>
      <c r="C99" s="3448"/>
      <c r="D99" s="3414"/>
      <c r="E99" s="465" t="s">
        <v>695</v>
      </c>
      <c r="F99" s="465" t="s">
        <v>42</v>
      </c>
      <c r="G99" s="465" t="s">
        <v>706</v>
      </c>
      <c r="H99" s="465" t="s">
        <v>1355</v>
      </c>
      <c r="I99" s="3577"/>
      <c r="J99" s="919" t="s">
        <v>1067</v>
      </c>
      <c r="K99" s="3416"/>
      <c r="L99" s="423"/>
      <c r="M99" s="3416"/>
      <c r="N99" s="3416"/>
      <c r="O99" s="3416"/>
      <c r="P99" s="3416"/>
      <c r="Q99" s="3416"/>
      <c r="R99" s="4356"/>
      <c r="S99" s="410"/>
      <c r="T99" s="411"/>
      <c r="U99" s="411"/>
      <c r="V99" s="411"/>
      <c r="W99" s="411"/>
    </row>
    <row r="100" spans="1:23" s="437" customFormat="1" ht="12">
      <c r="A100" s="396" t="s">
        <v>315</v>
      </c>
      <c r="B100" s="1070" t="s">
        <v>1250</v>
      </c>
      <c r="C100" s="3488">
        <v>363401</v>
      </c>
      <c r="D100" s="3489">
        <v>4601</v>
      </c>
      <c r="E100" s="433" t="s">
        <v>695</v>
      </c>
      <c r="F100" s="543" t="s">
        <v>42</v>
      </c>
      <c r="G100" s="419" t="s">
        <v>706</v>
      </c>
      <c r="H100" s="427" t="str">
        <f t="shared" ref="H100:H103" si="23">A100&amp;"-"&amp;E100&amp;F100&amp;"-"&amp;G100</f>
        <v>PK4-ML-OP</v>
      </c>
      <c r="I100" s="3490" t="s">
        <v>477</v>
      </c>
      <c r="J100" s="915" t="s">
        <v>478</v>
      </c>
      <c r="K100" s="3402" t="str">
        <f t="shared" si="22"/>
        <v>30</v>
      </c>
      <c r="L100" s="407"/>
      <c r="M100" s="3402" t="s">
        <v>80</v>
      </c>
      <c r="N100" s="3402"/>
      <c r="O100" s="3402">
        <v>10</v>
      </c>
      <c r="P100" s="3402">
        <v>1</v>
      </c>
      <c r="Q100" s="3402">
        <f>O100*P100</f>
        <v>10</v>
      </c>
      <c r="R100" s="4354" t="s">
        <v>503</v>
      </c>
      <c r="S100" s="431" t="s">
        <v>528</v>
      </c>
      <c r="T100" s="411"/>
      <c r="U100" s="411"/>
      <c r="V100" s="411"/>
      <c r="W100" s="411"/>
    </row>
    <row r="101" spans="1:23" s="437" customFormat="1" ht="12.75" customHeight="1">
      <c r="A101" s="397" t="s">
        <v>315</v>
      </c>
      <c r="B101" s="1071" t="s">
        <v>1251</v>
      </c>
      <c r="C101" s="3440"/>
      <c r="D101" s="3413"/>
      <c r="E101" s="454" t="s">
        <v>695</v>
      </c>
      <c r="F101" s="455" t="s">
        <v>42</v>
      </c>
      <c r="G101" s="454" t="s">
        <v>706</v>
      </c>
      <c r="H101" s="419" t="str">
        <f t="shared" si="23"/>
        <v>PK4-ML-OP</v>
      </c>
      <c r="I101" s="3465"/>
      <c r="J101" s="917" t="s">
        <v>478</v>
      </c>
      <c r="K101" s="3403"/>
      <c r="L101" s="415"/>
      <c r="M101" s="3403"/>
      <c r="N101" s="3403"/>
      <c r="O101" s="3403"/>
      <c r="P101" s="3403"/>
      <c r="Q101" s="3403"/>
      <c r="R101" s="4355"/>
      <c r="S101" s="410"/>
      <c r="T101" s="411"/>
      <c r="U101" s="411"/>
      <c r="V101" s="411"/>
      <c r="W101" s="411"/>
    </row>
    <row r="102" spans="1:23" s="437" customFormat="1" ht="12.75" customHeight="1">
      <c r="A102" s="397" t="s">
        <v>315</v>
      </c>
      <c r="B102" s="802" t="s">
        <v>1252</v>
      </c>
      <c r="C102" s="3440"/>
      <c r="D102" s="3413"/>
      <c r="E102" s="454" t="s">
        <v>695</v>
      </c>
      <c r="F102" s="455" t="s">
        <v>42</v>
      </c>
      <c r="G102" s="518" t="s">
        <v>706</v>
      </c>
      <c r="H102" s="419" t="str">
        <f t="shared" si="23"/>
        <v>PK4-ML-OP</v>
      </c>
      <c r="I102" s="3465"/>
      <c r="J102" s="917" t="s">
        <v>478</v>
      </c>
      <c r="K102" s="3403"/>
      <c r="L102" s="415"/>
      <c r="M102" s="3403"/>
      <c r="N102" s="3403"/>
      <c r="O102" s="3403"/>
      <c r="P102" s="3403"/>
      <c r="Q102" s="3403"/>
      <c r="R102" s="4355"/>
      <c r="S102" s="410"/>
      <c r="T102" s="411"/>
      <c r="U102" s="411"/>
      <c r="V102" s="411"/>
      <c r="W102" s="411"/>
    </row>
    <row r="103" spans="1:23" s="437" customFormat="1" ht="13.5" customHeight="1" thickBot="1">
      <c r="A103" s="402" t="s">
        <v>315</v>
      </c>
      <c r="B103" s="1072" t="s">
        <v>1253</v>
      </c>
      <c r="C103" s="3448"/>
      <c r="D103" s="3414"/>
      <c r="E103" s="458" t="s">
        <v>695</v>
      </c>
      <c r="F103" s="459" t="s">
        <v>42</v>
      </c>
      <c r="G103" s="458" t="s">
        <v>706</v>
      </c>
      <c r="H103" s="442" t="str">
        <f t="shared" si="23"/>
        <v>PK4-ML-OP</v>
      </c>
      <c r="I103" s="3577"/>
      <c r="J103" s="919" t="s">
        <v>478</v>
      </c>
      <c r="K103" s="3416"/>
      <c r="L103" s="423"/>
      <c r="M103" s="3416"/>
      <c r="N103" s="3416"/>
      <c r="O103" s="3416"/>
      <c r="P103" s="3416"/>
      <c r="Q103" s="3416"/>
      <c r="R103" s="4356"/>
      <c r="S103" s="410"/>
      <c r="T103" s="411"/>
      <c r="U103" s="411"/>
      <c r="V103" s="411"/>
      <c r="W103" s="411"/>
    </row>
    <row r="104" spans="1:23" s="437" customFormat="1" ht="12">
      <c r="A104" s="399" t="s">
        <v>315</v>
      </c>
      <c r="B104" s="1070" t="s">
        <v>1250</v>
      </c>
      <c r="C104" s="3488">
        <v>363402</v>
      </c>
      <c r="D104" s="3489">
        <v>4602</v>
      </c>
      <c r="E104" s="427" t="s">
        <v>713</v>
      </c>
      <c r="F104" s="427" t="s">
        <v>7</v>
      </c>
      <c r="G104" s="427" t="s">
        <v>536</v>
      </c>
      <c r="H104" s="427" t="str">
        <f>A104&amp;"-"&amp;E104&amp;F104&amp;"-"&amp;G104&amp;3</f>
        <v>PK4-NA-ME3</v>
      </c>
      <c r="I104" s="3490" t="s">
        <v>489</v>
      </c>
      <c r="J104" s="920" t="s">
        <v>490</v>
      </c>
      <c r="K104" s="3402">
        <v>60</v>
      </c>
      <c r="L104" s="429"/>
      <c r="M104" s="3402" t="s">
        <v>80</v>
      </c>
      <c r="N104" s="3402"/>
      <c r="O104" s="3402">
        <v>60</v>
      </c>
      <c r="P104" s="3402">
        <v>1</v>
      </c>
      <c r="Q104" s="3402">
        <f t="shared" ref="Q104:Q128" si="24">O104*P104</f>
        <v>60</v>
      </c>
      <c r="R104" s="4354" t="s">
        <v>383</v>
      </c>
      <c r="S104" s="432" t="s">
        <v>529</v>
      </c>
      <c r="T104" s="411"/>
      <c r="U104" s="411"/>
      <c r="V104" s="411"/>
      <c r="W104" s="411"/>
    </row>
    <row r="105" spans="1:23" s="437" customFormat="1" ht="12.75" customHeight="1">
      <c r="A105" s="397" t="s">
        <v>315</v>
      </c>
      <c r="B105" s="1071" t="s">
        <v>1251</v>
      </c>
      <c r="C105" s="3440"/>
      <c r="D105" s="3413"/>
      <c r="E105" s="427" t="s">
        <v>713</v>
      </c>
      <c r="F105" s="427" t="s">
        <v>7</v>
      </c>
      <c r="G105" s="427" t="s">
        <v>536</v>
      </c>
      <c r="H105" s="427" t="str">
        <f t="shared" ref="H105:H107" si="25">A105&amp;"-"&amp;E105&amp;F105&amp;"-"&amp;G105&amp;3</f>
        <v>PK4-NA-ME3</v>
      </c>
      <c r="I105" s="3465"/>
      <c r="J105" s="920" t="s">
        <v>490</v>
      </c>
      <c r="K105" s="3403"/>
      <c r="L105" s="429"/>
      <c r="M105" s="3403"/>
      <c r="N105" s="3403"/>
      <c r="O105" s="3403"/>
      <c r="P105" s="3403"/>
      <c r="Q105" s="3403"/>
      <c r="R105" s="4355"/>
      <c r="S105" s="432"/>
      <c r="T105" s="411"/>
      <c r="U105" s="411"/>
      <c r="V105" s="411"/>
      <c r="W105" s="411"/>
    </row>
    <row r="106" spans="1:23" s="437" customFormat="1" ht="12.75" customHeight="1">
      <c r="A106" s="397" t="s">
        <v>315</v>
      </c>
      <c r="B106" s="802" t="s">
        <v>1252</v>
      </c>
      <c r="C106" s="3440"/>
      <c r="D106" s="3413"/>
      <c r="E106" s="427" t="s">
        <v>713</v>
      </c>
      <c r="F106" s="427" t="s">
        <v>7</v>
      </c>
      <c r="G106" s="427" t="s">
        <v>536</v>
      </c>
      <c r="H106" s="427" t="str">
        <f t="shared" si="25"/>
        <v>PK4-NA-ME3</v>
      </c>
      <c r="I106" s="3465"/>
      <c r="J106" s="920" t="s">
        <v>490</v>
      </c>
      <c r="K106" s="3403"/>
      <c r="L106" s="429"/>
      <c r="M106" s="3403"/>
      <c r="N106" s="3403"/>
      <c r="O106" s="3403"/>
      <c r="P106" s="3403"/>
      <c r="Q106" s="3403"/>
      <c r="R106" s="4355"/>
      <c r="S106" s="432"/>
      <c r="T106" s="411"/>
      <c r="U106" s="411"/>
      <c r="V106" s="411"/>
      <c r="W106" s="411"/>
    </row>
    <row r="107" spans="1:23" s="437" customFormat="1" ht="13.5" customHeight="1" thickBot="1">
      <c r="A107" s="398" t="s">
        <v>315</v>
      </c>
      <c r="B107" s="1072" t="s">
        <v>1253</v>
      </c>
      <c r="C107" s="3448"/>
      <c r="D107" s="3414"/>
      <c r="E107" s="442" t="s">
        <v>713</v>
      </c>
      <c r="F107" s="465" t="s">
        <v>7</v>
      </c>
      <c r="G107" s="465" t="s">
        <v>536</v>
      </c>
      <c r="H107" s="442" t="str">
        <f t="shared" si="25"/>
        <v>PK4-NA-ME3</v>
      </c>
      <c r="I107" s="3577"/>
      <c r="J107" s="921" t="s">
        <v>490</v>
      </c>
      <c r="K107" s="3416"/>
      <c r="L107" s="423"/>
      <c r="M107" s="3416"/>
      <c r="N107" s="3416"/>
      <c r="O107" s="3416"/>
      <c r="P107" s="3416"/>
      <c r="Q107" s="3416"/>
      <c r="R107" s="4356"/>
      <c r="S107" s="432"/>
      <c r="T107" s="411"/>
      <c r="U107" s="411"/>
      <c r="V107" s="411"/>
      <c r="W107" s="411"/>
    </row>
    <row r="108" spans="1:23" s="437" customFormat="1" ht="12">
      <c r="A108" s="399" t="s">
        <v>315</v>
      </c>
      <c r="B108" s="1070" t="s">
        <v>1250</v>
      </c>
      <c r="C108" s="3488">
        <v>363403</v>
      </c>
      <c r="D108" s="3489">
        <v>4603</v>
      </c>
      <c r="E108" s="433" t="s">
        <v>846</v>
      </c>
      <c r="F108" s="543" t="s">
        <v>9</v>
      </c>
      <c r="G108" s="543" t="s">
        <v>697</v>
      </c>
      <c r="H108" s="433" t="str">
        <f>A108&amp;"-"&amp;E108&amp;F108&amp;"-"&amp;G108&amp;3</f>
        <v>PK4-QC-EE3</v>
      </c>
      <c r="I108" s="4357" t="s">
        <v>482</v>
      </c>
      <c r="J108" s="915" t="s">
        <v>485</v>
      </c>
      <c r="K108" s="3402">
        <v>90</v>
      </c>
      <c r="L108" s="407"/>
      <c r="M108" s="3402" t="s">
        <v>80</v>
      </c>
      <c r="N108" s="3402"/>
      <c r="O108" s="3402">
        <v>60</v>
      </c>
      <c r="P108" s="3402">
        <v>1</v>
      </c>
      <c r="Q108" s="3402">
        <f t="shared" si="24"/>
        <v>60</v>
      </c>
      <c r="R108" s="4354" t="s">
        <v>384</v>
      </c>
      <c r="S108" s="432" t="s">
        <v>531</v>
      </c>
      <c r="T108" s="411"/>
      <c r="U108" s="411"/>
      <c r="V108" s="411"/>
      <c r="W108" s="411"/>
    </row>
    <row r="109" spans="1:23" s="437" customFormat="1" ht="12.75" customHeight="1">
      <c r="A109" s="397" t="s">
        <v>315</v>
      </c>
      <c r="B109" s="1071" t="s">
        <v>1251</v>
      </c>
      <c r="C109" s="3440"/>
      <c r="D109" s="3413"/>
      <c r="E109" s="461" t="s">
        <v>846</v>
      </c>
      <c r="F109" s="911" t="s">
        <v>9</v>
      </c>
      <c r="G109" s="911" t="s">
        <v>697</v>
      </c>
      <c r="H109" s="518" t="str">
        <f t="shared" ref="H109:H111" si="26">A109&amp;"-"&amp;E109&amp;F109&amp;"-"&amp;G109&amp;3</f>
        <v>PK4-QC-EE3</v>
      </c>
      <c r="I109" s="4358"/>
      <c r="J109" s="923" t="s">
        <v>485</v>
      </c>
      <c r="K109" s="3403"/>
      <c r="L109" s="429"/>
      <c r="M109" s="3403"/>
      <c r="N109" s="3403"/>
      <c r="O109" s="3403"/>
      <c r="P109" s="3403"/>
      <c r="Q109" s="3403"/>
      <c r="R109" s="4355"/>
      <c r="S109" s="432"/>
      <c r="T109" s="411"/>
      <c r="U109" s="411"/>
      <c r="V109" s="411"/>
      <c r="W109" s="411"/>
    </row>
    <row r="110" spans="1:23" s="437" customFormat="1" ht="12.75" customHeight="1">
      <c r="A110" s="397" t="s">
        <v>315</v>
      </c>
      <c r="B110" s="802" t="s">
        <v>1252</v>
      </c>
      <c r="C110" s="3440"/>
      <c r="D110" s="3413"/>
      <c r="E110" s="461" t="s">
        <v>846</v>
      </c>
      <c r="F110" s="461" t="s">
        <v>9</v>
      </c>
      <c r="G110" s="461" t="s">
        <v>697</v>
      </c>
      <c r="H110" s="461" t="str">
        <f t="shared" si="26"/>
        <v>PK4-QC-EE3</v>
      </c>
      <c r="I110" s="4358"/>
      <c r="J110" s="886" t="s">
        <v>485</v>
      </c>
      <c r="K110" s="3403"/>
      <c r="L110" s="463"/>
      <c r="M110" s="3403"/>
      <c r="N110" s="3403"/>
      <c r="O110" s="3403"/>
      <c r="P110" s="3403"/>
      <c r="Q110" s="3403"/>
      <c r="R110" s="4355"/>
      <c r="S110" s="432"/>
      <c r="T110" s="411"/>
      <c r="U110" s="411"/>
      <c r="V110" s="411"/>
      <c r="W110" s="411"/>
    </row>
    <row r="111" spans="1:23" s="437" customFormat="1" ht="13.5" customHeight="1" thickBot="1">
      <c r="A111" s="398" t="s">
        <v>315</v>
      </c>
      <c r="B111" s="1072" t="s">
        <v>1253</v>
      </c>
      <c r="C111" s="3448"/>
      <c r="D111" s="3414"/>
      <c r="E111" s="459" t="s">
        <v>846</v>
      </c>
      <c r="F111" s="459" t="s">
        <v>9</v>
      </c>
      <c r="G111" s="459" t="s">
        <v>697</v>
      </c>
      <c r="H111" s="459" t="str">
        <f t="shared" si="26"/>
        <v>PK4-QC-EE3</v>
      </c>
      <c r="I111" s="4359"/>
      <c r="J111" s="925" t="s">
        <v>485</v>
      </c>
      <c r="K111" s="3416"/>
      <c r="L111" s="443"/>
      <c r="M111" s="3416"/>
      <c r="N111" s="3416"/>
      <c r="O111" s="3416"/>
      <c r="P111" s="3416"/>
      <c r="Q111" s="3416"/>
      <c r="R111" s="4356"/>
      <c r="S111" s="432"/>
      <c r="T111" s="411"/>
      <c r="U111" s="411"/>
      <c r="V111" s="411"/>
      <c r="W111" s="411"/>
    </row>
    <row r="112" spans="1:23" s="437" customFormat="1" ht="12">
      <c r="A112" s="399" t="s">
        <v>315</v>
      </c>
      <c r="B112" s="1070" t="s">
        <v>1250</v>
      </c>
      <c r="C112" s="3488">
        <v>363404</v>
      </c>
      <c r="D112" s="3489">
        <v>4604</v>
      </c>
      <c r="E112" s="516" t="s">
        <v>846</v>
      </c>
      <c r="F112" s="433" t="s">
        <v>32</v>
      </c>
      <c r="G112" s="433" t="s">
        <v>697</v>
      </c>
      <c r="H112" s="516" t="str">
        <f>A112&amp;"-"&amp;E112&amp;F112&amp;"-"&amp;G112&amp;3</f>
        <v>PK4-QI-EE3</v>
      </c>
      <c r="I112" s="4357" t="s">
        <v>482</v>
      </c>
      <c r="J112" s="922" t="s">
        <v>507</v>
      </c>
      <c r="K112" s="3402">
        <v>90</v>
      </c>
      <c r="L112" s="407"/>
      <c r="M112" s="3402" t="s">
        <v>80</v>
      </c>
      <c r="N112" s="3402"/>
      <c r="O112" s="3402">
        <v>20</v>
      </c>
      <c r="P112" s="3402">
        <v>1</v>
      </c>
      <c r="Q112" s="3402">
        <f t="shared" si="24"/>
        <v>20</v>
      </c>
      <c r="R112" s="4354" t="s">
        <v>383</v>
      </c>
      <c r="S112" s="432" t="s">
        <v>529</v>
      </c>
      <c r="T112" s="436"/>
      <c r="U112" s="436"/>
      <c r="V112" s="411"/>
      <c r="W112" s="411"/>
    </row>
    <row r="113" spans="1:23" s="437" customFormat="1" ht="12.75" customHeight="1">
      <c r="A113" s="397" t="s">
        <v>315</v>
      </c>
      <c r="B113" s="1071" t="s">
        <v>1251</v>
      </c>
      <c r="C113" s="3440"/>
      <c r="D113" s="3413"/>
      <c r="E113" s="454" t="s">
        <v>846</v>
      </c>
      <c r="F113" s="438" t="s">
        <v>32</v>
      </c>
      <c r="G113" s="438" t="s">
        <v>697</v>
      </c>
      <c r="H113" s="454" t="str">
        <f t="shared" ref="H113:H115" si="27">A113&amp;"-"&amp;E113&amp;F113&amp;"-"&amp;G113&amp;3</f>
        <v>PK4-QI-EE3</v>
      </c>
      <c r="I113" s="4358"/>
      <c r="J113" s="924" t="s">
        <v>507</v>
      </c>
      <c r="K113" s="3403"/>
      <c r="L113" s="415"/>
      <c r="M113" s="3403"/>
      <c r="N113" s="3403"/>
      <c r="O113" s="3403"/>
      <c r="P113" s="3403"/>
      <c r="Q113" s="3403"/>
      <c r="R113" s="4355"/>
      <c r="S113" s="432"/>
      <c r="T113" s="436"/>
      <c r="U113" s="436"/>
      <c r="V113" s="411"/>
      <c r="W113" s="411"/>
    </row>
    <row r="114" spans="1:23" s="437" customFormat="1" ht="12.75" customHeight="1">
      <c r="A114" s="397" t="s">
        <v>315</v>
      </c>
      <c r="B114" s="802" t="s">
        <v>1252</v>
      </c>
      <c r="C114" s="3440"/>
      <c r="D114" s="3413"/>
      <c r="E114" s="454" t="s">
        <v>846</v>
      </c>
      <c r="F114" s="438" t="s">
        <v>32</v>
      </c>
      <c r="G114" s="438" t="s">
        <v>697</v>
      </c>
      <c r="H114" s="454" t="str">
        <f t="shared" si="27"/>
        <v>PK4-QI-EE3</v>
      </c>
      <c r="I114" s="4358"/>
      <c r="J114" s="924" t="s">
        <v>507</v>
      </c>
      <c r="K114" s="3403"/>
      <c r="L114" s="415"/>
      <c r="M114" s="3403"/>
      <c r="N114" s="3403"/>
      <c r="O114" s="3403"/>
      <c r="P114" s="3403"/>
      <c r="Q114" s="3403"/>
      <c r="R114" s="4355"/>
      <c r="S114" s="432"/>
      <c r="T114" s="436"/>
      <c r="U114" s="436"/>
      <c r="V114" s="411"/>
      <c r="W114" s="411"/>
    </row>
    <row r="115" spans="1:23" s="437" customFormat="1" ht="13.5" customHeight="1" thickBot="1">
      <c r="A115" s="398" t="s">
        <v>315</v>
      </c>
      <c r="B115" s="1072" t="s">
        <v>1253</v>
      </c>
      <c r="C115" s="3448"/>
      <c r="D115" s="3414"/>
      <c r="E115" s="458" t="s">
        <v>846</v>
      </c>
      <c r="F115" s="442" t="s">
        <v>32</v>
      </c>
      <c r="G115" s="442" t="s">
        <v>697</v>
      </c>
      <c r="H115" s="458" t="str">
        <f t="shared" si="27"/>
        <v>PK4-QI-EE3</v>
      </c>
      <c r="I115" s="4359"/>
      <c r="J115" s="925" t="s">
        <v>507</v>
      </c>
      <c r="K115" s="3416"/>
      <c r="L115" s="423"/>
      <c r="M115" s="3416"/>
      <c r="N115" s="3416"/>
      <c r="O115" s="3416"/>
      <c r="P115" s="3416"/>
      <c r="Q115" s="3416"/>
      <c r="R115" s="4356"/>
      <c r="S115" s="432"/>
      <c r="T115" s="436"/>
      <c r="U115" s="436"/>
      <c r="V115" s="411"/>
      <c r="W115" s="411"/>
    </row>
    <row r="116" spans="1:23" s="437" customFormat="1" ht="12">
      <c r="A116" s="396" t="s">
        <v>315</v>
      </c>
      <c r="B116" s="1070" t="s">
        <v>1250</v>
      </c>
      <c r="C116" s="3488">
        <v>363405</v>
      </c>
      <c r="D116" s="3489">
        <v>4605</v>
      </c>
      <c r="E116" s="516" t="s">
        <v>718</v>
      </c>
      <c r="F116" s="433" t="s">
        <v>34</v>
      </c>
      <c r="G116" s="433" t="s">
        <v>536</v>
      </c>
      <c r="H116" s="516" t="str">
        <f>A116&amp;"-"&amp;E116&amp;F116&amp;"-"&amp;G116&amp;3</f>
        <v>PK4-YR-ME3</v>
      </c>
      <c r="I116" s="4357" t="s">
        <v>477</v>
      </c>
      <c r="J116" s="922" t="s">
        <v>479</v>
      </c>
      <c r="K116" s="3402" t="str">
        <f t="shared" ref="K116" si="28">_xlfn.IFS(E116="Y","365",E116="365","30")</f>
        <v>365</v>
      </c>
      <c r="L116" s="407"/>
      <c r="M116" s="3402" t="s">
        <v>80</v>
      </c>
      <c r="N116" s="3402"/>
      <c r="O116" s="3402">
        <v>120</v>
      </c>
      <c r="P116" s="3402">
        <v>2</v>
      </c>
      <c r="Q116" s="3402">
        <f t="shared" si="24"/>
        <v>240</v>
      </c>
      <c r="R116" s="4354" t="s">
        <v>385</v>
      </c>
      <c r="S116" s="432" t="s">
        <v>530</v>
      </c>
      <c r="T116" s="436"/>
      <c r="U116" s="436"/>
      <c r="V116" s="436"/>
      <c r="W116" s="411"/>
    </row>
    <row r="117" spans="1:23" s="437" customFormat="1" ht="12.75" customHeight="1">
      <c r="A117" s="397" t="s">
        <v>315</v>
      </c>
      <c r="B117" s="1071" t="s">
        <v>1251</v>
      </c>
      <c r="C117" s="3440"/>
      <c r="D117" s="3413"/>
      <c r="E117" s="454" t="s">
        <v>718</v>
      </c>
      <c r="F117" s="438" t="s">
        <v>34</v>
      </c>
      <c r="G117" s="438" t="s">
        <v>536</v>
      </c>
      <c r="H117" s="454" t="str">
        <f t="shared" ref="H117:H119" si="29">A117&amp;"-"&amp;E117&amp;F117&amp;"-"&amp;G117&amp;3</f>
        <v>PK4-YR-ME3</v>
      </c>
      <c r="I117" s="4358"/>
      <c r="J117" s="924" t="s">
        <v>479</v>
      </c>
      <c r="K117" s="3403"/>
      <c r="L117" s="415"/>
      <c r="M117" s="3403"/>
      <c r="N117" s="3403"/>
      <c r="O117" s="3403"/>
      <c r="P117" s="3403"/>
      <c r="Q117" s="3403"/>
      <c r="R117" s="4355"/>
      <c r="S117" s="432"/>
      <c r="T117" s="436"/>
      <c r="U117" s="436"/>
      <c r="V117" s="436"/>
      <c r="W117" s="411"/>
    </row>
    <row r="118" spans="1:23" s="437" customFormat="1" ht="12.75" customHeight="1">
      <c r="A118" s="397" t="s">
        <v>315</v>
      </c>
      <c r="B118" s="802" t="s">
        <v>1252</v>
      </c>
      <c r="C118" s="3440"/>
      <c r="D118" s="3413"/>
      <c r="E118" s="454" t="s">
        <v>718</v>
      </c>
      <c r="F118" s="438" t="s">
        <v>34</v>
      </c>
      <c r="G118" s="438" t="s">
        <v>536</v>
      </c>
      <c r="H118" s="454" t="str">
        <f t="shared" si="29"/>
        <v>PK4-YR-ME3</v>
      </c>
      <c r="I118" s="4358"/>
      <c r="J118" s="924" t="s">
        <v>479</v>
      </c>
      <c r="K118" s="3403"/>
      <c r="L118" s="415"/>
      <c r="M118" s="3403"/>
      <c r="N118" s="3403"/>
      <c r="O118" s="3403"/>
      <c r="P118" s="3403"/>
      <c r="Q118" s="3403"/>
      <c r="R118" s="4355"/>
      <c r="S118" s="432"/>
      <c r="T118" s="436"/>
      <c r="U118" s="436"/>
      <c r="V118" s="436"/>
      <c r="W118" s="411"/>
    </row>
    <row r="119" spans="1:23" s="437" customFormat="1" ht="13.5" customHeight="1" thickBot="1">
      <c r="A119" s="398" t="s">
        <v>315</v>
      </c>
      <c r="B119" s="1072" t="s">
        <v>1253</v>
      </c>
      <c r="C119" s="3448"/>
      <c r="D119" s="3414"/>
      <c r="E119" s="458" t="s">
        <v>718</v>
      </c>
      <c r="F119" s="442" t="s">
        <v>34</v>
      </c>
      <c r="G119" s="442" t="s">
        <v>536</v>
      </c>
      <c r="H119" s="458" t="str">
        <f t="shared" si="29"/>
        <v>PK4-YR-ME3</v>
      </c>
      <c r="I119" s="4359"/>
      <c r="J119" s="925" t="s">
        <v>479</v>
      </c>
      <c r="K119" s="3416"/>
      <c r="L119" s="423"/>
      <c r="M119" s="3416"/>
      <c r="N119" s="3416"/>
      <c r="O119" s="3416"/>
      <c r="P119" s="3416"/>
      <c r="Q119" s="3416"/>
      <c r="R119" s="4356"/>
      <c r="S119" s="432"/>
      <c r="T119" s="436"/>
      <c r="U119" s="436"/>
      <c r="V119" s="436"/>
      <c r="W119" s="411"/>
    </row>
    <row r="120" spans="1:23" s="437" customFormat="1" ht="12">
      <c r="A120" s="399" t="s">
        <v>315</v>
      </c>
      <c r="B120" s="1070" t="s">
        <v>1250</v>
      </c>
      <c r="C120" s="3488">
        <v>363406</v>
      </c>
      <c r="D120" s="3489">
        <v>4606</v>
      </c>
      <c r="E120" s="515" t="s">
        <v>718</v>
      </c>
      <c r="F120" s="433" t="s">
        <v>32</v>
      </c>
      <c r="G120" s="433" t="s">
        <v>536</v>
      </c>
      <c r="H120" s="516" t="str">
        <f>A120&amp;"-"&amp;E120&amp;F120&amp;"-"&amp;G120&amp;3</f>
        <v>PK4-YI-ME3</v>
      </c>
      <c r="I120" s="4357" t="s">
        <v>492</v>
      </c>
      <c r="J120" s="922" t="s">
        <v>494</v>
      </c>
      <c r="K120" s="3402">
        <v>365</v>
      </c>
      <c r="L120" s="407"/>
      <c r="M120" s="3402" t="s">
        <v>80</v>
      </c>
      <c r="N120" s="3402"/>
      <c r="O120" s="3402">
        <v>60</v>
      </c>
      <c r="P120" s="3402">
        <v>1</v>
      </c>
      <c r="Q120" s="3402">
        <f t="shared" si="24"/>
        <v>60</v>
      </c>
      <c r="R120" s="4354" t="s">
        <v>383</v>
      </c>
      <c r="S120" s="432" t="s">
        <v>529</v>
      </c>
      <c r="T120" s="436"/>
      <c r="U120" s="436"/>
      <c r="V120" s="436"/>
      <c r="W120" s="436"/>
    </row>
    <row r="121" spans="1:23" s="437" customFormat="1" ht="12.75" customHeight="1">
      <c r="A121" s="397" t="s">
        <v>315</v>
      </c>
      <c r="B121" s="1071" t="s">
        <v>1251</v>
      </c>
      <c r="C121" s="3440"/>
      <c r="D121" s="3413"/>
      <c r="E121" s="455" t="s">
        <v>718</v>
      </c>
      <c r="F121" s="438" t="s">
        <v>32</v>
      </c>
      <c r="G121" s="438" t="s">
        <v>536</v>
      </c>
      <c r="H121" s="454" t="str">
        <f t="shared" ref="H121:H123" si="30">A121&amp;"-"&amp;E121&amp;F121&amp;"-"&amp;G121&amp;3</f>
        <v>PK4-YI-ME3</v>
      </c>
      <c r="I121" s="4358"/>
      <c r="J121" s="924" t="s">
        <v>494</v>
      </c>
      <c r="K121" s="3403"/>
      <c r="L121" s="415"/>
      <c r="M121" s="3403"/>
      <c r="N121" s="3403"/>
      <c r="O121" s="3403"/>
      <c r="P121" s="3403"/>
      <c r="Q121" s="3403"/>
      <c r="R121" s="4355"/>
      <c r="S121" s="432"/>
      <c r="T121" s="436"/>
      <c r="U121" s="436"/>
      <c r="V121" s="436"/>
      <c r="W121" s="436"/>
    </row>
    <row r="122" spans="1:23" s="437" customFormat="1" ht="12.75" customHeight="1">
      <c r="A122" s="397" t="s">
        <v>315</v>
      </c>
      <c r="B122" s="802" t="s">
        <v>1252</v>
      </c>
      <c r="C122" s="3440"/>
      <c r="D122" s="3413"/>
      <c r="E122" s="455" t="s">
        <v>718</v>
      </c>
      <c r="F122" s="438" t="s">
        <v>32</v>
      </c>
      <c r="G122" s="438" t="s">
        <v>536</v>
      </c>
      <c r="H122" s="454" t="str">
        <f t="shared" si="30"/>
        <v>PK4-YI-ME3</v>
      </c>
      <c r="I122" s="4358"/>
      <c r="J122" s="924" t="s">
        <v>494</v>
      </c>
      <c r="K122" s="3403"/>
      <c r="L122" s="415"/>
      <c r="M122" s="3403"/>
      <c r="N122" s="3403"/>
      <c r="O122" s="3403"/>
      <c r="P122" s="3403"/>
      <c r="Q122" s="3403"/>
      <c r="R122" s="4355"/>
      <c r="S122" s="432"/>
      <c r="T122" s="436"/>
      <c r="U122" s="436"/>
      <c r="V122" s="436"/>
      <c r="W122" s="436"/>
    </row>
    <row r="123" spans="1:23" s="437" customFormat="1" ht="13.5" customHeight="1" thickBot="1">
      <c r="A123" s="398" t="s">
        <v>315</v>
      </c>
      <c r="B123" s="1072" t="s">
        <v>1253</v>
      </c>
      <c r="C123" s="3448"/>
      <c r="D123" s="3414"/>
      <c r="E123" s="459" t="s">
        <v>718</v>
      </c>
      <c r="F123" s="442" t="s">
        <v>32</v>
      </c>
      <c r="G123" s="442" t="s">
        <v>536</v>
      </c>
      <c r="H123" s="458" t="str">
        <f t="shared" si="30"/>
        <v>PK4-YI-ME3</v>
      </c>
      <c r="I123" s="4359"/>
      <c r="J123" s="925" t="s">
        <v>494</v>
      </c>
      <c r="K123" s="3416"/>
      <c r="L123" s="423"/>
      <c r="M123" s="3416"/>
      <c r="N123" s="3416"/>
      <c r="O123" s="3416"/>
      <c r="P123" s="3416"/>
      <c r="Q123" s="3416"/>
      <c r="R123" s="4356"/>
      <c r="S123" s="432"/>
      <c r="T123" s="436"/>
      <c r="U123" s="436"/>
      <c r="V123" s="436"/>
      <c r="W123" s="436"/>
    </row>
    <row r="124" spans="1:23" s="437" customFormat="1" ht="12">
      <c r="A124" s="399" t="s">
        <v>315</v>
      </c>
      <c r="B124" s="1070" t="s">
        <v>1250</v>
      </c>
      <c r="C124" s="3488">
        <v>363407</v>
      </c>
      <c r="D124" s="3489">
        <v>4607</v>
      </c>
      <c r="E124" s="516" t="s">
        <v>718</v>
      </c>
      <c r="F124" s="433" t="s">
        <v>34</v>
      </c>
      <c r="G124" s="433" t="s">
        <v>536</v>
      </c>
      <c r="H124" s="515" t="str">
        <f>A124&amp;"-"&amp;E124&amp;F124&amp;"-"&amp;G124&amp;7</f>
        <v>PK4-YR-ME7</v>
      </c>
      <c r="I124" s="4357" t="s">
        <v>489</v>
      </c>
      <c r="J124" s="922" t="s">
        <v>491</v>
      </c>
      <c r="K124" s="3402" t="str">
        <f t="shared" ref="K124" si="31">_xlfn.IFS(E124="Y","365",E124="Y","365")</f>
        <v>365</v>
      </c>
      <c r="L124" s="407"/>
      <c r="M124" s="3402" t="s">
        <v>80</v>
      </c>
      <c r="N124" s="3402"/>
      <c r="O124" s="3402">
        <v>120</v>
      </c>
      <c r="P124" s="3402">
        <v>2</v>
      </c>
      <c r="Q124" s="3402">
        <f t="shared" si="24"/>
        <v>240</v>
      </c>
      <c r="R124" s="4354" t="s">
        <v>385</v>
      </c>
      <c r="S124" s="432" t="s">
        <v>530</v>
      </c>
      <c r="T124" s="436"/>
      <c r="U124" s="436"/>
      <c r="V124" s="436"/>
      <c r="W124" s="436"/>
    </row>
    <row r="125" spans="1:23" s="437" customFormat="1" ht="12.75" customHeight="1">
      <c r="A125" s="397" t="s">
        <v>315</v>
      </c>
      <c r="B125" s="1071" t="s">
        <v>1251</v>
      </c>
      <c r="C125" s="3440"/>
      <c r="D125" s="3413"/>
      <c r="E125" s="518" t="s">
        <v>718</v>
      </c>
      <c r="F125" s="911" t="s">
        <v>34</v>
      </c>
      <c r="G125" s="911" t="s">
        <v>536</v>
      </c>
      <c r="H125" s="461" t="str">
        <f t="shared" ref="H125:H127" si="32">A125&amp;"-"&amp;E125&amp;F125&amp;"-"&amp;G125&amp;7</f>
        <v>PK4-YR-ME7</v>
      </c>
      <c r="I125" s="4358"/>
      <c r="J125" s="923" t="s">
        <v>491</v>
      </c>
      <c r="K125" s="3403"/>
      <c r="L125" s="429"/>
      <c r="M125" s="3403"/>
      <c r="N125" s="3403"/>
      <c r="O125" s="3403"/>
      <c r="P125" s="3403"/>
      <c r="Q125" s="3403"/>
      <c r="R125" s="4355"/>
      <c r="S125" s="492"/>
      <c r="T125" s="436"/>
      <c r="U125" s="436"/>
      <c r="V125" s="436"/>
      <c r="W125" s="436"/>
    </row>
    <row r="126" spans="1:23" s="437" customFormat="1" ht="12.75" customHeight="1">
      <c r="A126" s="397" t="s">
        <v>315</v>
      </c>
      <c r="B126" s="802" t="s">
        <v>1252</v>
      </c>
      <c r="C126" s="3440"/>
      <c r="D126" s="3413"/>
      <c r="E126" s="454" t="s">
        <v>718</v>
      </c>
      <c r="F126" s="438" t="s">
        <v>34</v>
      </c>
      <c r="G126" s="438" t="s">
        <v>536</v>
      </c>
      <c r="H126" s="455" t="str">
        <f t="shared" si="32"/>
        <v>PK4-YR-ME7</v>
      </c>
      <c r="I126" s="4358"/>
      <c r="J126" s="924" t="s">
        <v>491</v>
      </c>
      <c r="K126" s="3403"/>
      <c r="L126" s="415"/>
      <c r="M126" s="3403"/>
      <c r="N126" s="3403"/>
      <c r="O126" s="3403"/>
      <c r="P126" s="3403"/>
      <c r="Q126" s="3403"/>
      <c r="R126" s="4355"/>
      <c r="S126" s="432"/>
      <c r="T126" s="436"/>
      <c r="U126" s="436"/>
      <c r="V126" s="436"/>
      <c r="W126" s="436"/>
    </row>
    <row r="127" spans="1:23" s="437" customFormat="1" ht="13.5" customHeight="1" thickBot="1">
      <c r="A127" s="398" t="s">
        <v>315</v>
      </c>
      <c r="B127" s="1072" t="s">
        <v>1253</v>
      </c>
      <c r="C127" s="3448"/>
      <c r="D127" s="3414"/>
      <c r="E127" s="458" t="s">
        <v>718</v>
      </c>
      <c r="F127" s="442" t="s">
        <v>34</v>
      </c>
      <c r="G127" s="442" t="s">
        <v>536</v>
      </c>
      <c r="H127" s="459" t="str">
        <f t="shared" si="32"/>
        <v>PK4-YR-ME7</v>
      </c>
      <c r="I127" s="4359"/>
      <c r="J127" s="925" t="s">
        <v>491</v>
      </c>
      <c r="K127" s="3416"/>
      <c r="L127" s="423"/>
      <c r="M127" s="3416"/>
      <c r="N127" s="3416"/>
      <c r="O127" s="3416"/>
      <c r="P127" s="3416"/>
      <c r="Q127" s="3416"/>
      <c r="R127" s="4356"/>
      <c r="S127" s="432"/>
      <c r="T127" s="436"/>
      <c r="U127" s="436"/>
      <c r="V127" s="436"/>
      <c r="W127" s="436"/>
    </row>
    <row r="128" spans="1:23" s="437" customFormat="1" ht="12">
      <c r="A128" s="799" t="s">
        <v>315</v>
      </c>
      <c r="B128" s="1070" t="s">
        <v>1250</v>
      </c>
      <c r="C128" s="3488">
        <v>363408</v>
      </c>
      <c r="D128" s="3489">
        <v>4608</v>
      </c>
      <c r="E128" s="461" t="s">
        <v>718</v>
      </c>
      <c r="F128" s="911" t="s">
        <v>34</v>
      </c>
      <c r="G128" s="911" t="s">
        <v>536</v>
      </c>
      <c r="H128" s="461" t="str">
        <f>A128&amp;"-"&amp;E128&amp;F128&amp;"-"&amp;G128&amp;8</f>
        <v>PK4-YR-ME8</v>
      </c>
      <c r="I128" s="4357" t="s">
        <v>482</v>
      </c>
      <c r="J128" s="923" t="s">
        <v>484</v>
      </c>
      <c r="K128" s="3402">
        <v>365</v>
      </c>
      <c r="L128" s="429"/>
      <c r="M128" s="3402" t="s">
        <v>80</v>
      </c>
      <c r="N128" s="3402"/>
      <c r="O128" s="3402">
        <v>120</v>
      </c>
      <c r="P128" s="3402">
        <v>2</v>
      </c>
      <c r="Q128" s="3402">
        <f t="shared" si="24"/>
        <v>240</v>
      </c>
      <c r="R128" s="4354" t="s">
        <v>503</v>
      </c>
      <c r="S128" s="432" t="s">
        <v>531</v>
      </c>
      <c r="T128" s="436"/>
      <c r="U128" s="436"/>
      <c r="V128" s="436"/>
      <c r="W128" s="436"/>
    </row>
    <row r="129" spans="1:23" s="437" customFormat="1" ht="12.75" customHeight="1">
      <c r="A129" s="801" t="s">
        <v>315</v>
      </c>
      <c r="B129" s="1071" t="s">
        <v>1251</v>
      </c>
      <c r="C129" s="3440"/>
      <c r="D129" s="3413"/>
      <c r="E129" s="461" t="s">
        <v>718</v>
      </c>
      <c r="F129" s="911" t="s">
        <v>34</v>
      </c>
      <c r="G129" s="911" t="s">
        <v>536</v>
      </c>
      <c r="H129" s="461" t="str">
        <f t="shared" ref="H129:H131" si="33">A129&amp;"-"&amp;E129&amp;F129&amp;"-"&amp;G129&amp;8</f>
        <v>PK4-YR-ME8</v>
      </c>
      <c r="I129" s="4358"/>
      <c r="J129" s="923" t="s">
        <v>484</v>
      </c>
      <c r="K129" s="3403"/>
      <c r="L129" s="429"/>
      <c r="M129" s="3403"/>
      <c r="N129" s="3403"/>
      <c r="O129" s="3403"/>
      <c r="P129" s="3403"/>
      <c r="Q129" s="3403"/>
      <c r="R129" s="4355"/>
      <c r="S129" s="431"/>
      <c r="T129" s="436"/>
      <c r="U129" s="436"/>
      <c r="V129" s="436"/>
      <c r="W129" s="436"/>
    </row>
    <row r="130" spans="1:23" s="437" customFormat="1" ht="12.75" customHeight="1">
      <c r="A130" s="801" t="s">
        <v>315</v>
      </c>
      <c r="B130" s="802" t="s">
        <v>1252</v>
      </c>
      <c r="C130" s="3440"/>
      <c r="D130" s="3413"/>
      <c r="E130" s="461" t="s">
        <v>718</v>
      </c>
      <c r="F130" s="911" t="s">
        <v>34</v>
      </c>
      <c r="G130" s="911" t="s">
        <v>536</v>
      </c>
      <c r="H130" s="461" t="str">
        <f t="shared" si="33"/>
        <v>PK4-YR-ME8</v>
      </c>
      <c r="I130" s="4358"/>
      <c r="J130" s="923" t="s">
        <v>484</v>
      </c>
      <c r="K130" s="3403"/>
      <c r="L130" s="429"/>
      <c r="M130" s="3403"/>
      <c r="N130" s="3403"/>
      <c r="O130" s="3403"/>
      <c r="P130" s="3403"/>
      <c r="Q130" s="3403"/>
      <c r="R130" s="4355"/>
      <c r="S130" s="431"/>
      <c r="T130" s="436"/>
      <c r="U130" s="436"/>
      <c r="V130" s="436"/>
      <c r="W130" s="436"/>
    </row>
    <row r="131" spans="1:23" s="437" customFormat="1" ht="13.5" customHeight="1" thickBot="1">
      <c r="A131" s="803" t="s">
        <v>315</v>
      </c>
      <c r="B131" s="1072" t="s">
        <v>1253</v>
      </c>
      <c r="C131" s="3448"/>
      <c r="D131" s="3414"/>
      <c r="E131" s="460" t="s">
        <v>718</v>
      </c>
      <c r="F131" s="910" t="s">
        <v>34</v>
      </c>
      <c r="G131" s="910" t="s">
        <v>536</v>
      </c>
      <c r="H131" s="460" t="str">
        <f t="shared" si="33"/>
        <v>PK4-YR-ME8</v>
      </c>
      <c r="I131" s="4359"/>
      <c r="J131" s="927" t="s">
        <v>484</v>
      </c>
      <c r="K131" s="3416"/>
      <c r="L131" s="451"/>
      <c r="M131" s="3416"/>
      <c r="N131" s="3416"/>
      <c r="O131" s="3416"/>
      <c r="P131" s="3416"/>
      <c r="Q131" s="3416"/>
      <c r="R131" s="4356"/>
      <c r="S131" s="431"/>
      <c r="T131" s="436"/>
      <c r="U131" s="436"/>
      <c r="V131" s="436"/>
      <c r="W131" s="436"/>
    </row>
    <row r="132" spans="1:23">
      <c r="A132" s="396" t="s">
        <v>315</v>
      </c>
      <c r="B132" s="1069" t="s">
        <v>1254</v>
      </c>
      <c r="C132" s="3488">
        <v>363409</v>
      </c>
      <c r="D132" s="3489">
        <v>4609</v>
      </c>
      <c r="E132" s="543" t="s">
        <v>695</v>
      </c>
      <c r="F132" s="543" t="s">
        <v>42</v>
      </c>
      <c r="G132" s="543" t="s">
        <v>706</v>
      </c>
      <c r="H132" s="543" t="s">
        <v>1355</v>
      </c>
      <c r="I132" s="3490" t="s">
        <v>220</v>
      </c>
      <c r="J132" s="915" t="s">
        <v>1067</v>
      </c>
      <c r="K132" s="3402" t="str">
        <f t="shared" ref="K132" si="34">_xlfn.IFS(E132="M","30",E132="M","30")</f>
        <v>30</v>
      </c>
      <c r="L132" s="407"/>
      <c r="M132" s="3402" t="s">
        <v>80</v>
      </c>
      <c r="N132" s="3402"/>
      <c r="O132" s="3402">
        <v>10</v>
      </c>
      <c r="P132" s="3402">
        <v>1</v>
      </c>
      <c r="Q132" s="3402">
        <v>10</v>
      </c>
      <c r="R132" s="4354" t="s">
        <v>503</v>
      </c>
      <c r="S132" s="410" t="s">
        <v>528</v>
      </c>
    </row>
    <row r="133" spans="1:23">
      <c r="A133" s="397" t="s">
        <v>315</v>
      </c>
      <c r="B133" s="800" t="s">
        <v>1255</v>
      </c>
      <c r="C133" s="3440"/>
      <c r="D133" s="3413"/>
      <c r="E133" s="419" t="s">
        <v>695</v>
      </c>
      <c r="F133" s="419" t="s">
        <v>42</v>
      </c>
      <c r="G133" s="419" t="s">
        <v>706</v>
      </c>
      <c r="H133" s="419" t="s">
        <v>1355</v>
      </c>
      <c r="I133" s="3465"/>
      <c r="J133" s="917" t="s">
        <v>1067</v>
      </c>
      <c r="K133" s="3403"/>
      <c r="L133" s="415"/>
      <c r="M133" s="3403"/>
      <c r="N133" s="3403"/>
      <c r="O133" s="3403"/>
      <c r="P133" s="3403"/>
      <c r="Q133" s="3403"/>
      <c r="R133" s="4355"/>
      <c r="S133" s="410"/>
    </row>
    <row r="134" spans="1:23">
      <c r="A134" s="397" t="s">
        <v>315</v>
      </c>
      <c r="B134" s="1066" t="s">
        <v>1256</v>
      </c>
      <c r="C134" s="3440"/>
      <c r="D134" s="3413"/>
      <c r="E134" s="419" t="s">
        <v>695</v>
      </c>
      <c r="F134" s="419" t="s">
        <v>42</v>
      </c>
      <c r="G134" s="419" t="s">
        <v>706</v>
      </c>
      <c r="H134" s="419" t="s">
        <v>1355</v>
      </c>
      <c r="I134" s="3465"/>
      <c r="J134" s="917" t="s">
        <v>1067</v>
      </c>
      <c r="K134" s="3403"/>
      <c r="L134" s="415"/>
      <c r="M134" s="3403"/>
      <c r="N134" s="3403"/>
      <c r="O134" s="3403"/>
      <c r="P134" s="3403"/>
      <c r="Q134" s="3403"/>
      <c r="R134" s="4355"/>
      <c r="S134" s="410"/>
    </row>
    <row r="135" spans="1:23">
      <c r="A135" s="397" t="s">
        <v>315</v>
      </c>
      <c r="B135" s="1066" t="s">
        <v>1257</v>
      </c>
      <c r="C135" s="3440"/>
      <c r="D135" s="3413"/>
      <c r="E135" s="419" t="s">
        <v>695</v>
      </c>
      <c r="F135" s="419" t="s">
        <v>42</v>
      </c>
      <c r="G135" s="419" t="s">
        <v>706</v>
      </c>
      <c r="H135" s="419" t="s">
        <v>1355</v>
      </c>
      <c r="I135" s="3465"/>
      <c r="J135" s="917" t="s">
        <v>1067</v>
      </c>
      <c r="K135" s="3403"/>
      <c r="L135" s="415"/>
      <c r="M135" s="3403"/>
      <c r="N135" s="3403"/>
      <c r="O135" s="3403"/>
      <c r="P135" s="3403"/>
      <c r="Q135" s="3403"/>
      <c r="R135" s="4355"/>
      <c r="S135" s="410"/>
    </row>
    <row r="136" spans="1:23">
      <c r="A136" s="397" t="s">
        <v>315</v>
      </c>
      <c r="B136" s="1066" t="s">
        <v>1258</v>
      </c>
      <c r="C136" s="3440"/>
      <c r="D136" s="3413"/>
      <c r="E136" s="419" t="s">
        <v>695</v>
      </c>
      <c r="F136" s="419" t="s">
        <v>42</v>
      </c>
      <c r="G136" s="419" t="s">
        <v>706</v>
      </c>
      <c r="H136" s="419" t="s">
        <v>1355</v>
      </c>
      <c r="I136" s="3465"/>
      <c r="J136" s="917" t="s">
        <v>1067</v>
      </c>
      <c r="K136" s="3403"/>
      <c r="L136" s="415"/>
      <c r="M136" s="3403"/>
      <c r="N136" s="3403"/>
      <c r="O136" s="3403"/>
      <c r="P136" s="3403"/>
      <c r="Q136" s="3403"/>
      <c r="R136" s="4355"/>
      <c r="S136" s="410"/>
    </row>
    <row r="137" spans="1:23">
      <c r="A137" s="397" t="s">
        <v>315</v>
      </c>
      <c r="B137" s="1066" t="s">
        <v>1259</v>
      </c>
      <c r="C137" s="3440"/>
      <c r="D137" s="3413"/>
      <c r="E137" s="419" t="s">
        <v>695</v>
      </c>
      <c r="F137" s="419" t="s">
        <v>42</v>
      </c>
      <c r="G137" s="419" t="s">
        <v>706</v>
      </c>
      <c r="H137" s="419" t="s">
        <v>1355</v>
      </c>
      <c r="I137" s="3465"/>
      <c r="J137" s="917" t="s">
        <v>1067</v>
      </c>
      <c r="K137" s="3403"/>
      <c r="L137" s="415"/>
      <c r="M137" s="3403"/>
      <c r="N137" s="3403"/>
      <c r="O137" s="3403"/>
      <c r="P137" s="3403"/>
      <c r="Q137" s="3403"/>
      <c r="R137" s="4355"/>
      <c r="S137" s="410"/>
    </row>
    <row r="138" spans="1:23">
      <c r="A138" s="397" t="s">
        <v>315</v>
      </c>
      <c r="B138" s="1066" t="s">
        <v>1260</v>
      </c>
      <c r="C138" s="3440"/>
      <c r="D138" s="3413"/>
      <c r="E138" s="419" t="s">
        <v>695</v>
      </c>
      <c r="F138" s="419" t="s">
        <v>42</v>
      </c>
      <c r="G138" s="419" t="s">
        <v>706</v>
      </c>
      <c r="H138" s="419" t="s">
        <v>1355</v>
      </c>
      <c r="I138" s="3465"/>
      <c r="J138" s="917" t="s">
        <v>1067</v>
      </c>
      <c r="K138" s="3403"/>
      <c r="L138" s="415"/>
      <c r="M138" s="3403"/>
      <c r="N138" s="3403"/>
      <c r="O138" s="3403"/>
      <c r="P138" s="3403"/>
      <c r="Q138" s="3403"/>
      <c r="R138" s="4355"/>
      <c r="S138" s="410"/>
    </row>
    <row r="139" spans="1:23" ht="13.5" thickBot="1">
      <c r="A139" s="397" t="s">
        <v>315</v>
      </c>
      <c r="B139" s="1066" t="s">
        <v>1261</v>
      </c>
      <c r="C139" s="3440"/>
      <c r="D139" s="3413"/>
      <c r="E139" s="419" t="s">
        <v>695</v>
      </c>
      <c r="F139" s="419" t="s">
        <v>42</v>
      </c>
      <c r="G139" s="419" t="s">
        <v>706</v>
      </c>
      <c r="H139" s="419" t="s">
        <v>1355</v>
      </c>
      <c r="I139" s="3465"/>
      <c r="J139" s="917" t="s">
        <v>1067</v>
      </c>
      <c r="K139" s="3403"/>
      <c r="L139" s="415"/>
      <c r="M139" s="3403"/>
      <c r="N139" s="3403"/>
      <c r="O139" s="3403"/>
      <c r="P139" s="3403"/>
      <c r="Q139" s="3403"/>
      <c r="R139" s="4355"/>
      <c r="S139" s="410"/>
    </row>
    <row r="140" spans="1:23">
      <c r="A140" s="396" t="s">
        <v>315</v>
      </c>
      <c r="B140" s="1069" t="s">
        <v>1254</v>
      </c>
      <c r="C140" s="3488">
        <v>363410</v>
      </c>
      <c r="D140" s="3489">
        <v>4610</v>
      </c>
      <c r="E140" s="543" t="s">
        <v>695</v>
      </c>
      <c r="F140" s="543" t="s">
        <v>42</v>
      </c>
      <c r="G140" s="543" t="s">
        <v>706</v>
      </c>
      <c r="H140" s="543" t="s">
        <v>1355</v>
      </c>
      <c r="I140" s="3490" t="s">
        <v>477</v>
      </c>
      <c r="J140" s="915" t="s">
        <v>478</v>
      </c>
      <c r="K140" s="3402" t="str">
        <f t="shared" ref="K140" si="35">_xlfn.IFS(E140="M","30",E140="M","30")</f>
        <v>30</v>
      </c>
      <c r="L140" s="407"/>
      <c r="M140" s="3402" t="s">
        <v>80</v>
      </c>
      <c r="N140" s="3402"/>
      <c r="O140" s="3402">
        <v>10</v>
      </c>
      <c r="P140" s="3402">
        <v>1</v>
      </c>
      <c r="Q140" s="3402">
        <v>10</v>
      </c>
      <c r="R140" s="4354" t="s">
        <v>503</v>
      </c>
      <c r="S140" s="431" t="s">
        <v>528</v>
      </c>
    </row>
    <row r="141" spans="1:23">
      <c r="A141" s="397" t="s">
        <v>315</v>
      </c>
      <c r="B141" s="800" t="s">
        <v>1255</v>
      </c>
      <c r="C141" s="3440"/>
      <c r="D141" s="3413"/>
      <c r="E141" s="419" t="s">
        <v>695</v>
      </c>
      <c r="F141" s="419" t="s">
        <v>42</v>
      </c>
      <c r="G141" s="419" t="s">
        <v>706</v>
      </c>
      <c r="H141" s="419" t="s">
        <v>1355</v>
      </c>
      <c r="I141" s="3465"/>
      <c r="J141" s="917" t="s">
        <v>478</v>
      </c>
      <c r="K141" s="3403"/>
      <c r="L141" s="415"/>
      <c r="M141" s="3403"/>
      <c r="N141" s="3403"/>
      <c r="O141" s="3403"/>
      <c r="P141" s="3403"/>
      <c r="Q141" s="3403"/>
      <c r="R141" s="4355"/>
      <c r="S141" s="410"/>
    </row>
    <row r="142" spans="1:23">
      <c r="A142" s="397" t="s">
        <v>315</v>
      </c>
      <c r="B142" s="1066" t="s">
        <v>1256</v>
      </c>
      <c r="C142" s="3440"/>
      <c r="D142" s="3413"/>
      <c r="E142" s="419" t="s">
        <v>695</v>
      </c>
      <c r="F142" s="419" t="s">
        <v>42</v>
      </c>
      <c r="G142" s="419" t="s">
        <v>706</v>
      </c>
      <c r="H142" s="419" t="s">
        <v>1355</v>
      </c>
      <c r="I142" s="3465"/>
      <c r="J142" s="917" t="s">
        <v>478</v>
      </c>
      <c r="K142" s="3403"/>
      <c r="L142" s="415"/>
      <c r="M142" s="3403"/>
      <c r="N142" s="3403"/>
      <c r="O142" s="3403"/>
      <c r="P142" s="3403"/>
      <c r="Q142" s="3403"/>
      <c r="R142" s="4355"/>
      <c r="S142" s="410"/>
    </row>
    <row r="143" spans="1:23">
      <c r="A143" s="397" t="s">
        <v>315</v>
      </c>
      <c r="B143" s="1066" t="s">
        <v>1257</v>
      </c>
      <c r="C143" s="3440"/>
      <c r="D143" s="3413"/>
      <c r="E143" s="419" t="s">
        <v>695</v>
      </c>
      <c r="F143" s="419" t="s">
        <v>42</v>
      </c>
      <c r="G143" s="419" t="s">
        <v>706</v>
      </c>
      <c r="H143" s="419" t="s">
        <v>1355</v>
      </c>
      <c r="I143" s="3465"/>
      <c r="J143" s="917" t="s">
        <v>478</v>
      </c>
      <c r="K143" s="3403"/>
      <c r="L143" s="415"/>
      <c r="M143" s="3403"/>
      <c r="N143" s="3403"/>
      <c r="O143" s="3403"/>
      <c r="P143" s="3403"/>
      <c r="Q143" s="3403"/>
      <c r="R143" s="4355"/>
      <c r="S143" s="410"/>
    </row>
    <row r="144" spans="1:23">
      <c r="A144" s="397" t="s">
        <v>315</v>
      </c>
      <c r="B144" s="1066" t="s">
        <v>1258</v>
      </c>
      <c r="C144" s="3440"/>
      <c r="D144" s="3413"/>
      <c r="E144" s="419" t="s">
        <v>695</v>
      </c>
      <c r="F144" s="419" t="s">
        <v>42</v>
      </c>
      <c r="G144" s="419" t="s">
        <v>706</v>
      </c>
      <c r="H144" s="419" t="s">
        <v>1355</v>
      </c>
      <c r="I144" s="3465"/>
      <c r="J144" s="917" t="s">
        <v>478</v>
      </c>
      <c r="K144" s="3403"/>
      <c r="L144" s="415"/>
      <c r="M144" s="3403"/>
      <c r="N144" s="3403"/>
      <c r="O144" s="3403"/>
      <c r="P144" s="3403"/>
      <c r="Q144" s="3403"/>
      <c r="R144" s="4355"/>
      <c r="S144" s="410"/>
    </row>
    <row r="145" spans="1:19">
      <c r="A145" s="397" t="s">
        <v>315</v>
      </c>
      <c r="B145" s="1066" t="s">
        <v>1259</v>
      </c>
      <c r="C145" s="3440"/>
      <c r="D145" s="3413"/>
      <c r="E145" s="419" t="s">
        <v>695</v>
      </c>
      <c r="F145" s="419" t="s">
        <v>42</v>
      </c>
      <c r="G145" s="419" t="s">
        <v>706</v>
      </c>
      <c r="H145" s="419" t="s">
        <v>1355</v>
      </c>
      <c r="I145" s="3465"/>
      <c r="J145" s="917" t="s">
        <v>478</v>
      </c>
      <c r="K145" s="3403"/>
      <c r="L145" s="415"/>
      <c r="M145" s="3403"/>
      <c r="N145" s="3403"/>
      <c r="O145" s="3403"/>
      <c r="P145" s="3403"/>
      <c r="Q145" s="3403"/>
      <c r="R145" s="4355"/>
      <c r="S145" s="410"/>
    </row>
    <row r="146" spans="1:19">
      <c r="A146" s="399" t="s">
        <v>315</v>
      </c>
      <c r="B146" s="1066" t="s">
        <v>1260</v>
      </c>
      <c r="C146" s="3440"/>
      <c r="D146" s="3413"/>
      <c r="E146" s="419" t="s">
        <v>695</v>
      </c>
      <c r="F146" s="419" t="s">
        <v>42</v>
      </c>
      <c r="G146" s="419" t="s">
        <v>706</v>
      </c>
      <c r="H146" s="419" t="s">
        <v>1355</v>
      </c>
      <c r="I146" s="3465"/>
      <c r="J146" s="916" t="s">
        <v>478</v>
      </c>
      <c r="K146" s="3403"/>
      <c r="L146" s="415"/>
      <c r="M146" s="3403"/>
      <c r="N146" s="3403"/>
      <c r="O146" s="3403"/>
      <c r="P146" s="3403"/>
      <c r="Q146" s="3403"/>
      <c r="R146" s="4355"/>
      <c r="S146" s="410"/>
    </row>
    <row r="147" spans="1:19" ht="13.5" thickBot="1">
      <c r="A147" s="398" t="s">
        <v>315</v>
      </c>
      <c r="B147" s="1066" t="s">
        <v>1261</v>
      </c>
      <c r="C147" s="3448"/>
      <c r="D147" s="3414"/>
      <c r="E147" s="465" t="s">
        <v>695</v>
      </c>
      <c r="F147" s="465" t="s">
        <v>42</v>
      </c>
      <c r="G147" s="465" t="s">
        <v>706</v>
      </c>
      <c r="H147" s="465" t="s">
        <v>1355</v>
      </c>
      <c r="I147" s="3577"/>
      <c r="J147" s="921" t="s">
        <v>478</v>
      </c>
      <c r="K147" s="3416"/>
      <c r="L147" s="423"/>
      <c r="M147" s="3416"/>
      <c r="N147" s="3416"/>
      <c r="O147" s="3416"/>
      <c r="P147" s="3416"/>
      <c r="Q147" s="3416"/>
      <c r="R147" s="4356"/>
      <c r="S147" s="410"/>
    </row>
    <row r="148" spans="1:19">
      <c r="A148" s="396" t="s">
        <v>315</v>
      </c>
      <c r="B148" s="488" t="s">
        <v>1254</v>
      </c>
      <c r="C148" s="3488">
        <v>363411</v>
      </c>
      <c r="D148" s="3489">
        <v>4611</v>
      </c>
      <c r="E148" s="543" t="s">
        <v>713</v>
      </c>
      <c r="F148" s="543" t="s">
        <v>7</v>
      </c>
      <c r="G148" s="543" t="s">
        <v>536</v>
      </c>
      <c r="H148" s="543" t="str">
        <f>A148&amp;"-"&amp;E148&amp;F148&amp;"-"&amp;G148&amp;2</f>
        <v>PK4-NA-ME2</v>
      </c>
      <c r="I148" s="3490" t="s">
        <v>489</v>
      </c>
      <c r="J148" s="914" t="s">
        <v>490</v>
      </c>
      <c r="K148" s="3402">
        <v>60</v>
      </c>
      <c r="L148" s="407"/>
      <c r="M148" s="3402" t="s">
        <v>80</v>
      </c>
      <c r="N148" s="3402"/>
      <c r="O148" s="3402">
        <v>20</v>
      </c>
      <c r="P148" s="3402">
        <v>1</v>
      </c>
      <c r="Q148" s="3402">
        <f t="shared" ref="Q148" si="36">O148*P148</f>
        <v>20</v>
      </c>
      <c r="R148" s="4354" t="s">
        <v>383</v>
      </c>
      <c r="S148" s="432" t="s">
        <v>529</v>
      </c>
    </row>
    <row r="149" spans="1:19">
      <c r="A149" s="397" t="s">
        <v>315</v>
      </c>
      <c r="B149" s="426" t="s">
        <v>1255</v>
      </c>
      <c r="C149" s="3440"/>
      <c r="D149" s="3413"/>
      <c r="E149" s="419" t="s">
        <v>713</v>
      </c>
      <c r="F149" s="419" t="s">
        <v>7</v>
      </c>
      <c r="G149" s="419" t="s">
        <v>536</v>
      </c>
      <c r="H149" s="419" t="str">
        <f t="shared" ref="H149:H155" si="37">A149&amp;"-"&amp;E149&amp;F149&amp;"-"&amp;G149&amp;2</f>
        <v>PK4-NA-ME2</v>
      </c>
      <c r="I149" s="3465"/>
      <c r="J149" s="916" t="s">
        <v>490</v>
      </c>
      <c r="K149" s="3403"/>
      <c r="L149" s="415"/>
      <c r="M149" s="3403"/>
      <c r="N149" s="3403"/>
      <c r="O149" s="3403"/>
      <c r="P149" s="3403"/>
      <c r="Q149" s="3403"/>
      <c r="R149" s="4355"/>
      <c r="S149" s="432"/>
    </row>
    <row r="150" spans="1:19">
      <c r="A150" s="397" t="s">
        <v>315</v>
      </c>
      <c r="B150" s="418" t="s">
        <v>1256</v>
      </c>
      <c r="C150" s="3440"/>
      <c r="D150" s="3413"/>
      <c r="E150" s="419" t="s">
        <v>713</v>
      </c>
      <c r="F150" s="419" t="s">
        <v>7</v>
      </c>
      <c r="G150" s="419" t="s">
        <v>536</v>
      </c>
      <c r="H150" s="419" t="str">
        <f t="shared" ref="H150:H151" si="38">A150&amp;"-"&amp;E150&amp;F150&amp;"-"&amp;G150&amp;2</f>
        <v>PK4-NA-ME2</v>
      </c>
      <c r="I150" s="3465"/>
      <c r="J150" s="916" t="s">
        <v>490</v>
      </c>
      <c r="K150" s="3403"/>
      <c r="L150" s="415"/>
      <c r="M150" s="3403"/>
      <c r="N150" s="3403"/>
      <c r="O150" s="3403"/>
      <c r="P150" s="3403"/>
      <c r="Q150" s="3403"/>
      <c r="R150" s="4355"/>
      <c r="S150" s="432"/>
    </row>
    <row r="151" spans="1:19">
      <c r="A151" s="397" t="s">
        <v>315</v>
      </c>
      <c r="B151" s="418" t="s">
        <v>1257</v>
      </c>
      <c r="C151" s="3440"/>
      <c r="D151" s="3413"/>
      <c r="E151" s="419" t="s">
        <v>713</v>
      </c>
      <c r="F151" s="419" t="s">
        <v>7</v>
      </c>
      <c r="G151" s="419" t="s">
        <v>536</v>
      </c>
      <c r="H151" s="419" t="str">
        <f t="shared" si="38"/>
        <v>PK4-NA-ME2</v>
      </c>
      <c r="I151" s="3465"/>
      <c r="J151" s="916" t="s">
        <v>490</v>
      </c>
      <c r="K151" s="3403"/>
      <c r="L151" s="415"/>
      <c r="M151" s="3403"/>
      <c r="N151" s="3403"/>
      <c r="O151" s="3403"/>
      <c r="P151" s="3403"/>
      <c r="Q151" s="3403"/>
      <c r="R151" s="4355"/>
      <c r="S151" s="432"/>
    </row>
    <row r="152" spans="1:19">
      <c r="A152" s="397" t="s">
        <v>315</v>
      </c>
      <c r="B152" s="418" t="s">
        <v>1258</v>
      </c>
      <c r="C152" s="3440"/>
      <c r="D152" s="3413"/>
      <c r="E152" s="419" t="s">
        <v>713</v>
      </c>
      <c r="F152" s="419" t="s">
        <v>7</v>
      </c>
      <c r="G152" s="419" t="s">
        <v>536</v>
      </c>
      <c r="H152" s="419" t="str">
        <f t="shared" si="37"/>
        <v>PK4-NA-ME2</v>
      </c>
      <c r="I152" s="3465"/>
      <c r="J152" s="916" t="s">
        <v>490</v>
      </c>
      <c r="K152" s="3403"/>
      <c r="L152" s="415"/>
      <c r="M152" s="3403"/>
      <c r="N152" s="3403"/>
      <c r="O152" s="3403"/>
      <c r="P152" s="3403"/>
      <c r="Q152" s="3403"/>
      <c r="R152" s="4355"/>
      <c r="S152" s="432"/>
    </row>
    <row r="153" spans="1:19">
      <c r="A153" s="397" t="s">
        <v>315</v>
      </c>
      <c r="B153" s="418" t="s">
        <v>1259</v>
      </c>
      <c r="C153" s="3440"/>
      <c r="D153" s="3413"/>
      <c r="E153" s="419" t="s">
        <v>713</v>
      </c>
      <c r="F153" s="419" t="s">
        <v>7</v>
      </c>
      <c r="G153" s="419" t="s">
        <v>536</v>
      </c>
      <c r="H153" s="419" t="str">
        <f t="shared" si="37"/>
        <v>PK4-NA-ME2</v>
      </c>
      <c r="I153" s="3465"/>
      <c r="J153" s="916" t="s">
        <v>490</v>
      </c>
      <c r="K153" s="3403"/>
      <c r="L153" s="415"/>
      <c r="M153" s="3403"/>
      <c r="N153" s="3403"/>
      <c r="O153" s="3403"/>
      <c r="P153" s="3403"/>
      <c r="Q153" s="3403"/>
      <c r="R153" s="4355"/>
      <c r="S153" s="432"/>
    </row>
    <row r="154" spans="1:19">
      <c r="A154" s="399" t="s">
        <v>315</v>
      </c>
      <c r="B154" s="418" t="s">
        <v>1260</v>
      </c>
      <c r="C154" s="3440"/>
      <c r="D154" s="3413"/>
      <c r="E154" s="427" t="s">
        <v>713</v>
      </c>
      <c r="F154" s="427" t="s">
        <v>7</v>
      </c>
      <c r="G154" s="427" t="s">
        <v>536</v>
      </c>
      <c r="H154" s="419" t="str">
        <f t="shared" si="37"/>
        <v>PK4-NA-ME2</v>
      </c>
      <c r="I154" s="3465"/>
      <c r="J154" s="916" t="s">
        <v>490</v>
      </c>
      <c r="K154" s="3403"/>
      <c r="L154" s="429"/>
      <c r="M154" s="3403"/>
      <c r="N154" s="3403"/>
      <c r="O154" s="3403"/>
      <c r="P154" s="3403"/>
      <c r="Q154" s="3403"/>
      <c r="R154" s="4355"/>
      <c r="S154" s="432"/>
    </row>
    <row r="155" spans="1:19" ht="13.5" thickBot="1">
      <c r="A155" s="398" t="s">
        <v>315</v>
      </c>
      <c r="B155" s="418" t="s">
        <v>1261</v>
      </c>
      <c r="C155" s="3448"/>
      <c r="D155" s="3414"/>
      <c r="E155" s="465" t="s">
        <v>713</v>
      </c>
      <c r="F155" s="465" t="s">
        <v>7</v>
      </c>
      <c r="G155" s="465" t="s">
        <v>536</v>
      </c>
      <c r="H155" s="465" t="str">
        <f t="shared" si="37"/>
        <v>PK4-NA-ME2</v>
      </c>
      <c r="I155" s="3577"/>
      <c r="J155" s="921" t="s">
        <v>490</v>
      </c>
      <c r="K155" s="3416"/>
      <c r="L155" s="423"/>
      <c r="M155" s="3416"/>
      <c r="N155" s="3416"/>
      <c r="O155" s="3416"/>
      <c r="P155" s="3416"/>
      <c r="Q155" s="3416"/>
      <c r="R155" s="4356"/>
      <c r="S155" s="432"/>
    </row>
    <row r="156" spans="1:19">
      <c r="A156" s="1060" t="s">
        <v>315</v>
      </c>
      <c r="B156" s="488" t="s">
        <v>1254</v>
      </c>
      <c r="C156" s="3488">
        <v>363412</v>
      </c>
      <c r="D156" s="3489">
        <v>4612</v>
      </c>
      <c r="E156" s="543" t="s">
        <v>846</v>
      </c>
      <c r="F156" s="543" t="s">
        <v>9</v>
      </c>
      <c r="G156" s="543" t="s">
        <v>697</v>
      </c>
      <c r="H156" s="543" t="str">
        <f>A156&amp;"-"&amp;E156&amp;F156&amp;"-"&amp;G156&amp;2</f>
        <v>PK4-QC-EE2</v>
      </c>
      <c r="I156" s="3490" t="s">
        <v>482</v>
      </c>
      <c r="J156" s="914" t="s">
        <v>485</v>
      </c>
      <c r="K156" s="3402">
        <v>90</v>
      </c>
      <c r="L156" s="407"/>
      <c r="M156" s="3402" t="s">
        <v>80</v>
      </c>
      <c r="N156" s="3402"/>
      <c r="O156" s="3402">
        <v>60</v>
      </c>
      <c r="P156" s="3402">
        <v>1</v>
      </c>
      <c r="Q156" s="3402">
        <f t="shared" ref="Q156" si="39">O156*P156</f>
        <v>60</v>
      </c>
      <c r="R156" s="4354" t="s">
        <v>384</v>
      </c>
      <c r="S156" s="432" t="s">
        <v>531</v>
      </c>
    </row>
    <row r="157" spans="1:19">
      <c r="A157" s="801" t="s">
        <v>315</v>
      </c>
      <c r="B157" s="426" t="s">
        <v>1255</v>
      </c>
      <c r="C157" s="3440"/>
      <c r="D157" s="3413"/>
      <c r="E157" s="419" t="s">
        <v>846</v>
      </c>
      <c r="F157" s="419" t="s">
        <v>9</v>
      </c>
      <c r="G157" s="419" t="s">
        <v>697</v>
      </c>
      <c r="H157" s="419" t="str">
        <f t="shared" ref="H157:H163" si="40">A157&amp;"-"&amp;E157&amp;F157&amp;"-"&amp;G157&amp;2</f>
        <v>PK4-QC-EE2</v>
      </c>
      <c r="I157" s="3465"/>
      <c r="J157" s="916" t="s">
        <v>485</v>
      </c>
      <c r="K157" s="3403"/>
      <c r="L157" s="415"/>
      <c r="M157" s="3403"/>
      <c r="N157" s="3403"/>
      <c r="O157" s="3403"/>
      <c r="P157" s="3403"/>
      <c r="Q157" s="3403"/>
      <c r="R157" s="4355"/>
      <c r="S157" s="432"/>
    </row>
    <row r="158" spans="1:19">
      <c r="A158" s="801" t="s">
        <v>315</v>
      </c>
      <c r="B158" s="418" t="s">
        <v>1256</v>
      </c>
      <c r="C158" s="3440"/>
      <c r="D158" s="3413"/>
      <c r="E158" s="419" t="s">
        <v>846</v>
      </c>
      <c r="F158" s="419" t="s">
        <v>9</v>
      </c>
      <c r="G158" s="419" t="s">
        <v>697</v>
      </c>
      <c r="H158" s="419" t="str">
        <f t="shared" ref="H158:H159" si="41">A158&amp;"-"&amp;E158&amp;F158&amp;"-"&amp;G158&amp;2</f>
        <v>PK4-QC-EE2</v>
      </c>
      <c r="I158" s="3465"/>
      <c r="J158" s="916" t="s">
        <v>485</v>
      </c>
      <c r="K158" s="3403"/>
      <c r="L158" s="415"/>
      <c r="M158" s="3403"/>
      <c r="N158" s="3403"/>
      <c r="O158" s="3403"/>
      <c r="P158" s="3403"/>
      <c r="Q158" s="3403"/>
      <c r="R158" s="4355"/>
      <c r="S158" s="432"/>
    </row>
    <row r="159" spans="1:19">
      <c r="A159" s="801" t="s">
        <v>315</v>
      </c>
      <c r="B159" s="418" t="s">
        <v>1257</v>
      </c>
      <c r="C159" s="3440"/>
      <c r="D159" s="3413"/>
      <c r="E159" s="419" t="s">
        <v>846</v>
      </c>
      <c r="F159" s="419" t="s">
        <v>9</v>
      </c>
      <c r="G159" s="419" t="s">
        <v>697</v>
      </c>
      <c r="H159" s="419" t="str">
        <f t="shared" si="41"/>
        <v>PK4-QC-EE2</v>
      </c>
      <c r="I159" s="3465"/>
      <c r="J159" s="916" t="s">
        <v>485</v>
      </c>
      <c r="K159" s="3403"/>
      <c r="L159" s="415"/>
      <c r="M159" s="3403"/>
      <c r="N159" s="3403"/>
      <c r="O159" s="3403"/>
      <c r="P159" s="3403"/>
      <c r="Q159" s="3403"/>
      <c r="R159" s="4355"/>
      <c r="S159" s="432"/>
    </row>
    <row r="160" spans="1:19">
      <c r="A160" s="801" t="s">
        <v>315</v>
      </c>
      <c r="B160" s="418" t="s">
        <v>1258</v>
      </c>
      <c r="C160" s="3440"/>
      <c r="D160" s="3413"/>
      <c r="E160" s="419" t="s">
        <v>846</v>
      </c>
      <c r="F160" s="419" t="s">
        <v>9</v>
      </c>
      <c r="G160" s="419" t="s">
        <v>697</v>
      </c>
      <c r="H160" s="419" t="str">
        <f t="shared" si="40"/>
        <v>PK4-QC-EE2</v>
      </c>
      <c r="I160" s="3465"/>
      <c r="J160" s="916" t="s">
        <v>485</v>
      </c>
      <c r="K160" s="3403"/>
      <c r="L160" s="415"/>
      <c r="M160" s="3403"/>
      <c r="N160" s="3403"/>
      <c r="O160" s="3403"/>
      <c r="P160" s="3403"/>
      <c r="Q160" s="3403"/>
      <c r="R160" s="4355"/>
      <c r="S160" s="432"/>
    </row>
    <row r="161" spans="1:19">
      <c r="A161" s="801" t="s">
        <v>315</v>
      </c>
      <c r="B161" s="418" t="s">
        <v>1259</v>
      </c>
      <c r="C161" s="3440"/>
      <c r="D161" s="3413"/>
      <c r="E161" s="419" t="s">
        <v>846</v>
      </c>
      <c r="F161" s="419" t="s">
        <v>9</v>
      </c>
      <c r="G161" s="419" t="s">
        <v>697</v>
      </c>
      <c r="H161" s="419" t="str">
        <f t="shared" si="40"/>
        <v>PK4-QC-EE2</v>
      </c>
      <c r="I161" s="3465"/>
      <c r="J161" s="916" t="s">
        <v>485</v>
      </c>
      <c r="K161" s="3403"/>
      <c r="L161" s="415"/>
      <c r="M161" s="3403"/>
      <c r="N161" s="3403"/>
      <c r="O161" s="3403"/>
      <c r="P161" s="3403"/>
      <c r="Q161" s="3403"/>
      <c r="R161" s="4355"/>
      <c r="S161" s="432"/>
    </row>
    <row r="162" spans="1:19">
      <c r="A162" s="799" t="s">
        <v>315</v>
      </c>
      <c r="B162" s="418" t="s">
        <v>1260</v>
      </c>
      <c r="C162" s="3440"/>
      <c r="D162" s="3413"/>
      <c r="E162" s="427" t="s">
        <v>846</v>
      </c>
      <c r="F162" s="427" t="s">
        <v>9</v>
      </c>
      <c r="G162" s="427" t="s">
        <v>697</v>
      </c>
      <c r="H162" s="427" t="str">
        <f t="shared" si="40"/>
        <v>PK4-QC-EE2</v>
      </c>
      <c r="I162" s="3465"/>
      <c r="J162" s="920" t="s">
        <v>485</v>
      </c>
      <c r="K162" s="3403"/>
      <c r="L162" s="429"/>
      <c r="M162" s="3403"/>
      <c r="N162" s="3403"/>
      <c r="O162" s="3403"/>
      <c r="P162" s="3403"/>
      <c r="Q162" s="3403"/>
      <c r="R162" s="4355"/>
      <c r="S162" s="432"/>
    </row>
    <row r="163" spans="1:19" ht="13.5" thickBot="1">
      <c r="A163" s="803" t="s">
        <v>315</v>
      </c>
      <c r="B163" s="418" t="s">
        <v>1261</v>
      </c>
      <c r="C163" s="3448"/>
      <c r="D163" s="3414"/>
      <c r="E163" s="465" t="s">
        <v>846</v>
      </c>
      <c r="F163" s="465" t="s">
        <v>9</v>
      </c>
      <c r="G163" s="465" t="s">
        <v>697</v>
      </c>
      <c r="H163" s="465" t="str">
        <f t="shared" si="40"/>
        <v>PK4-QC-EE2</v>
      </c>
      <c r="I163" s="3577"/>
      <c r="J163" s="921" t="s">
        <v>485</v>
      </c>
      <c r="K163" s="3416"/>
      <c r="L163" s="423"/>
      <c r="M163" s="3416"/>
      <c r="N163" s="3416"/>
      <c r="O163" s="3416"/>
      <c r="P163" s="3416"/>
      <c r="Q163" s="3416"/>
      <c r="R163" s="4356"/>
      <c r="S163" s="432"/>
    </row>
    <row r="164" spans="1:19">
      <c r="A164" s="396" t="s">
        <v>315</v>
      </c>
      <c r="B164" s="488" t="s">
        <v>1254</v>
      </c>
      <c r="C164" s="3488">
        <v>363413</v>
      </c>
      <c r="D164" s="3489">
        <v>4613</v>
      </c>
      <c r="E164" s="515" t="s">
        <v>846</v>
      </c>
      <c r="F164" s="433" t="s">
        <v>32</v>
      </c>
      <c r="G164" s="433" t="s">
        <v>697</v>
      </c>
      <c r="H164" s="516" t="str">
        <f>A164&amp;"-"&amp;E164&amp;F164&amp;"-"&amp;G164&amp;2</f>
        <v>PK4-QI-EE2</v>
      </c>
      <c r="I164" s="3490" t="s">
        <v>482</v>
      </c>
      <c r="J164" s="922" t="s">
        <v>507</v>
      </c>
      <c r="K164" s="3402">
        <v>90</v>
      </c>
      <c r="L164" s="407"/>
      <c r="M164" s="3402" t="s">
        <v>80</v>
      </c>
      <c r="N164" s="3402"/>
      <c r="O164" s="3402">
        <v>60</v>
      </c>
      <c r="P164" s="3402">
        <v>1</v>
      </c>
      <c r="Q164" s="3402">
        <f t="shared" ref="Q164" si="42">O164*P164</f>
        <v>60</v>
      </c>
      <c r="R164" s="4354" t="s">
        <v>384</v>
      </c>
      <c r="S164" s="432" t="s">
        <v>529</v>
      </c>
    </row>
    <row r="165" spans="1:19">
      <c r="A165" s="397" t="s">
        <v>315</v>
      </c>
      <c r="B165" s="426" t="s">
        <v>1255</v>
      </c>
      <c r="C165" s="3440"/>
      <c r="D165" s="3413"/>
      <c r="E165" s="455" t="s">
        <v>846</v>
      </c>
      <c r="F165" s="438" t="s">
        <v>32</v>
      </c>
      <c r="G165" s="438" t="s">
        <v>697</v>
      </c>
      <c r="H165" s="518" t="str">
        <f t="shared" ref="H165:H171" si="43">A165&amp;"-"&amp;E165&amp;F165&amp;"-"&amp;G165&amp;2</f>
        <v>PK4-QI-EE2</v>
      </c>
      <c r="I165" s="3465"/>
      <c r="J165" s="923" t="s">
        <v>507</v>
      </c>
      <c r="K165" s="3403"/>
      <c r="L165" s="415"/>
      <c r="M165" s="3403"/>
      <c r="N165" s="3403"/>
      <c r="O165" s="3403"/>
      <c r="P165" s="3403"/>
      <c r="Q165" s="3403"/>
      <c r="R165" s="4355"/>
      <c r="S165" s="432"/>
    </row>
    <row r="166" spans="1:19">
      <c r="A166" s="397" t="s">
        <v>315</v>
      </c>
      <c r="B166" s="418" t="s">
        <v>1256</v>
      </c>
      <c r="C166" s="3440"/>
      <c r="D166" s="3413"/>
      <c r="E166" s="455" t="s">
        <v>846</v>
      </c>
      <c r="F166" s="438" t="s">
        <v>32</v>
      </c>
      <c r="G166" s="438" t="s">
        <v>697</v>
      </c>
      <c r="H166" s="518" t="str">
        <f t="shared" ref="H166:H167" si="44">A166&amp;"-"&amp;E166&amp;F166&amp;"-"&amp;G166&amp;2</f>
        <v>PK4-QI-EE2</v>
      </c>
      <c r="I166" s="3465"/>
      <c r="J166" s="923" t="s">
        <v>507</v>
      </c>
      <c r="K166" s="3403"/>
      <c r="L166" s="415"/>
      <c r="M166" s="3403"/>
      <c r="N166" s="3403"/>
      <c r="O166" s="3403"/>
      <c r="P166" s="3403"/>
      <c r="Q166" s="3403"/>
      <c r="R166" s="4355"/>
      <c r="S166" s="432"/>
    </row>
    <row r="167" spans="1:19">
      <c r="A167" s="397" t="s">
        <v>315</v>
      </c>
      <c r="B167" s="418" t="s">
        <v>1257</v>
      </c>
      <c r="C167" s="3440"/>
      <c r="D167" s="3413"/>
      <c r="E167" s="455" t="s">
        <v>846</v>
      </c>
      <c r="F167" s="438" t="s">
        <v>32</v>
      </c>
      <c r="G167" s="438" t="s">
        <v>697</v>
      </c>
      <c r="H167" s="518" t="str">
        <f t="shared" si="44"/>
        <v>PK4-QI-EE2</v>
      </c>
      <c r="I167" s="3465"/>
      <c r="J167" s="923" t="s">
        <v>507</v>
      </c>
      <c r="K167" s="3403"/>
      <c r="L167" s="415"/>
      <c r="M167" s="3403"/>
      <c r="N167" s="3403"/>
      <c r="O167" s="3403"/>
      <c r="P167" s="3403"/>
      <c r="Q167" s="3403"/>
      <c r="R167" s="4355"/>
      <c r="S167" s="432"/>
    </row>
    <row r="168" spans="1:19">
      <c r="A168" s="397" t="s">
        <v>315</v>
      </c>
      <c r="B168" s="418" t="s">
        <v>1258</v>
      </c>
      <c r="C168" s="3440"/>
      <c r="D168" s="3413"/>
      <c r="E168" s="455" t="s">
        <v>846</v>
      </c>
      <c r="F168" s="438" t="s">
        <v>32</v>
      </c>
      <c r="G168" s="438" t="s">
        <v>697</v>
      </c>
      <c r="H168" s="454" t="str">
        <f t="shared" si="43"/>
        <v>PK4-QI-EE2</v>
      </c>
      <c r="I168" s="3465"/>
      <c r="J168" s="924" t="s">
        <v>507</v>
      </c>
      <c r="K168" s="3403"/>
      <c r="L168" s="415"/>
      <c r="M168" s="3403"/>
      <c r="N168" s="3403"/>
      <c r="O168" s="3403"/>
      <c r="P168" s="3403"/>
      <c r="Q168" s="3403"/>
      <c r="R168" s="4355"/>
      <c r="S168" s="432"/>
    </row>
    <row r="169" spans="1:19">
      <c r="A169" s="397" t="s">
        <v>315</v>
      </c>
      <c r="B169" s="418" t="s">
        <v>1259</v>
      </c>
      <c r="C169" s="3440"/>
      <c r="D169" s="3413"/>
      <c r="E169" s="455" t="s">
        <v>846</v>
      </c>
      <c r="F169" s="438" t="s">
        <v>32</v>
      </c>
      <c r="G169" s="438" t="s">
        <v>697</v>
      </c>
      <c r="H169" s="454" t="str">
        <f t="shared" si="43"/>
        <v>PK4-QI-EE2</v>
      </c>
      <c r="I169" s="3465"/>
      <c r="J169" s="924" t="s">
        <v>507</v>
      </c>
      <c r="K169" s="3403"/>
      <c r="L169" s="415"/>
      <c r="M169" s="3403"/>
      <c r="N169" s="3403"/>
      <c r="O169" s="3403"/>
      <c r="P169" s="3403"/>
      <c r="Q169" s="3403"/>
      <c r="R169" s="4355"/>
      <c r="S169" s="432"/>
    </row>
    <row r="170" spans="1:19">
      <c r="A170" s="399" t="s">
        <v>315</v>
      </c>
      <c r="B170" s="418" t="s">
        <v>1260</v>
      </c>
      <c r="C170" s="3440"/>
      <c r="D170" s="3413"/>
      <c r="E170" s="455" t="s">
        <v>846</v>
      </c>
      <c r="F170" s="438" t="s">
        <v>32</v>
      </c>
      <c r="G170" s="438" t="s">
        <v>697</v>
      </c>
      <c r="H170" s="454" t="str">
        <f t="shared" si="43"/>
        <v>PK4-QI-EE2</v>
      </c>
      <c r="I170" s="3465"/>
      <c r="J170" s="924" t="s">
        <v>507</v>
      </c>
      <c r="K170" s="3403"/>
      <c r="L170" s="429"/>
      <c r="M170" s="3403"/>
      <c r="N170" s="3403"/>
      <c r="O170" s="3403"/>
      <c r="P170" s="3403"/>
      <c r="Q170" s="3403"/>
      <c r="R170" s="4355"/>
      <c r="S170" s="432"/>
    </row>
    <row r="171" spans="1:19" ht="13.5" thickBot="1">
      <c r="A171" s="398" t="s">
        <v>315</v>
      </c>
      <c r="B171" s="418" t="s">
        <v>1261</v>
      </c>
      <c r="C171" s="3448"/>
      <c r="D171" s="3414"/>
      <c r="E171" s="459" t="s">
        <v>846</v>
      </c>
      <c r="F171" s="442" t="s">
        <v>32</v>
      </c>
      <c r="G171" s="442" t="s">
        <v>697</v>
      </c>
      <c r="H171" s="458" t="str">
        <f t="shared" si="43"/>
        <v>PK4-QI-EE2</v>
      </c>
      <c r="I171" s="3577"/>
      <c r="J171" s="925" t="s">
        <v>507</v>
      </c>
      <c r="K171" s="3416"/>
      <c r="L171" s="423"/>
      <c r="M171" s="3416"/>
      <c r="N171" s="3416"/>
      <c r="O171" s="3416"/>
      <c r="P171" s="3416"/>
      <c r="Q171" s="3416"/>
      <c r="R171" s="4356"/>
      <c r="S171" s="432"/>
    </row>
    <row r="172" spans="1:19">
      <c r="A172" s="396" t="s">
        <v>315</v>
      </c>
      <c r="B172" s="488" t="s">
        <v>1254</v>
      </c>
      <c r="C172" s="3488">
        <v>363414</v>
      </c>
      <c r="D172" s="3489">
        <v>4614</v>
      </c>
      <c r="E172" s="516" t="s">
        <v>718</v>
      </c>
      <c r="F172" s="433" t="s">
        <v>34</v>
      </c>
      <c r="G172" s="433" t="s">
        <v>536</v>
      </c>
      <c r="H172" s="516" t="str">
        <f>A172&amp;"-"&amp;E172&amp;F172&amp;"-"&amp;G172&amp;2</f>
        <v>PK4-YR-ME2</v>
      </c>
      <c r="I172" s="3490" t="s">
        <v>477</v>
      </c>
      <c r="J172" s="922" t="s">
        <v>479</v>
      </c>
      <c r="K172" s="3402" t="str">
        <f>_xlfn.IFS(E172="Y","365",E172="365","30")</f>
        <v>365</v>
      </c>
      <c r="L172" s="407"/>
      <c r="M172" s="3402" t="s">
        <v>80</v>
      </c>
      <c r="N172" s="3402"/>
      <c r="O172" s="3402">
        <v>120</v>
      </c>
      <c r="P172" s="3402">
        <v>2</v>
      </c>
      <c r="Q172" s="3402">
        <f>O172*P172</f>
        <v>240</v>
      </c>
      <c r="R172" s="4354" t="s">
        <v>385</v>
      </c>
      <c r="S172" s="432" t="s">
        <v>530</v>
      </c>
    </row>
    <row r="173" spans="1:19">
      <c r="A173" s="397" t="s">
        <v>315</v>
      </c>
      <c r="B173" s="426" t="s">
        <v>1255</v>
      </c>
      <c r="C173" s="3440"/>
      <c r="D173" s="3413"/>
      <c r="E173" s="455" t="s">
        <v>718</v>
      </c>
      <c r="F173" s="911" t="s">
        <v>34</v>
      </c>
      <c r="G173" s="911" t="s">
        <v>536</v>
      </c>
      <c r="H173" s="518" t="str">
        <f>A173&amp;"-"&amp;E173&amp;F173&amp;"-"&amp;G173&amp;2</f>
        <v>PK4-YR-ME2</v>
      </c>
      <c r="I173" s="3465"/>
      <c r="J173" s="924" t="s">
        <v>479</v>
      </c>
      <c r="K173" s="3403"/>
      <c r="L173" s="415"/>
      <c r="M173" s="3403"/>
      <c r="N173" s="3403"/>
      <c r="O173" s="3403"/>
      <c r="P173" s="3403"/>
      <c r="Q173" s="3403"/>
      <c r="R173" s="4355"/>
      <c r="S173" s="432"/>
    </row>
    <row r="174" spans="1:19">
      <c r="A174" s="397" t="s">
        <v>315</v>
      </c>
      <c r="B174" s="418" t="s">
        <v>1256</v>
      </c>
      <c r="C174" s="3440"/>
      <c r="D174" s="3413"/>
      <c r="E174" s="455" t="s">
        <v>718</v>
      </c>
      <c r="F174" s="911" t="s">
        <v>34</v>
      </c>
      <c r="G174" s="911" t="s">
        <v>536</v>
      </c>
      <c r="H174" s="518" t="str">
        <f t="shared" ref="H174:H175" si="45">A174&amp;"-"&amp;E174&amp;F174&amp;"-"&amp;G174&amp;2</f>
        <v>PK4-YR-ME2</v>
      </c>
      <c r="I174" s="3465"/>
      <c r="J174" s="924" t="s">
        <v>479</v>
      </c>
      <c r="K174" s="3403"/>
      <c r="L174" s="415"/>
      <c r="M174" s="3403"/>
      <c r="N174" s="3403"/>
      <c r="O174" s="3403"/>
      <c r="P174" s="3403"/>
      <c r="Q174" s="3403"/>
      <c r="R174" s="4355"/>
      <c r="S174" s="432"/>
    </row>
    <row r="175" spans="1:19">
      <c r="A175" s="397" t="s">
        <v>315</v>
      </c>
      <c r="B175" s="418" t="s">
        <v>1257</v>
      </c>
      <c r="C175" s="3440"/>
      <c r="D175" s="3413"/>
      <c r="E175" s="455" t="s">
        <v>718</v>
      </c>
      <c r="F175" s="911" t="s">
        <v>34</v>
      </c>
      <c r="G175" s="911" t="s">
        <v>536</v>
      </c>
      <c r="H175" s="518" t="str">
        <f t="shared" si="45"/>
        <v>PK4-YR-ME2</v>
      </c>
      <c r="I175" s="3465"/>
      <c r="J175" s="924" t="s">
        <v>479</v>
      </c>
      <c r="K175" s="3403"/>
      <c r="L175" s="415"/>
      <c r="M175" s="3403"/>
      <c r="N175" s="3403"/>
      <c r="O175" s="3403"/>
      <c r="P175" s="3403"/>
      <c r="Q175" s="3403"/>
      <c r="R175" s="4355"/>
      <c r="S175" s="432"/>
    </row>
    <row r="176" spans="1:19">
      <c r="A176" s="397" t="s">
        <v>315</v>
      </c>
      <c r="B176" s="418" t="s">
        <v>1258</v>
      </c>
      <c r="C176" s="3440"/>
      <c r="D176" s="3413"/>
      <c r="E176" s="455" t="s">
        <v>718</v>
      </c>
      <c r="F176" s="438" t="s">
        <v>34</v>
      </c>
      <c r="G176" s="438" t="s">
        <v>536</v>
      </c>
      <c r="H176" s="454" t="str">
        <f t="shared" ref="H176:H179" si="46">A176&amp;"-"&amp;E176&amp;F176&amp;"-"&amp;G176&amp;2</f>
        <v>PK4-YR-ME2</v>
      </c>
      <c r="I176" s="3465"/>
      <c r="J176" s="924" t="s">
        <v>479</v>
      </c>
      <c r="K176" s="3403"/>
      <c r="L176" s="415"/>
      <c r="M176" s="3403"/>
      <c r="N176" s="3403"/>
      <c r="O176" s="3403"/>
      <c r="P176" s="3403"/>
      <c r="Q176" s="3403"/>
      <c r="R176" s="4355"/>
      <c r="S176" s="432"/>
    </row>
    <row r="177" spans="1:19">
      <c r="A177" s="397" t="s">
        <v>315</v>
      </c>
      <c r="B177" s="418" t="s">
        <v>1259</v>
      </c>
      <c r="C177" s="3440"/>
      <c r="D177" s="3413"/>
      <c r="E177" s="455" t="s">
        <v>718</v>
      </c>
      <c r="F177" s="438" t="s">
        <v>34</v>
      </c>
      <c r="G177" s="438" t="s">
        <v>536</v>
      </c>
      <c r="H177" s="454" t="str">
        <f t="shared" si="46"/>
        <v>PK4-YR-ME2</v>
      </c>
      <c r="I177" s="3465"/>
      <c r="J177" s="924" t="s">
        <v>479</v>
      </c>
      <c r="K177" s="3403"/>
      <c r="L177" s="415"/>
      <c r="M177" s="3403"/>
      <c r="N177" s="3403"/>
      <c r="O177" s="3403"/>
      <c r="P177" s="3403"/>
      <c r="Q177" s="3403"/>
      <c r="R177" s="4355"/>
      <c r="S177" s="432"/>
    </row>
    <row r="178" spans="1:19">
      <c r="A178" s="399" t="s">
        <v>315</v>
      </c>
      <c r="B178" s="418" t="s">
        <v>1260</v>
      </c>
      <c r="C178" s="3440"/>
      <c r="D178" s="3413"/>
      <c r="E178" s="455" t="s">
        <v>718</v>
      </c>
      <c r="F178" s="438" t="s">
        <v>34</v>
      </c>
      <c r="G178" s="438" t="s">
        <v>536</v>
      </c>
      <c r="H178" s="454" t="str">
        <f t="shared" si="46"/>
        <v>PK4-YR-ME2</v>
      </c>
      <c r="I178" s="3465"/>
      <c r="J178" s="924" t="s">
        <v>479</v>
      </c>
      <c r="K178" s="3403"/>
      <c r="L178" s="415"/>
      <c r="M178" s="3403"/>
      <c r="N178" s="3403"/>
      <c r="O178" s="3403"/>
      <c r="P178" s="3403"/>
      <c r="Q178" s="3403"/>
      <c r="R178" s="4355"/>
      <c r="S178" s="432"/>
    </row>
    <row r="179" spans="1:19" ht="13.5" thickBot="1">
      <c r="A179" s="398" t="s">
        <v>315</v>
      </c>
      <c r="B179" s="418" t="s">
        <v>1261</v>
      </c>
      <c r="C179" s="3448"/>
      <c r="D179" s="3414"/>
      <c r="E179" s="459" t="s">
        <v>718</v>
      </c>
      <c r="F179" s="442" t="s">
        <v>34</v>
      </c>
      <c r="G179" s="442" t="s">
        <v>536</v>
      </c>
      <c r="H179" s="458" t="str">
        <f t="shared" si="46"/>
        <v>PK4-YR-ME2</v>
      </c>
      <c r="I179" s="3577"/>
      <c r="J179" s="925" t="s">
        <v>479</v>
      </c>
      <c r="K179" s="3416"/>
      <c r="L179" s="423"/>
      <c r="M179" s="3416"/>
      <c r="N179" s="3416"/>
      <c r="O179" s="3416"/>
      <c r="P179" s="3416"/>
      <c r="Q179" s="3416"/>
      <c r="R179" s="4356"/>
      <c r="S179" s="432"/>
    </row>
    <row r="180" spans="1:19">
      <c r="A180" s="396" t="s">
        <v>315</v>
      </c>
      <c r="B180" s="488" t="s">
        <v>1254</v>
      </c>
      <c r="C180" s="3488">
        <v>363415</v>
      </c>
      <c r="D180" s="3489">
        <v>4615</v>
      </c>
      <c r="E180" s="515" t="s">
        <v>718</v>
      </c>
      <c r="F180" s="433" t="s">
        <v>32</v>
      </c>
      <c r="G180" s="433" t="s">
        <v>536</v>
      </c>
      <c r="H180" s="516" t="str">
        <f>A180&amp;"-"&amp;E180&amp;F180&amp;"-"&amp;G180&amp;2</f>
        <v>PK4-YI-ME2</v>
      </c>
      <c r="I180" s="3490" t="s">
        <v>492</v>
      </c>
      <c r="J180" s="922" t="s">
        <v>494</v>
      </c>
      <c r="K180" s="3402" t="str">
        <f>_xlfn.IFS(E180="Y","365",E180="365","30")</f>
        <v>365</v>
      </c>
      <c r="L180" s="407"/>
      <c r="M180" s="3402" t="s">
        <v>80</v>
      </c>
      <c r="N180" s="3402"/>
      <c r="O180" s="3402">
        <v>60</v>
      </c>
      <c r="P180" s="3402">
        <v>2</v>
      </c>
      <c r="Q180" s="3402">
        <f>O180*2</f>
        <v>120</v>
      </c>
      <c r="R180" s="4354" t="s">
        <v>383</v>
      </c>
      <c r="S180" s="432" t="s">
        <v>529</v>
      </c>
    </row>
    <row r="181" spans="1:19">
      <c r="A181" s="399" t="s">
        <v>315</v>
      </c>
      <c r="B181" s="426" t="s">
        <v>1255</v>
      </c>
      <c r="C181" s="3440"/>
      <c r="D181" s="3413"/>
      <c r="E181" s="461" t="s">
        <v>718</v>
      </c>
      <c r="F181" s="911" t="s">
        <v>32</v>
      </c>
      <c r="G181" s="911" t="s">
        <v>536</v>
      </c>
      <c r="H181" s="518" t="str">
        <f t="shared" ref="H181:H182" si="47">A181&amp;"-"&amp;E181&amp;F181&amp;"-"&amp;G181&amp;2</f>
        <v>PK4-YI-ME2</v>
      </c>
      <c r="I181" s="3465"/>
      <c r="J181" s="923" t="s">
        <v>494</v>
      </c>
      <c r="K181" s="3403"/>
      <c r="L181" s="429"/>
      <c r="M181" s="3403"/>
      <c r="N181" s="3403"/>
      <c r="O181" s="3403"/>
      <c r="P181" s="3403"/>
      <c r="Q181" s="3403"/>
      <c r="R181" s="4355"/>
      <c r="S181" s="432"/>
    </row>
    <row r="182" spans="1:19">
      <c r="A182" s="399" t="s">
        <v>315</v>
      </c>
      <c r="B182" s="418" t="s">
        <v>1256</v>
      </c>
      <c r="C182" s="3440"/>
      <c r="D182" s="3413"/>
      <c r="E182" s="461" t="s">
        <v>718</v>
      </c>
      <c r="F182" s="911" t="s">
        <v>32</v>
      </c>
      <c r="G182" s="911" t="s">
        <v>536</v>
      </c>
      <c r="H182" s="518" t="str">
        <f t="shared" si="47"/>
        <v>PK4-YI-ME2</v>
      </c>
      <c r="I182" s="3465"/>
      <c r="J182" s="923" t="s">
        <v>494</v>
      </c>
      <c r="K182" s="3403"/>
      <c r="L182" s="429"/>
      <c r="M182" s="3403"/>
      <c r="N182" s="3403"/>
      <c r="O182" s="3403"/>
      <c r="P182" s="3403"/>
      <c r="Q182" s="3403"/>
      <c r="R182" s="4355"/>
      <c r="S182" s="432"/>
    </row>
    <row r="183" spans="1:19">
      <c r="A183" s="397" t="s">
        <v>315</v>
      </c>
      <c r="B183" s="418" t="s">
        <v>1257</v>
      </c>
      <c r="C183" s="3440"/>
      <c r="D183" s="3413"/>
      <c r="E183" s="455" t="s">
        <v>718</v>
      </c>
      <c r="F183" s="438" t="s">
        <v>32</v>
      </c>
      <c r="G183" s="438" t="s">
        <v>536</v>
      </c>
      <c r="H183" s="518" t="str">
        <f t="shared" ref="H183:H187" si="48">A183&amp;"-"&amp;E183&amp;F183&amp;"-"&amp;G183&amp;2</f>
        <v>PK4-YI-ME2</v>
      </c>
      <c r="I183" s="3465"/>
      <c r="J183" s="924" t="s">
        <v>494</v>
      </c>
      <c r="K183" s="3403"/>
      <c r="L183" s="415"/>
      <c r="M183" s="3403"/>
      <c r="N183" s="3403"/>
      <c r="O183" s="3403"/>
      <c r="P183" s="3403"/>
      <c r="Q183" s="3403"/>
      <c r="R183" s="4355"/>
      <c r="S183" s="432"/>
    </row>
    <row r="184" spans="1:19">
      <c r="A184" s="397" t="s">
        <v>315</v>
      </c>
      <c r="B184" s="418" t="s">
        <v>1258</v>
      </c>
      <c r="C184" s="3440"/>
      <c r="D184" s="3413"/>
      <c r="E184" s="455" t="s">
        <v>718</v>
      </c>
      <c r="F184" s="438" t="s">
        <v>32</v>
      </c>
      <c r="G184" s="438" t="s">
        <v>536</v>
      </c>
      <c r="H184" s="454" t="str">
        <f t="shared" si="48"/>
        <v>PK4-YI-ME2</v>
      </c>
      <c r="I184" s="3465"/>
      <c r="J184" s="924" t="s">
        <v>494</v>
      </c>
      <c r="K184" s="3403"/>
      <c r="L184" s="415"/>
      <c r="M184" s="3403"/>
      <c r="N184" s="3403"/>
      <c r="O184" s="3403"/>
      <c r="P184" s="3403"/>
      <c r="Q184" s="3403"/>
      <c r="R184" s="4355"/>
      <c r="S184" s="432"/>
    </row>
    <row r="185" spans="1:19">
      <c r="A185" s="397" t="s">
        <v>315</v>
      </c>
      <c r="B185" s="418" t="s">
        <v>1259</v>
      </c>
      <c r="C185" s="3440"/>
      <c r="D185" s="3413"/>
      <c r="E185" s="455" t="s">
        <v>718</v>
      </c>
      <c r="F185" s="438" t="s">
        <v>32</v>
      </c>
      <c r="G185" s="438" t="s">
        <v>536</v>
      </c>
      <c r="H185" s="454" t="str">
        <f t="shared" si="48"/>
        <v>PK4-YI-ME2</v>
      </c>
      <c r="I185" s="3465"/>
      <c r="J185" s="924" t="s">
        <v>494</v>
      </c>
      <c r="K185" s="3403"/>
      <c r="L185" s="415"/>
      <c r="M185" s="3403"/>
      <c r="N185" s="3403"/>
      <c r="O185" s="3403"/>
      <c r="P185" s="3403"/>
      <c r="Q185" s="3403"/>
      <c r="R185" s="4355"/>
      <c r="S185" s="432"/>
    </row>
    <row r="186" spans="1:19">
      <c r="A186" s="399" t="s">
        <v>315</v>
      </c>
      <c r="B186" s="418" t="s">
        <v>1260</v>
      </c>
      <c r="C186" s="3440"/>
      <c r="D186" s="3413"/>
      <c r="E186" s="455" t="s">
        <v>718</v>
      </c>
      <c r="F186" s="438" t="s">
        <v>32</v>
      </c>
      <c r="G186" s="438" t="s">
        <v>536</v>
      </c>
      <c r="H186" s="454" t="str">
        <f t="shared" si="48"/>
        <v>PK4-YI-ME2</v>
      </c>
      <c r="I186" s="3465"/>
      <c r="J186" s="924" t="s">
        <v>494</v>
      </c>
      <c r="K186" s="3403"/>
      <c r="L186" s="415"/>
      <c r="M186" s="3403"/>
      <c r="N186" s="3403"/>
      <c r="O186" s="3403"/>
      <c r="P186" s="3403"/>
      <c r="Q186" s="3403"/>
      <c r="R186" s="4355"/>
      <c r="S186" s="432"/>
    </row>
    <row r="187" spans="1:19" ht="13.5" thickBot="1">
      <c r="A187" s="398" t="s">
        <v>315</v>
      </c>
      <c r="B187" s="418" t="s">
        <v>1261</v>
      </c>
      <c r="C187" s="3448"/>
      <c r="D187" s="3414"/>
      <c r="E187" s="459" t="s">
        <v>718</v>
      </c>
      <c r="F187" s="442" t="s">
        <v>32</v>
      </c>
      <c r="G187" s="442" t="s">
        <v>536</v>
      </c>
      <c r="H187" s="458" t="str">
        <f t="shared" si="48"/>
        <v>PK4-YI-ME2</v>
      </c>
      <c r="I187" s="3577"/>
      <c r="J187" s="925" t="s">
        <v>494</v>
      </c>
      <c r="K187" s="3416"/>
      <c r="L187" s="423"/>
      <c r="M187" s="3416"/>
      <c r="N187" s="3416"/>
      <c r="O187" s="3416"/>
      <c r="P187" s="3416"/>
      <c r="Q187" s="3416"/>
      <c r="R187" s="4356"/>
      <c r="S187" s="432"/>
    </row>
    <row r="188" spans="1:19">
      <c r="A188" s="396" t="s">
        <v>315</v>
      </c>
      <c r="B188" s="488" t="s">
        <v>1254</v>
      </c>
      <c r="C188" s="3488">
        <v>363416</v>
      </c>
      <c r="D188" s="3489">
        <v>4616</v>
      </c>
      <c r="E188" s="515" t="s">
        <v>718</v>
      </c>
      <c r="F188" s="433" t="s">
        <v>34</v>
      </c>
      <c r="G188" s="433" t="s">
        <v>536</v>
      </c>
      <c r="H188" s="516" t="str">
        <f>A188&amp;"-"&amp;E188&amp;F188&amp;"-"&amp;G188&amp;4</f>
        <v>PK4-YR-ME4</v>
      </c>
      <c r="I188" s="3490" t="s">
        <v>489</v>
      </c>
      <c r="J188" s="922" t="s">
        <v>491</v>
      </c>
      <c r="K188" s="3402" t="str">
        <f>_xlfn.IFS(E188="Y","365",E188="365","30")</f>
        <v>365</v>
      </c>
      <c r="L188" s="407"/>
      <c r="M188" s="3402" t="s">
        <v>80</v>
      </c>
      <c r="N188" s="3402"/>
      <c r="O188" s="3402">
        <v>120</v>
      </c>
      <c r="P188" s="3402">
        <v>2</v>
      </c>
      <c r="Q188" s="3402">
        <f>O188*2</f>
        <v>240</v>
      </c>
      <c r="R188" s="4354" t="s">
        <v>385</v>
      </c>
      <c r="S188" s="437" t="s">
        <v>530</v>
      </c>
    </row>
    <row r="189" spans="1:19">
      <c r="A189" s="397" t="s">
        <v>315</v>
      </c>
      <c r="B189" s="426" t="s">
        <v>1255</v>
      </c>
      <c r="C189" s="3440"/>
      <c r="D189" s="3413"/>
      <c r="E189" s="455" t="s">
        <v>718</v>
      </c>
      <c r="F189" s="438" t="s">
        <v>34</v>
      </c>
      <c r="G189" s="438" t="s">
        <v>536</v>
      </c>
      <c r="H189" s="455" t="str">
        <f t="shared" ref="H189:H195" si="49">A189&amp;"-"&amp;E189&amp;F189&amp;"-"&amp;G189&amp;4</f>
        <v>PK4-YR-ME4</v>
      </c>
      <c r="I189" s="3465"/>
      <c r="J189" s="924" t="s">
        <v>491</v>
      </c>
      <c r="K189" s="3403"/>
      <c r="L189" s="415"/>
      <c r="M189" s="3403"/>
      <c r="N189" s="3403"/>
      <c r="O189" s="3403"/>
      <c r="P189" s="3403"/>
      <c r="Q189" s="3403"/>
      <c r="R189" s="4355"/>
      <c r="S189" s="432"/>
    </row>
    <row r="190" spans="1:19">
      <c r="A190" s="397" t="s">
        <v>315</v>
      </c>
      <c r="B190" s="418" t="s">
        <v>1256</v>
      </c>
      <c r="C190" s="3440"/>
      <c r="D190" s="3413"/>
      <c r="E190" s="455" t="s">
        <v>718</v>
      </c>
      <c r="F190" s="438" t="s">
        <v>34</v>
      </c>
      <c r="G190" s="438" t="s">
        <v>536</v>
      </c>
      <c r="H190" s="455" t="str">
        <f t="shared" ref="H190:H192" si="50">A190&amp;"-"&amp;E190&amp;F190&amp;"-"&amp;G190&amp;4</f>
        <v>PK4-YR-ME4</v>
      </c>
      <c r="I190" s="3465"/>
      <c r="J190" s="924" t="s">
        <v>491</v>
      </c>
      <c r="K190" s="3403"/>
      <c r="L190" s="415"/>
      <c r="M190" s="3403"/>
      <c r="N190" s="3403"/>
      <c r="O190" s="3403"/>
      <c r="P190" s="3403"/>
      <c r="Q190" s="3403"/>
      <c r="R190" s="4355"/>
      <c r="S190" s="432"/>
    </row>
    <row r="191" spans="1:19">
      <c r="A191" s="397" t="s">
        <v>315</v>
      </c>
      <c r="B191" s="418" t="s">
        <v>1257</v>
      </c>
      <c r="C191" s="3440"/>
      <c r="D191" s="3413"/>
      <c r="E191" s="455" t="s">
        <v>718</v>
      </c>
      <c r="F191" s="438" t="s">
        <v>34</v>
      </c>
      <c r="G191" s="438" t="s">
        <v>536</v>
      </c>
      <c r="H191" s="455" t="str">
        <f t="shared" si="50"/>
        <v>PK4-YR-ME4</v>
      </c>
      <c r="I191" s="3465"/>
      <c r="J191" s="924" t="s">
        <v>491</v>
      </c>
      <c r="K191" s="3403"/>
      <c r="L191" s="415"/>
      <c r="M191" s="3403"/>
      <c r="N191" s="3403"/>
      <c r="O191" s="3403"/>
      <c r="P191" s="3403"/>
      <c r="Q191" s="3403"/>
      <c r="R191" s="4355"/>
      <c r="S191" s="432"/>
    </row>
    <row r="192" spans="1:19">
      <c r="A192" s="397" t="s">
        <v>315</v>
      </c>
      <c r="B192" s="418" t="s">
        <v>1258</v>
      </c>
      <c r="C192" s="3440"/>
      <c r="D192" s="3413"/>
      <c r="E192" s="455" t="s">
        <v>718</v>
      </c>
      <c r="F192" s="438" t="s">
        <v>34</v>
      </c>
      <c r="G192" s="438" t="s">
        <v>536</v>
      </c>
      <c r="H192" s="455" t="str">
        <f t="shared" si="50"/>
        <v>PK4-YR-ME4</v>
      </c>
      <c r="I192" s="3465"/>
      <c r="J192" s="924" t="s">
        <v>491</v>
      </c>
      <c r="K192" s="3403"/>
      <c r="L192" s="415"/>
      <c r="M192" s="3403"/>
      <c r="N192" s="3403"/>
      <c r="O192" s="3403"/>
      <c r="P192" s="3403"/>
      <c r="Q192" s="3403"/>
      <c r="R192" s="4355"/>
      <c r="S192" s="432"/>
    </row>
    <row r="193" spans="1:21">
      <c r="A193" s="397" t="s">
        <v>315</v>
      </c>
      <c r="B193" s="418" t="s">
        <v>1259</v>
      </c>
      <c r="C193" s="3440"/>
      <c r="D193" s="3413"/>
      <c r="E193" s="455" t="s">
        <v>718</v>
      </c>
      <c r="F193" s="438" t="s">
        <v>34</v>
      </c>
      <c r="G193" s="438" t="s">
        <v>536</v>
      </c>
      <c r="H193" s="455" t="str">
        <f t="shared" si="49"/>
        <v>PK4-YR-ME4</v>
      </c>
      <c r="I193" s="3465"/>
      <c r="J193" s="924" t="s">
        <v>491</v>
      </c>
      <c r="K193" s="3403"/>
      <c r="L193" s="415"/>
      <c r="M193" s="3403"/>
      <c r="N193" s="3403"/>
      <c r="O193" s="3403"/>
      <c r="P193" s="3403"/>
      <c r="Q193" s="3403"/>
      <c r="R193" s="4355"/>
      <c r="S193" s="432"/>
    </row>
    <row r="194" spans="1:21">
      <c r="A194" s="399" t="s">
        <v>315</v>
      </c>
      <c r="B194" s="418" t="s">
        <v>1260</v>
      </c>
      <c r="C194" s="3440"/>
      <c r="D194" s="3413"/>
      <c r="E194" s="455" t="s">
        <v>718</v>
      </c>
      <c r="F194" s="438" t="s">
        <v>34</v>
      </c>
      <c r="G194" s="438" t="s">
        <v>536</v>
      </c>
      <c r="H194" s="455" t="str">
        <f t="shared" si="49"/>
        <v>PK4-YR-ME4</v>
      </c>
      <c r="I194" s="3465"/>
      <c r="J194" s="924" t="s">
        <v>491</v>
      </c>
      <c r="K194" s="3403"/>
      <c r="L194" s="415"/>
      <c r="M194" s="3403"/>
      <c r="N194" s="3403"/>
      <c r="O194" s="3403"/>
      <c r="P194" s="3403"/>
      <c r="Q194" s="3403"/>
      <c r="R194" s="4355"/>
      <c r="S194" s="432"/>
    </row>
    <row r="195" spans="1:21" ht="13.5" thickBot="1">
      <c r="A195" s="398" t="s">
        <v>315</v>
      </c>
      <c r="B195" s="472" t="s">
        <v>1261</v>
      </c>
      <c r="C195" s="3448"/>
      <c r="D195" s="3414"/>
      <c r="E195" s="459" t="s">
        <v>718</v>
      </c>
      <c r="F195" s="442" t="s">
        <v>34</v>
      </c>
      <c r="G195" s="442" t="s">
        <v>536</v>
      </c>
      <c r="H195" s="459" t="str">
        <f t="shared" si="49"/>
        <v>PK4-YR-ME4</v>
      </c>
      <c r="I195" s="3577"/>
      <c r="J195" s="925" t="s">
        <v>491</v>
      </c>
      <c r="K195" s="3416"/>
      <c r="L195" s="423"/>
      <c r="M195" s="3416"/>
      <c r="N195" s="3416"/>
      <c r="O195" s="3416"/>
      <c r="P195" s="3416"/>
      <c r="Q195" s="3416"/>
      <c r="R195" s="4356"/>
      <c r="S195" s="432"/>
    </row>
    <row r="196" spans="1:21">
      <c r="A196" s="1060" t="s">
        <v>315</v>
      </c>
      <c r="B196" s="488" t="s">
        <v>1254</v>
      </c>
      <c r="C196" s="3488">
        <v>363417</v>
      </c>
      <c r="D196" s="3489">
        <v>4617</v>
      </c>
      <c r="E196" s="515" t="s">
        <v>718</v>
      </c>
      <c r="F196" s="433" t="s">
        <v>34</v>
      </c>
      <c r="G196" s="433" t="s">
        <v>536</v>
      </c>
      <c r="H196" s="515" t="str">
        <f>A196&amp;"-"&amp;E196&amp;F196&amp;"-"&amp;G196&amp;5</f>
        <v>PK4-YR-ME5</v>
      </c>
      <c r="I196" s="3490" t="s">
        <v>482</v>
      </c>
      <c r="J196" s="922" t="s">
        <v>484</v>
      </c>
      <c r="K196" s="3402" t="str">
        <f>_xlfn.IFS(E196="Y","365",E196="365","30")</f>
        <v>365</v>
      </c>
      <c r="L196" s="407"/>
      <c r="M196" s="3402" t="s">
        <v>80</v>
      </c>
      <c r="N196" s="3402"/>
      <c r="O196" s="3402">
        <v>120</v>
      </c>
      <c r="P196" s="3402">
        <v>2</v>
      </c>
      <c r="Q196" s="3402">
        <f>O196*P196</f>
        <v>240</v>
      </c>
      <c r="R196" s="4354" t="s">
        <v>385</v>
      </c>
      <c r="S196" s="431" t="s">
        <v>528</v>
      </c>
    </row>
    <row r="197" spans="1:21">
      <c r="A197" s="801" t="s">
        <v>315</v>
      </c>
      <c r="B197" s="426" t="s">
        <v>1255</v>
      </c>
      <c r="C197" s="3440"/>
      <c r="D197" s="3413"/>
      <c r="E197" s="455" t="s">
        <v>718</v>
      </c>
      <c r="F197" s="438" t="s">
        <v>34</v>
      </c>
      <c r="G197" s="438" t="s">
        <v>536</v>
      </c>
      <c r="H197" s="455" t="str">
        <f t="shared" ref="H197:H203" si="51">A197&amp;"-"&amp;E197&amp;F197&amp;"-"&amp;G197&amp;5</f>
        <v>PK4-YR-ME5</v>
      </c>
      <c r="I197" s="3465"/>
      <c r="J197" s="923" t="s">
        <v>484</v>
      </c>
      <c r="K197" s="3403"/>
      <c r="L197" s="415"/>
      <c r="M197" s="3403"/>
      <c r="N197" s="3403"/>
      <c r="O197" s="3403"/>
      <c r="P197" s="3403"/>
      <c r="Q197" s="3403"/>
      <c r="R197" s="4355"/>
      <c r="S197" s="410"/>
    </row>
    <row r="198" spans="1:21">
      <c r="A198" s="801" t="s">
        <v>315</v>
      </c>
      <c r="B198" s="418" t="s">
        <v>1256</v>
      </c>
      <c r="C198" s="3440"/>
      <c r="D198" s="3413"/>
      <c r="E198" s="455" t="s">
        <v>718</v>
      </c>
      <c r="F198" s="438" t="s">
        <v>34</v>
      </c>
      <c r="G198" s="438" t="s">
        <v>536</v>
      </c>
      <c r="H198" s="455" t="str">
        <f t="shared" si="51"/>
        <v>PK4-YR-ME5</v>
      </c>
      <c r="I198" s="3465"/>
      <c r="J198" s="924" t="s">
        <v>484</v>
      </c>
      <c r="K198" s="3403"/>
      <c r="L198" s="415"/>
      <c r="M198" s="3403"/>
      <c r="N198" s="3403"/>
      <c r="O198" s="3403"/>
      <c r="P198" s="3403"/>
      <c r="Q198" s="3403"/>
      <c r="R198" s="4355"/>
      <c r="S198" s="410"/>
    </row>
    <row r="199" spans="1:21">
      <c r="A199" s="801" t="s">
        <v>315</v>
      </c>
      <c r="B199" s="418" t="s">
        <v>1257</v>
      </c>
      <c r="C199" s="3440"/>
      <c r="D199" s="3413"/>
      <c r="E199" s="455" t="s">
        <v>718</v>
      </c>
      <c r="F199" s="438" t="s">
        <v>34</v>
      </c>
      <c r="G199" s="438" t="s">
        <v>536</v>
      </c>
      <c r="H199" s="455" t="str">
        <f t="shared" ref="H199:H200" si="52">A199&amp;"-"&amp;E199&amp;F199&amp;"-"&amp;G199&amp;5</f>
        <v>PK4-YR-ME5</v>
      </c>
      <c r="I199" s="3465"/>
      <c r="J199" s="924" t="s">
        <v>484</v>
      </c>
      <c r="K199" s="3403"/>
      <c r="L199" s="415"/>
      <c r="M199" s="3403"/>
      <c r="N199" s="3403"/>
      <c r="O199" s="3403"/>
      <c r="P199" s="3403"/>
      <c r="Q199" s="3403"/>
      <c r="R199" s="4355"/>
      <c r="S199" s="410"/>
    </row>
    <row r="200" spans="1:21">
      <c r="A200" s="801" t="s">
        <v>315</v>
      </c>
      <c r="B200" s="418" t="s">
        <v>1258</v>
      </c>
      <c r="C200" s="3440"/>
      <c r="D200" s="3413"/>
      <c r="E200" s="455" t="s">
        <v>718</v>
      </c>
      <c r="F200" s="438" t="s">
        <v>34</v>
      </c>
      <c r="G200" s="438" t="s">
        <v>536</v>
      </c>
      <c r="H200" s="455" t="str">
        <f t="shared" si="52"/>
        <v>PK4-YR-ME5</v>
      </c>
      <c r="I200" s="3465"/>
      <c r="J200" s="924" t="s">
        <v>484</v>
      </c>
      <c r="K200" s="3403"/>
      <c r="L200" s="415"/>
      <c r="M200" s="3403"/>
      <c r="N200" s="3403"/>
      <c r="O200" s="3403"/>
      <c r="P200" s="3403"/>
      <c r="Q200" s="3403"/>
      <c r="R200" s="4355"/>
      <c r="S200" s="410"/>
    </row>
    <row r="201" spans="1:21">
      <c r="A201" s="801" t="s">
        <v>315</v>
      </c>
      <c r="B201" s="418" t="s">
        <v>1259</v>
      </c>
      <c r="C201" s="3440"/>
      <c r="D201" s="3413"/>
      <c r="E201" s="455" t="s">
        <v>718</v>
      </c>
      <c r="F201" s="438" t="s">
        <v>34</v>
      </c>
      <c r="G201" s="438" t="s">
        <v>536</v>
      </c>
      <c r="H201" s="455" t="str">
        <f t="shared" si="51"/>
        <v>PK4-YR-ME5</v>
      </c>
      <c r="I201" s="3465"/>
      <c r="J201" s="924" t="s">
        <v>484</v>
      </c>
      <c r="K201" s="3403"/>
      <c r="L201" s="415"/>
      <c r="M201" s="3403"/>
      <c r="N201" s="3403"/>
      <c r="O201" s="3403"/>
      <c r="P201" s="3403"/>
      <c r="Q201" s="3403"/>
      <c r="R201" s="4355"/>
      <c r="S201" s="410"/>
    </row>
    <row r="202" spans="1:21">
      <c r="A202" s="799" t="s">
        <v>315</v>
      </c>
      <c r="B202" s="418" t="s">
        <v>1260</v>
      </c>
      <c r="C202" s="3440"/>
      <c r="D202" s="3413"/>
      <c r="E202" s="455" t="s">
        <v>718</v>
      </c>
      <c r="F202" s="438" t="s">
        <v>34</v>
      </c>
      <c r="G202" s="438" t="s">
        <v>536</v>
      </c>
      <c r="H202" s="455" t="str">
        <f t="shared" si="51"/>
        <v>PK4-YR-ME5</v>
      </c>
      <c r="I202" s="3465"/>
      <c r="J202" s="924" t="s">
        <v>484</v>
      </c>
      <c r="K202" s="3403"/>
      <c r="L202" s="415"/>
      <c r="M202" s="3403"/>
      <c r="N202" s="3403"/>
      <c r="O202" s="3403"/>
      <c r="P202" s="3403"/>
      <c r="Q202" s="3403"/>
      <c r="R202" s="4355"/>
      <c r="S202" s="410"/>
    </row>
    <row r="203" spans="1:21" ht="13.5" thickBot="1">
      <c r="A203" s="803" t="s">
        <v>315</v>
      </c>
      <c r="B203" s="472" t="s">
        <v>1261</v>
      </c>
      <c r="C203" s="3448"/>
      <c r="D203" s="3414"/>
      <c r="E203" s="459" t="s">
        <v>718</v>
      </c>
      <c r="F203" s="442" t="s">
        <v>34</v>
      </c>
      <c r="G203" s="442" t="s">
        <v>536</v>
      </c>
      <c r="H203" s="459" t="str">
        <f t="shared" si="51"/>
        <v>PK4-YR-ME5</v>
      </c>
      <c r="I203" s="3577"/>
      <c r="J203" s="925" t="s">
        <v>484</v>
      </c>
      <c r="K203" s="3416"/>
      <c r="L203" s="423"/>
      <c r="M203" s="3416"/>
      <c r="N203" s="3416"/>
      <c r="O203" s="3416"/>
      <c r="P203" s="3416"/>
      <c r="Q203" s="3416"/>
      <c r="R203" s="4356"/>
      <c r="S203" s="410"/>
    </row>
    <row r="204" spans="1:21" s="973" customFormat="1" ht="12">
      <c r="A204" s="2259" t="s">
        <v>315</v>
      </c>
      <c r="B204" s="2260" t="s">
        <v>1578</v>
      </c>
      <c r="C204" s="2261"/>
      <c r="D204" s="2170"/>
      <c r="E204" s="1719"/>
      <c r="F204" s="1719"/>
      <c r="G204" s="1719"/>
      <c r="H204" s="1719"/>
      <c r="I204" s="3402" t="s">
        <v>477</v>
      </c>
      <c r="J204" s="915" t="s">
        <v>1587</v>
      </c>
      <c r="K204" s="3742">
        <v>180</v>
      </c>
      <c r="L204" s="2262"/>
      <c r="M204" s="3742" t="s">
        <v>80</v>
      </c>
      <c r="N204" s="3742"/>
      <c r="O204" s="3742">
        <v>60</v>
      </c>
      <c r="P204" s="3742">
        <v>2</v>
      </c>
      <c r="Q204" s="3742">
        <f>O204*P204</f>
        <v>120</v>
      </c>
      <c r="R204" s="3745" t="s">
        <v>385</v>
      </c>
      <c r="S204" s="637"/>
      <c r="T204" s="1251"/>
      <c r="U204" s="1251"/>
    </row>
    <row r="205" spans="1:21" s="973" customFormat="1" ht="12.75" customHeight="1">
      <c r="A205" s="2086" t="s">
        <v>315</v>
      </c>
      <c r="B205" s="973" t="s">
        <v>1579</v>
      </c>
      <c r="C205" s="2263"/>
      <c r="D205" s="2171"/>
      <c r="E205" s="1697"/>
      <c r="F205" s="1697"/>
      <c r="G205" s="1697"/>
      <c r="H205" s="1697"/>
      <c r="I205" s="3403"/>
      <c r="J205" s="917" t="s">
        <v>1587</v>
      </c>
      <c r="K205" s="3743"/>
      <c r="L205" s="2264"/>
      <c r="M205" s="3743"/>
      <c r="N205" s="3743"/>
      <c r="O205" s="3743"/>
      <c r="P205" s="3743"/>
      <c r="Q205" s="3743"/>
      <c r="R205" s="3616"/>
      <c r="S205" s="637"/>
      <c r="T205" s="1251"/>
      <c r="U205" s="1251"/>
    </row>
    <row r="206" spans="1:21" s="973" customFormat="1" ht="12.75" customHeight="1">
      <c r="A206" s="2086" t="s">
        <v>315</v>
      </c>
      <c r="B206" s="973" t="s">
        <v>1580</v>
      </c>
      <c r="C206" s="2263"/>
      <c r="D206" s="2171"/>
      <c r="E206" s="1697"/>
      <c r="F206" s="1697"/>
      <c r="G206" s="1697"/>
      <c r="H206" s="1697"/>
      <c r="I206" s="3403"/>
      <c r="J206" s="917" t="s">
        <v>1587</v>
      </c>
      <c r="K206" s="3743"/>
      <c r="L206" s="2264"/>
      <c r="M206" s="3743"/>
      <c r="N206" s="3743"/>
      <c r="O206" s="3743"/>
      <c r="P206" s="3743"/>
      <c r="Q206" s="3743"/>
      <c r="R206" s="3616"/>
      <c r="S206" s="637"/>
      <c r="T206" s="1251"/>
      <c r="U206" s="1251"/>
    </row>
    <row r="207" spans="1:21" s="973" customFormat="1" ht="12.75" customHeight="1">
      <c r="A207" s="2086" t="s">
        <v>315</v>
      </c>
      <c r="B207" s="973" t="s">
        <v>1581</v>
      </c>
      <c r="C207" s="2263"/>
      <c r="D207" s="2171"/>
      <c r="E207" s="1697"/>
      <c r="F207" s="1697"/>
      <c r="G207" s="1697"/>
      <c r="H207" s="1697"/>
      <c r="I207" s="3403"/>
      <c r="J207" s="917" t="s">
        <v>1587</v>
      </c>
      <c r="K207" s="3743"/>
      <c r="L207" s="2264"/>
      <c r="M207" s="3743"/>
      <c r="N207" s="3743"/>
      <c r="O207" s="3743"/>
      <c r="P207" s="3743"/>
      <c r="Q207" s="3743"/>
      <c r="R207" s="3616"/>
      <c r="S207" s="637"/>
      <c r="T207" s="1251"/>
      <c r="U207" s="1251"/>
    </row>
    <row r="208" spans="1:21" s="973" customFormat="1" ht="12.75" customHeight="1">
      <c r="A208" s="2086" t="s">
        <v>315</v>
      </c>
      <c r="B208" s="973" t="s">
        <v>1582</v>
      </c>
      <c r="C208" s="2263"/>
      <c r="D208" s="2171"/>
      <c r="E208" s="1697"/>
      <c r="F208" s="1697"/>
      <c r="G208" s="1697"/>
      <c r="H208" s="1697"/>
      <c r="I208" s="3403"/>
      <c r="J208" s="917" t="s">
        <v>1587</v>
      </c>
      <c r="K208" s="3743"/>
      <c r="L208" s="2264"/>
      <c r="M208" s="3743"/>
      <c r="N208" s="3743"/>
      <c r="O208" s="3743"/>
      <c r="P208" s="3743"/>
      <c r="Q208" s="3743"/>
      <c r="R208" s="3616"/>
      <c r="S208" s="637"/>
      <c r="T208" s="1251"/>
      <c r="U208" s="1251"/>
    </row>
    <row r="209" spans="1:21" s="973" customFormat="1" ht="12.75" customHeight="1">
      <c r="A209" s="2086" t="s">
        <v>315</v>
      </c>
      <c r="B209" s="973" t="s">
        <v>1583</v>
      </c>
      <c r="C209" s="2263"/>
      <c r="D209" s="2171"/>
      <c r="E209" s="1697"/>
      <c r="F209" s="1697"/>
      <c r="G209" s="1697"/>
      <c r="H209" s="1697"/>
      <c r="I209" s="3403"/>
      <c r="J209" s="917" t="s">
        <v>1587</v>
      </c>
      <c r="K209" s="3743"/>
      <c r="L209" s="2264"/>
      <c r="M209" s="3743"/>
      <c r="N209" s="3743"/>
      <c r="O209" s="3743"/>
      <c r="P209" s="3743"/>
      <c r="Q209" s="3743"/>
      <c r="R209" s="3616"/>
      <c r="S209" s="637"/>
      <c r="T209" s="1251"/>
      <c r="U209" s="1251"/>
    </row>
    <row r="210" spans="1:21" s="973" customFormat="1" ht="12.75" customHeight="1">
      <c r="A210" s="2086" t="s">
        <v>315</v>
      </c>
      <c r="B210" s="973" t="s">
        <v>1584</v>
      </c>
      <c r="C210" s="2263"/>
      <c r="D210" s="2171"/>
      <c r="E210" s="1697"/>
      <c r="F210" s="1697"/>
      <c r="G210" s="1697"/>
      <c r="H210" s="1697"/>
      <c r="I210" s="3403"/>
      <c r="J210" s="917" t="s">
        <v>1587</v>
      </c>
      <c r="K210" s="3743"/>
      <c r="L210" s="2264"/>
      <c r="M210" s="3743"/>
      <c r="N210" s="3743"/>
      <c r="O210" s="3743"/>
      <c r="P210" s="3743"/>
      <c r="Q210" s="3743"/>
      <c r="R210" s="3616"/>
      <c r="S210" s="637"/>
      <c r="T210" s="1251"/>
      <c r="U210" s="1251"/>
    </row>
    <row r="211" spans="1:21" s="973" customFormat="1" ht="13.5" customHeight="1">
      <c r="A211" s="2086" t="s">
        <v>315</v>
      </c>
      <c r="B211" s="973" t="s">
        <v>1585</v>
      </c>
      <c r="C211" s="2263"/>
      <c r="D211" s="2171"/>
      <c r="E211" s="1697"/>
      <c r="F211" s="1697"/>
      <c r="G211" s="1697"/>
      <c r="H211" s="1697"/>
      <c r="I211" s="3403"/>
      <c r="J211" s="415" t="s">
        <v>1587</v>
      </c>
      <c r="K211" s="3743"/>
      <c r="L211" s="2264"/>
      <c r="M211" s="3743"/>
      <c r="N211" s="3743"/>
      <c r="O211" s="3743"/>
      <c r="P211" s="3743"/>
      <c r="Q211" s="3743"/>
      <c r="R211" s="3616"/>
      <c r="S211" s="637"/>
      <c r="T211" s="1251"/>
      <c r="U211" s="1251"/>
    </row>
    <row r="212" spans="1:21" s="973" customFormat="1" ht="13.5" customHeight="1" thickBot="1">
      <c r="A212" s="2258" t="s">
        <v>315</v>
      </c>
      <c r="B212" s="2265" t="s">
        <v>1586</v>
      </c>
      <c r="C212" s="2266"/>
      <c r="D212" s="2173"/>
      <c r="E212" s="2267"/>
      <c r="F212" s="2267"/>
      <c r="G212" s="2267"/>
      <c r="H212" s="2267"/>
      <c r="I212" s="3416"/>
      <c r="J212" s="1681" t="s">
        <v>1587</v>
      </c>
      <c r="K212" s="3548"/>
      <c r="L212" s="2268"/>
      <c r="M212" s="3548"/>
      <c r="N212" s="3548"/>
      <c r="O212" s="3548"/>
      <c r="P212" s="3548"/>
      <c r="Q212" s="3548"/>
      <c r="R212" s="3890"/>
      <c r="S212" s="637"/>
      <c r="T212" s="1251"/>
      <c r="U212" s="1251"/>
    </row>
    <row r="213" spans="1:21" s="608" customFormat="1" ht="12">
      <c r="A213" s="666"/>
      <c r="C213" s="1721"/>
      <c r="D213" s="1721"/>
      <c r="E213" s="754"/>
      <c r="F213" s="754"/>
      <c r="G213" s="754"/>
      <c r="H213" s="754"/>
      <c r="K213" s="666"/>
      <c r="L213" s="665"/>
      <c r="M213" s="666"/>
      <c r="N213" s="666"/>
      <c r="O213" s="666"/>
      <c r="P213" s="666"/>
      <c r="Q213" s="666"/>
      <c r="S213" s="665"/>
      <c r="T213" s="666"/>
      <c r="U213" s="666"/>
    </row>
    <row r="214" spans="1:21" s="608" customFormat="1" ht="12">
      <c r="A214" s="666"/>
      <c r="C214" s="1721"/>
      <c r="D214" s="1721"/>
      <c r="E214" s="754"/>
      <c r="F214" s="754"/>
      <c r="G214" s="754"/>
      <c r="H214" s="754"/>
      <c r="K214" s="666"/>
      <c r="L214" s="665"/>
      <c r="M214" s="666"/>
      <c r="N214" s="666"/>
      <c r="O214" s="666"/>
      <c r="P214" s="666"/>
      <c r="Q214" s="666"/>
      <c r="S214" s="665"/>
      <c r="T214" s="666"/>
      <c r="U214" s="666"/>
    </row>
    <row r="215" spans="1:21" s="608" customFormat="1" ht="12">
      <c r="A215" s="666"/>
      <c r="C215" s="1721"/>
      <c r="D215" s="1721"/>
      <c r="E215" s="754"/>
      <c r="F215" s="754"/>
      <c r="G215" s="754"/>
      <c r="H215" s="754"/>
      <c r="K215" s="666"/>
      <c r="L215" s="665"/>
      <c r="M215" s="666"/>
      <c r="N215" s="666"/>
      <c r="O215" s="666"/>
      <c r="P215" s="666"/>
      <c r="Q215" s="666"/>
      <c r="S215" s="665"/>
      <c r="T215" s="666"/>
      <c r="U215" s="666"/>
    </row>
    <row r="216" spans="1:21" s="608" customFormat="1" ht="12">
      <c r="A216" s="666"/>
      <c r="C216" s="1721"/>
      <c r="D216" s="1721"/>
      <c r="E216" s="754"/>
      <c r="F216" s="754"/>
      <c r="G216" s="754"/>
      <c r="H216" s="754"/>
      <c r="K216" s="666"/>
      <c r="L216" s="665"/>
      <c r="M216" s="666"/>
      <c r="N216" s="666"/>
      <c r="O216" s="666"/>
      <c r="P216" s="666"/>
      <c r="Q216" s="666"/>
      <c r="S216" s="665"/>
      <c r="T216" s="666"/>
      <c r="U216" s="666"/>
    </row>
    <row r="217" spans="1:21" s="608" customFormat="1" ht="12">
      <c r="A217" s="666"/>
      <c r="C217" s="1721"/>
      <c r="D217" s="1721"/>
      <c r="E217" s="754"/>
      <c r="F217" s="754"/>
      <c r="G217" s="754"/>
      <c r="H217" s="754"/>
      <c r="K217" s="666"/>
      <c r="L217" s="665"/>
      <c r="M217" s="666"/>
      <c r="N217" s="666"/>
      <c r="O217" s="666"/>
      <c r="P217" s="666"/>
      <c r="Q217" s="666"/>
      <c r="S217" s="665"/>
      <c r="T217" s="666"/>
      <c r="U217" s="666"/>
    </row>
    <row r="218" spans="1:21" s="608" customFormat="1" ht="12">
      <c r="A218" s="666"/>
      <c r="C218" s="1721"/>
      <c r="D218" s="1721"/>
      <c r="E218" s="754"/>
      <c r="F218" s="754"/>
      <c r="G218" s="754"/>
      <c r="H218" s="754"/>
      <c r="K218" s="666"/>
      <c r="L218" s="665"/>
      <c r="M218" s="666"/>
      <c r="N218" s="666"/>
      <c r="O218" s="666"/>
      <c r="P218" s="666"/>
      <c r="Q218" s="666"/>
      <c r="S218" s="665"/>
      <c r="T218" s="666"/>
      <c r="U218" s="666"/>
    </row>
    <row r="219" spans="1:21" s="608" customFormat="1" ht="12">
      <c r="A219" s="666"/>
      <c r="C219" s="1721"/>
      <c r="D219" s="1721"/>
      <c r="E219" s="754"/>
      <c r="F219" s="754"/>
      <c r="G219" s="754"/>
      <c r="H219" s="754"/>
      <c r="K219" s="666"/>
      <c r="L219" s="665"/>
      <c r="M219" s="666"/>
      <c r="N219" s="666"/>
      <c r="O219" s="666"/>
      <c r="P219" s="666"/>
      <c r="Q219" s="666"/>
      <c r="S219" s="665"/>
      <c r="T219" s="666"/>
      <c r="U219" s="666"/>
    </row>
    <row r="220" spans="1:21" s="608" customFormat="1" ht="12">
      <c r="A220" s="666"/>
      <c r="C220" s="1721"/>
      <c r="D220" s="1721"/>
      <c r="E220" s="754"/>
      <c r="F220" s="754"/>
      <c r="G220" s="754"/>
      <c r="H220" s="754"/>
      <c r="K220" s="666"/>
      <c r="L220" s="665"/>
      <c r="M220" s="666"/>
      <c r="N220" s="666"/>
      <c r="O220" s="666"/>
      <c r="P220" s="666"/>
      <c r="Q220" s="666"/>
      <c r="S220" s="665"/>
      <c r="T220" s="666"/>
      <c r="U220" s="666"/>
    </row>
    <row r="221" spans="1:21" s="608" customFormat="1" ht="12">
      <c r="A221" s="666"/>
      <c r="C221" s="1721"/>
      <c r="D221" s="1721"/>
      <c r="E221" s="754"/>
      <c r="F221" s="754"/>
      <c r="G221" s="754"/>
      <c r="H221" s="754"/>
      <c r="K221" s="666"/>
      <c r="L221" s="665"/>
      <c r="M221" s="666"/>
      <c r="N221" s="666"/>
      <c r="O221" s="666"/>
      <c r="P221" s="666"/>
      <c r="Q221" s="666"/>
      <c r="S221" s="665"/>
      <c r="T221" s="666"/>
      <c r="U221" s="666"/>
    </row>
    <row r="222" spans="1:21" s="608" customFormat="1" ht="12">
      <c r="A222" s="666"/>
      <c r="C222" s="1721"/>
      <c r="D222" s="1721"/>
      <c r="E222" s="754"/>
      <c r="F222" s="754"/>
      <c r="G222" s="754"/>
      <c r="H222" s="754"/>
      <c r="K222" s="666"/>
      <c r="L222" s="665"/>
      <c r="M222" s="666"/>
      <c r="N222" s="666"/>
      <c r="O222" s="666"/>
      <c r="P222" s="666"/>
      <c r="Q222" s="666"/>
      <c r="S222" s="665"/>
      <c r="T222" s="666"/>
      <c r="U222" s="666"/>
    </row>
    <row r="223" spans="1:21" s="608" customFormat="1" ht="12">
      <c r="A223" s="666"/>
      <c r="C223" s="1721"/>
      <c r="D223" s="1721"/>
      <c r="E223" s="754"/>
      <c r="F223" s="754"/>
      <c r="G223" s="754"/>
      <c r="H223" s="754"/>
      <c r="K223" s="666"/>
      <c r="L223" s="665"/>
      <c r="M223" s="666"/>
      <c r="N223" s="666"/>
      <c r="O223" s="666"/>
      <c r="P223" s="666"/>
      <c r="Q223" s="666"/>
      <c r="S223" s="665"/>
      <c r="T223" s="666"/>
      <c r="U223" s="666"/>
    </row>
    <row r="224" spans="1:21" s="608" customFormat="1" ht="12">
      <c r="A224" s="666"/>
      <c r="C224" s="1721"/>
      <c r="D224" s="1721"/>
      <c r="E224" s="754"/>
      <c r="F224" s="754"/>
      <c r="G224" s="754"/>
      <c r="H224" s="754"/>
      <c r="K224" s="666"/>
      <c r="L224" s="665"/>
      <c r="M224" s="666"/>
      <c r="N224" s="666"/>
      <c r="O224" s="666"/>
      <c r="P224" s="666"/>
      <c r="Q224" s="666"/>
      <c r="S224" s="665"/>
      <c r="T224" s="666"/>
      <c r="U224" s="666"/>
    </row>
    <row r="225" spans="1:21" s="608" customFormat="1" ht="12">
      <c r="A225" s="666"/>
      <c r="C225" s="1721"/>
      <c r="D225" s="1721"/>
      <c r="E225" s="754"/>
      <c r="F225" s="754"/>
      <c r="G225" s="754"/>
      <c r="H225" s="754"/>
      <c r="K225" s="666"/>
      <c r="L225" s="665"/>
      <c r="M225" s="666"/>
      <c r="N225" s="666"/>
      <c r="O225" s="666"/>
      <c r="P225" s="666"/>
      <c r="Q225" s="666"/>
      <c r="S225" s="665"/>
      <c r="T225" s="666"/>
      <c r="U225" s="666"/>
    </row>
    <row r="226" spans="1:21" s="608" customFormat="1" ht="12">
      <c r="A226" s="666"/>
      <c r="C226" s="1721"/>
      <c r="D226" s="1721"/>
      <c r="E226" s="754"/>
      <c r="F226" s="754"/>
      <c r="G226" s="754"/>
      <c r="H226" s="754"/>
      <c r="K226" s="666"/>
      <c r="L226" s="665"/>
      <c r="M226" s="666"/>
      <c r="N226" s="666"/>
      <c r="O226" s="666"/>
      <c r="P226" s="666"/>
      <c r="Q226" s="666"/>
      <c r="S226" s="665"/>
      <c r="T226" s="666"/>
      <c r="U226" s="666"/>
    </row>
    <row r="227" spans="1:21" s="608" customFormat="1" ht="12">
      <c r="A227" s="666"/>
      <c r="C227" s="1721"/>
      <c r="D227" s="1721"/>
      <c r="E227" s="754"/>
      <c r="F227" s="754"/>
      <c r="G227" s="754"/>
      <c r="H227" s="754"/>
      <c r="K227" s="666"/>
      <c r="L227" s="665"/>
      <c r="M227" s="666"/>
      <c r="N227" s="666"/>
      <c r="O227" s="666"/>
      <c r="P227" s="666"/>
      <c r="Q227" s="666"/>
      <c r="S227" s="665"/>
      <c r="T227" s="666"/>
      <c r="U227" s="666"/>
    </row>
    <row r="228" spans="1:21" s="608" customFormat="1" ht="12">
      <c r="A228" s="666"/>
      <c r="C228" s="1721"/>
      <c r="D228" s="1721"/>
      <c r="E228" s="754"/>
      <c r="F228" s="754"/>
      <c r="G228" s="754"/>
      <c r="H228" s="754"/>
      <c r="K228" s="666"/>
      <c r="L228" s="665"/>
      <c r="M228" s="666"/>
      <c r="N228" s="666"/>
      <c r="O228" s="666"/>
      <c r="P228" s="666"/>
      <c r="Q228" s="666"/>
      <c r="S228" s="665"/>
      <c r="T228" s="666"/>
      <c r="U228" s="666"/>
    </row>
    <row r="229" spans="1:21" s="608" customFormat="1" ht="12">
      <c r="A229" s="666"/>
      <c r="C229" s="1721"/>
      <c r="D229" s="1721"/>
      <c r="E229" s="754"/>
      <c r="F229" s="754"/>
      <c r="G229" s="754"/>
      <c r="H229" s="754"/>
      <c r="K229" s="666"/>
      <c r="L229" s="665"/>
      <c r="M229" s="666"/>
      <c r="N229" s="666"/>
      <c r="O229" s="666"/>
      <c r="P229" s="666"/>
      <c r="Q229" s="666"/>
      <c r="S229" s="665"/>
      <c r="T229" s="666"/>
      <c r="U229" s="666"/>
    </row>
    <row r="230" spans="1:21" s="608" customFormat="1" ht="12">
      <c r="A230" s="666"/>
      <c r="C230" s="1721"/>
      <c r="D230" s="1721"/>
      <c r="E230" s="754"/>
      <c r="F230" s="754"/>
      <c r="G230" s="754"/>
      <c r="H230" s="754"/>
      <c r="K230" s="666"/>
      <c r="L230" s="665"/>
      <c r="M230" s="666"/>
      <c r="N230" s="666"/>
      <c r="O230" s="666"/>
      <c r="P230" s="666"/>
      <c r="Q230" s="666"/>
      <c r="S230" s="665"/>
      <c r="T230" s="666"/>
      <c r="U230" s="666"/>
    </row>
    <row r="231" spans="1:21" s="608" customFormat="1" ht="12">
      <c r="A231" s="666"/>
      <c r="C231" s="1721"/>
      <c r="D231" s="1721"/>
      <c r="E231" s="754"/>
      <c r="F231" s="754"/>
      <c r="G231" s="754"/>
      <c r="H231" s="754"/>
      <c r="K231" s="666"/>
      <c r="L231" s="665"/>
      <c r="M231" s="666"/>
      <c r="N231" s="666"/>
      <c r="O231" s="666"/>
      <c r="P231" s="666"/>
      <c r="Q231" s="666"/>
      <c r="S231" s="665"/>
      <c r="T231" s="666"/>
      <c r="U231" s="666"/>
    </row>
    <row r="232" spans="1:21" s="608" customFormat="1" ht="12">
      <c r="A232" s="666"/>
      <c r="C232" s="1721"/>
      <c r="D232" s="1721"/>
      <c r="E232" s="754"/>
      <c r="F232" s="754"/>
      <c r="G232" s="754"/>
      <c r="H232" s="754"/>
      <c r="K232" s="666"/>
      <c r="L232" s="665"/>
      <c r="M232" s="666"/>
      <c r="N232" s="666"/>
      <c r="O232" s="666"/>
      <c r="P232" s="666"/>
      <c r="Q232" s="666"/>
      <c r="S232" s="665"/>
      <c r="T232" s="666"/>
      <c r="U232" s="666"/>
    </row>
    <row r="233" spans="1:21" s="608" customFormat="1" ht="12">
      <c r="A233" s="666"/>
      <c r="C233" s="1721"/>
      <c r="D233" s="1721"/>
      <c r="E233" s="754"/>
      <c r="F233" s="754"/>
      <c r="G233" s="754"/>
      <c r="H233" s="754"/>
      <c r="K233" s="666"/>
      <c r="L233" s="665"/>
      <c r="M233" s="666"/>
      <c r="N233" s="666"/>
      <c r="O233" s="666"/>
      <c r="P233" s="666"/>
      <c r="Q233" s="666"/>
      <c r="S233" s="665"/>
      <c r="T233" s="666"/>
      <c r="U233" s="666"/>
    </row>
    <row r="234" spans="1:21" s="608" customFormat="1" ht="12">
      <c r="A234" s="666"/>
      <c r="C234" s="1721"/>
      <c r="D234" s="1721"/>
      <c r="E234" s="754"/>
      <c r="F234" s="754"/>
      <c r="G234" s="754"/>
      <c r="H234" s="754"/>
      <c r="K234" s="666"/>
      <c r="L234" s="665"/>
      <c r="M234" s="666"/>
      <c r="N234" s="666"/>
      <c r="O234" s="666"/>
      <c r="P234" s="666"/>
      <c r="Q234" s="666"/>
      <c r="S234" s="665"/>
      <c r="T234" s="666"/>
      <c r="U234" s="666"/>
    </row>
    <row r="235" spans="1:21" s="608" customFormat="1" ht="12">
      <c r="A235" s="666"/>
      <c r="C235" s="1721"/>
      <c r="D235" s="1721"/>
      <c r="E235" s="754"/>
      <c r="F235" s="754"/>
      <c r="G235" s="754"/>
      <c r="H235" s="754"/>
      <c r="K235" s="666"/>
      <c r="L235" s="665"/>
      <c r="M235" s="666"/>
      <c r="N235" s="666"/>
      <c r="O235" s="666"/>
      <c r="P235" s="666"/>
      <c r="Q235" s="666"/>
      <c r="S235" s="665"/>
      <c r="T235" s="666"/>
      <c r="U235" s="666"/>
    </row>
    <row r="236" spans="1:21" s="608" customFormat="1" ht="12">
      <c r="A236" s="666"/>
      <c r="C236" s="1721"/>
      <c r="D236" s="1721"/>
      <c r="E236" s="754"/>
      <c r="F236" s="754"/>
      <c r="G236" s="754"/>
      <c r="H236" s="754"/>
      <c r="K236" s="666"/>
      <c r="L236" s="665"/>
      <c r="M236" s="666"/>
      <c r="N236" s="666"/>
      <c r="O236" s="666"/>
      <c r="P236" s="666"/>
      <c r="Q236" s="666"/>
      <c r="S236" s="665"/>
      <c r="T236" s="666"/>
      <c r="U236" s="666"/>
    </row>
    <row r="237" spans="1:21" s="608" customFormat="1" ht="12">
      <c r="A237" s="666"/>
      <c r="C237" s="1721"/>
      <c r="D237" s="1721"/>
      <c r="E237" s="754"/>
      <c r="F237" s="754"/>
      <c r="G237" s="754"/>
      <c r="H237" s="754"/>
      <c r="K237" s="666"/>
      <c r="L237" s="665"/>
      <c r="M237" s="666"/>
      <c r="N237" s="666"/>
      <c r="O237" s="666"/>
      <c r="P237" s="666"/>
      <c r="Q237" s="666"/>
      <c r="S237" s="665"/>
      <c r="T237" s="666"/>
      <c r="U237" s="666"/>
    </row>
    <row r="238" spans="1:21" s="608" customFormat="1" ht="12">
      <c r="A238" s="666"/>
      <c r="C238" s="1721"/>
      <c r="D238" s="1721"/>
      <c r="E238" s="754"/>
      <c r="F238" s="754"/>
      <c r="G238" s="754"/>
      <c r="H238" s="754"/>
      <c r="K238" s="666"/>
      <c r="L238" s="665"/>
      <c r="M238" s="666"/>
      <c r="N238" s="666"/>
      <c r="O238" s="666"/>
      <c r="P238" s="666"/>
      <c r="Q238" s="666"/>
      <c r="S238" s="665"/>
      <c r="T238" s="666"/>
      <c r="U238" s="666"/>
    </row>
    <row r="239" spans="1:21" s="608" customFormat="1" ht="12">
      <c r="A239" s="666"/>
      <c r="C239" s="1721"/>
      <c r="D239" s="1721"/>
      <c r="E239" s="754"/>
      <c r="F239" s="754"/>
      <c r="G239" s="754"/>
      <c r="H239" s="754"/>
      <c r="K239" s="666"/>
      <c r="L239" s="665"/>
      <c r="M239" s="666"/>
      <c r="N239" s="666"/>
      <c r="O239" s="666"/>
      <c r="P239" s="666"/>
      <c r="Q239" s="666"/>
      <c r="S239" s="665"/>
      <c r="T239" s="666"/>
      <c r="U239" s="666"/>
    </row>
    <row r="240" spans="1:21" s="608" customFormat="1" ht="12">
      <c r="A240" s="666"/>
      <c r="C240" s="1721"/>
      <c r="D240" s="1721"/>
      <c r="E240" s="754"/>
      <c r="F240" s="754"/>
      <c r="G240" s="754"/>
      <c r="H240" s="754"/>
      <c r="K240" s="666"/>
      <c r="L240" s="665"/>
      <c r="M240" s="666"/>
      <c r="N240" s="666"/>
      <c r="O240" s="666"/>
      <c r="P240" s="666"/>
      <c r="Q240" s="666"/>
      <c r="S240" s="665"/>
      <c r="T240" s="666"/>
      <c r="U240" s="666"/>
    </row>
    <row r="241" spans="1:21" s="608" customFormat="1" ht="12">
      <c r="A241" s="666"/>
      <c r="C241" s="1721"/>
      <c r="D241" s="1721"/>
      <c r="E241" s="754"/>
      <c r="F241" s="754"/>
      <c r="G241" s="754"/>
      <c r="H241" s="754"/>
      <c r="K241" s="666"/>
      <c r="L241" s="665"/>
      <c r="M241" s="666"/>
      <c r="N241" s="666"/>
      <c r="O241" s="666"/>
      <c r="P241" s="666"/>
      <c r="Q241" s="666"/>
      <c r="S241" s="665"/>
      <c r="T241" s="666"/>
      <c r="U241" s="666"/>
    </row>
    <row r="242" spans="1:21" s="608" customFormat="1" ht="12">
      <c r="A242" s="666"/>
      <c r="C242" s="1721"/>
      <c r="D242" s="1721"/>
      <c r="E242" s="754"/>
      <c r="F242" s="754"/>
      <c r="G242" s="754"/>
      <c r="H242" s="754"/>
      <c r="K242" s="666"/>
      <c r="L242" s="665"/>
      <c r="M242" s="666"/>
      <c r="N242" s="666"/>
      <c r="O242" s="666"/>
      <c r="P242" s="666"/>
      <c r="Q242" s="666"/>
      <c r="S242" s="665"/>
      <c r="T242" s="666"/>
      <c r="U242" s="666"/>
    </row>
    <row r="243" spans="1:21" s="608" customFormat="1" ht="12">
      <c r="A243" s="666"/>
      <c r="C243" s="1721"/>
      <c r="D243" s="1721"/>
      <c r="E243" s="754"/>
      <c r="F243" s="754"/>
      <c r="G243" s="754"/>
      <c r="H243" s="754"/>
      <c r="K243" s="666"/>
      <c r="L243" s="665"/>
      <c r="M243" s="666"/>
      <c r="N243" s="666"/>
      <c r="O243" s="666"/>
      <c r="P243" s="666"/>
      <c r="Q243" s="666"/>
      <c r="S243" s="665"/>
      <c r="T243" s="666"/>
      <c r="U243" s="666"/>
    </row>
    <row r="244" spans="1:21" s="608" customFormat="1" ht="12">
      <c r="A244" s="666"/>
      <c r="C244" s="1721"/>
      <c r="D244" s="1721"/>
      <c r="E244" s="754"/>
      <c r="F244" s="754"/>
      <c r="G244" s="754"/>
      <c r="H244" s="754"/>
      <c r="K244" s="666"/>
      <c r="L244" s="665"/>
      <c r="M244" s="666"/>
      <c r="N244" s="666"/>
      <c r="O244" s="666"/>
      <c r="P244" s="666"/>
      <c r="Q244" s="666"/>
      <c r="S244" s="665"/>
      <c r="T244" s="666"/>
      <c r="U244" s="666"/>
    </row>
    <row r="245" spans="1:21" s="608" customFormat="1" ht="12">
      <c r="A245" s="666"/>
      <c r="C245" s="1721"/>
      <c r="D245" s="1721"/>
      <c r="E245" s="754"/>
      <c r="F245" s="754"/>
      <c r="G245" s="754"/>
      <c r="H245" s="754"/>
      <c r="K245" s="666"/>
      <c r="L245" s="665"/>
      <c r="M245" s="666"/>
      <c r="N245" s="666"/>
      <c r="O245" s="666"/>
      <c r="P245" s="666"/>
      <c r="Q245" s="666"/>
      <c r="S245" s="665"/>
      <c r="T245" s="666"/>
      <c r="U245" s="666"/>
    </row>
    <row r="246" spans="1:21" s="608" customFormat="1" ht="12">
      <c r="A246" s="666"/>
      <c r="C246" s="1721"/>
      <c r="D246" s="1721"/>
      <c r="E246" s="754"/>
      <c r="F246" s="754"/>
      <c r="G246" s="754"/>
      <c r="H246" s="754"/>
      <c r="K246" s="666"/>
      <c r="L246" s="665"/>
      <c r="M246" s="666"/>
      <c r="N246" s="666"/>
      <c r="O246" s="666"/>
      <c r="P246" s="666"/>
      <c r="Q246" s="666"/>
      <c r="S246" s="665"/>
      <c r="T246" s="666"/>
      <c r="U246" s="666"/>
    </row>
    <row r="247" spans="1:21" s="608" customFormat="1" ht="12">
      <c r="A247" s="666"/>
      <c r="C247" s="1721"/>
      <c r="D247" s="1721"/>
      <c r="E247" s="754"/>
      <c r="F247" s="754"/>
      <c r="G247" s="754"/>
      <c r="H247" s="754"/>
      <c r="K247" s="666"/>
      <c r="L247" s="665"/>
      <c r="M247" s="666"/>
      <c r="N247" s="666"/>
      <c r="O247" s="666"/>
      <c r="P247" s="666"/>
      <c r="Q247" s="666"/>
      <c r="S247" s="665"/>
      <c r="T247" s="666"/>
      <c r="U247" s="666"/>
    </row>
    <row r="248" spans="1:21" s="608" customFormat="1" ht="12">
      <c r="A248" s="666"/>
      <c r="C248" s="1721"/>
      <c r="D248" s="1721"/>
      <c r="E248" s="754"/>
      <c r="F248" s="754"/>
      <c r="G248" s="754"/>
      <c r="H248" s="754"/>
      <c r="K248" s="666"/>
      <c r="L248" s="665"/>
      <c r="M248" s="666"/>
      <c r="N248" s="666"/>
      <c r="O248" s="666"/>
      <c r="P248" s="666"/>
      <c r="Q248" s="666"/>
      <c r="S248" s="665"/>
      <c r="T248" s="666"/>
      <c r="U248" s="666"/>
    </row>
    <row r="249" spans="1:21" s="608" customFormat="1" ht="12">
      <c r="A249" s="666"/>
      <c r="C249" s="1721"/>
      <c r="D249" s="1721"/>
      <c r="E249" s="754"/>
      <c r="F249" s="754"/>
      <c r="G249" s="754"/>
      <c r="H249" s="754"/>
      <c r="K249" s="666"/>
      <c r="L249" s="665"/>
      <c r="M249" s="666"/>
      <c r="N249" s="666"/>
      <c r="O249" s="666"/>
      <c r="P249" s="666"/>
      <c r="Q249" s="666"/>
      <c r="S249" s="665"/>
      <c r="T249" s="666"/>
      <c r="U249" s="666"/>
    </row>
    <row r="250" spans="1:21" s="608" customFormat="1" ht="12">
      <c r="A250" s="666"/>
      <c r="C250" s="1721"/>
      <c r="D250" s="1721"/>
      <c r="E250" s="754"/>
      <c r="F250" s="754"/>
      <c r="G250" s="754"/>
      <c r="H250" s="754"/>
      <c r="K250" s="666"/>
      <c r="L250" s="665"/>
      <c r="M250" s="666"/>
      <c r="N250" s="666"/>
      <c r="O250" s="666"/>
      <c r="P250" s="666"/>
      <c r="Q250" s="666"/>
      <c r="S250" s="665"/>
      <c r="T250" s="666"/>
      <c r="U250" s="666"/>
    </row>
  </sheetData>
  <autoFilter ref="A5:U131" xr:uid="{8E98A4E7-B5D3-4D51-9466-F68D8A6F2918}"/>
  <mergeCells count="369">
    <mergeCell ref="C124:C127"/>
    <mergeCell ref="D124:D127"/>
    <mergeCell ref="I204:I212"/>
    <mergeCell ref="R204:R212"/>
    <mergeCell ref="Q204:Q212"/>
    <mergeCell ref="P204:P212"/>
    <mergeCell ref="O204:O212"/>
    <mergeCell ref="N204:N212"/>
    <mergeCell ref="M204:M212"/>
    <mergeCell ref="K204:K212"/>
    <mergeCell ref="C188:C195"/>
    <mergeCell ref="D188:D195"/>
    <mergeCell ref="C196:C203"/>
    <mergeCell ref="D196:D203"/>
    <mergeCell ref="Q196:Q203"/>
    <mergeCell ref="R196:R203"/>
    <mergeCell ref="K188:K195"/>
    <mergeCell ref="M188:M195"/>
    <mergeCell ref="N188:N195"/>
    <mergeCell ref="O188:O195"/>
    <mergeCell ref="P188:P195"/>
    <mergeCell ref="Q188:Q195"/>
    <mergeCell ref="R188:R195"/>
    <mergeCell ref="I196:I203"/>
    <mergeCell ref="C140:C147"/>
    <mergeCell ref="D140:D147"/>
    <mergeCell ref="C164:C171"/>
    <mergeCell ref="D164:D171"/>
    <mergeCell ref="C81:C85"/>
    <mergeCell ref="D81:D85"/>
    <mergeCell ref="C100:C103"/>
    <mergeCell ref="D100:D103"/>
    <mergeCell ref="C104:C107"/>
    <mergeCell ref="D104:D107"/>
    <mergeCell ref="C86:C90"/>
    <mergeCell ref="D86:D90"/>
    <mergeCell ref="C91:C95"/>
    <mergeCell ref="D91:D95"/>
    <mergeCell ref="C96:C99"/>
    <mergeCell ref="D96:D99"/>
    <mergeCell ref="C108:C111"/>
    <mergeCell ref="D108:D111"/>
    <mergeCell ref="C112:C115"/>
    <mergeCell ref="D112:D115"/>
    <mergeCell ref="C116:C119"/>
    <mergeCell ref="D116:D119"/>
    <mergeCell ref="C120:C123"/>
    <mergeCell ref="D120:D123"/>
    <mergeCell ref="C56:C60"/>
    <mergeCell ref="D56:D60"/>
    <mergeCell ref="C61:C65"/>
    <mergeCell ref="D61:D65"/>
    <mergeCell ref="C66:C70"/>
    <mergeCell ref="D66:D70"/>
    <mergeCell ref="C71:C75"/>
    <mergeCell ref="D71:D75"/>
    <mergeCell ref="C76:C80"/>
    <mergeCell ref="D76:D80"/>
    <mergeCell ref="C46:C50"/>
    <mergeCell ref="D46:D50"/>
    <mergeCell ref="C51:C55"/>
    <mergeCell ref="D51:D55"/>
    <mergeCell ref="C31:C35"/>
    <mergeCell ref="D31:D35"/>
    <mergeCell ref="C36:C40"/>
    <mergeCell ref="D36:D40"/>
    <mergeCell ref="C41:C45"/>
    <mergeCell ref="D41:D45"/>
    <mergeCell ref="C11:C15"/>
    <mergeCell ref="D11:D15"/>
    <mergeCell ref="K6:K10"/>
    <mergeCell ref="K11:K15"/>
    <mergeCell ref="C16:C20"/>
    <mergeCell ref="D16:D20"/>
    <mergeCell ref="C21:C25"/>
    <mergeCell ref="D21:D25"/>
    <mergeCell ref="C26:C30"/>
    <mergeCell ref="D26:D30"/>
    <mergeCell ref="I16:I20"/>
    <mergeCell ref="I11:I15"/>
    <mergeCell ref="I26:I30"/>
    <mergeCell ref="I21:I25"/>
    <mergeCell ref="M6:M10"/>
    <mergeCell ref="R6:R10"/>
    <mergeCell ref="Q6:Q10"/>
    <mergeCell ref="P6:P10"/>
    <mergeCell ref="O6:O10"/>
    <mergeCell ref="N6:N10"/>
    <mergeCell ref="C2:K2"/>
    <mergeCell ref="C6:C10"/>
    <mergeCell ref="D6:D10"/>
    <mergeCell ref="I6:I10"/>
    <mergeCell ref="R11:R15"/>
    <mergeCell ref="K16:K20"/>
    <mergeCell ref="O16:O20"/>
    <mergeCell ref="N16:N20"/>
    <mergeCell ref="M16:M20"/>
    <mergeCell ref="R16:R20"/>
    <mergeCell ref="Q16:Q20"/>
    <mergeCell ref="P16:P20"/>
    <mergeCell ref="M11:M15"/>
    <mergeCell ref="N11:N15"/>
    <mergeCell ref="O11:O15"/>
    <mergeCell ref="P11:P15"/>
    <mergeCell ref="Q11:Q15"/>
    <mergeCell ref="M21:M25"/>
    <mergeCell ref="K21:K25"/>
    <mergeCell ref="K26:K30"/>
    <mergeCell ref="M26:M30"/>
    <mergeCell ref="N26:N30"/>
    <mergeCell ref="R21:R25"/>
    <mergeCell ref="Q21:Q25"/>
    <mergeCell ref="P21:P25"/>
    <mergeCell ref="O21:O25"/>
    <mergeCell ref="N21:N25"/>
    <mergeCell ref="O26:O30"/>
    <mergeCell ref="P26:P30"/>
    <mergeCell ref="Q26:Q30"/>
    <mergeCell ref="R26:R30"/>
    <mergeCell ref="K31:K35"/>
    <mergeCell ref="M31:M35"/>
    <mergeCell ref="N31:N35"/>
    <mergeCell ref="R31:R35"/>
    <mergeCell ref="Q31:Q35"/>
    <mergeCell ref="P31:P35"/>
    <mergeCell ref="O31:O35"/>
    <mergeCell ref="Q36:Q40"/>
    <mergeCell ref="R36:R40"/>
    <mergeCell ref="M41:M45"/>
    <mergeCell ref="N41:N45"/>
    <mergeCell ref="O41:O45"/>
    <mergeCell ref="P41:P45"/>
    <mergeCell ref="Q41:Q45"/>
    <mergeCell ref="R41:R45"/>
    <mergeCell ref="K36:K40"/>
    <mergeCell ref="M36:M40"/>
    <mergeCell ref="N36:N40"/>
    <mergeCell ref="O36:O40"/>
    <mergeCell ref="P36:P40"/>
    <mergeCell ref="Q46:Q50"/>
    <mergeCell ref="R46:R50"/>
    <mergeCell ref="K51:K55"/>
    <mergeCell ref="M51:M55"/>
    <mergeCell ref="N51:N55"/>
    <mergeCell ref="O51:O55"/>
    <mergeCell ref="P51:P55"/>
    <mergeCell ref="Q51:Q55"/>
    <mergeCell ref="R51:R55"/>
    <mergeCell ref="K46:K50"/>
    <mergeCell ref="M46:M50"/>
    <mergeCell ref="N46:N50"/>
    <mergeCell ref="O46:O50"/>
    <mergeCell ref="P46:P50"/>
    <mergeCell ref="Q56:Q60"/>
    <mergeCell ref="R56:R60"/>
    <mergeCell ref="K61:K65"/>
    <mergeCell ref="M61:M65"/>
    <mergeCell ref="N61:N65"/>
    <mergeCell ref="O61:O65"/>
    <mergeCell ref="P61:P65"/>
    <mergeCell ref="Q61:Q65"/>
    <mergeCell ref="R61:R65"/>
    <mergeCell ref="K56:K60"/>
    <mergeCell ref="M56:M60"/>
    <mergeCell ref="N56:N60"/>
    <mergeCell ref="O56:O60"/>
    <mergeCell ref="P56:P60"/>
    <mergeCell ref="Q66:Q70"/>
    <mergeCell ref="R66:R70"/>
    <mergeCell ref="K71:K75"/>
    <mergeCell ref="M71:M75"/>
    <mergeCell ref="N71:N75"/>
    <mergeCell ref="O71:O75"/>
    <mergeCell ref="P71:P75"/>
    <mergeCell ref="Q71:Q75"/>
    <mergeCell ref="R71:R75"/>
    <mergeCell ref="K66:K70"/>
    <mergeCell ref="M66:M70"/>
    <mergeCell ref="N66:N70"/>
    <mergeCell ref="O66:O70"/>
    <mergeCell ref="P66:P70"/>
    <mergeCell ref="Q76:Q80"/>
    <mergeCell ref="R76:R80"/>
    <mergeCell ref="K81:K85"/>
    <mergeCell ref="M81:M85"/>
    <mergeCell ref="N81:N85"/>
    <mergeCell ref="O81:O85"/>
    <mergeCell ref="P81:P85"/>
    <mergeCell ref="Q81:Q85"/>
    <mergeCell ref="R81:R85"/>
    <mergeCell ref="K76:K80"/>
    <mergeCell ref="M76:M80"/>
    <mergeCell ref="N76:N80"/>
    <mergeCell ref="O76:O80"/>
    <mergeCell ref="P76:P80"/>
    <mergeCell ref="P164:P171"/>
    <mergeCell ref="Q164:Q171"/>
    <mergeCell ref="R164:R171"/>
    <mergeCell ref="N172:N179"/>
    <mergeCell ref="O172:O179"/>
    <mergeCell ref="P172:P179"/>
    <mergeCell ref="N140:N147"/>
    <mergeCell ref="P148:P155"/>
    <mergeCell ref="Q86:Q90"/>
    <mergeCell ref="R86:R90"/>
    <mergeCell ref="N91:N95"/>
    <mergeCell ref="O91:O95"/>
    <mergeCell ref="P91:P95"/>
    <mergeCell ref="Q91:Q95"/>
    <mergeCell ref="R91:R95"/>
    <mergeCell ref="N86:N90"/>
    <mergeCell ref="O86:O90"/>
    <mergeCell ref="P86:P90"/>
    <mergeCell ref="N112:N115"/>
    <mergeCell ref="N116:N119"/>
    <mergeCell ref="N96:N99"/>
    <mergeCell ref="O108:O111"/>
    <mergeCell ref="P108:P111"/>
    <mergeCell ref="Q108:Q111"/>
    <mergeCell ref="M128:M131"/>
    <mergeCell ref="N128:N131"/>
    <mergeCell ref="M108:M111"/>
    <mergeCell ref="N108:N111"/>
    <mergeCell ref="M112:M115"/>
    <mergeCell ref="M116:M119"/>
    <mergeCell ref="I41:I45"/>
    <mergeCell ref="I36:I40"/>
    <mergeCell ref="I31:I35"/>
    <mergeCell ref="I46:I50"/>
    <mergeCell ref="I124:I127"/>
    <mergeCell ref="I120:I123"/>
    <mergeCell ref="I116:I119"/>
    <mergeCell ref="I112:I115"/>
    <mergeCell ref="I128:I131"/>
    <mergeCell ref="I51:I55"/>
    <mergeCell ref="I56:I60"/>
    <mergeCell ref="I61:I65"/>
    <mergeCell ref="I66:I70"/>
    <mergeCell ref="I71:I75"/>
    <mergeCell ref="I108:I111"/>
    <mergeCell ref="I104:I107"/>
    <mergeCell ref="I100:I103"/>
    <mergeCell ref="K41:K45"/>
    <mergeCell ref="K124:K127"/>
    <mergeCell ref="I76:I80"/>
    <mergeCell ref="I81:I85"/>
    <mergeCell ref="I86:I90"/>
    <mergeCell ref="I91:I95"/>
    <mergeCell ref="I96:I99"/>
    <mergeCell ref="M120:M123"/>
    <mergeCell ref="N120:N123"/>
    <mergeCell ref="M124:M127"/>
    <mergeCell ref="N124:N127"/>
    <mergeCell ref="K91:K95"/>
    <mergeCell ref="M91:M95"/>
    <mergeCell ref="K86:K90"/>
    <mergeCell ref="M86:M90"/>
    <mergeCell ref="K96:K99"/>
    <mergeCell ref="K120:K123"/>
    <mergeCell ref="K116:K119"/>
    <mergeCell ref="K112:K115"/>
    <mergeCell ref="K108:K111"/>
    <mergeCell ref="K104:K107"/>
    <mergeCell ref="K100:K103"/>
    <mergeCell ref="R108:R111"/>
    <mergeCell ref="R104:R107"/>
    <mergeCell ref="Q104:Q107"/>
    <mergeCell ref="P104:P107"/>
    <mergeCell ref="O104:O107"/>
    <mergeCell ref="M104:M107"/>
    <mergeCell ref="N104:N107"/>
    <mergeCell ref="R96:R99"/>
    <mergeCell ref="Q96:Q99"/>
    <mergeCell ref="P96:P99"/>
    <mergeCell ref="O96:O99"/>
    <mergeCell ref="R100:R103"/>
    <mergeCell ref="Q100:Q103"/>
    <mergeCell ref="P100:P103"/>
    <mergeCell ref="O100:O103"/>
    <mergeCell ref="M96:M99"/>
    <mergeCell ref="M100:M103"/>
    <mergeCell ref="N100:N103"/>
    <mergeCell ref="R112:R115"/>
    <mergeCell ref="Q112:Q115"/>
    <mergeCell ref="P112:P115"/>
    <mergeCell ref="O124:O127"/>
    <mergeCell ref="O120:O123"/>
    <mergeCell ref="O116:O119"/>
    <mergeCell ref="O112:O115"/>
    <mergeCell ref="P124:P127"/>
    <mergeCell ref="Q124:Q127"/>
    <mergeCell ref="R124:R127"/>
    <mergeCell ref="R120:R123"/>
    <mergeCell ref="Q120:Q123"/>
    <mergeCell ref="P120:P123"/>
    <mergeCell ref="R116:R119"/>
    <mergeCell ref="Q116:Q119"/>
    <mergeCell ref="P116:P119"/>
    <mergeCell ref="I140:I147"/>
    <mergeCell ref="K140:K147"/>
    <mergeCell ref="M140:M147"/>
    <mergeCell ref="R128:R131"/>
    <mergeCell ref="Q128:Q131"/>
    <mergeCell ref="P128:P131"/>
    <mergeCell ref="O128:O131"/>
    <mergeCell ref="C132:C139"/>
    <mergeCell ref="D132:D139"/>
    <mergeCell ref="I132:I139"/>
    <mergeCell ref="K132:K139"/>
    <mergeCell ref="M132:M139"/>
    <mergeCell ref="N132:N139"/>
    <mergeCell ref="O132:O139"/>
    <mergeCell ref="P132:P139"/>
    <mergeCell ref="Q132:Q139"/>
    <mergeCell ref="R132:R139"/>
    <mergeCell ref="O140:O147"/>
    <mergeCell ref="P140:P147"/>
    <mergeCell ref="Q140:Q147"/>
    <mergeCell ref="R140:R147"/>
    <mergeCell ref="C128:C131"/>
    <mergeCell ref="D128:D131"/>
    <mergeCell ref="K128:K131"/>
    <mergeCell ref="I164:I171"/>
    <mergeCell ref="K164:K171"/>
    <mergeCell ref="M164:M171"/>
    <mergeCell ref="Q148:Q155"/>
    <mergeCell ref="R148:R155"/>
    <mergeCell ref="C156:C163"/>
    <mergeCell ref="D156:D163"/>
    <mergeCell ref="I156:I163"/>
    <mergeCell ref="K156:K163"/>
    <mergeCell ref="M156:M163"/>
    <mergeCell ref="N156:N163"/>
    <mergeCell ref="O156:O163"/>
    <mergeCell ref="P156:P163"/>
    <mergeCell ref="Q156:Q163"/>
    <mergeCell ref="R156:R163"/>
    <mergeCell ref="C148:C155"/>
    <mergeCell ref="D148:D155"/>
    <mergeCell ref="I148:I155"/>
    <mergeCell ref="K148:K155"/>
    <mergeCell ref="M148:M155"/>
    <mergeCell ref="N148:N155"/>
    <mergeCell ref="O148:O155"/>
    <mergeCell ref="N164:N171"/>
    <mergeCell ref="O164:O171"/>
    <mergeCell ref="N196:N203"/>
    <mergeCell ref="O196:O203"/>
    <mergeCell ref="Q172:Q179"/>
    <mergeCell ref="R172:R179"/>
    <mergeCell ref="C180:C187"/>
    <mergeCell ref="D180:D187"/>
    <mergeCell ref="I180:I187"/>
    <mergeCell ref="K180:K187"/>
    <mergeCell ref="M180:M187"/>
    <mergeCell ref="N180:N187"/>
    <mergeCell ref="O180:O187"/>
    <mergeCell ref="P180:P187"/>
    <mergeCell ref="Q180:Q187"/>
    <mergeCell ref="R180:R187"/>
    <mergeCell ref="C172:C179"/>
    <mergeCell ref="D172:D179"/>
    <mergeCell ref="I172:I179"/>
    <mergeCell ref="K172:K179"/>
    <mergeCell ref="M172:M179"/>
    <mergeCell ref="I188:I195"/>
    <mergeCell ref="P196:P203"/>
    <mergeCell ref="K196:K203"/>
    <mergeCell ref="M196:M203"/>
  </mergeCells>
  <phoneticPr fontId="26" type="noConversion"/>
  <conditionalFormatting sqref="B46:B49">
    <cfRule type="duplicateValues" dxfId="365" priority="1"/>
  </conditionalFormatting>
  <dataValidations count="6">
    <dataValidation type="list" allowBlank="1" showInputMessage="1" showErrorMessage="1" sqref="G104:G109 G112:G203 G6:G100" xr:uid="{F783AFBD-0B45-4691-BD0B-893B4ADDD7D4}">
      <formula1>$T$6:$T$8</formula1>
    </dataValidation>
    <dataValidation type="list" allowBlank="1" showInputMessage="1" showErrorMessage="1" sqref="F104:F109 F6:F15 F112:F203 F17:F100" xr:uid="{9AE3005C-C134-406D-9E3B-B994579A01D1}">
      <formula1>$U$6:$U$10</formula1>
    </dataValidation>
    <dataValidation allowBlank="1" showInputMessage="1" showErrorMessage="1" promptTitle="Planned Lubrication" prompt="Planned Lubrication work._x000a_" sqref="R6 R11 R51 R56 R100 R96 R128 R132 R140" xr:uid="{496274F1-9D74-461C-8125-85DA693CC1DF}"/>
    <dataValidation allowBlank="1" showInputMessage="1" showErrorMessage="1" promptTitle="Planned Cleaning " prompt="Planned Cleaning of equipment to perform Maintenance Activity._x000a_" sqref="R108 R26 R21 R71 R66 R164 R156" xr:uid="{C41BD13B-0189-4A39-BA83-CD8846DB7E73}"/>
    <dataValidation allowBlank="1" showInputMessage="1" showErrorMessage="1" promptTitle="Planned Preventive Maintenance" prompt="Planned Preventative work generated out of SAP." sqref="R46 R31 R41 R91 R76 R86 R116 R172 R188 R196" xr:uid="{DCB743AC-2086-46B4-B513-4BB74E741CDD}"/>
    <dataValidation allowBlank="1" showInputMessage="1" showErrorMessage="1" promptTitle="Planned Inspection and Cond. mon" prompt="Planned Inspection and Condition Monitoring  work generated out of SAP." sqref="R16 R36 R112 R61 R81 R104 R120 R148 R180:R182" xr:uid="{F80DA6FA-A4FA-42B6-9D47-D38D80A4E17B}"/>
  </dataValidations>
  <printOptions horizontalCentered="1"/>
  <pageMargins left="0.23622047244094491" right="0.23622047244094491" top="0.19685039370078741" bottom="0.39370078740157483" header="0.15748031496062992" footer="0.19685039370078741"/>
  <pageSetup paperSize="9" scale="87" fitToHeight="0" orientation="landscape" r:id="rId1"/>
  <headerFooter>
    <oddFooter>&amp;L&amp;8&amp;A : PM Master Plan&amp;R&amp;8Page &amp;P / &amp;N</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CDEFB-8C77-4057-8410-49F328A67D00}">
  <sheetPr>
    <tabColor rgb="FF00FF00"/>
    <pageSetUpPr fitToPage="1"/>
  </sheetPr>
  <dimension ref="A1:W37"/>
  <sheetViews>
    <sheetView zoomScaleNormal="100" workbookViewId="0">
      <pane xSplit="2" ySplit="5" topLeftCell="C6" activePane="bottomRight" state="frozen"/>
      <selection activeCell="B7" sqref="B7:B22"/>
      <selection pane="topRight" activeCell="B7" sqref="B7:B22"/>
      <selection pane="bottomLeft" activeCell="B7" sqref="B7:B22"/>
      <selection pane="bottomRight" activeCell="J26" sqref="J26"/>
    </sheetView>
  </sheetViews>
  <sheetFormatPr defaultColWidth="9.140625" defaultRowHeight="12" outlineLevelCol="1"/>
  <cols>
    <col min="1" max="1" width="8.28515625" style="752" customWidth="1"/>
    <col min="2" max="2" width="29.85546875" style="753" customWidth="1"/>
    <col min="3" max="3" width="18.140625" style="754" customWidth="1"/>
    <col min="4" max="4" width="14.42578125" style="754" customWidth="1"/>
    <col min="5" max="5" width="10.28515625" style="979" customWidth="1"/>
    <col min="6" max="7" width="9.140625" style="979" customWidth="1"/>
    <col min="8" max="8" width="10.5703125" style="979" customWidth="1"/>
    <col min="9" max="9" width="21" style="608" customWidth="1"/>
    <col min="10" max="10" width="66.28515625" style="608" customWidth="1"/>
    <col min="11" max="11" width="10.42578125" style="666" customWidth="1"/>
    <col min="12" max="12" width="24.28515625" style="665" hidden="1" customWidth="1" outlineLevel="1"/>
    <col min="13" max="13" width="5.140625" style="666" hidden="1" customWidth="1" outlineLevel="1"/>
    <col min="14" max="14" width="10.42578125" style="666" customWidth="1" collapsed="1"/>
    <col min="15" max="15" width="10.42578125" style="666" customWidth="1"/>
    <col min="16" max="16" width="10.42578125" style="666" customWidth="1" collapsed="1"/>
    <col min="17" max="18" width="10.42578125" style="666" customWidth="1"/>
    <col min="19" max="19" width="9.140625" style="608"/>
    <col min="20" max="20" width="19.42578125" style="608" customWidth="1"/>
    <col min="21" max="16384" width="9.140625" style="608"/>
  </cols>
  <sheetData>
    <row r="1" spans="1:23" ht="12.75" thickBot="1"/>
    <row r="2" spans="1:23" ht="30" customHeight="1" thickBot="1">
      <c r="C2" s="3805" t="s">
        <v>1384</v>
      </c>
      <c r="D2" s="3806"/>
      <c r="E2" s="3806"/>
      <c r="F2" s="3806"/>
      <c r="G2" s="3806"/>
      <c r="H2" s="3806"/>
      <c r="I2" s="3806"/>
      <c r="J2" s="3806"/>
      <c r="K2" s="3807"/>
      <c r="M2" s="608"/>
      <c r="N2" s="608"/>
      <c r="O2" s="608"/>
      <c r="P2" s="608"/>
      <c r="Q2" s="608"/>
      <c r="R2" s="608"/>
    </row>
    <row r="3" spans="1:23" s="973" customFormat="1" ht="15.75" customHeight="1">
      <c r="A3" s="1560"/>
      <c r="B3" s="1561"/>
      <c r="C3" s="1148" t="s">
        <v>44</v>
      </c>
      <c r="D3" s="1148" t="s">
        <v>62</v>
      </c>
      <c r="E3" s="979"/>
      <c r="F3" s="979"/>
      <c r="G3" s="979"/>
      <c r="H3" s="979"/>
      <c r="K3" s="1251"/>
      <c r="L3" s="637"/>
      <c r="M3" s="1251"/>
      <c r="N3" s="1251"/>
      <c r="O3" s="1251"/>
      <c r="P3" s="1251"/>
      <c r="Q3" s="1251"/>
      <c r="R3" s="1251"/>
    </row>
    <row r="4" spans="1:23" s="973" customFormat="1" ht="15.75" customHeight="1" thickBot="1">
      <c r="A4" s="1560"/>
      <c r="B4" s="1561"/>
      <c r="C4" s="577"/>
      <c r="D4" s="577"/>
      <c r="E4" s="979"/>
      <c r="F4" s="979"/>
      <c r="G4" s="979"/>
      <c r="H4" s="979"/>
      <c r="K4" s="1562"/>
      <c r="L4" s="1563"/>
      <c r="M4" s="1562"/>
      <c r="N4" s="1562"/>
      <c r="O4" s="1562"/>
      <c r="P4" s="1562"/>
      <c r="Q4" s="1562"/>
      <c r="R4" s="1562"/>
    </row>
    <row r="5" spans="1:23" s="973" customFormat="1" ht="14.25" customHeight="1" thickBot="1">
      <c r="A5" s="1555" t="s">
        <v>0</v>
      </c>
      <c r="B5" s="1556" t="s">
        <v>1</v>
      </c>
      <c r="C5" s="1557" t="s">
        <v>44</v>
      </c>
      <c r="D5" s="1557" t="s">
        <v>62</v>
      </c>
      <c r="E5" s="1557" t="s">
        <v>537</v>
      </c>
      <c r="F5" s="1557" t="s">
        <v>527</v>
      </c>
      <c r="G5" s="1557" t="s">
        <v>535</v>
      </c>
      <c r="H5" s="1557" t="s">
        <v>45</v>
      </c>
      <c r="I5" s="1556" t="s">
        <v>2</v>
      </c>
      <c r="J5" s="1556" t="s">
        <v>3</v>
      </c>
      <c r="K5" s="1556" t="s">
        <v>4</v>
      </c>
      <c r="L5" s="1556" t="s">
        <v>5</v>
      </c>
      <c r="M5" s="1556"/>
      <c r="N5" s="1556" t="s">
        <v>51</v>
      </c>
      <c r="O5" s="1556" t="s">
        <v>52</v>
      </c>
      <c r="P5" s="1556" t="s">
        <v>54</v>
      </c>
      <c r="Q5" s="1556" t="s">
        <v>50</v>
      </c>
      <c r="R5" s="1556" t="s">
        <v>53</v>
      </c>
      <c r="S5" s="1558" t="s">
        <v>382</v>
      </c>
      <c r="T5" s="1149" t="s">
        <v>527</v>
      </c>
      <c r="U5" s="1251" t="s">
        <v>535</v>
      </c>
      <c r="V5" s="1251" t="s">
        <v>527</v>
      </c>
      <c r="W5" s="1559"/>
    </row>
    <row r="6" spans="1:23" s="973" customFormat="1" ht="12.75" customHeight="1">
      <c r="A6" s="1549" t="s">
        <v>315</v>
      </c>
      <c r="B6" s="1564" t="s">
        <v>1431</v>
      </c>
      <c r="C6" s="3793">
        <v>364423</v>
      </c>
      <c r="D6" s="3759">
        <v>5724</v>
      </c>
      <c r="E6" s="975" t="s">
        <v>713</v>
      </c>
      <c r="F6" s="974" t="s">
        <v>32</v>
      </c>
      <c r="G6" s="974" t="s">
        <v>536</v>
      </c>
      <c r="H6" s="974" t="str">
        <f>A6&amp;"-"&amp;E6&amp;F6&amp;"-"&amp;G6</f>
        <v>PK4-NI-ME</v>
      </c>
      <c r="I6" s="1568" t="s">
        <v>1390</v>
      </c>
      <c r="J6" s="634" t="s">
        <v>1374</v>
      </c>
      <c r="K6" s="950">
        <v>60</v>
      </c>
      <c r="L6" s="1337"/>
      <c r="M6" s="950"/>
      <c r="N6" s="3754"/>
      <c r="O6" s="3742" t="s">
        <v>80</v>
      </c>
      <c r="P6" s="3742">
        <v>60</v>
      </c>
      <c r="Q6" s="3742">
        <v>2</v>
      </c>
      <c r="R6" s="3802">
        <f>P6*Q6</f>
        <v>120</v>
      </c>
      <c r="S6" s="3787" t="s">
        <v>383</v>
      </c>
      <c r="T6" s="637" t="s">
        <v>529</v>
      </c>
      <c r="U6" s="1251" t="s">
        <v>536</v>
      </c>
      <c r="V6" s="1251" t="s">
        <v>32</v>
      </c>
      <c r="W6" s="973" t="s">
        <v>708</v>
      </c>
    </row>
    <row r="7" spans="1:23" s="973" customFormat="1" ht="12.75" customHeight="1">
      <c r="A7" s="1565" t="s">
        <v>315</v>
      </c>
      <c r="B7" s="1638" t="s">
        <v>1432</v>
      </c>
      <c r="C7" s="3673"/>
      <c r="D7" s="3760"/>
      <c r="E7" s="964" t="s">
        <v>713</v>
      </c>
      <c r="F7" s="988" t="s">
        <v>32</v>
      </c>
      <c r="G7" s="988" t="s">
        <v>536</v>
      </c>
      <c r="H7" s="988" t="str">
        <f t="shared" ref="H7:H13" si="0">A7&amp;"-"&amp;E7&amp;F7&amp;"-"&amp;G7</f>
        <v>PK4-NI-ME</v>
      </c>
      <c r="I7" s="1639" t="s">
        <v>1391</v>
      </c>
      <c r="J7" s="949" t="s">
        <v>1385</v>
      </c>
      <c r="K7" s="1625">
        <v>60</v>
      </c>
      <c r="L7" s="1626"/>
      <c r="M7" s="1625"/>
      <c r="N7" s="3613"/>
      <c r="O7" s="3743"/>
      <c r="P7" s="3743"/>
      <c r="Q7" s="3743"/>
      <c r="R7" s="3803"/>
      <c r="S7" s="3788"/>
      <c r="T7" s="637"/>
      <c r="U7" s="1251"/>
      <c r="V7" s="1251"/>
    </row>
    <row r="8" spans="1:23" s="973" customFormat="1" ht="12.75" customHeight="1">
      <c r="A8" s="1565" t="s">
        <v>315</v>
      </c>
      <c r="B8" s="1638" t="s">
        <v>1433</v>
      </c>
      <c r="C8" s="3673"/>
      <c r="D8" s="3760"/>
      <c r="E8" s="964" t="s">
        <v>713</v>
      </c>
      <c r="F8" s="988" t="s">
        <v>32</v>
      </c>
      <c r="G8" s="988" t="s">
        <v>536</v>
      </c>
      <c r="H8" s="988" t="str">
        <f t="shared" si="0"/>
        <v>PK4-NI-ME</v>
      </c>
      <c r="I8" s="1639"/>
      <c r="J8" s="949"/>
      <c r="K8" s="1625">
        <v>60</v>
      </c>
      <c r="L8" s="1626"/>
      <c r="M8" s="1625"/>
      <c r="N8" s="3613"/>
      <c r="O8" s="3743"/>
      <c r="P8" s="3743"/>
      <c r="Q8" s="3743"/>
      <c r="R8" s="3803"/>
      <c r="S8" s="3788"/>
      <c r="T8" s="637"/>
      <c r="U8" s="1251"/>
      <c r="V8" s="1251"/>
    </row>
    <row r="9" spans="1:23" s="973" customFormat="1" ht="12.75" customHeight="1">
      <c r="A9" s="1565" t="s">
        <v>315</v>
      </c>
      <c r="B9" s="1638" t="s">
        <v>1434</v>
      </c>
      <c r="C9" s="3673"/>
      <c r="D9" s="3760"/>
      <c r="E9" s="964" t="s">
        <v>713</v>
      </c>
      <c r="F9" s="988" t="s">
        <v>32</v>
      </c>
      <c r="G9" s="988" t="s">
        <v>536</v>
      </c>
      <c r="H9" s="988" t="str">
        <f t="shared" si="0"/>
        <v>PK4-NI-ME</v>
      </c>
      <c r="I9" s="1639"/>
      <c r="J9" s="949"/>
      <c r="K9" s="1625">
        <v>60</v>
      </c>
      <c r="L9" s="1626"/>
      <c r="M9" s="1625"/>
      <c r="N9" s="3613"/>
      <c r="O9" s="3743"/>
      <c r="P9" s="3743"/>
      <c r="Q9" s="3743"/>
      <c r="R9" s="3803"/>
      <c r="S9" s="3788"/>
      <c r="T9" s="637"/>
      <c r="U9" s="1251"/>
      <c r="V9" s="1251"/>
    </row>
    <row r="10" spans="1:23" s="973" customFormat="1" ht="12.75" customHeight="1">
      <c r="A10" s="1565" t="s">
        <v>315</v>
      </c>
      <c r="B10" s="1638" t="s">
        <v>1435</v>
      </c>
      <c r="C10" s="3673"/>
      <c r="D10" s="3760"/>
      <c r="E10" s="964" t="s">
        <v>713</v>
      </c>
      <c r="F10" s="988" t="s">
        <v>32</v>
      </c>
      <c r="G10" s="988" t="s">
        <v>536</v>
      </c>
      <c r="H10" s="988" t="str">
        <f t="shared" si="0"/>
        <v>PK4-NI-ME</v>
      </c>
      <c r="I10" s="1639"/>
      <c r="J10" s="949"/>
      <c r="K10" s="1625">
        <v>60</v>
      </c>
      <c r="L10" s="1626"/>
      <c r="M10" s="1625"/>
      <c r="N10" s="3613"/>
      <c r="O10" s="3743"/>
      <c r="P10" s="3743"/>
      <c r="Q10" s="3743"/>
      <c r="R10" s="3803"/>
      <c r="S10" s="3788"/>
      <c r="T10" s="637"/>
      <c r="U10" s="1251"/>
      <c r="V10" s="1251"/>
    </row>
    <row r="11" spans="1:23" s="973" customFormat="1" ht="12.75" customHeight="1">
      <c r="A11" s="1565" t="s">
        <v>315</v>
      </c>
      <c r="B11" s="1638" t="s">
        <v>1436</v>
      </c>
      <c r="C11" s="3673"/>
      <c r="D11" s="3760"/>
      <c r="E11" s="964" t="s">
        <v>713</v>
      </c>
      <c r="F11" s="988" t="s">
        <v>32</v>
      </c>
      <c r="G11" s="988" t="s">
        <v>536</v>
      </c>
      <c r="H11" s="988" t="str">
        <f t="shared" si="0"/>
        <v>PK4-NI-ME</v>
      </c>
      <c r="I11" s="1639"/>
      <c r="J11" s="949"/>
      <c r="K11" s="1625">
        <v>60</v>
      </c>
      <c r="L11" s="1626"/>
      <c r="M11" s="1625"/>
      <c r="N11" s="3613"/>
      <c r="O11" s="3743"/>
      <c r="P11" s="3743"/>
      <c r="Q11" s="3743"/>
      <c r="R11" s="3803"/>
      <c r="S11" s="3788"/>
      <c r="T11" s="637"/>
      <c r="U11" s="1251"/>
      <c r="V11" s="1251"/>
    </row>
    <row r="12" spans="1:23" s="973" customFormat="1" ht="12.75" customHeight="1">
      <c r="A12" s="1565" t="s">
        <v>315</v>
      </c>
      <c r="B12" s="1638" t="s">
        <v>1437</v>
      </c>
      <c r="C12" s="3673"/>
      <c r="D12" s="3760"/>
      <c r="E12" s="964" t="s">
        <v>713</v>
      </c>
      <c r="F12" s="988" t="s">
        <v>32</v>
      </c>
      <c r="G12" s="988" t="s">
        <v>536</v>
      </c>
      <c r="H12" s="988" t="str">
        <f t="shared" si="0"/>
        <v>PK4-NI-ME</v>
      </c>
      <c r="I12" s="1639"/>
      <c r="J12" s="949"/>
      <c r="K12" s="1625">
        <v>60</v>
      </c>
      <c r="L12" s="1626"/>
      <c r="M12" s="1625"/>
      <c r="N12" s="3613"/>
      <c r="O12" s="3743"/>
      <c r="P12" s="3743"/>
      <c r="Q12" s="3743"/>
      <c r="R12" s="3803"/>
      <c r="S12" s="3788"/>
      <c r="T12" s="637"/>
      <c r="U12" s="1251"/>
      <c r="V12" s="1251"/>
    </row>
    <row r="13" spans="1:23" s="973" customFormat="1" ht="12.75" customHeight="1" thickBot="1">
      <c r="A13" s="1565" t="s">
        <v>315</v>
      </c>
      <c r="B13" s="1638" t="s">
        <v>1438</v>
      </c>
      <c r="C13" s="3673"/>
      <c r="D13" s="3760"/>
      <c r="E13" s="964" t="s">
        <v>713</v>
      </c>
      <c r="F13" s="988" t="s">
        <v>32</v>
      </c>
      <c r="G13" s="988" t="s">
        <v>536</v>
      </c>
      <c r="H13" s="988" t="str">
        <f t="shared" si="0"/>
        <v>PK4-NI-ME</v>
      </c>
      <c r="I13" s="1639"/>
      <c r="J13" s="949"/>
      <c r="K13" s="1625">
        <v>60</v>
      </c>
      <c r="L13" s="1626"/>
      <c r="M13" s="1625"/>
      <c r="N13" s="3613"/>
      <c r="O13" s="3743"/>
      <c r="P13" s="3743"/>
      <c r="Q13" s="3743"/>
      <c r="R13" s="3803"/>
      <c r="S13" s="3788"/>
      <c r="T13" s="637"/>
      <c r="U13" s="1251"/>
      <c r="V13" s="1251"/>
    </row>
    <row r="14" spans="1:23" s="973" customFormat="1" ht="12.75" customHeight="1">
      <c r="A14" s="1549" t="s">
        <v>315</v>
      </c>
      <c r="B14" s="1571" t="s">
        <v>1439</v>
      </c>
      <c r="C14" s="3793">
        <v>364424</v>
      </c>
      <c r="D14" s="3759">
        <v>5725</v>
      </c>
      <c r="E14" s="974" t="s">
        <v>713</v>
      </c>
      <c r="F14" s="974" t="s">
        <v>32</v>
      </c>
      <c r="G14" s="974" t="s">
        <v>536</v>
      </c>
      <c r="H14" s="974" t="str">
        <f t="shared" ref="H14:H37" si="1">A14&amp;"-"&amp;E14&amp;F14&amp;"-"&amp;G14</f>
        <v>PK4-NI-ME</v>
      </c>
      <c r="I14" s="4360" t="s">
        <v>1455</v>
      </c>
      <c r="J14" s="1338" t="s">
        <v>1376</v>
      </c>
      <c r="K14" s="1336">
        <v>60</v>
      </c>
      <c r="L14" s="1495"/>
      <c r="M14" s="1496"/>
      <c r="N14" s="3799"/>
      <c r="O14" s="3742" t="s">
        <v>80</v>
      </c>
      <c r="P14" s="3742">
        <v>60</v>
      </c>
      <c r="Q14" s="3742">
        <v>2</v>
      </c>
      <c r="R14" s="3742">
        <f>P14*Q14</f>
        <v>120</v>
      </c>
      <c r="S14" s="3787" t="s">
        <v>383</v>
      </c>
      <c r="T14" s="637" t="s">
        <v>529</v>
      </c>
      <c r="U14" s="1251"/>
      <c r="V14" s="1251"/>
    </row>
    <row r="15" spans="1:23" s="973" customFormat="1" ht="12.75" customHeight="1">
      <c r="A15" s="1565" t="s">
        <v>315</v>
      </c>
      <c r="B15" s="1572" t="s">
        <v>1440</v>
      </c>
      <c r="C15" s="3673"/>
      <c r="D15" s="3760"/>
      <c r="E15" s="988" t="s">
        <v>713</v>
      </c>
      <c r="F15" s="988" t="s">
        <v>32</v>
      </c>
      <c r="G15" s="988" t="s">
        <v>536</v>
      </c>
      <c r="H15" s="988" t="str">
        <f t="shared" ref="H15:H29" si="2">A15&amp;"-"&amp;E15&amp;F15&amp;"-"&amp;G15</f>
        <v>PK4-NI-ME</v>
      </c>
      <c r="I15" s="4361"/>
      <c r="J15" s="1640" t="s">
        <v>1375</v>
      </c>
      <c r="K15" s="1641">
        <v>60</v>
      </c>
      <c r="L15" s="1172"/>
      <c r="M15" s="1173"/>
      <c r="N15" s="3800"/>
      <c r="O15" s="3743"/>
      <c r="P15" s="3743"/>
      <c r="Q15" s="3743"/>
      <c r="R15" s="3743"/>
      <c r="S15" s="3788"/>
      <c r="T15" s="637"/>
      <c r="U15" s="1251"/>
      <c r="V15" s="1251"/>
    </row>
    <row r="16" spans="1:23" s="973" customFormat="1" ht="12.75" customHeight="1">
      <c r="A16" s="1565" t="s">
        <v>315</v>
      </c>
      <c r="B16" s="1572" t="s">
        <v>1441</v>
      </c>
      <c r="C16" s="3673"/>
      <c r="D16" s="3760"/>
      <c r="E16" s="988" t="s">
        <v>713</v>
      </c>
      <c r="F16" s="988" t="s">
        <v>32</v>
      </c>
      <c r="G16" s="988" t="s">
        <v>536</v>
      </c>
      <c r="H16" s="988" t="str">
        <f t="shared" si="2"/>
        <v>PK4-NI-ME</v>
      </c>
      <c r="I16" s="4361"/>
      <c r="J16" s="1640" t="s">
        <v>1364</v>
      </c>
      <c r="K16" s="1641">
        <v>60</v>
      </c>
      <c r="L16" s="1172"/>
      <c r="M16" s="1173"/>
      <c r="N16" s="3800"/>
      <c r="O16" s="3743"/>
      <c r="P16" s="3743"/>
      <c r="Q16" s="3743"/>
      <c r="R16" s="3743"/>
      <c r="S16" s="3788"/>
      <c r="T16" s="637"/>
      <c r="U16" s="1251"/>
      <c r="V16" s="1251"/>
    </row>
    <row r="17" spans="1:22" s="973" customFormat="1" ht="12.75" customHeight="1">
      <c r="A17" s="1565" t="s">
        <v>315</v>
      </c>
      <c r="B17" s="1572" t="s">
        <v>1442</v>
      </c>
      <c r="C17" s="3673"/>
      <c r="D17" s="3760"/>
      <c r="E17" s="988" t="s">
        <v>713</v>
      </c>
      <c r="F17" s="988" t="s">
        <v>32</v>
      </c>
      <c r="G17" s="988" t="s">
        <v>536</v>
      </c>
      <c r="H17" s="988" t="str">
        <f t="shared" si="2"/>
        <v>PK4-NI-ME</v>
      </c>
      <c r="I17" s="4361"/>
      <c r="J17" s="1640" t="s">
        <v>1378</v>
      </c>
      <c r="K17" s="1641">
        <v>60</v>
      </c>
      <c r="L17" s="1172"/>
      <c r="M17" s="1173"/>
      <c r="N17" s="3800"/>
      <c r="O17" s="3743"/>
      <c r="P17" s="3743"/>
      <c r="Q17" s="3743"/>
      <c r="R17" s="3743"/>
      <c r="S17" s="3788"/>
      <c r="T17" s="637"/>
      <c r="U17" s="1251"/>
      <c r="V17" s="1251"/>
    </row>
    <row r="18" spans="1:22" s="973" customFormat="1" ht="12.75" customHeight="1">
      <c r="A18" s="1565" t="s">
        <v>315</v>
      </c>
      <c r="B18" s="1572" t="s">
        <v>1443</v>
      </c>
      <c r="C18" s="3673"/>
      <c r="D18" s="3760"/>
      <c r="E18" s="988" t="s">
        <v>713</v>
      </c>
      <c r="F18" s="988" t="s">
        <v>32</v>
      </c>
      <c r="G18" s="988" t="s">
        <v>536</v>
      </c>
      <c r="H18" s="988" t="str">
        <f t="shared" si="2"/>
        <v>PK4-NI-ME</v>
      </c>
      <c r="I18" s="4361"/>
      <c r="J18" s="1640"/>
      <c r="K18" s="1641">
        <v>60</v>
      </c>
      <c r="L18" s="1172"/>
      <c r="M18" s="1173"/>
      <c r="N18" s="3800"/>
      <c r="O18" s="3743"/>
      <c r="P18" s="3743"/>
      <c r="Q18" s="3743"/>
      <c r="R18" s="3743"/>
      <c r="S18" s="3788"/>
      <c r="T18" s="637"/>
      <c r="U18" s="1251"/>
      <c r="V18" s="1251"/>
    </row>
    <row r="19" spans="1:22" s="973" customFormat="1" ht="12.75" customHeight="1">
      <c r="A19" s="1565" t="s">
        <v>315</v>
      </c>
      <c r="B19" s="1572" t="s">
        <v>1444</v>
      </c>
      <c r="C19" s="3673"/>
      <c r="D19" s="3760"/>
      <c r="E19" s="988" t="s">
        <v>713</v>
      </c>
      <c r="F19" s="988" t="s">
        <v>32</v>
      </c>
      <c r="G19" s="988" t="s">
        <v>536</v>
      </c>
      <c r="H19" s="988" t="str">
        <f t="shared" si="2"/>
        <v>PK4-NI-ME</v>
      </c>
      <c r="I19" s="4361"/>
      <c r="J19" s="1640"/>
      <c r="K19" s="1641">
        <v>60</v>
      </c>
      <c r="L19" s="1172"/>
      <c r="M19" s="1173"/>
      <c r="N19" s="3800"/>
      <c r="O19" s="3743"/>
      <c r="P19" s="3743"/>
      <c r="Q19" s="3743"/>
      <c r="R19" s="3743"/>
      <c r="S19" s="3788"/>
      <c r="T19" s="637"/>
      <c r="U19" s="1251"/>
      <c r="V19" s="1251"/>
    </row>
    <row r="20" spans="1:22" s="973" customFormat="1" ht="12.75" customHeight="1">
      <c r="A20" s="1565" t="s">
        <v>315</v>
      </c>
      <c r="B20" s="1572" t="s">
        <v>1445</v>
      </c>
      <c r="C20" s="3673"/>
      <c r="D20" s="3760"/>
      <c r="E20" s="988" t="s">
        <v>713</v>
      </c>
      <c r="F20" s="988" t="s">
        <v>32</v>
      </c>
      <c r="G20" s="988" t="s">
        <v>536</v>
      </c>
      <c r="H20" s="988" t="str">
        <f t="shared" si="2"/>
        <v>PK4-NI-ME</v>
      </c>
      <c r="I20" s="4361"/>
      <c r="J20" s="1640"/>
      <c r="K20" s="1641">
        <v>60</v>
      </c>
      <c r="L20" s="1172"/>
      <c r="M20" s="1173"/>
      <c r="N20" s="3800"/>
      <c r="O20" s="3743"/>
      <c r="P20" s="3743"/>
      <c r="Q20" s="3743"/>
      <c r="R20" s="3743"/>
      <c r="S20" s="3788"/>
      <c r="T20" s="637"/>
      <c r="U20" s="1251"/>
      <c r="V20" s="1251"/>
    </row>
    <row r="21" spans="1:22" s="973" customFormat="1" ht="12.75" customHeight="1">
      <c r="A21" s="1565" t="s">
        <v>315</v>
      </c>
      <c r="B21" s="1572" t="s">
        <v>1446</v>
      </c>
      <c r="C21" s="3673"/>
      <c r="D21" s="3760"/>
      <c r="E21" s="988" t="s">
        <v>713</v>
      </c>
      <c r="F21" s="988" t="s">
        <v>32</v>
      </c>
      <c r="G21" s="988" t="s">
        <v>536</v>
      </c>
      <c r="H21" s="988" t="str">
        <f t="shared" si="2"/>
        <v>PK4-NI-ME</v>
      </c>
      <c r="I21" s="4361"/>
      <c r="J21" s="1640"/>
      <c r="K21" s="1641">
        <v>60</v>
      </c>
      <c r="L21" s="1172"/>
      <c r="M21" s="1173"/>
      <c r="N21" s="3800"/>
      <c r="O21" s="3743"/>
      <c r="P21" s="3743"/>
      <c r="Q21" s="3743"/>
      <c r="R21" s="3743"/>
      <c r="S21" s="3788"/>
      <c r="T21" s="637"/>
      <c r="U21" s="1251"/>
      <c r="V21" s="1251"/>
    </row>
    <row r="22" spans="1:22" s="973" customFormat="1" ht="12.75" customHeight="1">
      <c r="A22" s="1565" t="s">
        <v>315</v>
      </c>
      <c r="B22" s="1572" t="s">
        <v>1447</v>
      </c>
      <c r="C22" s="3673"/>
      <c r="D22" s="3760"/>
      <c r="E22" s="988" t="s">
        <v>713</v>
      </c>
      <c r="F22" s="988" t="s">
        <v>32</v>
      </c>
      <c r="G22" s="988" t="s">
        <v>536</v>
      </c>
      <c r="H22" s="988" t="str">
        <f t="shared" si="2"/>
        <v>PK4-NI-ME</v>
      </c>
      <c r="I22" s="4361"/>
      <c r="J22" s="1640"/>
      <c r="K22" s="1641">
        <v>60</v>
      </c>
      <c r="L22" s="1172"/>
      <c r="M22" s="1173"/>
      <c r="N22" s="3800"/>
      <c r="O22" s="3743"/>
      <c r="P22" s="3743"/>
      <c r="Q22" s="3743"/>
      <c r="R22" s="3743"/>
      <c r="S22" s="3788"/>
      <c r="T22" s="637"/>
      <c r="U22" s="1251"/>
      <c r="V22" s="1251"/>
    </row>
    <row r="23" spans="1:22" s="973" customFormat="1" ht="12.75" customHeight="1">
      <c r="A23" s="1565" t="s">
        <v>315</v>
      </c>
      <c r="B23" s="1572" t="s">
        <v>1448</v>
      </c>
      <c r="C23" s="3673"/>
      <c r="D23" s="3760"/>
      <c r="E23" s="988" t="s">
        <v>713</v>
      </c>
      <c r="F23" s="988" t="s">
        <v>32</v>
      </c>
      <c r="G23" s="988" t="s">
        <v>536</v>
      </c>
      <c r="H23" s="988" t="str">
        <f t="shared" si="2"/>
        <v>PK4-NI-ME</v>
      </c>
      <c r="I23" s="4361"/>
      <c r="J23" s="1640"/>
      <c r="K23" s="1641">
        <v>60</v>
      </c>
      <c r="L23" s="1172"/>
      <c r="M23" s="1173"/>
      <c r="N23" s="3800"/>
      <c r="O23" s="3743"/>
      <c r="P23" s="3743"/>
      <c r="Q23" s="3743"/>
      <c r="R23" s="3743"/>
      <c r="S23" s="3788"/>
      <c r="T23" s="637"/>
      <c r="U23" s="1251"/>
      <c r="V23" s="1251"/>
    </row>
    <row r="24" spans="1:22" s="973" customFormat="1" ht="12.75" customHeight="1">
      <c r="A24" s="1565" t="s">
        <v>315</v>
      </c>
      <c r="B24" s="1572" t="s">
        <v>1449</v>
      </c>
      <c r="C24" s="3673"/>
      <c r="D24" s="3760"/>
      <c r="E24" s="977" t="s">
        <v>713</v>
      </c>
      <c r="F24" s="977" t="s">
        <v>32</v>
      </c>
      <c r="G24" s="977" t="s">
        <v>536</v>
      </c>
      <c r="H24" s="977" t="str">
        <f t="shared" si="2"/>
        <v>PK4-NI-ME</v>
      </c>
      <c r="I24" s="4361"/>
      <c r="J24" s="1359"/>
      <c r="K24" s="1574">
        <v>60</v>
      </c>
      <c r="L24" s="1575"/>
      <c r="M24" s="1576"/>
      <c r="N24" s="3800"/>
      <c r="O24" s="3743"/>
      <c r="P24" s="3743"/>
      <c r="Q24" s="3743"/>
      <c r="R24" s="3743"/>
      <c r="S24" s="3788"/>
      <c r="T24" s="637"/>
      <c r="U24" s="1251"/>
      <c r="V24" s="1251"/>
    </row>
    <row r="25" spans="1:22" s="973" customFormat="1" ht="12.75" customHeight="1">
      <c r="A25" s="1565" t="s">
        <v>315</v>
      </c>
      <c r="B25" s="1572" t="s">
        <v>1450</v>
      </c>
      <c r="C25" s="3673"/>
      <c r="D25" s="3760"/>
      <c r="E25" s="977" t="s">
        <v>713</v>
      </c>
      <c r="F25" s="977" t="s">
        <v>32</v>
      </c>
      <c r="G25" s="977" t="s">
        <v>536</v>
      </c>
      <c r="H25" s="977" t="str">
        <f t="shared" si="2"/>
        <v>PK4-NI-ME</v>
      </c>
      <c r="I25" s="4361"/>
      <c r="J25" s="1359"/>
      <c r="K25" s="1574">
        <v>60</v>
      </c>
      <c r="L25" s="1575"/>
      <c r="M25" s="1576"/>
      <c r="N25" s="3800"/>
      <c r="O25" s="3743"/>
      <c r="P25" s="3743"/>
      <c r="Q25" s="3743"/>
      <c r="R25" s="3743"/>
      <c r="S25" s="3788"/>
      <c r="T25" s="637"/>
      <c r="U25" s="1251"/>
      <c r="V25" s="1251"/>
    </row>
    <row r="26" spans="1:22" s="973" customFormat="1" ht="12.75" customHeight="1">
      <c r="A26" s="1565" t="s">
        <v>315</v>
      </c>
      <c r="B26" s="1572" t="s">
        <v>1451</v>
      </c>
      <c r="C26" s="3673"/>
      <c r="D26" s="3760"/>
      <c r="E26" s="977" t="s">
        <v>713</v>
      </c>
      <c r="F26" s="977" t="s">
        <v>32</v>
      </c>
      <c r="G26" s="977" t="s">
        <v>536</v>
      </c>
      <c r="H26" s="977" t="str">
        <f t="shared" si="2"/>
        <v>PK4-NI-ME</v>
      </c>
      <c r="I26" s="4361"/>
      <c r="J26" s="1359"/>
      <c r="K26" s="1574">
        <v>60</v>
      </c>
      <c r="L26" s="1575"/>
      <c r="M26" s="1576"/>
      <c r="N26" s="3800"/>
      <c r="O26" s="3743"/>
      <c r="P26" s="3743"/>
      <c r="Q26" s="3743"/>
      <c r="R26" s="3743"/>
      <c r="S26" s="3788"/>
      <c r="T26" s="637"/>
      <c r="U26" s="1251"/>
      <c r="V26" s="1251"/>
    </row>
    <row r="27" spans="1:22" s="973" customFormat="1" ht="12.75" customHeight="1">
      <c r="A27" s="1565" t="s">
        <v>315</v>
      </c>
      <c r="B27" s="1572" t="s">
        <v>1452</v>
      </c>
      <c r="C27" s="3673"/>
      <c r="D27" s="3760"/>
      <c r="E27" s="977" t="s">
        <v>713</v>
      </c>
      <c r="F27" s="977" t="s">
        <v>32</v>
      </c>
      <c r="G27" s="977" t="s">
        <v>536</v>
      </c>
      <c r="H27" s="977" t="str">
        <f t="shared" si="2"/>
        <v>PK4-NI-ME</v>
      </c>
      <c r="I27" s="4361"/>
      <c r="J27" s="1359"/>
      <c r="K27" s="1574">
        <v>60</v>
      </c>
      <c r="L27" s="1575"/>
      <c r="M27" s="1576"/>
      <c r="N27" s="3800"/>
      <c r="O27" s="3743"/>
      <c r="P27" s="3743"/>
      <c r="Q27" s="3743"/>
      <c r="R27" s="3743"/>
      <c r="S27" s="3788"/>
      <c r="T27" s="637"/>
      <c r="U27" s="1251"/>
      <c r="V27" s="1251"/>
    </row>
    <row r="28" spans="1:22" s="973" customFormat="1" ht="12.75" customHeight="1">
      <c r="A28" s="1565" t="s">
        <v>315</v>
      </c>
      <c r="B28" s="1572" t="s">
        <v>1453</v>
      </c>
      <c r="C28" s="3673"/>
      <c r="D28" s="3760"/>
      <c r="E28" s="977" t="s">
        <v>713</v>
      </c>
      <c r="F28" s="977" t="s">
        <v>32</v>
      </c>
      <c r="G28" s="977" t="s">
        <v>536</v>
      </c>
      <c r="H28" s="977" t="str">
        <f t="shared" si="2"/>
        <v>PK4-NI-ME</v>
      </c>
      <c r="I28" s="4361"/>
      <c r="J28" s="1359"/>
      <c r="K28" s="1574">
        <v>60</v>
      </c>
      <c r="L28" s="1575"/>
      <c r="M28" s="1576"/>
      <c r="N28" s="3800"/>
      <c r="O28" s="3743"/>
      <c r="P28" s="3743"/>
      <c r="Q28" s="3743"/>
      <c r="R28" s="3743"/>
      <c r="S28" s="3788"/>
      <c r="T28" s="637"/>
      <c r="U28" s="1251"/>
      <c r="V28" s="1251"/>
    </row>
    <row r="29" spans="1:22" s="973" customFormat="1" ht="12.75" customHeight="1" thickBot="1">
      <c r="A29" s="1565" t="s">
        <v>315</v>
      </c>
      <c r="B29" s="1572" t="s">
        <v>1454</v>
      </c>
      <c r="C29" s="3794"/>
      <c r="D29" s="3795"/>
      <c r="E29" s="977" t="s">
        <v>713</v>
      </c>
      <c r="F29" s="977" t="s">
        <v>32</v>
      </c>
      <c r="G29" s="977" t="s">
        <v>536</v>
      </c>
      <c r="H29" s="977" t="str">
        <f t="shared" si="2"/>
        <v>PK4-NI-ME</v>
      </c>
      <c r="I29" s="4362"/>
      <c r="J29" s="1359"/>
      <c r="K29" s="1574">
        <v>60</v>
      </c>
      <c r="L29" s="1575"/>
      <c r="M29" s="1576"/>
      <c r="N29" s="3801"/>
      <c r="O29" s="3548"/>
      <c r="P29" s="3548"/>
      <c r="Q29" s="3548"/>
      <c r="R29" s="3548"/>
      <c r="S29" s="3789"/>
      <c r="T29" s="637"/>
      <c r="U29" s="1251"/>
      <c r="V29" s="1251"/>
    </row>
    <row r="30" spans="1:22" s="973" customFormat="1" ht="12.75" customHeight="1">
      <c r="A30" s="1549" t="s">
        <v>315</v>
      </c>
      <c r="B30" s="3790" t="s">
        <v>1456</v>
      </c>
      <c r="C30" s="3793">
        <v>364425</v>
      </c>
      <c r="D30" s="3759">
        <v>5726</v>
      </c>
      <c r="E30" s="974" t="s">
        <v>713</v>
      </c>
      <c r="F30" s="974" t="s">
        <v>32</v>
      </c>
      <c r="G30" s="974" t="s">
        <v>536</v>
      </c>
      <c r="H30" s="974" t="str">
        <f t="shared" si="1"/>
        <v>PK4-NI-ME</v>
      </c>
      <c r="I30" s="3796" t="s">
        <v>1456</v>
      </c>
      <c r="J30" s="1338" t="s">
        <v>1377</v>
      </c>
      <c r="K30" s="1336">
        <v>60</v>
      </c>
      <c r="L30" s="1495"/>
      <c r="M30" s="1496"/>
      <c r="N30" s="3799"/>
      <c r="O30" s="3742" t="s">
        <v>80</v>
      </c>
      <c r="P30" s="3742">
        <v>60</v>
      </c>
      <c r="Q30" s="3742">
        <v>2</v>
      </c>
      <c r="R30" s="3742">
        <f>P30*Q30</f>
        <v>120</v>
      </c>
      <c r="S30" s="3787" t="s">
        <v>383</v>
      </c>
      <c r="T30" s="637" t="s">
        <v>529</v>
      </c>
      <c r="U30" s="1251"/>
      <c r="V30" s="1251"/>
    </row>
    <row r="31" spans="1:22" s="973" customFormat="1" ht="12.75" customHeight="1">
      <c r="A31" s="1565" t="s">
        <v>315</v>
      </c>
      <c r="B31" s="3791"/>
      <c r="C31" s="3673"/>
      <c r="D31" s="3760"/>
      <c r="E31" s="977" t="s">
        <v>713</v>
      </c>
      <c r="F31" s="977" t="s">
        <v>32</v>
      </c>
      <c r="G31" s="977" t="s">
        <v>536</v>
      </c>
      <c r="H31" s="977" t="str">
        <f t="shared" si="1"/>
        <v>PK4-NI-ME</v>
      </c>
      <c r="I31" s="3797"/>
      <c r="J31" s="1359" t="s">
        <v>1365</v>
      </c>
      <c r="K31" s="1574">
        <v>60</v>
      </c>
      <c r="L31" s="1575"/>
      <c r="M31" s="1576"/>
      <c r="N31" s="3800"/>
      <c r="O31" s="3743"/>
      <c r="P31" s="3743"/>
      <c r="Q31" s="3743"/>
      <c r="R31" s="3743"/>
      <c r="S31" s="3788"/>
      <c r="T31" s="637"/>
      <c r="U31" s="1251"/>
      <c r="V31" s="1251"/>
    </row>
    <row r="32" spans="1:22" s="973" customFormat="1" ht="12.75" customHeight="1" thickBot="1">
      <c r="A32" s="1550" t="s">
        <v>315</v>
      </c>
      <c r="B32" s="3792"/>
      <c r="C32" s="3794"/>
      <c r="D32" s="3795"/>
      <c r="E32" s="614" t="s">
        <v>713</v>
      </c>
      <c r="F32" s="614" t="s">
        <v>32</v>
      </c>
      <c r="G32" s="614" t="s">
        <v>536</v>
      </c>
      <c r="H32" s="614" t="str">
        <f t="shared" si="1"/>
        <v>PK4-NI-ME</v>
      </c>
      <c r="I32" s="3798"/>
      <c r="J32" s="1339" t="s">
        <v>1381</v>
      </c>
      <c r="K32" s="1577">
        <v>60</v>
      </c>
      <c r="L32" s="1578"/>
      <c r="M32" s="1579"/>
      <c r="N32" s="3801"/>
      <c r="O32" s="3548"/>
      <c r="P32" s="3548"/>
      <c r="Q32" s="3548"/>
      <c r="R32" s="3548"/>
      <c r="S32" s="3789"/>
      <c r="T32" s="637"/>
      <c r="U32" s="1251"/>
      <c r="V32" s="1251"/>
    </row>
    <row r="33" spans="1:22" s="973" customFormat="1" ht="12.75" customHeight="1">
      <c r="A33" s="1549" t="s">
        <v>315</v>
      </c>
      <c r="B33" s="3790" t="s">
        <v>315</v>
      </c>
      <c r="C33" s="3793">
        <v>364426</v>
      </c>
      <c r="D33" s="3759">
        <v>5727</v>
      </c>
      <c r="E33" s="974" t="s">
        <v>713</v>
      </c>
      <c r="F33" s="974" t="s">
        <v>32</v>
      </c>
      <c r="G33" s="974" t="s">
        <v>536</v>
      </c>
      <c r="H33" s="974" t="str">
        <f t="shared" si="1"/>
        <v>PK4-NI-ME</v>
      </c>
      <c r="I33" s="3796" t="s">
        <v>315</v>
      </c>
      <c r="J33" s="1631" t="s">
        <v>1512</v>
      </c>
      <c r="K33" s="1336">
        <v>60</v>
      </c>
      <c r="L33" s="1495"/>
      <c r="M33" s="1496"/>
      <c r="N33" s="3799"/>
      <c r="O33" s="3742" t="s">
        <v>80</v>
      </c>
      <c r="P33" s="3742">
        <v>60</v>
      </c>
      <c r="Q33" s="3742">
        <v>2</v>
      </c>
      <c r="R33" s="3742">
        <f>P33*Q33</f>
        <v>120</v>
      </c>
      <c r="S33" s="3787" t="s">
        <v>383</v>
      </c>
      <c r="T33" s="637" t="s">
        <v>529</v>
      </c>
      <c r="U33" s="1251"/>
      <c r="V33" s="1251"/>
    </row>
    <row r="34" spans="1:22" s="973" customFormat="1" ht="12.75" customHeight="1">
      <c r="A34" s="1565" t="s">
        <v>315</v>
      </c>
      <c r="B34" s="3791"/>
      <c r="C34" s="3673"/>
      <c r="D34" s="3760"/>
      <c r="E34" s="977" t="s">
        <v>713</v>
      </c>
      <c r="F34" s="977" t="s">
        <v>32</v>
      </c>
      <c r="G34" s="977" t="s">
        <v>536</v>
      </c>
      <c r="H34" s="977" t="str">
        <f t="shared" si="1"/>
        <v>PK4-NI-ME</v>
      </c>
      <c r="I34" s="3797"/>
      <c r="J34" s="1143" t="s">
        <v>1382</v>
      </c>
      <c r="K34" s="1574">
        <v>60</v>
      </c>
      <c r="L34" s="1575"/>
      <c r="M34" s="1576"/>
      <c r="N34" s="3800"/>
      <c r="O34" s="3743"/>
      <c r="P34" s="3743"/>
      <c r="Q34" s="3743"/>
      <c r="R34" s="3743"/>
      <c r="S34" s="3788"/>
      <c r="T34" s="637"/>
      <c r="U34" s="1251"/>
      <c r="V34" s="1251"/>
    </row>
    <row r="35" spans="1:22" s="973" customFormat="1" ht="12.75" customHeight="1">
      <c r="A35" s="1565" t="s">
        <v>315</v>
      </c>
      <c r="B35" s="3791"/>
      <c r="C35" s="3673"/>
      <c r="D35" s="3760"/>
      <c r="E35" s="977" t="s">
        <v>713</v>
      </c>
      <c r="F35" s="977" t="s">
        <v>32</v>
      </c>
      <c r="G35" s="977" t="s">
        <v>536</v>
      </c>
      <c r="H35" s="977" t="str">
        <f t="shared" si="1"/>
        <v>PK4-NI-ME</v>
      </c>
      <c r="I35" s="3797"/>
      <c r="J35" s="1143" t="s">
        <v>1366</v>
      </c>
      <c r="K35" s="1574">
        <v>60</v>
      </c>
      <c r="L35" s="1575"/>
      <c r="M35" s="1576"/>
      <c r="N35" s="3800"/>
      <c r="O35" s="3743"/>
      <c r="P35" s="3743"/>
      <c r="Q35" s="3743"/>
      <c r="R35" s="3743"/>
      <c r="S35" s="3788"/>
      <c r="T35" s="637"/>
      <c r="U35" s="1251"/>
      <c r="V35" s="1251"/>
    </row>
    <row r="36" spans="1:22" s="973" customFormat="1" ht="12.75" customHeight="1">
      <c r="A36" s="1565" t="s">
        <v>315</v>
      </c>
      <c r="B36" s="3791"/>
      <c r="C36" s="3673"/>
      <c r="D36" s="3760"/>
      <c r="E36" s="977" t="s">
        <v>713</v>
      </c>
      <c r="F36" s="977" t="s">
        <v>32</v>
      </c>
      <c r="G36" s="977" t="s">
        <v>536</v>
      </c>
      <c r="H36" s="977" t="str">
        <f t="shared" si="1"/>
        <v>PK4-NI-ME</v>
      </c>
      <c r="I36" s="3797"/>
      <c r="J36" s="1143" t="s">
        <v>1367</v>
      </c>
      <c r="K36" s="1574">
        <v>60</v>
      </c>
      <c r="L36" s="1575"/>
      <c r="M36" s="1576"/>
      <c r="N36" s="3800"/>
      <c r="O36" s="3743"/>
      <c r="P36" s="3743"/>
      <c r="Q36" s="3743"/>
      <c r="R36" s="3743"/>
      <c r="S36" s="3788"/>
      <c r="T36" s="637"/>
      <c r="U36" s="1251"/>
      <c r="V36" s="1251"/>
    </row>
    <row r="37" spans="1:22" s="973" customFormat="1" ht="12.75" customHeight="1" thickBot="1">
      <c r="A37" s="1550" t="s">
        <v>315</v>
      </c>
      <c r="B37" s="3792"/>
      <c r="C37" s="3794"/>
      <c r="D37" s="3795"/>
      <c r="E37" s="614" t="s">
        <v>713</v>
      </c>
      <c r="F37" s="614" t="s">
        <v>32</v>
      </c>
      <c r="G37" s="614" t="s">
        <v>536</v>
      </c>
      <c r="H37" s="614" t="str">
        <f t="shared" si="1"/>
        <v>PK4-NI-ME</v>
      </c>
      <c r="I37" s="3798"/>
      <c r="J37" s="1632" t="s">
        <v>1368</v>
      </c>
      <c r="K37" s="1577">
        <v>60</v>
      </c>
      <c r="L37" s="1578"/>
      <c r="M37" s="1579"/>
      <c r="N37" s="3801"/>
      <c r="O37" s="3548"/>
      <c r="P37" s="3548"/>
      <c r="Q37" s="3548"/>
      <c r="R37" s="3548"/>
      <c r="S37" s="3789"/>
      <c r="T37" s="637"/>
      <c r="U37" s="1251"/>
      <c r="V37" s="1251"/>
    </row>
  </sheetData>
  <autoFilter ref="A5:S13" xr:uid="{F34ACF59-8687-4512-BF31-BD56A6BFBA7E}"/>
  <mergeCells count="38">
    <mergeCell ref="S6:S13"/>
    <mergeCell ref="C2:K2"/>
    <mergeCell ref="C6:C13"/>
    <mergeCell ref="D6:D13"/>
    <mergeCell ref="N6:N13"/>
    <mergeCell ref="O6:O13"/>
    <mergeCell ref="P6:P13"/>
    <mergeCell ref="O30:O32"/>
    <mergeCell ref="P30:P32"/>
    <mergeCell ref="Q30:Q32"/>
    <mergeCell ref="Q6:Q13"/>
    <mergeCell ref="R6:R13"/>
    <mergeCell ref="B30:B32"/>
    <mergeCell ref="C30:C32"/>
    <mergeCell ref="D30:D32"/>
    <mergeCell ref="I30:I32"/>
    <mergeCell ref="N30:N32"/>
    <mergeCell ref="B33:B37"/>
    <mergeCell ref="C33:C37"/>
    <mergeCell ref="D33:D37"/>
    <mergeCell ref="I33:I37"/>
    <mergeCell ref="N33:N37"/>
    <mergeCell ref="I14:I29"/>
    <mergeCell ref="D14:D29"/>
    <mergeCell ref="C14:C29"/>
    <mergeCell ref="R33:R37"/>
    <mergeCell ref="S33:S37"/>
    <mergeCell ref="Q14:Q29"/>
    <mergeCell ref="P14:P29"/>
    <mergeCell ref="O14:O29"/>
    <mergeCell ref="N14:N29"/>
    <mergeCell ref="R30:R32"/>
    <mergeCell ref="S30:S32"/>
    <mergeCell ref="O33:O37"/>
    <mergeCell ref="P33:P37"/>
    <mergeCell ref="Q33:Q37"/>
    <mergeCell ref="R14:R29"/>
    <mergeCell ref="S14:S29"/>
  </mergeCells>
  <phoneticPr fontId="71" type="noConversion"/>
  <conditionalFormatting sqref="J6:J37">
    <cfRule type="expression" dxfId="364" priority="1" stopIfTrue="1">
      <formula>IF(FIND("Flume Transfer Blower",$K6)&gt;0,1,0)</formula>
    </cfRule>
  </conditionalFormatting>
  <dataValidations count="2">
    <dataValidation type="list" allowBlank="1" showInputMessage="1" showErrorMessage="1" sqref="F6:F37" xr:uid="{7283F620-93F1-4C4A-A622-E549DE4DE197}">
      <formula1>$V$6:$V$13</formula1>
    </dataValidation>
    <dataValidation type="list" allowBlank="1" showInputMessage="1" showErrorMessage="1" sqref="G6:G37" xr:uid="{454F9240-8539-46B7-8BB2-A93EDF882E8C}">
      <formula1>$U$6:$U$13</formula1>
    </dataValidation>
  </dataValidations>
  <printOptions horizontalCentered="1"/>
  <pageMargins left="0.23622047244094491" right="0.23622047244094491" top="0.19685039370078741" bottom="0.39370078740157483" header="0.15748031496062992" footer="0.19685039370078741"/>
  <pageSetup paperSize="9" scale="71" fitToHeight="0" orientation="landscape" r:id="rId1"/>
  <headerFooter>
    <oddFooter>&amp;L&amp;8&amp;A : PM Master Plan&amp;R&amp;8Page &amp;P / &amp;N</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1218B-CFA7-4B16-82C5-8ACE5DE772DD}">
  <sheetPr>
    <tabColor rgb="FF002060"/>
    <pageSetUpPr fitToPage="1"/>
  </sheetPr>
  <dimension ref="A1:Z836"/>
  <sheetViews>
    <sheetView zoomScale="110" zoomScaleNormal="110" workbookViewId="0">
      <pane xSplit="2" ySplit="5" topLeftCell="C523" activePane="bottomRight" state="frozen"/>
      <selection activeCell="E146" sqref="E146"/>
      <selection pane="topRight" activeCell="E146" sqref="E146"/>
      <selection pane="bottomLeft" activeCell="E146" sqref="E146"/>
      <selection pane="bottomRight" activeCell="C537" sqref="C537:C538"/>
    </sheetView>
  </sheetViews>
  <sheetFormatPr defaultColWidth="9.140625" defaultRowHeight="12" outlineLevelCol="1"/>
  <cols>
    <col min="1" max="1" width="8.28515625" style="666" customWidth="1"/>
    <col min="2" max="2" width="34.42578125" style="608" customWidth="1"/>
    <col min="3" max="3" width="16.85546875" style="979" customWidth="1"/>
    <col min="4" max="4" width="10.85546875" style="979" customWidth="1"/>
    <col min="5" max="5" width="9.28515625" style="754" customWidth="1"/>
    <col min="6" max="7" width="6.5703125" style="754" customWidth="1"/>
    <col min="8" max="8" width="10.42578125" style="754" customWidth="1"/>
    <col min="9" max="9" width="18.85546875" style="608" customWidth="1"/>
    <col min="10" max="10" width="67.5703125" style="608" customWidth="1"/>
    <col min="11" max="11" width="9.5703125" style="666" customWidth="1"/>
    <col min="12" max="12" width="13.42578125" style="665" hidden="1" customWidth="1" outlineLevel="1"/>
    <col min="13" max="13" width="5.140625" style="666" hidden="1" customWidth="1" outlineLevel="1"/>
    <col min="14" max="14" width="12.5703125" style="666" hidden="1" customWidth="1" outlineLevel="1"/>
    <col min="15" max="15" width="7.42578125" style="666" customWidth="1" collapsed="1"/>
    <col min="16" max="16" width="8.28515625" style="666" customWidth="1"/>
    <col min="17" max="17" width="10.42578125" style="666" customWidth="1" collapsed="1"/>
    <col min="18" max="19" width="10.42578125" style="666" customWidth="1"/>
    <col min="20" max="20" width="9.140625" style="1251"/>
    <col min="21" max="21" width="20.42578125" style="665" customWidth="1"/>
    <col min="22" max="23" width="11.42578125" style="666" customWidth="1"/>
    <col min="24" max="16384" width="9.140625" style="608"/>
  </cols>
  <sheetData>
    <row r="1" spans="1:26" ht="12" customHeight="1" thickBot="1"/>
    <row r="2" spans="1:26" ht="30" customHeight="1" thickBot="1">
      <c r="C2" s="2176" t="s">
        <v>315</v>
      </c>
      <c r="D2" s="2177"/>
      <c r="E2" s="1720"/>
      <c r="F2" s="1720"/>
      <c r="G2" s="1720"/>
      <c r="H2" s="1720"/>
      <c r="I2" s="1720"/>
      <c r="J2" s="1720"/>
      <c r="K2" s="1950"/>
      <c r="M2" s="608"/>
      <c r="N2" s="608"/>
      <c r="O2" s="608"/>
      <c r="P2" s="608"/>
      <c r="Q2" s="608"/>
      <c r="R2" s="608"/>
      <c r="S2" s="608"/>
    </row>
    <row r="3" spans="1:26" ht="12" customHeight="1">
      <c r="C3" s="1148" t="s">
        <v>44</v>
      </c>
      <c r="D3" s="1148" t="s">
        <v>62</v>
      </c>
    </row>
    <row r="4" spans="1:26" ht="12" customHeight="1">
      <c r="C4" s="577">
        <f>SUBTOTAL(2,C71:C788)</f>
        <v>278</v>
      </c>
      <c r="D4" s="577">
        <f>SUBTOTAL(2,D71:D788)</f>
        <v>260</v>
      </c>
      <c r="K4" s="752"/>
      <c r="L4" s="756"/>
      <c r="M4" s="755"/>
      <c r="N4" s="755"/>
      <c r="O4" s="755"/>
      <c r="P4" s="755"/>
      <c r="Q4" s="755"/>
      <c r="R4" s="755"/>
      <c r="S4" s="755"/>
    </row>
    <row r="5" spans="1:26" ht="14.25" customHeight="1" thickBot="1">
      <c r="A5" s="1965" t="s">
        <v>0</v>
      </c>
      <c r="B5" s="1965" t="s">
        <v>1</v>
      </c>
      <c r="C5" s="1111" t="s">
        <v>44</v>
      </c>
      <c r="D5" s="1111" t="s">
        <v>62</v>
      </c>
      <c r="E5" s="1111" t="s">
        <v>537</v>
      </c>
      <c r="F5" s="1111" t="s">
        <v>527</v>
      </c>
      <c r="G5" s="1111" t="s">
        <v>535</v>
      </c>
      <c r="H5" s="1111" t="s">
        <v>45</v>
      </c>
      <c r="I5" s="1110" t="s">
        <v>2</v>
      </c>
      <c r="J5" s="1110" t="s">
        <v>3</v>
      </c>
      <c r="K5" s="1110" t="s">
        <v>4</v>
      </c>
      <c r="L5" s="1110" t="s">
        <v>5</v>
      </c>
      <c r="M5" s="1110"/>
      <c r="N5" s="1110"/>
      <c r="O5" s="66" t="s">
        <v>51</v>
      </c>
      <c r="P5" s="66" t="s">
        <v>52</v>
      </c>
      <c r="Q5" s="66" t="s">
        <v>54</v>
      </c>
      <c r="R5" s="66" t="s">
        <v>50</v>
      </c>
      <c r="S5" s="66" t="s">
        <v>53</v>
      </c>
      <c r="T5" s="66" t="s">
        <v>382</v>
      </c>
      <c r="U5" s="1205"/>
      <c r="V5" s="666" t="s">
        <v>534</v>
      </c>
      <c r="W5" s="666" t="s">
        <v>532</v>
      </c>
      <c r="X5" s="752" t="s">
        <v>535</v>
      </c>
      <c r="Y5" s="752" t="s">
        <v>527</v>
      </c>
      <c r="Z5" s="753"/>
    </row>
    <row r="6" spans="1:26">
      <c r="A6" s="2123" t="s">
        <v>315</v>
      </c>
      <c r="B6" s="2124" t="s">
        <v>316</v>
      </c>
      <c r="C6" s="2168">
        <v>357584</v>
      </c>
      <c r="D6" s="2170">
        <v>1512</v>
      </c>
      <c r="E6" s="603" t="s">
        <v>846</v>
      </c>
      <c r="F6" s="603" t="s">
        <v>32</v>
      </c>
      <c r="G6" s="631" t="s">
        <v>536</v>
      </c>
      <c r="H6" s="603" t="str">
        <f>A6&amp;"-"&amp;E6&amp;F6&amp;"-"&amp;G6</f>
        <v>PK4-QI-ME</v>
      </c>
      <c r="I6" s="604" t="s">
        <v>85</v>
      </c>
      <c r="J6" s="652" t="s">
        <v>940</v>
      </c>
      <c r="K6" s="1959">
        <v>90</v>
      </c>
      <c r="L6" s="605"/>
      <c r="M6" s="606"/>
      <c r="N6" s="2060"/>
      <c r="O6" s="3742" t="s">
        <v>80</v>
      </c>
      <c r="P6" s="3754"/>
      <c r="Q6" s="3742">
        <v>20</v>
      </c>
      <c r="R6" s="3742">
        <v>1</v>
      </c>
      <c r="S6" s="3802">
        <f t="shared" ref="S6:S12" si="0">Q6*R6</f>
        <v>20</v>
      </c>
      <c r="T6" s="3886" t="s">
        <v>383</v>
      </c>
      <c r="U6" s="1131" t="s">
        <v>529</v>
      </c>
    </row>
    <row r="7" spans="1:26">
      <c r="A7" s="2125" t="s">
        <v>315</v>
      </c>
      <c r="B7" s="2126"/>
      <c r="C7" s="2169"/>
      <c r="D7" s="2171"/>
      <c r="E7" s="633" t="s">
        <v>846</v>
      </c>
      <c r="F7" s="640" t="s">
        <v>32</v>
      </c>
      <c r="G7" s="632" t="s">
        <v>536</v>
      </c>
      <c r="H7" s="633" t="str">
        <f t="shared" ref="H7:H11" si="1">A7&amp;"-"&amp;E7&amp;F7&amp;"-"&amp;G7</f>
        <v>PK4-QI-ME</v>
      </c>
      <c r="I7" s="609" t="s">
        <v>87</v>
      </c>
      <c r="J7" s="657" t="s">
        <v>941</v>
      </c>
      <c r="K7" s="1960"/>
      <c r="L7" s="611"/>
      <c r="M7" s="612"/>
      <c r="O7" s="3743"/>
      <c r="P7" s="3613"/>
      <c r="Q7" s="3743"/>
      <c r="R7" s="3743"/>
      <c r="S7" s="3803"/>
      <c r="T7" s="3891"/>
      <c r="U7" s="608"/>
    </row>
    <row r="8" spans="1:26">
      <c r="A8" s="2125" t="s">
        <v>315</v>
      </c>
      <c r="B8" s="2126"/>
      <c r="C8" s="2179"/>
      <c r="D8" s="2178"/>
      <c r="E8" s="2078" t="s">
        <v>846</v>
      </c>
      <c r="F8" s="742" t="s">
        <v>32</v>
      </c>
      <c r="G8" s="647" t="s">
        <v>536</v>
      </c>
      <c r="H8" s="2078" t="str">
        <f t="shared" si="1"/>
        <v>PK4-QI-ME</v>
      </c>
      <c r="I8" s="2079" t="s">
        <v>87</v>
      </c>
      <c r="J8" s="2080" t="s">
        <v>942</v>
      </c>
      <c r="K8" s="1963"/>
      <c r="L8" s="1206"/>
      <c r="M8" s="1207"/>
      <c r="N8" s="2061"/>
      <c r="O8" s="4465"/>
      <c r="P8" s="4466"/>
      <c r="Q8" s="4465"/>
      <c r="R8" s="4465"/>
      <c r="S8" s="4468"/>
      <c r="T8" s="4469"/>
      <c r="U8" s="608"/>
    </row>
    <row r="9" spans="1:26">
      <c r="A9" s="2125" t="s">
        <v>315</v>
      </c>
      <c r="B9" s="2126"/>
      <c r="C9" s="2081"/>
      <c r="D9" s="2082"/>
      <c r="E9" s="670" t="s">
        <v>696</v>
      </c>
      <c r="F9" s="662" t="s">
        <v>32</v>
      </c>
      <c r="G9" s="669" t="s">
        <v>536</v>
      </c>
      <c r="H9" s="670" t="str">
        <f>A9&amp;"-"&amp;E9&amp;F9&amp;"-"&amp;G9</f>
        <v>PK4-HI-ME</v>
      </c>
      <c r="I9" s="1208" t="s">
        <v>95</v>
      </c>
      <c r="J9" s="1208" t="s">
        <v>944</v>
      </c>
      <c r="K9" s="1952">
        <v>180</v>
      </c>
      <c r="L9" s="1209"/>
      <c r="M9" s="1210"/>
      <c r="N9" s="1210"/>
      <c r="O9" s="1952" t="s">
        <v>80</v>
      </c>
      <c r="P9" s="1211"/>
      <c r="Q9" s="1952">
        <v>20</v>
      </c>
      <c r="R9" s="1952">
        <v>1</v>
      </c>
      <c r="S9" s="1210">
        <f t="shared" si="0"/>
        <v>20</v>
      </c>
      <c r="T9" s="1212" t="s">
        <v>383</v>
      </c>
      <c r="U9" s="608" t="s">
        <v>529</v>
      </c>
    </row>
    <row r="10" spans="1:26">
      <c r="A10" s="2125" t="s">
        <v>315</v>
      </c>
      <c r="B10" s="2126"/>
      <c r="C10" s="2083"/>
      <c r="D10" s="1213"/>
      <c r="E10" s="1213" t="s">
        <v>696</v>
      </c>
      <c r="F10" s="1213" t="s">
        <v>9</v>
      </c>
      <c r="G10" s="1213" t="s">
        <v>697</v>
      </c>
      <c r="H10" s="1213" t="str">
        <f>A10&amp;"-"&amp;E10&amp;F10&amp;"-"&amp;G10</f>
        <v>PK4-HC-EE</v>
      </c>
      <c r="I10" s="1214" t="s">
        <v>67</v>
      </c>
      <c r="J10" s="1214" t="s">
        <v>943</v>
      </c>
      <c r="K10" s="1215">
        <v>180</v>
      </c>
      <c r="L10" s="1216"/>
      <c r="M10" s="1215"/>
      <c r="N10" s="1215"/>
      <c r="O10" s="1215" t="s">
        <v>80</v>
      </c>
      <c r="P10" s="1215"/>
      <c r="Q10" s="1215">
        <v>60</v>
      </c>
      <c r="R10" s="1215">
        <v>2</v>
      </c>
      <c r="S10" s="1217">
        <f>Q10*R10</f>
        <v>120</v>
      </c>
      <c r="T10" s="1218" t="s">
        <v>384</v>
      </c>
      <c r="U10" s="608" t="s">
        <v>531</v>
      </c>
    </row>
    <row r="11" spans="1:26">
      <c r="A11" s="2125" t="s">
        <v>315</v>
      </c>
      <c r="B11" s="2126"/>
      <c r="C11" s="2084"/>
      <c r="D11" s="2085"/>
      <c r="E11" s="1219" t="s">
        <v>718</v>
      </c>
      <c r="F11" s="1219" t="s">
        <v>34</v>
      </c>
      <c r="G11" s="1220" t="s">
        <v>536</v>
      </c>
      <c r="H11" s="1219" t="str">
        <f t="shared" si="1"/>
        <v>PK4-YR-ME</v>
      </c>
      <c r="I11" s="1221" t="s">
        <v>945</v>
      </c>
      <c r="J11" s="1222" t="s">
        <v>946</v>
      </c>
      <c r="K11" s="1223">
        <v>730</v>
      </c>
      <c r="L11" s="1224"/>
      <c r="M11" s="1225"/>
      <c r="N11" s="1225"/>
      <c r="O11" s="1223" t="s">
        <v>80</v>
      </c>
      <c r="P11" s="1226"/>
      <c r="Q11" s="1223">
        <v>60</v>
      </c>
      <c r="R11" s="1223">
        <v>2</v>
      </c>
      <c r="S11" s="1225">
        <f t="shared" si="0"/>
        <v>120</v>
      </c>
      <c r="T11" s="1954" t="s">
        <v>385</v>
      </c>
      <c r="U11" s="608" t="s">
        <v>947</v>
      </c>
    </row>
    <row r="12" spans="1:26">
      <c r="A12" s="2125" t="s">
        <v>315</v>
      </c>
      <c r="B12" s="2126"/>
      <c r="C12" s="2207"/>
      <c r="D12" s="2171"/>
      <c r="E12" s="1227" t="s">
        <v>718</v>
      </c>
      <c r="F12" s="1228" t="s">
        <v>34</v>
      </c>
      <c r="G12" s="1227" t="s">
        <v>536</v>
      </c>
      <c r="H12" s="1228" t="str">
        <f>A12&amp;"-"&amp;E12&amp;F12&amp;"-"&amp;G12&amp;2</f>
        <v>PK4-YR-ME2</v>
      </c>
      <c r="I12" s="1229" t="s">
        <v>949</v>
      </c>
      <c r="J12" s="1230" t="s">
        <v>948</v>
      </c>
      <c r="K12" s="1962">
        <v>365</v>
      </c>
      <c r="L12" s="701"/>
      <c r="M12" s="702"/>
      <c r="O12" s="4462" t="s">
        <v>80</v>
      </c>
      <c r="P12" s="4463"/>
      <c r="Q12" s="4462">
        <v>120</v>
      </c>
      <c r="R12" s="4462">
        <v>2</v>
      </c>
      <c r="S12" s="4467">
        <f t="shared" si="0"/>
        <v>240</v>
      </c>
      <c r="T12" s="4464" t="s">
        <v>385</v>
      </c>
      <c r="U12" s="608"/>
    </row>
    <row r="13" spans="1:26" ht="12.75" thickBot="1">
      <c r="A13" s="2129" t="s">
        <v>315</v>
      </c>
      <c r="B13" s="2130"/>
      <c r="C13" s="2192"/>
      <c r="D13" s="2173"/>
      <c r="E13" s="644" t="s">
        <v>718</v>
      </c>
      <c r="F13" s="747" t="s">
        <v>34</v>
      </c>
      <c r="G13" s="644" t="s">
        <v>536</v>
      </c>
      <c r="H13" s="747" t="s">
        <v>953</v>
      </c>
      <c r="I13" s="749" t="s">
        <v>949</v>
      </c>
      <c r="J13" s="1231" t="s">
        <v>950</v>
      </c>
      <c r="K13" s="1961"/>
      <c r="L13" s="616"/>
      <c r="M13" s="617"/>
      <c r="N13" s="716"/>
      <c r="O13" s="3548"/>
      <c r="P13" s="3808"/>
      <c r="Q13" s="3548"/>
      <c r="R13" s="3548"/>
      <c r="S13" s="3804"/>
      <c r="T13" s="3887"/>
      <c r="U13" s="608"/>
    </row>
    <row r="14" spans="1:26">
      <c r="A14" s="2210" t="s">
        <v>315</v>
      </c>
      <c r="B14" s="2124" t="s">
        <v>317</v>
      </c>
      <c r="C14" s="2232">
        <v>357585</v>
      </c>
      <c r="D14" s="2170">
        <v>1512</v>
      </c>
      <c r="E14" s="603" t="s">
        <v>846</v>
      </c>
      <c r="F14" s="603" t="s">
        <v>32</v>
      </c>
      <c r="G14" s="631" t="s">
        <v>536</v>
      </c>
      <c r="H14" s="603" t="str">
        <f>A14&amp;"-"&amp;E14&amp;F14&amp;"-"&amp;G14</f>
        <v>PK4-QI-ME</v>
      </c>
      <c r="I14" s="604" t="s">
        <v>85</v>
      </c>
      <c r="J14" s="652" t="s">
        <v>940</v>
      </c>
      <c r="K14" s="1959">
        <v>90</v>
      </c>
      <c r="L14" s="605"/>
      <c r="M14" s="606"/>
      <c r="N14" s="2060"/>
      <c r="O14" s="3742" t="s">
        <v>80</v>
      </c>
      <c r="P14" s="3754"/>
      <c r="Q14" s="3742">
        <v>20</v>
      </c>
      <c r="R14" s="3742">
        <v>1</v>
      </c>
      <c r="S14" s="3802">
        <f t="shared" ref="S14" si="2">Q14*R14</f>
        <v>20</v>
      </c>
      <c r="T14" s="3886" t="s">
        <v>383</v>
      </c>
      <c r="U14" s="1131" t="s">
        <v>529</v>
      </c>
    </row>
    <row r="15" spans="1:26">
      <c r="A15" s="2125" t="s">
        <v>315</v>
      </c>
      <c r="B15" s="2126"/>
      <c r="C15" s="2207"/>
      <c r="D15" s="2171"/>
      <c r="E15" s="633" t="s">
        <v>846</v>
      </c>
      <c r="F15" s="640" t="s">
        <v>32</v>
      </c>
      <c r="G15" s="632" t="s">
        <v>536</v>
      </c>
      <c r="H15" s="633" t="str">
        <f t="shared" ref="H15:H16" si="3">A15&amp;"-"&amp;E15&amp;F15&amp;"-"&amp;G15</f>
        <v>PK4-QI-ME</v>
      </c>
      <c r="I15" s="609" t="s">
        <v>87</v>
      </c>
      <c r="J15" s="657" t="s">
        <v>941</v>
      </c>
      <c r="K15" s="1960"/>
      <c r="L15" s="611"/>
      <c r="M15" s="612"/>
      <c r="O15" s="3743"/>
      <c r="P15" s="3613"/>
      <c r="Q15" s="3743"/>
      <c r="R15" s="3743"/>
      <c r="S15" s="3803"/>
      <c r="T15" s="3891"/>
      <c r="U15" s="608"/>
    </row>
    <row r="16" spans="1:26">
      <c r="A16" s="2125" t="s">
        <v>315</v>
      </c>
      <c r="B16" s="2126"/>
      <c r="C16" s="2233"/>
      <c r="D16" s="2178"/>
      <c r="E16" s="2078" t="s">
        <v>846</v>
      </c>
      <c r="F16" s="742" t="s">
        <v>32</v>
      </c>
      <c r="G16" s="647" t="s">
        <v>536</v>
      </c>
      <c r="H16" s="2078" t="str">
        <f t="shared" si="3"/>
        <v>PK4-QI-ME</v>
      </c>
      <c r="I16" s="2079" t="s">
        <v>87</v>
      </c>
      <c r="J16" s="2080" t="s">
        <v>942</v>
      </c>
      <c r="K16" s="1963"/>
      <c r="L16" s="1206"/>
      <c r="M16" s="1207"/>
      <c r="N16" s="2061"/>
      <c r="O16" s="4465"/>
      <c r="P16" s="4466"/>
      <c r="Q16" s="4465"/>
      <c r="R16" s="4465"/>
      <c r="S16" s="4468"/>
      <c r="T16" s="4469"/>
      <c r="U16" s="608"/>
    </row>
    <row r="17" spans="1:21">
      <c r="A17" s="2125" t="s">
        <v>315</v>
      </c>
      <c r="B17" s="2126"/>
      <c r="C17" s="2081"/>
      <c r="D17" s="2082"/>
      <c r="E17" s="670" t="s">
        <v>696</v>
      </c>
      <c r="F17" s="662" t="s">
        <v>32</v>
      </c>
      <c r="G17" s="669" t="s">
        <v>536</v>
      </c>
      <c r="H17" s="670" t="str">
        <f>A17&amp;"-"&amp;E17&amp;F17&amp;"-"&amp;G17</f>
        <v>PK4-HI-ME</v>
      </c>
      <c r="I17" s="1208" t="s">
        <v>95</v>
      </c>
      <c r="J17" s="1208" t="s">
        <v>944</v>
      </c>
      <c r="K17" s="1952">
        <v>180</v>
      </c>
      <c r="L17" s="1209"/>
      <c r="M17" s="1210"/>
      <c r="N17" s="1210"/>
      <c r="O17" s="1952" t="s">
        <v>80</v>
      </c>
      <c r="P17" s="1211"/>
      <c r="Q17" s="1952">
        <v>20</v>
      </c>
      <c r="R17" s="1952">
        <v>1</v>
      </c>
      <c r="S17" s="1210">
        <f t="shared" ref="S17" si="4">Q17*R17</f>
        <v>20</v>
      </c>
      <c r="T17" s="1212" t="s">
        <v>383</v>
      </c>
      <c r="U17" s="608" t="s">
        <v>529</v>
      </c>
    </row>
    <row r="18" spans="1:21">
      <c r="A18" s="2125" t="s">
        <v>315</v>
      </c>
      <c r="B18" s="2126"/>
      <c r="C18" s="2083"/>
      <c r="D18" s="1213"/>
      <c r="E18" s="1213" t="s">
        <v>696</v>
      </c>
      <c r="F18" s="1213" t="s">
        <v>9</v>
      </c>
      <c r="G18" s="1213" t="s">
        <v>697</v>
      </c>
      <c r="H18" s="1213" t="str">
        <f>A18&amp;"-"&amp;E18&amp;F18&amp;"-"&amp;G18</f>
        <v>PK4-HC-EE</v>
      </c>
      <c r="I18" s="1214" t="s">
        <v>67</v>
      </c>
      <c r="J18" s="1214" t="s">
        <v>943</v>
      </c>
      <c r="K18" s="1215">
        <v>180</v>
      </c>
      <c r="L18" s="1216"/>
      <c r="M18" s="1215"/>
      <c r="N18" s="1215"/>
      <c r="O18" s="1215" t="s">
        <v>80</v>
      </c>
      <c r="P18" s="1215"/>
      <c r="Q18" s="1215">
        <v>60</v>
      </c>
      <c r="R18" s="1215">
        <v>2</v>
      </c>
      <c r="S18" s="1217">
        <f>Q18*R18</f>
        <v>120</v>
      </c>
      <c r="T18" s="1218" t="s">
        <v>384</v>
      </c>
      <c r="U18" s="608" t="s">
        <v>531</v>
      </c>
    </row>
    <row r="19" spans="1:21">
      <c r="A19" s="2125" t="s">
        <v>315</v>
      </c>
      <c r="B19" s="2126"/>
      <c r="C19" s="2084"/>
      <c r="D19" s="2085"/>
      <c r="E19" s="1219" t="s">
        <v>718</v>
      </c>
      <c r="F19" s="1219" t="s">
        <v>34</v>
      </c>
      <c r="G19" s="1220" t="s">
        <v>536</v>
      </c>
      <c r="H19" s="1219" t="str">
        <f t="shared" ref="H19" si="5">A19&amp;"-"&amp;E19&amp;F19&amp;"-"&amp;G19</f>
        <v>PK4-YR-ME</v>
      </c>
      <c r="I19" s="1221" t="s">
        <v>945</v>
      </c>
      <c r="J19" s="1222" t="s">
        <v>946</v>
      </c>
      <c r="K19" s="1223">
        <v>730</v>
      </c>
      <c r="L19" s="1224"/>
      <c r="M19" s="1225"/>
      <c r="N19" s="1225"/>
      <c r="O19" s="1223" t="s">
        <v>80</v>
      </c>
      <c r="P19" s="1226"/>
      <c r="Q19" s="1223">
        <v>60</v>
      </c>
      <c r="R19" s="1223">
        <v>2</v>
      </c>
      <c r="S19" s="1225">
        <f t="shared" ref="S19:S20" si="6">Q19*R19</f>
        <v>120</v>
      </c>
      <c r="T19" s="1954" t="s">
        <v>385</v>
      </c>
      <c r="U19" s="608" t="s">
        <v>947</v>
      </c>
    </row>
    <row r="20" spans="1:21">
      <c r="A20" s="2125" t="s">
        <v>315</v>
      </c>
      <c r="B20" s="2126"/>
      <c r="C20" s="2207"/>
      <c r="D20" s="2171"/>
      <c r="E20" s="1227" t="s">
        <v>718</v>
      </c>
      <c r="F20" s="1228" t="s">
        <v>34</v>
      </c>
      <c r="G20" s="1227" t="s">
        <v>536</v>
      </c>
      <c r="H20" s="1228" t="str">
        <f>A20&amp;"-"&amp;E20&amp;F20&amp;"-"&amp;G20&amp;2</f>
        <v>PK4-YR-ME2</v>
      </c>
      <c r="I20" s="1229" t="s">
        <v>949</v>
      </c>
      <c r="J20" s="1230" t="s">
        <v>948</v>
      </c>
      <c r="K20" s="1962">
        <v>365</v>
      </c>
      <c r="L20" s="701"/>
      <c r="M20" s="702"/>
      <c r="O20" s="4462" t="s">
        <v>80</v>
      </c>
      <c r="P20" s="4463"/>
      <c r="Q20" s="4462">
        <v>120</v>
      </c>
      <c r="R20" s="4462">
        <v>2</v>
      </c>
      <c r="S20" s="4467">
        <f t="shared" si="6"/>
        <v>240</v>
      </c>
      <c r="T20" s="4464" t="s">
        <v>385</v>
      </c>
      <c r="U20" s="608"/>
    </row>
    <row r="21" spans="1:21" ht="12.75" thickBot="1">
      <c r="A21" s="2125" t="s">
        <v>315</v>
      </c>
      <c r="B21" s="2126"/>
      <c r="C21" s="2207"/>
      <c r="D21" s="2171"/>
      <c r="E21" s="669" t="s">
        <v>718</v>
      </c>
      <c r="F21" s="670" t="s">
        <v>34</v>
      </c>
      <c r="G21" s="669" t="s">
        <v>536</v>
      </c>
      <c r="H21" s="670" t="s">
        <v>953</v>
      </c>
      <c r="I21" s="677" t="s">
        <v>949</v>
      </c>
      <c r="J21" s="671" t="s">
        <v>950</v>
      </c>
      <c r="K21" s="1960"/>
      <c r="L21" s="672"/>
      <c r="M21" s="673"/>
      <c r="O21" s="3743"/>
      <c r="P21" s="3613"/>
      <c r="Q21" s="3743"/>
      <c r="R21" s="3743"/>
      <c r="S21" s="3803"/>
      <c r="T21" s="3891"/>
      <c r="U21" s="608"/>
    </row>
    <row r="22" spans="1:21">
      <c r="A22" s="2210" t="s">
        <v>315</v>
      </c>
      <c r="B22" s="2124" t="s">
        <v>318</v>
      </c>
      <c r="C22" s="2232">
        <v>356621</v>
      </c>
      <c r="D22" s="2170">
        <v>1512</v>
      </c>
      <c r="E22" s="603" t="s">
        <v>846</v>
      </c>
      <c r="F22" s="603" t="s">
        <v>32</v>
      </c>
      <c r="G22" s="631" t="s">
        <v>536</v>
      </c>
      <c r="H22" s="603" t="str">
        <f>A22&amp;"-"&amp;E22&amp;F22&amp;"-"&amp;G22</f>
        <v>PK4-QI-ME</v>
      </c>
      <c r="I22" s="604" t="s">
        <v>85</v>
      </c>
      <c r="J22" s="652" t="s">
        <v>940</v>
      </c>
      <c r="K22" s="1959">
        <v>90</v>
      </c>
      <c r="L22" s="605"/>
      <c r="M22" s="606"/>
      <c r="N22" s="2060"/>
      <c r="O22" s="3742" t="s">
        <v>80</v>
      </c>
      <c r="P22" s="3754"/>
      <c r="Q22" s="3742">
        <v>20</v>
      </c>
      <c r="R22" s="3742">
        <v>1</v>
      </c>
      <c r="S22" s="3802">
        <f t="shared" ref="S22" si="7">Q22*R22</f>
        <v>20</v>
      </c>
      <c r="T22" s="3886" t="s">
        <v>383</v>
      </c>
      <c r="U22" s="1131" t="s">
        <v>529</v>
      </c>
    </row>
    <row r="23" spans="1:21">
      <c r="A23" s="2125" t="s">
        <v>315</v>
      </c>
      <c r="B23" s="2126"/>
      <c r="C23" s="2207"/>
      <c r="D23" s="2171"/>
      <c r="E23" s="633" t="s">
        <v>846</v>
      </c>
      <c r="F23" s="640" t="s">
        <v>32</v>
      </c>
      <c r="G23" s="632" t="s">
        <v>536</v>
      </c>
      <c r="H23" s="633" t="str">
        <f t="shared" ref="H23:H24" si="8">A23&amp;"-"&amp;E23&amp;F23&amp;"-"&amp;G23</f>
        <v>PK4-QI-ME</v>
      </c>
      <c r="I23" s="609" t="s">
        <v>87</v>
      </c>
      <c r="J23" s="657" t="s">
        <v>941</v>
      </c>
      <c r="K23" s="1960"/>
      <c r="L23" s="611"/>
      <c r="M23" s="612"/>
      <c r="O23" s="3743"/>
      <c r="P23" s="3613"/>
      <c r="Q23" s="3743"/>
      <c r="R23" s="3743"/>
      <c r="S23" s="3803"/>
      <c r="T23" s="3891"/>
      <c r="U23" s="608"/>
    </row>
    <row r="24" spans="1:21">
      <c r="A24" s="2125" t="s">
        <v>315</v>
      </c>
      <c r="B24" s="2126"/>
      <c r="C24" s="2233"/>
      <c r="D24" s="2178"/>
      <c r="E24" s="2078" t="s">
        <v>846</v>
      </c>
      <c r="F24" s="742" t="s">
        <v>32</v>
      </c>
      <c r="G24" s="647" t="s">
        <v>536</v>
      </c>
      <c r="H24" s="2078" t="str">
        <f t="shared" si="8"/>
        <v>PK4-QI-ME</v>
      </c>
      <c r="I24" s="2079" t="s">
        <v>87</v>
      </c>
      <c r="J24" s="2080" t="s">
        <v>942</v>
      </c>
      <c r="K24" s="1963"/>
      <c r="L24" s="1206"/>
      <c r="M24" s="1207"/>
      <c r="N24" s="2061"/>
      <c r="O24" s="4465"/>
      <c r="P24" s="4466"/>
      <c r="Q24" s="4465"/>
      <c r="R24" s="4465"/>
      <c r="S24" s="4468"/>
      <c r="T24" s="4469"/>
      <c r="U24" s="608"/>
    </row>
    <row r="25" spans="1:21">
      <c r="A25" s="2125" t="s">
        <v>315</v>
      </c>
      <c r="B25" s="2126"/>
      <c r="C25" s="2081"/>
      <c r="D25" s="2082"/>
      <c r="E25" s="670" t="s">
        <v>696</v>
      </c>
      <c r="F25" s="662" t="s">
        <v>32</v>
      </c>
      <c r="G25" s="669" t="s">
        <v>536</v>
      </c>
      <c r="H25" s="670" t="str">
        <f>A25&amp;"-"&amp;E25&amp;F25&amp;"-"&amp;G25</f>
        <v>PK4-HI-ME</v>
      </c>
      <c r="I25" s="1208" t="s">
        <v>95</v>
      </c>
      <c r="J25" s="1208" t="s">
        <v>944</v>
      </c>
      <c r="K25" s="1952">
        <v>180</v>
      </c>
      <c r="L25" s="1209"/>
      <c r="M25" s="1210"/>
      <c r="N25" s="1210"/>
      <c r="O25" s="1952" t="s">
        <v>80</v>
      </c>
      <c r="P25" s="1211"/>
      <c r="Q25" s="1952">
        <v>20</v>
      </c>
      <c r="R25" s="1952">
        <v>1</v>
      </c>
      <c r="S25" s="1210">
        <f t="shared" ref="S25" si="9">Q25*R25</f>
        <v>20</v>
      </c>
      <c r="T25" s="1212" t="s">
        <v>383</v>
      </c>
      <c r="U25" s="608" t="s">
        <v>529</v>
      </c>
    </row>
    <row r="26" spans="1:21">
      <c r="A26" s="2125" t="s">
        <v>315</v>
      </c>
      <c r="B26" s="2126"/>
      <c r="C26" s="2083"/>
      <c r="D26" s="1213"/>
      <c r="E26" s="1213" t="s">
        <v>696</v>
      </c>
      <c r="F26" s="1213" t="s">
        <v>9</v>
      </c>
      <c r="G26" s="1213" t="s">
        <v>697</v>
      </c>
      <c r="H26" s="1213" t="str">
        <f>A26&amp;"-"&amp;E26&amp;F26&amp;"-"&amp;G26</f>
        <v>PK4-HC-EE</v>
      </c>
      <c r="I26" s="1214" t="s">
        <v>67</v>
      </c>
      <c r="J26" s="1214" t="s">
        <v>943</v>
      </c>
      <c r="K26" s="1215">
        <v>180</v>
      </c>
      <c r="L26" s="1216"/>
      <c r="M26" s="1215"/>
      <c r="N26" s="1215"/>
      <c r="O26" s="1215" t="s">
        <v>80</v>
      </c>
      <c r="P26" s="1215"/>
      <c r="Q26" s="1215">
        <v>60</v>
      </c>
      <c r="R26" s="1215">
        <v>2</v>
      </c>
      <c r="S26" s="1217">
        <f>Q26*R26</f>
        <v>120</v>
      </c>
      <c r="T26" s="1218" t="s">
        <v>384</v>
      </c>
      <c r="U26" s="608" t="s">
        <v>531</v>
      </c>
    </row>
    <row r="27" spans="1:21">
      <c r="A27" s="2125" t="s">
        <v>315</v>
      </c>
      <c r="B27" s="2126"/>
      <c r="C27" s="2084"/>
      <c r="D27" s="2085"/>
      <c r="E27" s="1219" t="s">
        <v>718</v>
      </c>
      <c r="F27" s="1219" t="s">
        <v>34</v>
      </c>
      <c r="G27" s="1220" t="s">
        <v>536</v>
      </c>
      <c r="H27" s="1219" t="str">
        <f t="shared" ref="H27" si="10">A27&amp;"-"&amp;E27&amp;F27&amp;"-"&amp;G27</f>
        <v>PK4-YR-ME</v>
      </c>
      <c r="I27" s="1221" t="s">
        <v>945</v>
      </c>
      <c r="J27" s="1222" t="s">
        <v>946</v>
      </c>
      <c r="K27" s="1223">
        <v>730</v>
      </c>
      <c r="L27" s="1224"/>
      <c r="M27" s="1225"/>
      <c r="N27" s="1225"/>
      <c r="O27" s="1223" t="s">
        <v>80</v>
      </c>
      <c r="P27" s="1226"/>
      <c r="Q27" s="1223">
        <v>60</v>
      </c>
      <c r="R27" s="1223">
        <v>2</v>
      </c>
      <c r="S27" s="1225">
        <f t="shared" ref="S27:S28" si="11">Q27*R27</f>
        <v>120</v>
      </c>
      <c r="T27" s="1954" t="s">
        <v>385</v>
      </c>
      <c r="U27" s="608" t="s">
        <v>947</v>
      </c>
    </row>
    <row r="28" spans="1:21">
      <c r="A28" s="2125" t="s">
        <v>315</v>
      </c>
      <c r="B28" s="2126"/>
      <c r="C28" s="2207"/>
      <c r="D28" s="2171"/>
      <c r="E28" s="1227" t="s">
        <v>718</v>
      </c>
      <c r="F28" s="1228" t="s">
        <v>34</v>
      </c>
      <c r="G28" s="1227" t="s">
        <v>536</v>
      </c>
      <c r="H28" s="1228" t="str">
        <f>A28&amp;"-"&amp;E28&amp;F28&amp;"-"&amp;G28&amp;2</f>
        <v>PK4-YR-ME2</v>
      </c>
      <c r="I28" s="1229" t="s">
        <v>949</v>
      </c>
      <c r="J28" s="1230" t="s">
        <v>948</v>
      </c>
      <c r="K28" s="1962">
        <v>365</v>
      </c>
      <c r="L28" s="701"/>
      <c r="M28" s="702"/>
      <c r="O28" s="4462" t="s">
        <v>80</v>
      </c>
      <c r="P28" s="4463"/>
      <c r="Q28" s="4462">
        <v>120</v>
      </c>
      <c r="R28" s="4462">
        <v>2</v>
      </c>
      <c r="S28" s="4467">
        <f t="shared" si="11"/>
        <v>240</v>
      </c>
      <c r="T28" s="4464" t="s">
        <v>385</v>
      </c>
      <c r="U28" s="608"/>
    </row>
    <row r="29" spans="1:21" ht="12.75" thickBot="1">
      <c r="A29" s="2129" t="s">
        <v>315</v>
      </c>
      <c r="B29" s="2130"/>
      <c r="C29" s="2192"/>
      <c r="D29" s="2173"/>
      <c r="E29" s="644" t="s">
        <v>718</v>
      </c>
      <c r="F29" s="747" t="s">
        <v>34</v>
      </c>
      <c r="G29" s="644" t="s">
        <v>536</v>
      </c>
      <c r="H29" s="747" t="s">
        <v>953</v>
      </c>
      <c r="I29" s="749" t="s">
        <v>949</v>
      </c>
      <c r="J29" s="1231" t="s">
        <v>950</v>
      </c>
      <c r="K29" s="1961"/>
      <c r="L29" s="616"/>
      <c r="M29" s="617"/>
      <c r="N29" s="716"/>
      <c r="O29" s="3548"/>
      <c r="P29" s="3808"/>
      <c r="Q29" s="3548"/>
      <c r="R29" s="3548"/>
      <c r="S29" s="3804"/>
      <c r="T29" s="3887"/>
      <c r="U29" s="608"/>
    </row>
    <row r="30" spans="1:21">
      <c r="A30" s="2210" t="s">
        <v>315</v>
      </c>
      <c r="B30" s="2124" t="s">
        <v>319</v>
      </c>
      <c r="C30" s="2232">
        <v>356589</v>
      </c>
      <c r="D30" s="2170">
        <v>1512</v>
      </c>
      <c r="E30" s="603" t="s">
        <v>846</v>
      </c>
      <c r="F30" s="603" t="s">
        <v>32</v>
      </c>
      <c r="G30" s="631" t="s">
        <v>536</v>
      </c>
      <c r="H30" s="603" t="str">
        <f>A30&amp;"-"&amp;E30&amp;F30&amp;"-"&amp;G30</f>
        <v>PK4-QI-ME</v>
      </c>
      <c r="I30" s="604" t="s">
        <v>85</v>
      </c>
      <c r="J30" s="652" t="s">
        <v>940</v>
      </c>
      <c r="K30" s="1959">
        <v>90</v>
      </c>
      <c r="L30" s="605"/>
      <c r="M30" s="606"/>
      <c r="N30" s="2060"/>
      <c r="O30" s="3742" t="s">
        <v>80</v>
      </c>
      <c r="P30" s="3754"/>
      <c r="Q30" s="3742">
        <v>20</v>
      </c>
      <c r="R30" s="3742">
        <v>1</v>
      </c>
      <c r="S30" s="3802">
        <f t="shared" ref="S30" si="12">Q30*R30</f>
        <v>20</v>
      </c>
      <c r="T30" s="3886" t="s">
        <v>383</v>
      </c>
      <c r="U30" s="1131" t="s">
        <v>529</v>
      </c>
    </row>
    <row r="31" spans="1:21">
      <c r="A31" s="2125" t="s">
        <v>315</v>
      </c>
      <c r="B31" s="2126"/>
      <c r="C31" s="2207"/>
      <c r="D31" s="2171"/>
      <c r="E31" s="633" t="s">
        <v>846</v>
      </c>
      <c r="F31" s="640" t="s">
        <v>32</v>
      </c>
      <c r="G31" s="632" t="s">
        <v>536</v>
      </c>
      <c r="H31" s="633" t="str">
        <f t="shared" ref="H31:H32" si="13">A31&amp;"-"&amp;E31&amp;F31&amp;"-"&amp;G31</f>
        <v>PK4-QI-ME</v>
      </c>
      <c r="I31" s="609" t="s">
        <v>87</v>
      </c>
      <c r="J31" s="657" t="s">
        <v>941</v>
      </c>
      <c r="K31" s="1960"/>
      <c r="L31" s="611"/>
      <c r="M31" s="612"/>
      <c r="O31" s="3743"/>
      <c r="P31" s="3613"/>
      <c r="Q31" s="3743"/>
      <c r="R31" s="3743"/>
      <c r="S31" s="3803"/>
      <c r="T31" s="3891"/>
      <c r="U31" s="608"/>
    </row>
    <row r="32" spans="1:21">
      <c r="A32" s="2125" t="s">
        <v>315</v>
      </c>
      <c r="B32" s="2126"/>
      <c r="C32" s="2233"/>
      <c r="D32" s="2178"/>
      <c r="E32" s="2078" t="s">
        <v>846</v>
      </c>
      <c r="F32" s="742" t="s">
        <v>32</v>
      </c>
      <c r="G32" s="647" t="s">
        <v>536</v>
      </c>
      <c r="H32" s="2078" t="str">
        <f t="shared" si="13"/>
        <v>PK4-QI-ME</v>
      </c>
      <c r="I32" s="2079" t="s">
        <v>87</v>
      </c>
      <c r="J32" s="2080" t="s">
        <v>942</v>
      </c>
      <c r="K32" s="1963"/>
      <c r="L32" s="1206"/>
      <c r="M32" s="1207"/>
      <c r="N32" s="2061"/>
      <c r="O32" s="4465"/>
      <c r="P32" s="4466"/>
      <c r="Q32" s="4465"/>
      <c r="R32" s="4465"/>
      <c r="S32" s="4468"/>
      <c r="T32" s="4469"/>
      <c r="U32" s="608"/>
    </row>
    <row r="33" spans="1:21">
      <c r="A33" s="2125" t="s">
        <v>315</v>
      </c>
      <c r="B33" s="2126"/>
      <c r="C33" s="2081"/>
      <c r="D33" s="2082"/>
      <c r="E33" s="670" t="s">
        <v>696</v>
      </c>
      <c r="F33" s="662" t="s">
        <v>32</v>
      </c>
      <c r="G33" s="669" t="s">
        <v>536</v>
      </c>
      <c r="H33" s="670" t="str">
        <f>A33&amp;"-"&amp;E33&amp;F33&amp;"-"&amp;G33</f>
        <v>PK4-HI-ME</v>
      </c>
      <c r="I33" s="1208" t="s">
        <v>95</v>
      </c>
      <c r="J33" s="1208" t="s">
        <v>944</v>
      </c>
      <c r="K33" s="1952">
        <v>180</v>
      </c>
      <c r="L33" s="1209"/>
      <c r="M33" s="1210"/>
      <c r="N33" s="1210"/>
      <c r="O33" s="1952" t="s">
        <v>80</v>
      </c>
      <c r="P33" s="1211"/>
      <c r="Q33" s="1952">
        <v>20</v>
      </c>
      <c r="R33" s="1952">
        <v>1</v>
      </c>
      <c r="S33" s="1210">
        <f t="shared" ref="S33" si="14">Q33*R33</f>
        <v>20</v>
      </c>
      <c r="T33" s="1212" t="s">
        <v>383</v>
      </c>
      <c r="U33" s="608" t="s">
        <v>529</v>
      </c>
    </row>
    <row r="34" spans="1:21">
      <c r="A34" s="2125" t="s">
        <v>315</v>
      </c>
      <c r="B34" s="2126"/>
      <c r="C34" s="2083"/>
      <c r="D34" s="1213"/>
      <c r="E34" s="1213" t="s">
        <v>696</v>
      </c>
      <c r="F34" s="1213" t="s">
        <v>9</v>
      </c>
      <c r="G34" s="1213" t="s">
        <v>697</v>
      </c>
      <c r="H34" s="1213" t="str">
        <f>A34&amp;"-"&amp;E34&amp;F34&amp;"-"&amp;G34</f>
        <v>PK4-HC-EE</v>
      </c>
      <c r="I34" s="1214" t="s">
        <v>67</v>
      </c>
      <c r="J34" s="1214" t="s">
        <v>943</v>
      </c>
      <c r="K34" s="1215">
        <v>180</v>
      </c>
      <c r="L34" s="1216"/>
      <c r="M34" s="1215"/>
      <c r="N34" s="1215"/>
      <c r="O34" s="1215" t="s">
        <v>80</v>
      </c>
      <c r="P34" s="1215"/>
      <c r="Q34" s="1215">
        <v>60</v>
      </c>
      <c r="R34" s="1215">
        <v>2</v>
      </c>
      <c r="S34" s="1217">
        <f>Q34*R34</f>
        <v>120</v>
      </c>
      <c r="T34" s="1218" t="s">
        <v>384</v>
      </c>
      <c r="U34" s="608" t="s">
        <v>531</v>
      </c>
    </row>
    <row r="35" spans="1:21">
      <c r="A35" s="2125" t="s">
        <v>315</v>
      </c>
      <c r="B35" s="2126"/>
      <c r="C35" s="2084"/>
      <c r="D35" s="2085"/>
      <c r="E35" s="1219" t="s">
        <v>718</v>
      </c>
      <c r="F35" s="1219" t="s">
        <v>34</v>
      </c>
      <c r="G35" s="1220" t="s">
        <v>536</v>
      </c>
      <c r="H35" s="1219" t="str">
        <f t="shared" ref="H35" si="15">A35&amp;"-"&amp;E35&amp;F35&amp;"-"&amp;G35</f>
        <v>PK4-YR-ME</v>
      </c>
      <c r="I35" s="1221" t="s">
        <v>945</v>
      </c>
      <c r="J35" s="1222" t="s">
        <v>946</v>
      </c>
      <c r="K35" s="1223">
        <v>730</v>
      </c>
      <c r="L35" s="1224"/>
      <c r="M35" s="1225"/>
      <c r="N35" s="1225"/>
      <c r="O35" s="1223" t="s">
        <v>80</v>
      </c>
      <c r="P35" s="1226"/>
      <c r="Q35" s="1223">
        <v>60</v>
      </c>
      <c r="R35" s="1223">
        <v>2</v>
      </c>
      <c r="S35" s="1225">
        <f t="shared" ref="S35:S36" si="16">Q35*R35</f>
        <v>120</v>
      </c>
      <c r="T35" s="1954" t="s">
        <v>385</v>
      </c>
      <c r="U35" s="608" t="s">
        <v>947</v>
      </c>
    </row>
    <row r="36" spans="1:21">
      <c r="A36" s="2125" t="s">
        <v>315</v>
      </c>
      <c r="B36" s="2126"/>
      <c r="C36" s="2207"/>
      <c r="D36" s="2171"/>
      <c r="E36" s="1227" t="s">
        <v>718</v>
      </c>
      <c r="F36" s="1228" t="s">
        <v>34</v>
      </c>
      <c r="G36" s="1227" t="s">
        <v>536</v>
      </c>
      <c r="H36" s="1228" t="str">
        <f>A36&amp;"-"&amp;E36&amp;F36&amp;"-"&amp;G36&amp;2</f>
        <v>PK4-YR-ME2</v>
      </c>
      <c r="I36" s="1229" t="s">
        <v>949</v>
      </c>
      <c r="J36" s="1230" t="s">
        <v>948</v>
      </c>
      <c r="K36" s="1962">
        <v>365</v>
      </c>
      <c r="L36" s="701"/>
      <c r="M36" s="702"/>
      <c r="O36" s="4462" t="s">
        <v>80</v>
      </c>
      <c r="P36" s="4463"/>
      <c r="Q36" s="4462">
        <v>120</v>
      </c>
      <c r="R36" s="4462">
        <v>2</v>
      </c>
      <c r="S36" s="4467">
        <f t="shared" si="16"/>
        <v>240</v>
      </c>
      <c r="T36" s="4464" t="s">
        <v>385</v>
      </c>
      <c r="U36" s="608"/>
    </row>
    <row r="37" spans="1:21" ht="12.75" thickBot="1">
      <c r="A37" s="2125" t="s">
        <v>315</v>
      </c>
      <c r="B37" s="2126"/>
      <c r="C37" s="2207"/>
      <c r="D37" s="2171"/>
      <c r="E37" s="669" t="s">
        <v>718</v>
      </c>
      <c r="F37" s="670" t="s">
        <v>34</v>
      </c>
      <c r="G37" s="669" t="s">
        <v>536</v>
      </c>
      <c r="H37" s="670" t="s">
        <v>953</v>
      </c>
      <c r="I37" s="677" t="s">
        <v>949</v>
      </c>
      <c r="J37" s="671" t="s">
        <v>950</v>
      </c>
      <c r="K37" s="1960"/>
      <c r="L37" s="672"/>
      <c r="M37" s="673"/>
      <c r="O37" s="3743"/>
      <c r="P37" s="3613"/>
      <c r="Q37" s="3743"/>
      <c r="R37" s="3743"/>
      <c r="S37" s="3803"/>
      <c r="T37" s="3891"/>
      <c r="U37" s="608"/>
    </row>
    <row r="38" spans="1:21">
      <c r="A38" s="2210" t="s">
        <v>315</v>
      </c>
      <c r="B38" s="2124" t="s">
        <v>320</v>
      </c>
      <c r="C38" s="2232">
        <v>356590</v>
      </c>
      <c r="D38" s="2170">
        <v>1512</v>
      </c>
      <c r="E38" s="603" t="s">
        <v>846</v>
      </c>
      <c r="F38" s="603" t="s">
        <v>32</v>
      </c>
      <c r="G38" s="631" t="s">
        <v>536</v>
      </c>
      <c r="H38" s="603" t="str">
        <f>A38&amp;"-"&amp;E38&amp;F38&amp;"-"&amp;G38</f>
        <v>PK4-QI-ME</v>
      </c>
      <c r="I38" s="604" t="s">
        <v>85</v>
      </c>
      <c r="J38" s="652" t="s">
        <v>940</v>
      </c>
      <c r="K38" s="1959">
        <v>90</v>
      </c>
      <c r="L38" s="605"/>
      <c r="M38" s="606"/>
      <c r="N38" s="2060"/>
      <c r="O38" s="3742" t="s">
        <v>80</v>
      </c>
      <c r="P38" s="3754"/>
      <c r="Q38" s="3742">
        <v>20</v>
      </c>
      <c r="R38" s="3742">
        <v>1</v>
      </c>
      <c r="S38" s="3802">
        <f t="shared" ref="S38" si="17">Q38*R38</f>
        <v>20</v>
      </c>
      <c r="T38" s="3886" t="s">
        <v>383</v>
      </c>
      <c r="U38" s="1131" t="s">
        <v>529</v>
      </c>
    </row>
    <row r="39" spans="1:21">
      <c r="A39" s="2125" t="s">
        <v>315</v>
      </c>
      <c r="B39" s="2126"/>
      <c r="C39" s="2207"/>
      <c r="D39" s="2171"/>
      <c r="E39" s="633" t="s">
        <v>846</v>
      </c>
      <c r="F39" s="640" t="s">
        <v>32</v>
      </c>
      <c r="G39" s="632" t="s">
        <v>536</v>
      </c>
      <c r="H39" s="633" t="str">
        <f t="shared" ref="H39:H40" si="18">A39&amp;"-"&amp;E39&amp;F39&amp;"-"&amp;G39</f>
        <v>PK4-QI-ME</v>
      </c>
      <c r="I39" s="609" t="s">
        <v>87</v>
      </c>
      <c r="J39" s="657" t="s">
        <v>941</v>
      </c>
      <c r="K39" s="1960"/>
      <c r="L39" s="611"/>
      <c r="M39" s="612"/>
      <c r="O39" s="3743"/>
      <c r="P39" s="3613"/>
      <c r="Q39" s="3743"/>
      <c r="R39" s="3743"/>
      <c r="S39" s="3803"/>
      <c r="T39" s="3891"/>
      <c r="U39" s="608"/>
    </row>
    <row r="40" spans="1:21">
      <c r="A40" s="2125" t="s">
        <v>315</v>
      </c>
      <c r="B40" s="2126"/>
      <c r="C40" s="2233"/>
      <c r="D40" s="2178"/>
      <c r="E40" s="2078" t="s">
        <v>846</v>
      </c>
      <c r="F40" s="742" t="s">
        <v>32</v>
      </c>
      <c r="G40" s="647" t="s">
        <v>536</v>
      </c>
      <c r="H40" s="2078" t="str">
        <f t="shared" si="18"/>
        <v>PK4-QI-ME</v>
      </c>
      <c r="I40" s="2079" t="s">
        <v>87</v>
      </c>
      <c r="J40" s="2080" t="s">
        <v>942</v>
      </c>
      <c r="K40" s="1963"/>
      <c r="L40" s="1206"/>
      <c r="M40" s="1207"/>
      <c r="N40" s="2061"/>
      <c r="O40" s="4465"/>
      <c r="P40" s="4466"/>
      <c r="Q40" s="4465"/>
      <c r="R40" s="4465"/>
      <c r="S40" s="4468"/>
      <c r="T40" s="4469"/>
      <c r="U40" s="608"/>
    </row>
    <row r="41" spans="1:21">
      <c r="A41" s="2125" t="s">
        <v>315</v>
      </c>
      <c r="B41" s="2126"/>
      <c r="C41" s="2081"/>
      <c r="D41" s="2082"/>
      <c r="E41" s="670" t="s">
        <v>696</v>
      </c>
      <c r="F41" s="662" t="s">
        <v>32</v>
      </c>
      <c r="G41" s="669" t="s">
        <v>536</v>
      </c>
      <c r="H41" s="670" t="str">
        <f>A41&amp;"-"&amp;E41&amp;F41&amp;"-"&amp;G41</f>
        <v>PK4-HI-ME</v>
      </c>
      <c r="I41" s="1208" t="s">
        <v>95</v>
      </c>
      <c r="J41" s="1208" t="s">
        <v>944</v>
      </c>
      <c r="K41" s="1952">
        <v>180</v>
      </c>
      <c r="L41" s="1209"/>
      <c r="M41" s="1210"/>
      <c r="N41" s="1210"/>
      <c r="O41" s="1952" t="s">
        <v>80</v>
      </c>
      <c r="P41" s="1211"/>
      <c r="Q41" s="1952">
        <v>20</v>
      </c>
      <c r="R41" s="1952">
        <v>1</v>
      </c>
      <c r="S41" s="1210">
        <f t="shared" ref="S41" si="19">Q41*R41</f>
        <v>20</v>
      </c>
      <c r="T41" s="1212" t="s">
        <v>383</v>
      </c>
      <c r="U41" s="608" t="s">
        <v>529</v>
      </c>
    </row>
    <row r="42" spans="1:21">
      <c r="A42" s="2125" t="s">
        <v>315</v>
      </c>
      <c r="B42" s="2126"/>
      <c r="C42" s="2083"/>
      <c r="D42" s="1213"/>
      <c r="E42" s="1213" t="s">
        <v>696</v>
      </c>
      <c r="F42" s="1213" t="s">
        <v>9</v>
      </c>
      <c r="G42" s="1213" t="s">
        <v>697</v>
      </c>
      <c r="H42" s="1213" t="str">
        <f>A42&amp;"-"&amp;E42&amp;F42&amp;"-"&amp;G42</f>
        <v>PK4-HC-EE</v>
      </c>
      <c r="I42" s="1214" t="s">
        <v>67</v>
      </c>
      <c r="J42" s="1214" t="s">
        <v>943</v>
      </c>
      <c r="K42" s="1215">
        <v>180</v>
      </c>
      <c r="L42" s="1216"/>
      <c r="M42" s="1215"/>
      <c r="N42" s="1215"/>
      <c r="O42" s="1215" t="s">
        <v>80</v>
      </c>
      <c r="P42" s="1215"/>
      <c r="Q42" s="1215">
        <v>60</v>
      </c>
      <c r="R42" s="1215">
        <v>2</v>
      </c>
      <c r="S42" s="1217">
        <f>Q42*R42</f>
        <v>120</v>
      </c>
      <c r="T42" s="1218" t="s">
        <v>384</v>
      </c>
      <c r="U42" s="608" t="s">
        <v>531</v>
      </c>
    </row>
    <row r="43" spans="1:21">
      <c r="A43" s="2125" t="s">
        <v>315</v>
      </c>
      <c r="B43" s="2126"/>
      <c r="C43" s="2084"/>
      <c r="D43" s="2085"/>
      <c r="E43" s="1219" t="s">
        <v>718</v>
      </c>
      <c r="F43" s="1219" t="s">
        <v>34</v>
      </c>
      <c r="G43" s="1220" t="s">
        <v>536</v>
      </c>
      <c r="H43" s="1219" t="str">
        <f t="shared" ref="H43" si="20">A43&amp;"-"&amp;E43&amp;F43&amp;"-"&amp;G43</f>
        <v>PK4-YR-ME</v>
      </c>
      <c r="I43" s="1221" t="s">
        <v>945</v>
      </c>
      <c r="J43" s="1222" t="s">
        <v>946</v>
      </c>
      <c r="K43" s="1223">
        <v>730</v>
      </c>
      <c r="L43" s="1224"/>
      <c r="M43" s="1225"/>
      <c r="N43" s="1225"/>
      <c r="O43" s="1223" t="s">
        <v>80</v>
      </c>
      <c r="P43" s="1226"/>
      <c r="Q43" s="1223">
        <v>60</v>
      </c>
      <c r="R43" s="1223">
        <v>2</v>
      </c>
      <c r="S43" s="1225">
        <f t="shared" ref="S43:S44" si="21">Q43*R43</f>
        <v>120</v>
      </c>
      <c r="T43" s="1954" t="s">
        <v>385</v>
      </c>
      <c r="U43" s="608" t="s">
        <v>947</v>
      </c>
    </row>
    <row r="44" spans="1:21">
      <c r="A44" s="2125" t="s">
        <v>315</v>
      </c>
      <c r="B44" s="2126"/>
      <c r="C44" s="2207"/>
      <c r="D44" s="2171"/>
      <c r="E44" s="1227" t="s">
        <v>718</v>
      </c>
      <c r="F44" s="1228" t="s">
        <v>34</v>
      </c>
      <c r="G44" s="1227" t="s">
        <v>536</v>
      </c>
      <c r="H44" s="1228" t="str">
        <f>A44&amp;"-"&amp;E44&amp;F44&amp;"-"&amp;G44&amp;2</f>
        <v>PK4-YR-ME2</v>
      </c>
      <c r="I44" s="1229" t="s">
        <v>949</v>
      </c>
      <c r="J44" s="1230" t="s">
        <v>948</v>
      </c>
      <c r="K44" s="1962">
        <v>365</v>
      </c>
      <c r="L44" s="701"/>
      <c r="M44" s="702"/>
      <c r="O44" s="4462" t="s">
        <v>80</v>
      </c>
      <c r="P44" s="4463"/>
      <c r="Q44" s="4462">
        <v>120</v>
      </c>
      <c r="R44" s="4462">
        <v>2</v>
      </c>
      <c r="S44" s="4467">
        <f t="shared" si="21"/>
        <v>240</v>
      </c>
      <c r="T44" s="4464" t="s">
        <v>385</v>
      </c>
      <c r="U44" s="608"/>
    </row>
    <row r="45" spans="1:21" ht="12.75" thickBot="1">
      <c r="A45" s="2129" t="s">
        <v>315</v>
      </c>
      <c r="B45" s="2130"/>
      <c r="C45" s="2192"/>
      <c r="D45" s="2173"/>
      <c r="E45" s="644" t="s">
        <v>718</v>
      </c>
      <c r="F45" s="747" t="s">
        <v>34</v>
      </c>
      <c r="G45" s="644" t="s">
        <v>536</v>
      </c>
      <c r="H45" s="747" t="s">
        <v>953</v>
      </c>
      <c r="I45" s="749" t="s">
        <v>949</v>
      </c>
      <c r="J45" s="1231" t="s">
        <v>950</v>
      </c>
      <c r="K45" s="1961"/>
      <c r="L45" s="616"/>
      <c r="M45" s="617"/>
      <c r="N45" s="716"/>
      <c r="O45" s="3548"/>
      <c r="P45" s="3808"/>
      <c r="Q45" s="3548"/>
      <c r="R45" s="3548"/>
      <c r="S45" s="3804"/>
      <c r="T45" s="3887"/>
      <c r="U45" s="608"/>
    </row>
    <row r="46" spans="1:21">
      <c r="A46" s="2210" t="s">
        <v>315</v>
      </c>
      <c r="B46" s="2124" t="s">
        <v>321</v>
      </c>
      <c r="C46" s="2232">
        <v>356631</v>
      </c>
      <c r="D46" s="2170">
        <v>1512</v>
      </c>
      <c r="E46" s="603" t="s">
        <v>846</v>
      </c>
      <c r="F46" s="603" t="s">
        <v>32</v>
      </c>
      <c r="G46" s="631" t="s">
        <v>536</v>
      </c>
      <c r="H46" s="603" t="str">
        <f>A46&amp;"-"&amp;E46&amp;F46&amp;"-"&amp;G46</f>
        <v>PK4-QI-ME</v>
      </c>
      <c r="I46" s="604" t="s">
        <v>85</v>
      </c>
      <c r="J46" s="652" t="s">
        <v>940</v>
      </c>
      <c r="K46" s="1959">
        <v>90</v>
      </c>
      <c r="L46" s="605"/>
      <c r="M46" s="606"/>
      <c r="N46" s="2060"/>
      <c r="O46" s="3742" t="s">
        <v>80</v>
      </c>
      <c r="P46" s="3754"/>
      <c r="Q46" s="3742">
        <v>20</v>
      </c>
      <c r="R46" s="3742">
        <v>1</v>
      </c>
      <c r="S46" s="3802">
        <f t="shared" ref="S46" si="22">Q46*R46</f>
        <v>20</v>
      </c>
      <c r="T46" s="3886" t="s">
        <v>383</v>
      </c>
      <c r="U46" s="1131" t="s">
        <v>529</v>
      </c>
    </row>
    <row r="47" spans="1:21">
      <c r="A47" s="2125" t="s">
        <v>315</v>
      </c>
      <c r="B47" s="2126"/>
      <c r="C47" s="2207"/>
      <c r="D47" s="2171"/>
      <c r="E47" s="633" t="s">
        <v>846</v>
      </c>
      <c r="F47" s="640" t="s">
        <v>32</v>
      </c>
      <c r="G47" s="632" t="s">
        <v>536</v>
      </c>
      <c r="H47" s="633" t="str">
        <f t="shared" ref="H47:H48" si="23">A47&amp;"-"&amp;E47&amp;F47&amp;"-"&amp;G47</f>
        <v>PK4-QI-ME</v>
      </c>
      <c r="I47" s="609" t="s">
        <v>87</v>
      </c>
      <c r="J47" s="657" t="s">
        <v>941</v>
      </c>
      <c r="K47" s="1960"/>
      <c r="L47" s="611"/>
      <c r="M47" s="612"/>
      <c r="O47" s="3743"/>
      <c r="P47" s="3613"/>
      <c r="Q47" s="3743"/>
      <c r="R47" s="3743"/>
      <c r="S47" s="3803"/>
      <c r="T47" s="3891"/>
      <c r="U47" s="608"/>
    </row>
    <row r="48" spans="1:21">
      <c r="A48" s="2125" t="s">
        <v>315</v>
      </c>
      <c r="B48" s="2126"/>
      <c r="C48" s="2233"/>
      <c r="D48" s="2178"/>
      <c r="E48" s="2078" t="s">
        <v>846</v>
      </c>
      <c r="F48" s="742" t="s">
        <v>32</v>
      </c>
      <c r="G48" s="647" t="s">
        <v>536</v>
      </c>
      <c r="H48" s="2078" t="str">
        <f t="shared" si="23"/>
        <v>PK4-QI-ME</v>
      </c>
      <c r="I48" s="2079" t="s">
        <v>87</v>
      </c>
      <c r="J48" s="2080" t="s">
        <v>942</v>
      </c>
      <c r="K48" s="1963"/>
      <c r="L48" s="1206"/>
      <c r="M48" s="1207"/>
      <c r="N48" s="2061"/>
      <c r="O48" s="4465"/>
      <c r="P48" s="4466"/>
      <c r="Q48" s="4465"/>
      <c r="R48" s="4465"/>
      <c r="S48" s="4468"/>
      <c r="T48" s="4469"/>
      <c r="U48" s="608"/>
    </row>
    <row r="49" spans="1:21">
      <c r="A49" s="2125" t="s">
        <v>315</v>
      </c>
      <c r="B49" s="2126"/>
      <c r="C49" s="2081"/>
      <c r="D49" s="2082"/>
      <c r="E49" s="670" t="s">
        <v>696</v>
      </c>
      <c r="F49" s="662" t="s">
        <v>32</v>
      </c>
      <c r="G49" s="669" t="s">
        <v>536</v>
      </c>
      <c r="H49" s="670" t="str">
        <f>A49&amp;"-"&amp;E49&amp;F49&amp;"-"&amp;G49</f>
        <v>PK4-HI-ME</v>
      </c>
      <c r="I49" s="1208" t="s">
        <v>95</v>
      </c>
      <c r="J49" s="1208" t="s">
        <v>944</v>
      </c>
      <c r="K49" s="1952">
        <v>180</v>
      </c>
      <c r="L49" s="1209"/>
      <c r="M49" s="1210"/>
      <c r="N49" s="1210"/>
      <c r="O49" s="1952" t="s">
        <v>80</v>
      </c>
      <c r="P49" s="1211"/>
      <c r="Q49" s="1952">
        <v>20</v>
      </c>
      <c r="R49" s="1952">
        <v>1</v>
      </c>
      <c r="S49" s="1210">
        <f t="shared" ref="S49" si="24">Q49*R49</f>
        <v>20</v>
      </c>
      <c r="T49" s="1212" t="s">
        <v>383</v>
      </c>
      <c r="U49" s="608" t="s">
        <v>529</v>
      </c>
    </row>
    <row r="50" spans="1:21">
      <c r="A50" s="2125" t="s">
        <v>315</v>
      </c>
      <c r="B50" s="2126"/>
      <c r="C50" s="2083"/>
      <c r="D50" s="1213"/>
      <c r="E50" s="1213" t="s">
        <v>696</v>
      </c>
      <c r="F50" s="1213" t="s">
        <v>9</v>
      </c>
      <c r="G50" s="1213" t="s">
        <v>697</v>
      </c>
      <c r="H50" s="1213" t="str">
        <f>A50&amp;"-"&amp;E50&amp;F50&amp;"-"&amp;G50</f>
        <v>PK4-HC-EE</v>
      </c>
      <c r="I50" s="1214" t="s">
        <v>67</v>
      </c>
      <c r="J50" s="1214" t="s">
        <v>943</v>
      </c>
      <c r="K50" s="1215">
        <v>180</v>
      </c>
      <c r="L50" s="1216"/>
      <c r="M50" s="1215"/>
      <c r="N50" s="1215"/>
      <c r="O50" s="1215" t="s">
        <v>80</v>
      </c>
      <c r="P50" s="1215"/>
      <c r="Q50" s="1215">
        <v>60</v>
      </c>
      <c r="R50" s="1215">
        <v>2</v>
      </c>
      <c r="S50" s="1217">
        <f>Q50*R50</f>
        <v>120</v>
      </c>
      <c r="T50" s="1218" t="s">
        <v>384</v>
      </c>
      <c r="U50" s="608" t="s">
        <v>531</v>
      </c>
    </row>
    <row r="51" spans="1:21">
      <c r="A51" s="2125" t="s">
        <v>315</v>
      </c>
      <c r="B51" s="2126"/>
      <c r="C51" s="2084"/>
      <c r="D51" s="2085"/>
      <c r="E51" s="1219" t="s">
        <v>718</v>
      </c>
      <c r="F51" s="1219" t="s">
        <v>34</v>
      </c>
      <c r="G51" s="1220" t="s">
        <v>536</v>
      </c>
      <c r="H51" s="1219" t="str">
        <f t="shared" ref="H51" si="25">A51&amp;"-"&amp;E51&amp;F51&amp;"-"&amp;G51</f>
        <v>PK4-YR-ME</v>
      </c>
      <c r="I51" s="1221" t="s">
        <v>945</v>
      </c>
      <c r="J51" s="1222" t="s">
        <v>946</v>
      </c>
      <c r="K51" s="1223">
        <v>730</v>
      </c>
      <c r="L51" s="1224"/>
      <c r="M51" s="1225"/>
      <c r="N51" s="1225"/>
      <c r="O51" s="1223" t="s">
        <v>80</v>
      </c>
      <c r="P51" s="1226"/>
      <c r="Q51" s="1223">
        <v>60</v>
      </c>
      <c r="R51" s="1223">
        <v>2</v>
      </c>
      <c r="S51" s="1225">
        <f t="shared" ref="S51:S52" si="26">Q51*R51</f>
        <v>120</v>
      </c>
      <c r="T51" s="1954" t="s">
        <v>385</v>
      </c>
      <c r="U51" s="608" t="s">
        <v>947</v>
      </c>
    </row>
    <row r="52" spans="1:21">
      <c r="A52" s="2125" t="s">
        <v>315</v>
      </c>
      <c r="B52" s="2126"/>
      <c r="C52" s="2207"/>
      <c r="D52" s="2171"/>
      <c r="E52" s="1227" t="s">
        <v>718</v>
      </c>
      <c r="F52" s="1228" t="s">
        <v>34</v>
      </c>
      <c r="G52" s="1227" t="s">
        <v>536</v>
      </c>
      <c r="H52" s="1228" t="str">
        <f>A52&amp;"-"&amp;E52&amp;F52&amp;"-"&amp;G52&amp;2</f>
        <v>PK4-YR-ME2</v>
      </c>
      <c r="I52" s="1229" t="s">
        <v>949</v>
      </c>
      <c r="J52" s="1230" t="s">
        <v>948</v>
      </c>
      <c r="K52" s="1962">
        <v>365</v>
      </c>
      <c r="L52" s="701"/>
      <c r="M52" s="702"/>
      <c r="O52" s="4462" t="s">
        <v>80</v>
      </c>
      <c r="P52" s="4463"/>
      <c r="Q52" s="4462">
        <v>120</v>
      </c>
      <c r="R52" s="4462">
        <v>2</v>
      </c>
      <c r="S52" s="4467">
        <f t="shared" si="26"/>
        <v>240</v>
      </c>
      <c r="T52" s="4464" t="s">
        <v>385</v>
      </c>
      <c r="U52" s="608"/>
    </row>
    <row r="53" spans="1:21" ht="12.75" thickBot="1">
      <c r="A53" s="2129" t="s">
        <v>315</v>
      </c>
      <c r="B53" s="2130"/>
      <c r="C53" s="2192"/>
      <c r="D53" s="2173"/>
      <c r="E53" s="644" t="s">
        <v>718</v>
      </c>
      <c r="F53" s="747" t="s">
        <v>34</v>
      </c>
      <c r="G53" s="644" t="s">
        <v>536</v>
      </c>
      <c r="H53" s="747" t="s">
        <v>953</v>
      </c>
      <c r="I53" s="749" t="s">
        <v>949</v>
      </c>
      <c r="J53" s="1231" t="s">
        <v>950</v>
      </c>
      <c r="K53" s="1961"/>
      <c r="L53" s="616"/>
      <c r="M53" s="617"/>
      <c r="N53" s="716"/>
      <c r="O53" s="3548"/>
      <c r="P53" s="3808"/>
      <c r="Q53" s="3548"/>
      <c r="R53" s="3548"/>
      <c r="S53" s="3804"/>
      <c r="T53" s="3887"/>
      <c r="U53" s="608"/>
    </row>
    <row r="54" spans="1:21">
      <c r="A54" s="2210" t="s">
        <v>315</v>
      </c>
      <c r="B54" s="2124" t="s">
        <v>322</v>
      </c>
      <c r="C54" s="2232">
        <v>356632</v>
      </c>
      <c r="D54" s="2170">
        <v>1512</v>
      </c>
      <c r="E54" s="603" t="s">
        <v>846</v>
      </c>
      <c r="F54" s="603" t="s">
        <v>32</v>
      </c>
      <c r="G54" s="631" t="s">
        <v>536</v>
      </c>
      <c r="H54" s="603" t="str">
        <f>A54&amp;"-"&amp;E54&amp;F54&amp;"-"&amp;G54</f>
        <v>PK4-QI-ME</v>
      </c>
      <c r="I54" s="604" t="s">
        <v>85</v>
      </c>
      <c r="J54" s="652" t="s">
        <v>940</v>
      </c>
      <c r="K54" s="1959">
        <v>90</v>
      </c>
      <c r="L54" s="605"/>
      <c r="M54" s="606"/>
      <c r="N54" s="2060"/>
      <c r="O54" s="3742" t="s">
        <v>80</v>
      </c>
      <c r="P54" s="3754"/>
      <c r="Q54" s="3742">
        <v>20</v>
      </c>
      <c r="R54" s="3742">
        <v>1</v>
      </c>
      <c r="S54" s="3802">
        <f t="shared" ref="S54" si="27">Q54*R54</f>
        <v>20</v>
      </c>
      <c r="T54" s="3886" t="s">
        <v>383</v>
      </c>
      <c r="U54" s="1131" t="s">
        <v>529</v>
      </c>
    </row>
    <row r="55" spans="1:21">
      <c r="A55" s="2125" t="s">
        <v>315</v>
      </c>
      <c r="B55" s="2126"/>
      <c r="C55" s="2207"/>
      <c r="D55" s="2171"/>
      <c r="E55" s="633" t="s">
        <v>846</v>
      </c>
      <c r="F55" s="640" t="s">
        <v>32</v>
      </c>
      <c r="G55" s="632" t="s">
        <v>536</v>
      </c>
      <c r="H55" s="633" t="str">
        <f t="shared" ref="H55:H56" si="28">A55&amp;"-"&amp;E55&amp;F55&amp;"-"&amp;G55</f>
        <v>PK4-QI-ME</v>
      </c>
      <c r="I55" s="609" t="s">
        <v>87</v>
      </c>
      <c r="J55" s="657" t="s">
        <v>941</v>
      </c>
      <c r="K55" s="1960"/>
      <c r="L55" s="611"/>
      <c r="M55" s="612"/>
      <c r="O55" s="3743"/>
      <c r="P55" s="3613"/>
      <c r="Q55" s="3743"/>
      <c r="R55" s="3743"/>
      <c r="S55" s="3803"/>
      <c r="T55" s="3891"/>
      <c r="U55" s="608"/>
    </row>
    <row r="56" spans="1:21">
      <c r="A56" s="2125" t="s">
        <v>315</v>
      </c>
      <c r="B56" s="2126"/>
      <c r="C56" s="2233"/>
      <c r="D56" s="2178"/>
      <c r="E56" s="2078" t="s">
        <v>846</v>
      </c>
      <c r="F56" s="742" t="s">
        <v>32</v>
      </c>
      <c r="G56" s="647" t="s">
        <v>536</v>
      </c>
      <c r="H56" s="2078" t="str">
        <f t="shared" si="28"/>
        <v>PK4-QI-ME</v>
      </c>
      <c r="I56" s="2079" t="s">
        <v>87</v>
      </c>
      <c r="J56" s="2080" t="s">
        <v>942</v>
      </c>
      <c r="K56" s="1963"/>
      <c r="L56" s="1206"/>
      <c r="M56" s="1207"/>
      <c r="N56" s="2061"/>
      <c r="O56" s="4465"/>
      <c r="P56" s="4466"/>
      <c r="Q56" s="4465"/>
      <c r="R56" s="4465"/>
      <c r="S56" s="4468"/>
      <c r="T56" s="4469"/>
      <c r="U56" s="608"/>
    </row>
    <row r="57" spans="1:21">
      <c r="A57" s="2125" t="s">
        <v>315</v>
      </c>
      <c r="B57" s="2126"/>
      <c r="C57" s="2081"/>
      <c r="D57" s="2082"/>
      <c r="E57" s="670" t="s">
        <v>696</v>
      </c>
      <c r="F57" s="662" t="s">
        <v>32</v>
      </c>
      <c r="G57" s="669" t="s">
        <v>536</v>
      </c>
      <c r="H57" s="670" t="str">
        <f>A57&amp;"-"&amp;E57&amp;F57&amp;"-"&amp;G57</f>
        <v>PK4-HI-ME</v>
      </c>
      <c r="I57" s="1208" t="s">
        <v>95</v>
      </c>
      <c r="J57" s="1208" t="s">
        <v>944</v>
      </c>
      <c r="K57" s="1952">
        <v>180</v>
      </c>
      <c r="L57" s="1209"/>
      <c r="M57" s="1210"/>
      <c r="N57" s="1210"/>
      <c r="O57" s="1952" t="s">
        <v>80</v>
      </c>
      <c r="P57" s="1211"/>
      <c r="Q57" s="1952">
        <v>20</v>
      </c>
      <c r="R57" s="1952">
        <v>1</v>
      </c>
      <c r="S57" s="1210">
        <f t="shared" ref="S57" si="29">Q57*R57</f>
        <v>20</v>
      </c>
      <c r="T57" s="1212" t="s">
        <v>383</v>
      </c>
      <c r="U57" s="608" t="s">
        <v>529</v>
      </c>
    </row>
    <row r="58" spans="1:21">
      <c r="A58" s="2125" t="s">
        <v>315</v>
      </c>
      <c r="B58" s="2126"/>
      <c r="C58" s="2083"/>
      <c r="D58" s="1213"/>
      <c r="E58" s="1213" t="s">
        <v>696</v>
      </c>
      <c r="F58" s="1213" t="s">
        <v>9</v>
      </c>
      <c r="G58" s="1213" t="s">
        <v>697</v>
      </c>
      <c r="H58" s="1213" t="str">
        <f>A58&amp;"-"&amp;E58&amp;F58&amp;"-"&amp;G58</f>
        <v>PK4-HC-EE</v>
      </c>
      <c r="I58" s="1214" t="s">
        <v>67</v>
      </c>
      <c r="J58" s="1214" t="s">
        <v>943</v>
      </c>
      <c r="K58" s="1215">
        <v>180</v>
      </c>
      <c r="L58" s="1216"/>
      <c r="M58" s="1215"/>
      <c r="N58" s="1215"/>
      <c r="O58" s="1215" t="s">
        <v>80</v>
      </c>
      <c r="P58" s="1215"/>
      <c r="Q58" s="1215">
        <v>60</v>
      </c>
      <c r="R58" s="1215">
        <v>2</v>
      </c>
      <c r="S58" s="1217">
        <f>Q58*R58</f>
        <v>120</v>
      </c>
      <c r="T58" s="1218" t="s">
        <v>384</v>
      </c>
      <c r="U58" s="608" t="s">
        <v>531</v>
      </c>
    </row>
    <row r="59" spans="1:21">
      <c r="A59" s="2125" t="s">
        <v>315</v>
      </c>
      <c r="B59" s="2126"/>
      <c r="C59" s="2084"/>
      <c r="D59" s="2085"/>
      <c r="E59" s="1219" t="s">
        <v>718</v>
      </c>
      <c r="F59" s="1219" t="s">
        <v>34</v>
      </c>
      <c r="G59" s="1220" t="s">
        <v>536</v>
      </c>
      <c r="H59" s="1219" t="str">
        <f t="shared" ref="H59" si="30">A59&amp;"-"&amp;E59&amp;F59&amp;"-"&amp;G59</f>
        <v>PK4-YR-ME</v>
      </c>
      <c r="I59" s="1221" t="s">
        <v>945</v>
      </c>
      <c r="J59" s="1222" t="s">
        <v>946</v>
      </c>
      <c r="K59" s="1223">
        <v>730</v>
      </c>
      <c r="L59" s="1224"/>
      <c r="M59" s="1225"/>
      <c r="N59" s="1225"/>
      <c r="O59" s="1223" t="s">
        <v>80</v>
      </c>
      <c r="P59" s="1226"/>
      <c r="Q59" s="1223">
        <v>60</v>
      </c>
      <c r="R59" s="1223">
        <v>2</v>
      </c>
      <c r="S59" s="1225">
        <f t="shared" ref="S59:S60" si="31">Q59*R59</f>
        <v>120</v>
      </c>
      <c r="T59" s="1954" t="s">
        <v>385</v>
      </c>
      <c r="U59" s="608" t="s">
        <v>947</v>
      </c>
    </row>
    <row r="60" spans="1:21">
      <c r="A60" s="2125" t="s">
        <v>315</v>
      </c>
      <c r="B60" s="2126"/>
      <c r="C60" s="2207"/>
      <c r="D60" s="2171"/>
      <c r="E60" s="1227" t="s">
        <v>718</v>
      </c>
      <c r="F60" s="1228" t="s">
        <v>34</v>
      </c>
      <c r="G60" s="1227" t="s">
        <v>536</v>
      </c>
      <c r="H60" s="1228" t="str">
        <f>A60&amp;"-"&amp;E60&amp;F60&amp;"-"&amp;G60&amp;2</f>
        <v>PK4-YR-ME2</v>
      </c>
      <c r="I60" s="1229" t="s">
        <v>949</v>
      </c>
      <c r="J60" s="1230" t="s">
        <v>948</v>
      </c>
      <c r="K60" s="1962">
        <v>365</v>
      </c>
      <c r="L60" s="701"/>
      <c r="M60" s="702"/>
      <c r="O60" s="4462" t="s">
        <v>80</v>
      </c>
      <c r="P60" s="4463"/>
      <c r="Q60" s="4462">
        <v>120</v>
      </c>
      <c r="R60" s="4462">
        <v>2</v>
      </c>
      <c r="S60" s="4467">
        <f t="shared" si="31"/>
        <v>240</v>
      </c>
      <c r="T60" s="4464" t="s">
        <v>385</v>
      </c>
      <c r="U60" s="608"/>
    </row>
    <row r="61" spans="1:21" ht="12.75" thickBot="1">
      <c r="A61" s="2129" t="s">
        <v>315</v>
      </c>
      <c r="B61" s="2130"/>
      <c r="C61" s="2192"/>
      <c r="D61" s="2173"/>
      <c r="E61" s="644" t="s">
        <v>718</v>
      </c>
      <c r="F61" s="747" t="s">
        <v>34</v>
      </c>
      <c r="G61" s="644" t="s">
        <v>536</v>
      </c>
      <c r="H61" s="747" t="s">
        <v>953</v>
      </c>
      <c r="I61" s="749" t="s">
        <v>949</v>
      </c>
      <c r="J61" s="1231" t="s">
        <v>950</v>
      </c>
      <c r="K61" s="1961"/>
      <c r="L61" s="616"/>
      <c r="M61" s="617"/>
      <c r="N61" s="716"/>
      <c r="O61" s="3548"/>
      <c r="P61" s="3808"/>
      <c r="Q61" s="3548"/>
      <c r="R61" s="3548"/>
      <c r="S61" s="3804"/>
      <c r="T61" s="3887"/>
      <c r="U61" s="608"/>
    </row>
    <row r="62" spans="1:21">
      <c r="A62" s="2210" t="s">
        <v>315</v>
      </c>
      <c r="B62" s="2124" t="s">
        <v>323</v>
      </c>
      <c r="C62" s="2232">
        <v>356633</v>
      </c>
      <c r="D62" s="2170">
        <v>1512</v>
      </c>
      <c r="E62" s="603" t="s">
        <v>846</v>
      </c>
      <c r="F62" s="603" t="s">
        <v>32</v>
      </c>
      <c r="G62" s="631" t="s">
        <v>536</v>
      </c>
      <c r="H62" s="603" t="str">
        <f>A62&amp;"-"&amp;E62&amp;F62&amp;"-"&amp;G62</f>
        <v>PK4-QI-ME</v>
      </c>
      <c r="I62" s="604" t="s">
        <v>85</v>
      </c>
      <c r="J62" s="652" t="s">
        <v>940</v>
      </c>
      <c r="K62" s="1959">
        <v>90</v>
      </c>
      <c r="L62" s="605"/>
      <c r="M62" s="606"/>
      <c r="N62" s="2060"/>
      <c r="O62" s="3742" t="s">
        <v>80</v>
      </c>
      <c r="P62" s="3754"/>
      <c r="Q62" s="3742">
        <v>20</v>
      </c>
      <c r="R62" s="3742">
        <v>1</v>
      </c>
      <c r="S62" s="3802">
        <f t="shared" ref="S62" si="32">Q62*R62</f>
        <v>20</v>
      </c>
      <c r="T62" s="3886" t="s">
        <v>383</v>
      </c>
      <c r="U62" s="1131" t="s">
        <v>529</v>
      </c>
    </row>
    <row r="63" spans="1:21">
      <c r="A63" s="2125" t="s">
        <v>315</v>
      </c>
      <c r="B63" s="2126"/>
      <c r="C63" s="2207"/>
      <c r="D63" s="2171"/>
      <c r="E63" s="633" t="s">
        <v>846</v>
      </c>
      <c r="F63" s="640" t="s">
        <v>32</v>
      </c>
      <c r="G63" s="632" t="s">
        <v>536</v>
      </c>
      <c r="H63" s="633" t="str">
        <f t="shared" ref="H63:H64" si="33">A63&amp;"-"&amp;E63&amp;F63&amp;"-"&amp;G63</f>
        <v>PK4-QI-ME</v>
      </c>
      <c r="I63" s="609" t="s">
        <v>87</v>
      </c>
      <c r="J63" s="657" t="s">
        <v>941</v>
      </c>
      <c r="K63" s="1960"/>
      <c r="L63" s="611"/>
      <c r="M63" s="612"/>
      <c r="O63" s="3743"/>
      <c r="P63" s="3613"/>
      <c r="Q63" s="3743"/>
      <c r="R63" s="3743"/>
      <c r="S63" s="3803"/>
      <c r="T63" s="3891"/>
      <c r="U63" s="608"/>
    </row>
    <row r="64" spans="1:21">
      <c r="A64" s="2125" t="s">
        <v>315</v>
      </c>
      <c r="B64" s="2126"/>
      <c r="C64" s="2233"/>
      <c r="D64" s="2178"/>
      <c r="E64" s="2078" t="s">
        <v>846</v>
      </c>
      <c r="F64" s="742" t="s">
        <v>32</v>
      </c>
      <c r="G64" s="647" t="s">
        <v>536</v>
      </c>
      <c r="H64" s="2078" t="str">
        <f t="shared" si="33"/>
        <v>PK4-QI-ME</v>
      </c>
      <c r="I64" s="2079" t="s">
        <v>87</v>
      </c>
      <c r="J64" s="2080" t="s">
        <v>942</v>
      </c>
      <c r="K64" s="1963"/>
      <c r="L64" s="1206"/>
      <c r="M64" s="1207"/>
      <c r="N64" s="2061"/>
      <c r="O64" s="4465"/>
      <c r="P64" s="4466"/>
      <c r="Q64" s="4465"/>
      <c r="R64" s="4465"/>
      <c r="S64" s="4468"/>
      <c r="T64" s="4469"/>
      <c r="U64" s="608"/>
    </row>
    <row r="65" spans="1:21">
      <c r="A65" s="2125" t="s">
        <v>315</v>
      </c>
      <c r="B65" s="2126"/>
      <c r="C65" s="2081"/>
      <c r="D65" s="2082"/>
      <c r="E65" s="670" t="s">
        <v>696</v>
      </c>
      <c r="F65" s="662" t="s">
        <v>32</v>
      </c>
      <c r="G65" s="669" t="s">
        <v>536</v>
      </c>
      <c r="H65" s="670" t="str">
        <f>A65&amp;"-"&amp;E65&amp;F65&amp;"-"&amp;G65</f>
        <v>PK4-HI-ME</v>
      </c>
      <c r="I65" s="1208" t="s">
        <v>95</v>
      </c>
      <c r="J65" s="1208" t="s">
        <v>944</v>
      </c>
      <c r="K65" s="1952">
        <v>180</v>
      </c>
      <c r="L65" s="1209"/>
      <c r="M65" s="1210"/>
      <c r="N65" s="1210"/>
      <c r="O65" s="1952" t="s">
        <v>80</v>
      </c>
      <c r="P65" s="1211"/>
      <c r="Q65" s="1952">
        <v>20</v>
      </c>
      <c r="R65" s="1952">
        <v>1</v>
      </c>
      <c r="S65" s="1210">
        <f t="shared" ref="S65" si="34">Q65*R65</f>
        <v>20</v>
      </c>
      <c r="T65" s="1212" t="s">
        <v>383</v>
      </c>
      <c r="U65" s="608" t="s">
        <v>529</v>
      </c>
    </row>
    <row r="66" spans="1:21">
      <c r="A66" s="2125" t="s">
        <v>315</v>
      </c>
      <c r="B66" s="2126"/>
      <c r="C66" s="2083"/>
      <c r="D66" s="1213"/>
      <c r="E66" s="1213" t="s">
        <v>696</v>
      </c>
      <c r="F66" s="1213" t="s">
        <v>9</v>
      </c>
      <c r="G66" s="1213" t="s">
        <v>697</v>
      </c>
      <c r="H66" s="1213" t="str">
        <f>A66&amp;"-"&amp;E66&amp;F66&amp;"-"&amp;G66</f>
        <v>PK4-HC-EE</v>
      </c>
      <c r="I66" s="1214" t="s">
        <v>67</v>
      </c>
      <c r="J66" s="1214" t="s">
        <v>943</v>
      </c>
      <c r="K66" s="1215">
        <v>180</v>
      </c>
      <c r="L66" s="1216"/>
      <c r="M66" s="1215"/>
      <c r="N66" s="1215"/>
      <c r="O66" s="1215" t="s">
        <v>80</v>
      </c>
      <c r="P66" s="1215"/>
      <c r="Q66" s="1215">
        <v>60</v>
      </c>
      <c r="R66" s="1215">
        <v>2</v>
      </c>
      <c r="S66" s="1217">
        <f>Q66*R66</f>
        <v>120</v>
      </c>
      <c r="T66" s="1218" t="s">
        <v>384</v>
      </c>
      <c r="U66" s="608" t="s">
        <v>531</v>
      </c>
    </row>
    <row r="67" spans="1:21">
      <c r="A67" s="2125" t="s">
        <v>315</v>
      </c>
      <c r="B67" s="2126"/>
      <c r="C67" s="2084"/>
      <c r="D67" s="2085"/>
      <c r="E67" s="1219" t="s">
        <v>718</v>
      </c>
      <c r="F67" s="1219" t="s">
        <v>34</v>
      </c>
      <c r="G67" s="1220" t="s">
        <v>536</v>
      </c>
      <c r="H67" s="1219" t="str">
        <f t="shared" ref="H67" si="35">A67&amp;"-"&amp;E67&amp;F67&amp;"-"&amp;G67</f>
        <v>PK4-YR-ME</v>
      </c>
      <c r="I67" s="1221" t="s">
        <v>945</v>
      </c>
      <c r="J67" s="1222" t="s">
        <v>946</v>
      </c>
      <c r="K67" s="1223">
        <v>730</v>
      </c>
      <c r="L67" s="1224"/>
      <c r="M67" s="1225"/>
      <c r="N67" s="1225"/>
      <c r="O67" s="1223" t="s">
        <v>80</v>
      </c>
      <c r="P67" s="1226"/>
      <c r="Q67" s="1223">
        <v>60</v>
      </c>
      <c r="R67" s="1223">
        <v>2</v>
      </c>
      <c r="S67" s="1225">
        <f t="shared" ref="S67:S68" si="36">Q67*R67</f>
        <v>120</v>
      </c>
      <c r="T67" s="1954" t="s">
        <v>385</v>
      </c>
      <c r="U67" s="608" t="s">
        <v>947</v>
      </c>
    </row>
    <row r="68" spans="1:21">
      <c r="A68" s="2125" t="s">
        <v>315</v>
      </c>
      <c r="B68" s="2126"/>
      <c r="C68" s="2207"/>
      <c r="D68" s="2171"/>
      <c r="E68" s="1227" t="s">
        <v>718</v>
      </c>
      <c r="F68" s="1228" t="s">
        <v>34</v>
      </c>
      <c r="G68" s="1227" t="s">
        <v>536</v>
      </c>
      <c r="H68" s="1228" t="str">
        <f>A68&amp;"-"&amp;E68&amp;F68&amp;"-"&amp;G68&amp;2</f>
        <v>PK4-YR-ME2</v>
      </c>
      <c r="I68" s="1229" t="s">
        <v>949</v>
      </c>
      <c r="J68" s="1230" t="s">
        <v>948</v>
      </c>
      <c r="K68" s="1962">
        <v>365</v>
      </c>
      <c r="L68" s="701"/>
      <c r="M68" s="702"/>
      <c r="O68" s="4462" t="s">
        <v>80</v>
      </c>
      <c r="P68" s="4463"/>
      <c r="Q68" s="4462">
        <v>120</v>
      </c>
      <c r="R68" s="4462">
        <v>2</v>
      </c>
      <c r="S68" s="4467">
        <f t="shared" si="36"/>
        <v>240</v>
      </c>
      <c r="T68" s="4464" t="s">
        <v>385</v>
      </c>
      <c r="U68" s="608"/>
    </row>
    <row r="69" spans="1:21">
      <c r="A69" s="2125" t="s">
        <v>315</v>
      </c>
      <c r="B69" s="2126"/>
      <c r="C69" s="2207"/>
      <c r="D69" s="2171"/>
      <c r="E69" s="669" t="s">
        <v>718</v>
      </c>
      <c r="F69" s="670" t="s">
        <v>34</v>
      </c>
      <c r="G69" s="669" t="s">
        <v>536</v>
      </c>
      <c r="H69" s="670" t="s">
        <v>953</v>
      </c>
      <c r="I69" s="677" t="s">
        <v>949</v>
      </c>
      <c r="J69" s="671" t="s">
        <v>950</v>
      </c>
      <c r="K69" s="1960"/>
      <c r="L69" s="672"/>
      <c r="M69" s="673"/>
      <c r="O69" s="3743"/>
      <c r="P69" s="3613"/>
      <c r="Q69" s="3743"/>
      <c r="R69" s="3743"/>
      <c r="S69" s="3803"/>
      <c r="T69" s="3891"/>
      <c r="U69" s="608"/>
    </row>
    <row r="70" spans="1:21" ht="12.75" thickBot="1">
      <c r="A70" s="2190"/>
      <c r="B70" s="2126"/>
      <c r="C70" s="2172"/>
      <c r="D70" s="2173"/>
      <c r="E70" s="662"/>
      <c r="F70" s="662"/>
      <c r="G70" s="662"/>
      <c r="H70" s="662"/>
      <c r="I70" s="1143" t="s">
        <v>116</v>
      </c>
      <c r="J70" s="664" t="s">
        <v>1483</v>
      </c>
      <c r="K70" s="1102">
        <v>365</v>
      </c>
      <c r="O70" s="1102"/>
      <c r="P70" s="667"/>
      <c r="Q70" s="1102"/>
      <c r="R70" s="1102"/>
      <c r="S70" s="668"/>
      <c r="T70" s="2086"/>
      <c r="U70" s="637"/>
    </row>
    <row r="71" spans="1:21">
      <c r="A71" s="598" t="s">
        <v>315</v>
      </c>
      <c r="B71" s="4397" t="s">
        <v>417</v>
      </c>
      <c r="C71" s="3793">
        <v>357586</v>
      </c>
      <c r="D71" s="3759">
        <v>1507</v>
      </c>
      <c r="E71" s="3759" t="s">
        <v>846</v>
      </c>
      <c r="F71" s="3759" t="s">
        <v>32</v>
      </c>
      <c r="G71" s="3759" t="s">
        <v>536</v>
      </c>
      <c r="H71" s="3759" t="s">
        <v>1572</v>
      </c>
      <c r="I71" s="3752" t="s">
        <v>106</v>
      </c>
      <c r="J71" s="652" t="s">
        <v>107</v>
      </c>
      <c r="K71" s="3742">
        <v>90</v>
      </c>
      <c r="L71" s="605"/>
      <c r="M71" s="606"/>
      <c r="N71" s="2060"/>
      <c r="O71" s="3742" t="s">
        <v>80</v>
      </c>
      <c r="P71" s="3754"/>
      <c r="Q71" s="3742">
        <v>60</v>
      </c>
      <c r="R71" s="3742">
        <v>1</v>
      </c>
      <c r="S71" s="3745">
        <f t="shared" ref="S71:S91" si="37">Q71*R71</f>
        <v>60</v>
      </c>
      <c r="T71" s="3886" t="s">
        <v>383</v>
      </c>
      <c r="U71" s="1252"/>
    </row>
    <row r="72" spans="1:21" ht="12.75" customHeight="1">
      <c r="A72" s="599" t="s">
        <v>315</v>
      </c>
      <c r="B72" s="4398"/>
      <c r="C72" s="3673"/>
      <c r="D72" s="3760"/>
      <c r="E72" s="3760"/>
      <c r="F72" s="3760"/>
      <c r="G72" s="3760"/>
      <c r="H72" s="3760"/>
      <c r="I72" s="3753"/>
      <c r="J72" s="700" t="s">
        <v>108</v>
      </c>
      <c r="K72" s="3743"/>
      <c r="L72" s="701"/>
      <c r="M72" s="702"/>
      <c r="O72" s="3743"/>
      <c r="P72" s="3613"/>
      <c r="Q72" s="3743"/>
      <c r="R72" s="3743"/>
      <c r="S72" s="3616"/>
      <c r="T72" s="3891"/>
      <c r="U72" s="637"/>
    </row>
    <row r="73" spans="1:21" ht="12.75" customHeight="1">
      <c r="A73" s="599" t="s">
        <v>315</v>
      </c>
      <c r="B73" s="4398"/>
      <c r="C73" s="3673"/>
      <c r="D73" s="3760"/>
      <c r="E73" s="3760"/>
      <c r="F73" s="3760"/>
      <c r="G73" s="3760"/>
      <c r="H73" s="3760"/>
      <c r="I73" s="3679"/>
      <c r="J73" s="700" t="s">
        <v>109</v>
      </c>
      <c r="K73" s="3743"/>
      <c r="L73" s="701"/>
      <c r="M73" s="702"/>
      <c r="O73" s="3743"/>
      <c r="P73" s="3613"/>
      <c r="Q73" s="3743"/>
      <c r="R73" s="3743"/>
      <c r="S73" s="3616"/>
      <c r="T73" s="3891"/>
      <c r="U73" s="637"/>
    </row>
    <row r="74" spans="1:21" ht="12.75" customHeight="1">
      <c r="A74" s="599" t="s">
        <v>315</v>
      </c>
      <c r="B74" s="4398"/>
      <c r="C74" s="3673"/>
      <c r="D74" s="3760"/>
      <c r="E74" s="3760"/>
      <c r="F74" s="3760"/>
      <c r="G74" s="3760"/>
      <c r="H74" s="3760"/>
      <c r="I74" s="609" t="s">
        <v>110</v>
      </c>
      <c r="J74" s="700" t="s">
        <v>128</v>
      </c>
      <c r="K74" s="3743"/>
      <c r="L74" s="701"/>
      <c r="M74" s="702"/>
      <c r="O74" s="3743"/>
      <c r="P74" s="3613"/>
      <c r="Q74" s="3743"/>
      <c r="R74" s="3743"/>
      <c r="S74" s="3616"/>
      <c r="T74" s="3891"/>
      <c r="U74" s="637"/>
    </row>
    <row r="75" spans="1:21" ht="12.75" customHeight="1">
      <c r="A75" s="599" t="s">
        <v>315</v>
      </c>
      <c r="B75" s="4398"/>
      <c r="C75" s="3673"/>
      <c r="D75" s="3760"/>
      <c r="E75" s="3760"/>
      <c r="F75" s="3760"/>
      <c r="G75" s="3760"/>
      <c r="H75" s="3760"/>
      <c r="I75" s="609" t="s">
        <v>112</v>
      </c>
      <c r="J75" s="700" t="s">
        <v>113</v>
      </c>
      <c r="K75" s="3743"/>
      <c r="L75" s="701"/>
      <c r="M75" s="702"/>
      <c r="O75" s="3743"/>
      <c r="P75" s="3613"/>
      <c r="Q75" s="3743"/>
      <c r="R75" s="3743"/>
      <c r="S75" s="3616"/>
      <c r="T75" s="3891"/>
      <c r="U75" s="637"/>
    </row>
    <row r="76" spans="1:21" ht="12.75" customHeight="1">
      <c r="A76" s="599" t="s">
        <v>315</v>
      </c>
      <c r="B76" s="4398"/>
      <c r="C76" s="3673"/>
      <c r="D76" s="3760"/>
      <c r="E76" s="3760"/>
      <c r="F76" s="3760"/>
      <c r="G76" s="3760"/>
      <c r="H76" s="3760"/>
      <c r="I76" s="609" t="s">
        <v>114</v>
      </c>
      <c r="J76" s="700" t="s">
        <v>115</v>
      </c>
      <c r="K76" s="3743"/>
      <c r="L76" s="701"/>
      <c r="M76" s="702"/>
      <c r="O76" s="3743"/>
      <c r="P76" s="3613"/>
      <c r="Q76" s="3743"/>
      <c r="R76" s="3743"/>
      <c r="S76" s="3616"/>
      <c r="T76" s="3891"/>
      <c r="U76" s="637"/>
    </row>
    <row r="77" spans="1:21" ht="12.75" customHeight="1">
      <c r="A77" s="599" t="s">
        <v>315</v>
      </c>
      <c r="B77" s="4398"/>
      <c r="C77" s="3673"/>
      <c r="D77" s="3760"/>
      <c r="E77" s="3760"/>
      <c r="F77" s="3760"/>
      <c r="G77" s="3760"/>
      <c r="H77" s="3760"/>
      <c r="I77" s="3568" t="s">
        <v>116</v>
      </c>
      <c r="J77" s="700" t="s">
        <v>117</v>
      </c>
      <c r="K77" s="3743"/>
      <c r="L77" s="701"/>
      <c r="M77" s="702"/>
      <c r="O77" s="3743"/>
      <c r="P77" s="3613"/>
      <c r="Q77" s="3743"/>
      <c r="R77" s="3743"/>
      <c r="S77" s="3616"/>
      <c r="T77" s="3891"/>
      <c r="U77" s="637"/>
    </row>
    <row r="78" spans="1:21" ht="12.75" customHeight="1">
      <c r="A78" s="599" t="s">
        <v>315</v>
      </c>
      <c r="B78" s="4398"/>
      <c r="C78" s="3673"/>
      <c r="D78" s="3760"/>
      <c r="E78" s="3760"/>
      <c r="F78" s="3760"/>
      <c r="G78" s="3760"/>
      <c r="H78" s="3760"/>
      <c r="I78" s="3753"/>
      <c r="J78" s="700" t="s">
        <v>118</v>
      </c>
      <c r="K78" s="3743"/>
      <c r="L78" s="701"/>
      <c r="M78" s="702"/>
      <c r="O78" s="3743"/>
      <c r="P78" s="3613"/>
      <c r="Q78" s="3743"/>
      <c r="R78" s="3743"/>
      <c r="S78" s="3616"/>
      <c r="T78" s="3891"/>
      <c r="U78" s="637"/>
    </row>
    <row r="79" spans="1:21" ht="12.75" customHeight="1">
      <c r="A79" s="599" t="s">
        <v>315</v>
      </c>
      <c r="B79" s="4398"/>
      <c r="C79" s="3670"/>
      <c r="D79" s="3885"/>
      <c r="E79" s="3885"/>
      <c r="F79" s="3885"/>
      <c r="G79" s="3885"/>
      <c r="H79" s="3885"/>
      <c r="I79" s="3659"/>
      <c r="J79" s="2219" t="s">
        <v>119</v>
      </c>
      <c r="K79" s="3661"/>
      <c r="L79" s="2220"/>
      <c r="M79" s="2221"/>
      <c r="N79" s="2221"/>
      <c r="O79" s="3661"/>
      <c r="P79" s="3614"/>
      <c r="Q79" s="3661"/>
      <c r="R79" s="3661"/>
      <c r="S79" s="3617"/>
      <c r="T79" s="4384"/>
      <c r="U79" s="637"/>
    </row>
    <row r="80" spans="1:21" ht="13.5" customHeight="1" thickBot="1">
      <c r="A80" s="599" t="s">
        <v>315</v>
      </c>
      <c r="B80" s="4398"/>
      <c r="C80" s="2173">
        <v>364666</v>
      </c>
      <c r="D80" s="2173">
        <v>3231</v>
      </c>
      <c r="E80" s="662" t="s">
        <v>695</v>
      </c>
      <c r="F80" s="662" t="s">
        <v>32</v>
      </c>
      <c r="G80" s="662" t="s">
        <v>697</v>
      </c>
      <c r="H80" s="662" t="s">
        <v>1573</v>
      </c>
      <c r="I80" s="1143" t="s">
        <v>120</v>
      </c>
      <c r="J80" s="664" t="s">
        <v>121</v>
      </c>
      <c r="K80" s="1961">
        <v>30</v>
      </c>
      <c r="O80" s="1103" t="s">
        <v>80</v>
      </c>
      <c r="P80" s="1103"/>
      <c r="Q80" s="1103">
        <v>60</v>
      </c>
      <c r="R80" s="1103">
        <v>2</v>
      </c>
      <c r="S80" s="2222">
        <f t="shared" si="37"/>
        <v>120</v>
      </c>
      <c r="T80" s="2186" t="s">
        <v>383</v>
      </c>
      <c r="U80" s="637"/>
    </row>
    <row r="81" spans="1:23" s="973" customFormat="1" ht="13.5" customHeight="1" thickBot="1">
      <c r="A81" s="599" t="s">
        <v>315</v>
      </c>
      <c r="B81" s="4398"/>
      <c r="C81" s="2087">
        <v>357612</v>
      </c>
      <c r="D81" s="2087">
        <v>1510</v>
      </c>
      <c r="E81" s="2087" t="s">
        <v>34</v>
      </c>
      <c r="F81" s="2087" t="s">
        <v>42</v>
      </c>
      <c r="G81" s="2087" t="s">
        <v>706</v>
      </c>
      <c r="H81" s="2087" t="s">
        <v>1354</v>
      </c>
      <c r="I81" s="2088" t="s">
        <v>1307</v>
      </c>
      <c r="J81" s="2088" t="s">
        <v>1308</v>
      </c>
      <c r="K81" s="957">
        <v>120</v>
      </c>
      <c r="L81" s="1492"/>
      <c r="M81" s="1493"/>
      <c r="N81" s="1493"/>
      <c r="O81" s="957"/>
      <c r="P81" s="957" t="s">
        <v>80</v>
      </c>
      <c r="Q81" s="957">
        <v>60</v>
      </c>
      <c r="R81" s="957">
        <v>2</v>
      </c>
      <c r="S81" s="1171">
        <f t="shared" si="37"/>
        <v>120</v>
      </c>
      <c r="T81" s="1130" t="s">
        <v>383</v>
      </c>
      <c r="U81" s="1252"/>
      <c r="V81" s="1251"/>
      <c r="W81" s="1251"/>
    </row>
    <row r="82" spans="1:23" ht="12.75" customHeight="1">
      <c r="A82" s="599" t="s">
        <v>315</v>
      </c>
      <c r="B82" s="4398"/>
      <c r="C82" s="3759">
        <v>357611</v>
      </c>
      <c r="D82" s="3759">
        <v>1513</v>
      </c>
      <c r="E82" s="3759" t="s">
        <v>696</v>
      </c>
      <c r="F82" s="3759" t="s">
        <v>9</v>
      </c>
      <c r="G82" s="3759" t="s">
        <v>697</v>
      </c>
      <c r="H82" s="3759" t="s">
        <v>1571</v>
      </c>
      <c r="I82" s="3752" t="s">
        <v>130</v>
      </c>
      <c r="J82" s="700" t="s">
        <v>68</v>
      </c>
      <c r="K82" s="3759">
        <v>180</v>
      </c>
      <c r="L82" s="701"/>
      <c r="M82" s="702"/>
      <c r="O82" s="3759"/>
      <c r="P82" s="3759" t="s">
        <v>80</v>
      </c>
      <c r="Q82" s="3759">
        <v>480</v>
      </c>
      <c r="R82" s="3759">
        <v>3</v>
      </c>
      <c r="S82" s="3759">
        <f t="shared" si="37"/>
        <v>1440</v>
      </c>
      <c r="T82" s="3891" t="s">
        <v>384</v>
      </c>
      <c r="U82" s="1252"/>
    </row>
    <row r="83" spans="1:23" ht="13.5" customHeight="1" thickBot="1">
      <c r="A83" s="599" t="s">
        <v>315</v>
      </c>
      <c r="B83" s="4398"/>
      <c r="C83" s="3760"/>
      <c r="D83" s="3760"/>
      <c r="E83" s="3760"/>
      <c r="F83" s="3760"/>
      <c r="G83" s="3760"/>
      <c r="H83" s="3760"/>
      <c r="I83" s="3753"/>
      <c r="J83" s="700" t="s">
        <v>131</v>
      </c>
      <c r="K83" s="3760"/>
      <c r="L83" s="701"/>
      <c r="M83" s="702"/>
      <c r="O83" s="3760"/>
      <c r="P83" s="3760" t="s">
        <v>80</v>
      </c>
      <c r="Q83" s="3760">
        <v>480</v>
      </c>
      <c r="R83" s="3760">
        <v>3</v>
      </c>
      <c r="S83" s="3760">
        <f t="shared" si="37"/>
        <v>1440</v>
      </c>
      <c r="T83" s="3887"/>
      <c r="U83" s="1252"/>
    </row>
    <row r="84" spans="1:23" ht="13.5" customHeight="1" thickBot="1">
      <c r="A84" s="599" t="s">
        <v>315</v>
      </c>
      <c r="B84" s="4398"/>
      <c r="C84" s="3761"/>
      <c r="D84" s="3761"/>
      <c r="E84" s="3761"/>
      <c r="F84" s="3761"/>
      <c r="G84" s="3761"/>
      <c r="H84" s="3761"/>
      <c r="I84" s="3679"/>
      <c r="J84" s="700" t="s">
        <v>69</v>
      </c>
      <c r="K84" s="3761"/>
      <c r="L84" s="701"/>
      <c r="M84" s="702"/>
      <c r="N84" s="702"/>
      <c r="O84" s="3761"/>
      <c r="P84" s="3761" t="s">
        <v>80</v>
      </c>
      <c r="Q84" s="3761">
        <v>480</v>
      </c>
      <c r="R84" s="3761">
        <v>3</v>
      </c>
      <c r="S84" s="3761">
        <f t="shared" si="37"/>
        <v>1440</v>
      </c>
      <c r="T84" s="1130" t="s">
        <v>383</v>
      </c>
      <c r="U84" s="1252"/>
    </row>
    <row r="85" spans="1:23" ht="13.5" customHeight="1" thickBot="1">
      <c r="A85" s="599" t="s">
        <v>315</v>
      </c>
      <c r="B85" s="4398"/>
      <c r="C85" s="3952">
        <v>357588</v>
      </c>
      <c r="D85" s="3952">
        <v>1514</v>
      </c>
      <c r="E85" s="3952" t="s">
        <v>718</v>
      </c>
      <c r="F85" s="3952" t="s">
        <v>34</v>
      </c>
      <c r="G85" s="3952" t="s">
        <v>536</v>
      </c>
      <c r="H85" s="3952" t="s">
        <v>1637</v>
      </c>
      <c r="I85" s="4381" t="s">
        <v>132</v>
      </c>
      <c r="J85" s="2691" t="s">
        <v>1678</v>
      </c>
      <c r="K85" s="3952">
        <v>365</v>
      </c>
      <c r="L85" s="701"/>
      <c r="M85" s="702"/>
      <c r="O85" s="4106"/>
      <c r="P85" s="4106" t="s">
        <v>80</v>
      </c>
      <c r="Q85" s="4106">
        <v>480</v>
      </c>
      <c r="R85" s="4106">
        <v>3</v>
      </c>
      <c r="S85" s="4106">
        <f t="shared" si="37"/>
        <v>1440</v>
      </c>
      <c r="T85" s="1132" t="s">
        <v>385</v>
      </c>
      <c r="U85" s="1252"/>
    </row>
    <row r="86" spans="1:23" ht="12.75" customHeight="1">
      <c r="A86" s="599" t="s">
        <v>315</v>
      </c>
      <c r="B86" s="4398"/>
      <c r="C86" s="3953"/>
      <c r="D86" s="3953"/>
      <c r="E86" s="3953"/>
      <c r="F86" s="3953"/>
      <c r="G86" s="3953"/>
      <c r="H86" s="3953"/>
      <c r="I86" s="4382"/>
      <c r="J86" s="2691" t="s">
        <v>134</v>
      </c>
      <c r="K86" s="3953"/>
      <c r="L86" s="701"/>
      <c r="M86" s="702"/>
      <c r="O86" s="3760"/>
      <c r="P86" s="3760" t="s">
        <v>80</v>
      </c>
      <c r="Q86" s="3760">
        <v>480</v>
      </c>
      <c r="R86" s="3760">
        <v>3</v>
      </c>
      <c r="S86" s="3760">
        <f t="shared" si="37"/>
        <v>1440</v>
      </c>
      <c r="T86" s="3886" t="s">
        <v>383</v>
      </c>
      <c r="U86" s="1252"/>
    </row>
    <row r="87" spans="1:23" ht="13.5" customHeight="1" thickBot="1">
      <c r="A87" s="599" t="s">
        <v>315</v>
      </c>
      <c r="B87" s="4398"/>
      <c r="C87" s="3954"/>
      <c r="D87" s="3954"/>
      <c r="E87" s="3954"/>
      <c r="F87" s="3954"/>
      <c r="G87" s="3954"/>
      <c r="H87" s="3954"/>
      <c r="I87" s="4383"/>
      <c r="J87" s="2691" t="s">
        <v>135</v>
      </c>
      <c r="K87" s="3954"/>
      <c r="L87" s="701"/>
      <c r="M87" s="702"/>
      <c r="N87" s="702"/>
      <c r="O87" s="3761"/>
      <c r="P87" s="3761" t="s">
        <v>80</v>
      </c>
      <c r="Q87" s="3761">
        <v>480</v>
      </c>
      <c r="R87" s="3761">
        <v>3</v>
      </c>
      <c r="S87" s="3761">
        <f t="shared" si="37"/>
        <v>1440</v>
      </c>
      <c r="T87" s="3887"/>
      <c r="U87" s="1252"/>
    </row>
    <row r="88" spans="1:23" ht="13.5" customHeight="1" thickBot="1">
      <c r="A88" s="599" t="s">
        <v>315</v>
      </c>
      <c r="B88" s="4398"/>
      <c r="C88" s="3990">
        <v>357590</v>
      </c>
      <c r="D88" s="3990">
        <v>1516</v>
      </c>
      <c r="E88" s="3990" t="s">
        <v>718</v>
      </c>
      <c r="F88" s="3990" t="s">
        <v>34</v>
      </c>
      <c r="G88" s="3990" t="s">
        <v>536</v>
      </c>
      <c r="H88" s="3990" t="s">
        <v>1637</v>
      </c>
      <c r="I88" s="4427" t="s">
        <v>139</v>
      </c>
      <c r="J88" s="2692" t="s">
        <v>1679</v>
      </c>
      <c r="K88" s="3990">
        <v>365</v>
      </c>
      <c r="L88" s="701"/>
      <c r="M88" s="702"/>
      <c r="O88" s="4106"/>
      <c r="P88" s="4106" t="s">
        <v>80</v>
      </c>
      <c r="Q88" s="4106">
        <v>480</v>
      </c>
      <c r="R88" s="4106">
        <v>3</v>
      </c>
      <c r="S88" s="4106">
        <f t="shared" si="37"/>
        <v>1440</v>
      </c>
      <c r="T88" s="1132" t="s">
        <v>385</v>
      </c>
      <c r="U88" s="1252"/>
    </row>
    <row r="89" spans="1:23" ht="13.5" customHeight="1" thickBot="1">
      <c r="A89" s="599" t="s">
        <v>315</v>
      </c>
      <c r="B89" s="4398"/>
      <c r="C89" s="3991"/>
      <c r="D89" s="3991"/>
      <c r="E89" s="3991"/>
      <c r="F89" s="3991"/>
      <c r="G89" s="3991"/>
      <c r="H89" s="3991"/>
      <c r="I89" s="4428"/>
      <c r="J89" s="2692" t="s">
        <v>143</v>
      </c>
      <c r="K89" s="3991"/>
      <c r="L89" s="701"/>
      <c r="M89" s="702"/>
      <c r="N89" s="702"/>
      <c r="O89" s="3761"/>
      <c r="P89" s="3761" t="s">
        <v>80</v>
      </c>
      <c r="Q89" s="3761">
        <v>480</v>
      </c>
      <c r="R89" s="3761">
        <v>3</v>
      </c>
      <c r="S89" s="3761">
        <f t="shared" si="37"/>
        <v>1440</v>
      </c>
      <c r="T89" s="1130" t="s">
        <v>383</v>
      </c>
      <c r="U89" s="1252"/>
    </row>
    <row r="90" spans="1:23" ht="12" customHeight="1">
      <c r="A90" s="599" t="s">
        <v>315</v>
      </c>
      <c r="B90" s="4398"/>
      <c r="C90" s="4101">
        <v>357589</v>
      </c>
      <c r="D90" s="4004">
        <v>1517</v>
      </c>
      <c r="E90" s="4004" t="s">
        <v>718</v>
      </c>
      <c r="F90" s="4004" t="s">
        <v>34</v>
      </c>
      <c r="G90" s="4004" t="s">
        <v>536</v>
      </c>
      <c r="H90" s="4004" t="str">
        <f t="shared" ref="H90" si="38">A90&amp;"-"&amp;E90&amp;F90&amp;"-"&amp;G90</f>
        <v>PK4-YR-ME</v>
      </c>
      <c r="I90" s="4525" t="s">
        <v>144</v>
      </c>
      <c r="J90" s="3048" t="s">
        <v>1680</v>
      </c>
      <c r="K90" s="3910">
        <v>365</v>
      </c>
      <c r="L90" s="701"/>
      <c r="M90" s="702"/>
      <c r="O90" s="4106"/>
      <c r="P90" s="4106" t="s">
        <v>80</v>
      </c>
      <c r="Q90" s="4106">
        <v>480</v>
      </c>
      <c r="R90" s="4106">
        <v>3</v>
      </c>
      <c r="S90" s="4106">
        <f t="shared" si="37"/>
        <v>1440</v>
      </c>
      <c r="T90" s="3886" t="s">
        <v>385</v>
      </c>
      <c r="U90" s="1252"/>
    </row>
    <row r="91" spans="1:23" ht="12.75" customHeight="1" thickBot="1">
      <c r="A91" s="599" t="s">
        <v>315</v>
      </c>
      <c r="B91" s="4398"/>
      <c r="C91" s="4102"/>
      <c r="D91" s="4005"/>
      <c r="E91" s="4005"/>
      <c r="F91" s="4005"/>
      <c r="G91" s="4005"/>
      <c r="H91" s="4005"/>
      <c r="I91" s="4526"/>
      <c r="J91" s="2693" t="s">
        <v>146</v>
      </c>
      <c r="K91" s="3892"/>
      <c r="L91" s="701"/>
      <c r="M91" s="702"/>
      <c r="N91" s="702"/>
      <c r="O91" s="3761"/>
      <c r="P91" s="3761" t="s">
        <v>80</v>
      </c>
      <c r="Q91" s="3761">
        <v>480</v>
      </c>
      <c r="R91" s="3761">
        <v>3</v>
      </c>
      <c r="S91" s="3761">
        <f t="shared" si="37"/>
        <v>1440</v>
      </c>
      <c r="T91" s="3887"/>
      <c r="U91" s="1252"/>
    </row>
    <row r="92" spans="1:23" ht="12.75" customHeight="1" thickBot="1">
      <c r="A92" s="599" t="s">
        <v>315</v>
      </c>
      <c r="B92" s="4398"/>
      <c r="C92" s="4103"/>
      <c r="D92" s="4006"/>
      <c r="E92" s="4006"/>
      <c r="F92" s="4006"/>
      <c r="G92" s="4006"/>
      <c r="H92" s="4006"/>
      <c r="I92" s="4527"/>
      <c r="J92" s="3046" t="s">
        <v>1809</v>
      </c>
      <c r="K92" s="3893"/>
      <c r="L92" s="701"/>
      <c r="M92" s="702"/>
      <c r="N92" s="702"/>
      <c r="O92" s="2171"/>
      <c r="P92" s="2171"/>
      <c r="Q92" s="2171"/>
      <c r="R92" s="2171"/>
      <c r="S92" s="2171"/>
      <c r="T92" s="1132"/>
      <c r="U92" s="1252"/>
    </row>
    <row r="93" spans="1:23" s="973" customFormat="1" ht="12.75" customHeight="1">
      <c r="A93" s="599" t="s">
        <v>315</v>
      </c>
      <c r="B93" s="4398"/>
      <c r="C93" s="4390">
        <v>366371</v>
      </c>
      <c r="D93" s="4388">
        <v>6796</v>
      </c>
      <c r="E93" s="4388" t="s">
        <v>718</v>
      </c>
      <c r="F93" s="4388" t="s">
        <v>34</v>
      </c>
      <c r="G93" s="4388" t="s">
        <v>536</v>
      </c>
      <c r="H93" s="4388" t="s">
        <v>1637</v>
      </c>
      <c r="I93" s="4412" t="s">
        <v>1723</v>
      </c>
      <c r="J93" s="2719" t="s">
        <v>1724</v>
      </c>
      <c r="K93" s="4388">
        <v>365</v>
      </c>
      <c r="L93" s="1172"/>
      <c r="M93" s="1173"/>
      <c r="N93" s="1173"/>
      <c r="O93" s="4106"/>
      <c r="P93" s="4106" t="s">
        <v>80</v>
      </c>
      <c r="Q93" s="4106">
        <v>480</v>
      </c>
      <c r="R93" s="4106">
        <v>3</v>
      </c>
      <c r="S93" s="4106">
        <f t="shared" ref="S93:S94" si="39">Q93*R93</f>
        <v>1440</v>
      </c>
      <c r="T93" s="3886" t="s">
        <v>385</v>
      </c>
      <c r="U93" s="1252"/>
      <c r="V93" s="1251"/>
      <c r="W93" s="1251"/>
    </row>
    <row r="94" spans="1:23" s="973" customFormat="1" ht="12.75" customHeight="1" thickBot="1">
      <c r="A94" s="599" t="s">
        <v>315</v>
      </c>
      <c r="B94" s="4398"/>
      <c r="C94" s="4391"/>
      <c r="D94" s="4389"/>
      <c r="E94" s="4389"/>
      <c r="F94" s="4389"/>
      <c r="G94" s="4389"/>
      <c r="H94" s="4389"/>
      <c r="I94" s="4413"/>
      <c r="J94" s="2719" t="s">
        <v>1725</v>
      </c>
      <c r="K94" s="4389"/>
      <c r="L94" s="1172"/>
      <c r="M94" s="1173"/>
      <c r="N94" s="1173"/>
      <c r="O94" s="3761"/>
      <c r="P94" s="3761" t="s">
        <v>80</v>
      </c>
      <c r="Q94" s="3761">
        <v>480</v>
      </c>
      <c r="R94" s="3761">
        <v>3</v>
      </c>
      <c r="S94" s="3761">
        <f t="shared" si="39"/>
        <v>1440</v>
      </c>
      <c r="T94" s="3887"/>
      <c r="U94" s="1252"/>
      <c r="V94" s="1251"/>
      <c r="W94" s="1251"/>
    </row>
    <row r="95" spans="1:23" s="973" customFormat="1" ht="12.75" customHeight="1">
      <c r="A95" s="599" t="s">
        <v>315</v>
      </c>
      <c r="B95" s="4398"/>
      <c r="C95" s="2788">
        <v>366777</v>
      </c>
      <c r="D95" s="2789">
        <v>7161</v>
      </c>
      <c r="E95" s="2789" t="s">
        <v>718</v>
      </c>
      <c r="F95" s="2789" t="s">
        <v>34</v>
      </c>
      <c r="G95" s="2789" t="s">
        <v>536</v>
      </c>
      <c r="H95" s="2789" t="str">
        <f t="shared" ref="H95" si="40">A95&amp;"-"&amp;E95&amp;F95&amp;"-"&amp;G95</f>
        <v>PK4-YR-ME</v>
      </c>
      <c r="I95" s="2792" t="s">
        <v>1785</v>
      </c>
      <c r="J95" s="2791" t="s">
        <v>1787</v>
      </c>
      <c r="K95" s="2790">
        <v>365</v>
      </c>
      <c r="L95" s="1172"/>
      <c r="M95" s="1173"/>
      <c r="N95" s="1173"/>
      <c r="O95" s="1694" t="s">
        <v>80</v>
      </c>
      <c r="P95" s="964"/>
      <c r="Q95" s="964">
        <v>30</v>
      </c>
      <c r="R95" s="964">
        <v>1</v>
      </c>
      <c r="S95" s="2787">
        <v>30</v>
      </c>
      <c r="T95" s="1132" t="s">
        <v>385</v>
      </c>
      <c r="U95" s="1252"/>
      <c r="V95" s="1251"/>
      <c r="W95" s="1251"/>
    </row>
    <row r="96" spans="1:23" ht="12.75" customHeight="1" thickBot="1">
      <c r="A96" s="599" t="s">
        <v>315</v>
      </c>
      <c r="B96" s="4398"/>
      <c r="C96" s="2714">
        <v>366307</v>
      </c>
      <c r="D96" s="2715">
        <v>6783</v>
      </c>
      <c r="E96" s="2690" t="s">
        <v>718</v>
      </c>
      <c r="F96" s="2682" t="s">
        <v>34</v>
      </c>
      <c r="G96" s="2682" t="s">
        <v>536</v>
      </c>
      <c r="H96" s="2682" t="str">
        <f t="shared" ref="H96" si="41">A96&amp;"-"&amp;E96&amp;F96&amp;"-"&amp;G96</f>
        <v>PK4-YR-ME</v>
      </c>
      <c r="I96" s="2716" t="s">
        <v>1661</v>
      </c>
      <c r="J96" s="2684" t="s">
        <v>1677</v>
      </c>
      <c r="K96" s="2718">
        <v>540</v>
      </c>
      <c r="L96" s="701"/>
      <c r="M96" s="702"/>
      <c r="N96" s="702"/>
      <c r="O96" s="1694" t="s">
        <v>80</v>
      </c>
      <c r="P96" s="1694"/>
      <c r="Q96" s="1694">
        <v>60</v>
      </c>
      <c r="R96" s="1694">
        <v>1</v>
      </c>
      <c r="S96" s="2702">
        <v>60</v>
      </c>
      <c r="T96" s="2717" t="s">
        <v>385</v>
      </c>
      <c r="U96" s="1252"/>
    </row>
    <row r="97" spans="1:21" ht="12.75" customHeight="1" thickBot="1">
      <c r="A97" s="599" t="s">
        <v>315</v>
      </c>
      <c r="B97" s="4398"/>
      <c r="C97" s="4409">
        <v>357613</v>
      </c>
      <c r="D97" s="4409">
        <v>1518</v>
      </c>
      <c r="E97" s="4409" t="s">
        <v>34</v>
      </c>
      <c r="F97" s="4409" t="s">
        <v>9</v>
      </c>
      <c r="G97" s="4409" t="s">
        <v>536</v>
      </c>
      <c r="H97" s="4409" t="s">
        <v>1638</v>
      </c>
      <c r="I97" s="3688" t="s">
        <v>147</v>
      </c>
      <c r="J97" s="2695" t="s">
        <v>1550</v>
      </c>
      <c r="K97" s="4409">
        <v>120</v>
      </c>
      <c r="L97" s="701"/>
      <c r="M97" s="702"/>
      <c r="O97" s="4106"/>
      <c r="P97" s="4106" t="s">
        <v>80</v>
      </c>
      <c r="Q97" s="4106">
        <v>120</v>
      </c>
      <c r="R97" s="4106">
        <v>2</v>
      </c>
      <c r="S97" s="4106">
        <f t="shared" ref="S97:S100" si="42">Q97*R97</f>
        <v>240</v>
      </c>
      <c r="T97" s="1130" t="s">
        <v>384</v>
      </c>
      <c r="U97" s="1253"/>
    </row>
    <row r="98" spans="1:21" ht="12.75" customHeight="1" thickBot="1">
      <c r="A98" s="599" t="s">
        <v>315</v>
      </c>
      <c r="B98" s="4398"/>
      <c r="C98" s="4410"/>
      <c r="D98" s="4410"/>
      <c r="E98" s="4410"/>
      <c r="F98" s="4410"/>
      <c r="G98" s="4410"/>
      <c r="H98" s="4410"/>
      <c r="I98" s="3683"/>
      <c r="J98" s="4438" t="s">
        <v>1551</v>
      </c>
      <c r="K98" s="4410"/>
      <c r="O98" s="3760"/>
      <c r="P98" s="3760"/>
      <c r="Q98" s="3760"/>
      <c r="R98" s="3760"/>
      <c r="S98" s="3760"/>
      <c r="T98" s="1130"/>
      <c r="U98" s="1253"/>
    </row>
    <row r="99" spans="1:21" ht="12.75" customHeight="1" thickBot="1">
      <c r="A99" s="600" t="s">
        <v>315</v>
      </c>
      <c r="B99" s="4399"/>
      <c r="C99" s="4411"/>
      <c r="D99" s="4411"/>
      <c r="E99" s="4411"/>
      <c r="F99" s="4411"/>
      <c r="G99" s="4411"/>
      <c r="H99" s="4411"/>
      <c r="I99" s="4437"/>
      <c r="J99" s="4439"/>
      <c r="K99" s="4411">
        <v>120</v>
      </c>
      <c r="L99" s="715"/>
      <c r="M99" s="716"/>
      <c r="N99" s="716"/>
      <c r="O99" s="3795"/>
      <c r="P99" s="3795" t="s">
        <v>80</v>
      </c>
      <c r="Q99" s="3795">
        <v>120</v>
      </c>
      <c r="R99" s="3795">
        <v>2</v>
      </c>
      <c r="S99" s="3795">
        <f t="shared" si="42"/>
        <v>240</v>
      </c>
      <c r="T99" s="1130" t="s">
        <v>383</v>
      </c>
      <c r="U99" s="1252"/>
    </row>
    <row r="100" spans="1:21" ht="12.75" customHeight="1">
      <c r="A100" s="599" t="s">
        <v>315</v>
      </c>
      <c r="B100" s="4397" t="s">
        <v>418</v>
      </c>
      <c r="C100" s="3793">
        <v>357524</v>
      </c>
      <c r="D100" s="3759">
        <v>1507</v>
      </c>
      <c r="E100" s="3759" t="s">
        <v>846</v>
      </c>
      <c r="F100" s="3759" t="s">
        <v>32</v>
      </c>
      <c r="G100" s="3759" t="s">
        <v>536</v>
      </c>
      <c r="H100" s="3759" t="s">
        <v>1572</v>
      </c>
      <c r="I100" s="3752" t="s">
        <v>106</v>
      </c>
      <c r="J100" s="652" t="s">
        <v>107</v>
      </c>
      <c r="K100" s="3742">
        <v>90</v>
      </c>
      <c r="L100" s="605"/>
      <c r="M100" s="606"/>
      <c r="N100" s="2060"/>
      <c r="O100" s="3742" t="s">
        <v>80</v>
      </c>
      <c r="P100" s="3754"/>
      <c r="Q100" s="3742">
        <v>60</v>
      </c>
      <c r="R100" s="3742">
        <v>1</v>
      </c>
      <c r="S100" s="3745">
        <f t="shared" si="42"/>
        <v>60</v>
      </c>
      <c r="T100" s="3886" t="s">
        <v>383</v>
      </c>
      <c r="U100" s="1252"/>
    </row>
    <row r="101" spans="1:21" ht="12.75" customHeight="1">
      <c r="A101" s="599" t="s">
        <v>315</v>
      </c>
      <c r="B101" s="4398"/>
      <c r="C101" s="3673"/>
      <c r="D101" s="3760"/>
      <c r="E101" s="3760"/>
      <c r="F101" s="3760"/>
      <c r="G101" s="3760"/>
      <c r="H101" s="3760"/>
      <c r="I101" s="3753"/>
      <c r="J101" s="700" t="s">
        <v>108</v>
      </c>
      <c r="K101" s="3743"/>
      <c r="L101" s="701"/>
      <c r="M101" s="702"/>
      <c r="O101" s="3743"/>
      <c r="P101" s="3613"/>
      <c r="Q101" s="3743"/>
      <c r="R101" s="3743"/>
      <c r="S101" s="3616"/>
      <c r="T101" s="3891"/>
      <c r="U101" s="637"/>
    </row>
    <row r="102" spans="1:21" ht="12.75" customHeight="1">
      <c r="A102" s="599" t="s">
        <v>315</v>
      </c>
      <c r="B102" s="4398"/>
      <c r="C102" s="3673"/>
      <c r="D102" s="3760"/>
      <c r="E102" s="3760"/>
      <c r="F102" s="3760"/>
      <c r="G102" s="3760"/>
      <c r="H102" s="3760"/>
      <c r="I102" s="3679"/>
      <c r="J102" s="700" t="s">
        <v>109</v>
      </c>
      <c r="K102" s="3743"/>
      <c r="L102" s="701"/>
      <c r="M102" s="702"/>
      <c r="O102" s="3743"/>
      <c r="P102" s="3613"/>
      <c r="Q102" s="3743"/>
      <c r="R102" s="3743"/>
      <c r="S102" s="3616"/>
      <c r="T102" s="3891"/>
      <c r="U102" s="637"/>
    </row>
    <row r="103" spans="1:21" ht="12.75" customHeight="1">
      <c r="A103" s="599" t="s">
        <v>315</v>
      </c>
      <c r="B103" s="4398"/>
      <c r="C103" s="3673"/>
      <c r="D103" s="3760"/>
      <c r="E103" s="3760"/>
      <c r="F103" s="3760"/>
      <c r="G103" s="3760"/>
      <c r="H103" s="3760"/>
      <c r="I103" s="609" t="s">
        <v>110</v>
      </c>
      <c r="J103" s="700" t="s">
        <v>128</v>
      </c>
      <c r="K103" s="3743"/>
      <c r="L103" s="701"/>
      <c r="M103" s="702"/>
      <c r="O103" s="3743"/>
      <c r="P103" s="3613"/>
      <c r="Q103" s="3743"/>
      <c r="R103" s="3743"/>
      <c r="S103" s="3616"/>
      <c r="T103" s="3891"/>
      <c r="U103" s="637"/>
    </row>
    <row r="104" spans="1:21" ht="12.75" customHeight="1">
      <c r="A104" s="599" t="s">
        <v>315</v>
      </c>
      <c r="B104" s="4398"/>
      <c r="C104" s="3673"/>
      <c r="D104" s="3760"/>
      <c r="E104" s="3760"/>
      <c r="F104" s="3760"/>
      <c r="G104" s="3760"/>
      <c r="H104" s="3760"/>
      <c r="I104" s="609" t="s">
        <v>112</v>
      </c>
      <c r="J104" s="700" t="s">
        <v>113</v>
      </c>
      <c r="K104" s="3743"/>
      <c r="L104" s="701"/>
      <c r="M104" s="702"/>
      <c r="O104" s="3743"/>
      <c r="P104" s="3613"/>
      <c r="Q104" s="3743"/>
      <c r="R104" s="3743"/>
      <c r="S104" s="3616"/>
      <c r="T104" s="3891"/>
      <c r="U104" s="637"/>
    </row>
    <row r="105" spans="1:21" ht="12.75" customHeight="1">
      <c r="A105" s="599" t="s">
        <v>315</v>
      </c>
      <c r="B105" s="4398"/>
      <c r="C105" s="3673"/>
      <c r="D105" s="3760"/>
      <c r="E105" s="3760"/>
      <c r="F105" s="3760"/>
      <c r="G105" s="3760"/>
      <c r="H105" s="3760"/>
      <c r="I105" s="609" t="s">
        <v>114</v>
      </c>
      <c r="J105" s="700" t="s">
        <v>115</v>
      </c>
      <c r="K105" s="3743"/>
      <c r="L105" s="701"/>
      <c r="M105" s="702"/>
      <c r="O105" s="3743"/>
      <c r="P105" s="3613"/>
      <c r="Q105" s="3743"/>
      <c r="R105" s="3743"/>
      <c r="S105" s="3616"/>
      <c r="T105" s="3891"/>
      <c r="U105" s="637"/>
    </row>
    <row r="106" spans="1:21" ht="12.75" customHeight="1">
      <c r="A106" s="599" t="s">
        <v>315</v>
      </c>
      <c r="B106" s="4398"/>
      <c r="C106" s="3673"/>
      <c r="D106" s="3760"/>
      <c r="E106" s="3760"/>
      <c r="F106" s="3760"/>
      <c r="G106" s="3760"/>
      <c r="H106" s="3760"/>
      <c r="I106" s="3568" t="s">
        <v>116</v>
      </c>
      <c r="J106" s="700" t="s">
        <v>117</v>
      </c>
      <c r="K106" s="3743"/>
      <c r="L106" s="701"/>
      <c r="M106" s="702"/>
      <c r="O106" s="3743"/>
      <c r="P106" s="3613"/>
      <c r="Q106" s="3743"/>
      <c r="R106" s="3743"/>
      <c r="S106" s="3616"/>
      <c r="T106" s="3891"/>
      <c r="U106" s="637"/>
    </row>
    <row r="107" spans="1:21" ht="12.75" customHeight="1">
      <c r="A107" s="599" t="s">
        <v>315</v>
      </c>
      <c r="B107" s="4398"/>
      <c r="C107" s="3673"/>
      <c r="D107" s="3760"/>
      <c r="E107" s="3760"/>
      <c r="F107" s="3760"/>
      <c r="G107" s="3760"/>
      <c r="H107" s="3760"/>
      <c r="I107" s="3753"/>
      <c r="J107" s="700" t="s">
        <v>118</v>
      </c>
      <c r="K107" s="3743"/>
      <c r="L107" s="701"/>
      <c r="M107" s="702"/>
      <c r="O107" s="3743"/>
      <c r="P107" s="3613"/>
      <c r="Q107" s="3743"/>
      <c r="R107" s="3743"/>
      <c r="S107" s="3616"/>
      <c r="T107" s="3891"/>
      <c r="U107" s="637"/>
    </row>
    <row r="108" spans="1:21" ht="12.75" customHeight="1">
      <c r="A108" s="599" t="s">
        <v>315</v>
      </c>
      <c r="B108" s="4398"/>
      <c r="C108" s="3670"/>
      <c r="D108" s="3885"/>
      <c r="E108" s="3885"/>
      <c r="F108" s="3885"/>
      <c r="G108" s="3885"/>
      <c r="H108" s="3885"/>
      <c r="I108" s="3659"/>
      <c r="J108" s="2219" t="s">
        <v>119</v>
      </c>
      <c r="K108" s="3661"/>
      <c r="L108" s="2220"/>
      <c r="M108" s="2221"/>
      <c r="N108" s="2221"/>
      <c r="O108" s="3661"/>
      <c r="P108" s="3614"/>
      <c r="Q108" s="3661"/>
      <c r="R108" s="3661"/>
      <c r="S108" s="3617"/>
      <c r="T108" s="4384"/>
      <c r="U108" s="637"/>
    </row>
    <row r="109" spans="1:21" ht="12.75" customHeight="1" thickBot="1">
      <c r="A109" s="599" t="s">
        <v>315</v>
      </c>
      <c r="B109" s="4398"/>
      <c r="C109" s="2172">
        <v>364667</v>
      </c>
      <c r="D109" s="2173">
        <v>3231</v>
      </c>
      <c r="E109" s="2207" t="s">
        <v>695</v>
      </c>
      <c r="F109" s="2207" t="s">
        <v>32</v>
      </c>
      <c r="G109" s="2207" t="s">
        <v>697</v>
      </c>
      <c r="H109" s="2207" t="s">
        <v>1573</v>
      </c>
      <c r="I109" s="730" t="s">
        <v>120</v>
      </c>
      <c r="J109" s="2471" t="s">
        <v>121</v>
      </c>
      <c r="K109" s="1961">
        <v>30</v>
      </c>
      <c r="L109" s="2225"/>
      <c r="M109" s="2226"/>
      <c r="N109" s="2226"/>
      <c r="O109" s="1103" t="s">
        <v>80</v>
      </c>
      <c r="P109" s="1103"/>
      <c r="Q109" s="1103">
        <v>60</v>
      </c>
      <c r="R109" s="1103">
        <v>2</v>
      </c>
      <c r="S109" s="2222">
        <f t="shared" ref="S109" si="43">Q109*R109</f>
        <v>120</v>
      </c>
      <c r="T109" s="2227" t="s">
        <v>383</v>
      </c>
      <c r="U109" s="637"/>
    </row>
    <row r="110" spans="1:21" ht="12.75" customHeight="1" thickBot="1">
      <c r="A110" s="599" t="s">
        <v>315</v>
      </c>
      <c r="B110" s="4398"/>
      <c r="C110" s="2089">
        <v>357530</v>
      </c>
      <c r="D110" s="2087">
        <v>1510</v>
      </c>
      <c r="E110" s="2087" t="s">
        <v>34</v>
      </c>
      <c r="F110" s="2087" t="s">
        <v>42</v>
      </c>
      <c r="G110" s="2087" t="s">
        <v>706</v>
      </c>
      <c r="H110" s="2087" t="s">
        <v>1354</v>
      </c>
      <c r="I110" s="2088" t="s">
        <v>1307</v>
      </c>
      <c r="J110" s="2088" t="s">
        <v>1308</v>
      </c>
      <c r="K110" s="957">
        <v>120</v>
      </c>
      <c r="L110" s="1169"/>
      <c r="M110" s="1170"/>
      <c r="N110" s="1170"/>
      <c r="O110" s="957"/>
      <c r="P110" s="957" t="s">
        <v>80</v>
      </c>
      <c r="Q110" s="957">
        <v>60</v>
      </c>
      <c r="R110" s="957">
        <v>2</v>
      </c>
      <c r="S110" s="1171">
        <f t="shared" ref="S110:S129" si="44">Q110*R110</f>
        <v>120</v>
      </c>
      <c r="T110" s="1130" t="s">
        <v>383</v>
      </c>
      <c r="U110" s="1252"/>
    </row>
    <row r="111" spans="1:21" ht="12.75" customHeight="1">
      <c r="A111" s="599" t="s">
        <v>315</v>
      </c>
      <c r="B111" s="4398"/>
      <c r="C111" s="3759">
        <v>357529</v>
      </c>
      <c r="D111" s="3759">
        <v>1513</v>
      </c>
      <c r="E111" s="3759" t="s">
        <v>696</v>
      </c>
      <c r="F111" s="3759" t="s">
        <v>9</v>
      </c>
      <c r="G111" s="3759" t="s">
        <v>697</v>
      </c>
      <c r="H111" s="3759" t="s">
        <v>1571</v>
      </c>
      <c r="I111" s="3752" t="s">
        <v>130</v>
      </c>
      <c r="J111" s="700" t="s">
        <v>68</v>
      </c>
      <c r="K111" s="3759">
        <v>180</v>
      </c>
      <c r="L111" s="701"/>
      <c r="M111" s="702"/>
      <c r="O111" s="3759"/>
      <c r="P111" s="3759" t="s">
        <v>80</v>
      </c>
      <c r="Q111" s="3759">
        <v>480</v>
      </c>
      <c r="R111" s="3759">
        <v>3</v>
      </c>
      <c r="S111" s="3759">
        <f t="shared" si="44"/>
        <v>1440</v>
      </c>
      <c r="T111" s="3891" t="s">
        <v>384</v>
      </c>
      <c r="U111" s="1252"/>
    </row>
    <row r="112" spans="1:21" ht="12.75" customHeight="1" thickBot="1">
      <c r="A112" s="599" t="s">
        <v>315</v>
      </c>
      <c r="B112" s="4398"/>
      <c r="C112" s="3760"/>
      <c r="D112" s="3760"/>
      <c r="E112" s="3760"/>
      <c r="F112" s="3760"/>
      <c r="G112" s="3760"/>
      <c r="H112" s="3760"/>
      <c r="I112" s="3753"/>
      <c r="J112" s="700" t="s">
        <v>131</v>
      </c>
      <c r="K112" s="3760"/>
      <c r="L112" s="701"/>
      <c r="M112" s="702"/>
      <c r="O112" s="3760"/>
      <c r="P112" s="3760" t="s">
        <v>80</v>
      </c>
      <c r="Q112" s="3760">
        <v>480</v>
      </c>
      <c r="R112" s="3760">
        <v>3</v>
      </c>
      <c r="S112" s="3760">
        <f t="shared" si="44"/>
        <v>1440</v>
      </c>
      <c r="T112" s="3887"/>
      <c r="U112" s="1252"/>
    </row>
    <row r="113" spans="1:23" ht="12.75" customHeight="1" thickBot="1">
      <c r="A113" s="599" t="s">
        <v>315</v>
      </c>
      <c r="B113" s="4398"/>
      <c r="C113" s="3761"/>
      <c r="D113" s="3761"/>
      <c r="E113" s="3761"/>
      <c r="F113" s="3761"/>
      <c r="G113" s="3761"/>
      <c r="H113" s="3761"/>
      <c r="I113" s="3679"/>
      <c r="J113" s="700" t="s">
        <v>69</v>
      </c>
      <c r="K113" s="3761"/>
      <c r="L113" s="701"/>
      <c r="M113" s="702"/>
      <c r="N113" s="702"/>
      <c r="O113" s="3761"/>
      <c r="P113" s="3761" t="s">
        <v>80</v>
      </c>
      <c r="Q113" s="3761">
        <v>480</v>
      </c>
      <c r="R113" s="3761">
        <v>3</v>
      </c>
      <c r="S113" s="3761">
        <f t="shared" si="44"/>
        <v>1440</v>
      </c>
      <c r="T113" s="1130" t="s">
        <v>383</v>
      </c>
      <c r="U113" s="1252"/>
    </row>
    <row r="114" spans="1:23" ht="12.75" customHeight="1" thickBot="1">
      <c r="A114" s="599" t="s">
        <v>315</v>
      </c>
      <c r="B114" s="4398"/>
      <c r="C114" s="3952">
        <v>357526</v>
      </c>
      <c r="D114" s="3952">
        <v>1514</v>
      </c>
      <c r="E114" s="3952" t="s">
        <v>718</v>
      </c>
      <c r="F114" s="3952" t="s">
        <v>34</v>
      </c>
      <c r="G114" s="3952" t="s">
        <v>536</v>
      </c>
      <c r="H114" s="3952" t="s">
        <v>1637</v>
      </c>
      <c r="I114" s="4440" t="s">
        <v>132</v>
      </c>
      <c r="J114" s="2691" t="s">
        <v>1678</v>
      </c>
      <c r="K114" s="3952">
        <v>365</v>
      </c>
      <c r="L114" s="701"/>
      <c r="M114" s="702"/>
      <c r="O114" s="4106"/>
      <c r="P114" s="4106" t="s">
        <v>80</v>
      </c>
      <c r="Q114" s="4106">
        <v>480</v>
      </c>
      <c r="R114" s="4106">
        <v>3</v>
      </c>
      <c r="S114" s="4106">
        <f t="shared" si="44"/>
        <v>1440</v>
      </c>
      <c r="T114" s="1132" t="s">
        <v>385</v>
      </c>
      <c r="U114" s="1252"/>
    </row>
    <row r="115" spans="1:23" ht="12.75" customHeight="1">
      <c r="A115" s="599" t="s">
        <v>315</v>
      </c>
      <c r="B115" s="4398"/>
      <c r="C115" s="3953"/>
      <c r="D115" s="3953"/>
      <c r="E115" s="3953"/>
      <c r="F115" s="3953"/>
      <c r="G115" s="3953"/>
      <c r="H115" s="3953"/>
      <c r="I115" s="4441"/>
      <c r="J115" s="2691" t="s">
        <v>134</v>
      </c>
      <c r="K115" s="3953"/>
      <c r="L115" s="701"/>
      <c r="M115" s="702"/>
      <c r="O115" s="3760"/>
      <c r="P115" s="3760" t="s">
        <v>80</v>
      </c>
      <c r="Q115" s="3760">
        <v>480</v>
      </c>
      <c r="R115" s="3760">
        <v>3</v>
      </c>
      <c r="S115" s="3760">
        <f t="shared" si="44"/>
        <v>1440</v>
      </c>
      <c r="T115" s="3886" t="s">
        <v>383</v>
      </c>
      <c r="U115" s="1252"/>
    </row>
    <row r="116" spans="1:23" ht="12.75" customHeight="1" thickBot="1">
      <c r="A116" s="599" t="s">
        <v>315</v>
      </c>
      <c r="B116" s="4398"/>
      <c r="C116" s="3954"/>
      <c r="D116" s="3954"/>
      <c r="E116" s="3954"/>
      <c r="F116" s="3954"/>
      <c r="G116" s="3954"/>
      <c r="H116" s="3954"/>
      <c r="I116" s="4442"/>
      <c r="J116" s="2691" t="s">
        <v>135</v>
      </c>
      <c r="K116" s="3954"/>
      <c r="L116" s="701"/>
      <c r="M116" s="702"/>
      <c r="N116" s="702"/>
      <c r="O116" s="3761"/>
      <c r="P116" s="3761" t="s">
        <v>80</v>
      </c>
      <c r="Q116" s="3761">
        <v>480</v>
      </c>
      <c r="R116" s="3761">
        <v>3</v>
      </c>
      <c r="S116" s="3761">
        <f t="shared" si="44"/>
        <v>1440</v>
      </c>
      <c r="T116" s="3887"/>
      <c r="U116" s="1252"/>
    </row>
    <row r="117" spans="1:23" ht="12.75" customHeight="1" thickBot="1">
      <c r="A117" s="599" t="s">
        <v>315</v>
      </c>
      <c r="B117" s="4398"/>
      <c r="C117" s="3990">
        <v>357528</v>
      </c>
      <c r="D117" s="3990">
        <v>1516</v>
      </c>
      <c r="E117" s="3990" t="s">
        <v>718</v>
      </c>
      <c r="F117" s="3990" t="s">
        <v>34</v>
      </c>
      <c r="G117" s="3990" t="s">
        <v>536</v>
      </c>
      <c r="H117" s="3990" t="s">
        <v>1637</v>
      </c>
      <c r="I117" s="4523" t="s">
        <v>139</v>
      </c>
      <c r="J117" s="2692" t="s">
        <v>1679</v>
      </c>
      <c r="K117" s="3990">
        <v>365</v>
      </c>
      <c r="L117" s="701"/>
      <c r="M117" s="702"/>
      <c r="O117" s="4106"/>
      <c r="P117" s="4106" t="s">
        <v>80</v>
      </c>
      <c r="Q117" s="4106">
        <v>480</v>
      </c>
      <c r="R117" s="4106">
        <v>3</v>
      </c>
      <c r="S117" s="4106">
        <f t="shared" si="44"/>
        <v>1440</v>
      </c>
      <c r="T117" s="1132" t="s">
        <v>385</v>
      </c>
      <c r="U117" s="1252"/>
    </row>
    <row r="118" spans="1:23" ht="12.75" customHeight="1" thickBot="1">
      <c r="A118" s="599" t="s">
        <v>315</v>
      </c>
      <c r="B118" s="4398"/>
      <c r="C118" s="3991"/>
      <c r="D118" s="3991"/>
      <c r="E118" s="3991"/>
      <c r="F118" s="3991"/>
      <c r="G118" s="3991"/>
      <c r="H118" s="3991"/>
      <c r="I118" s="4524"/>
      <c r="J118" s="2692" t="s">
        <v>143</v>
      </c>
      <c r="K118" s="3991"/>
      <c r="L118" s="701"/>
      <c r="M118" s="702"/>
      <c r="N118" s="702"/>
      <c r="O118" s="3761"/>
      <c r="P118" s="3761" t="s">
        <v>80</v>
      </c>
      <c r="Q118" s="3761">
        <v>480</v>
      </c>
      <c r="R118" s="3761">
        <v>3</v>
      </c>
      <c r="S118" s="3761">
        <f t="shared" si="44"/>
        <v>1440</v>
      </c>
      <c r="T118" s="1130" t="s">
        <v>383</v>
      </c>
      <c r="U118" s="1252"/>
    </row>
    <row r="119" spans="1:23" ht="12" customHeight="1">
      <c r="A119" s="599" t="s">
        <v>315</v>
      </c>
      <c r="B119" s="4398"/>
      <c r="C119" s="4101">
        <v>357527</v>
      </c>
      <c r="D119" s="4004">
        <v>1517</v>
      </c>
      <c r="E119" s="4004" t="s">
        <v>718</v>
      </c>
      <c r="F119" s="4004" t="s">
        <v>34</v>
      </c>
      <c r="G119" s="4004" t="s">
        <v>536</v>
      </c>
      <c r="H119" s="4004" t="str">
        <f t="shared" ref="H119" si="45">A119&amp;"-"&amp;E119&amp;F119&amp;"-"&amp;G119</f>
        <v>PK4-YR-ME</v>
      </c>
      <c r="I119" s="4525" t="s">
        <v>144</v>
      </c>
      <c r="J119" s="3048" t="s">
        <v>1680</v>
      </c>
      <c r="K119" s="3910">
        <v>365</v>
      </c>
      <c r="L119" s="701"/>
      <c r="M119" s="702"/>
      <c r="O119" s="4106"/>
      <c r="P119" s="4106" t="s">
        <v>80</v>
      </c>
      <c r="Q119" s="4106">
        <v>480</v>
      </c>
      <c r="R119" s="4106">
        <v>3</v>
      </c>
      <c r="S119" s="4106">
        <f t="shared" si="44"/>
        <v>1440</v>
      </c>
      <c r="T119" s="3886" t="s">
        <v>385</v>
      </c>
      <c r="U119" s="1252"/>
    </row>
    <row r="120" spans="1:23" ht="12.75" customHeight="1" thickBot="1">
      <c r="A120" s="599" t="s">
        <v>315</v>
      </c>
      <c r="B120" s="4398"/>
      <c r="C120" s="4102"/>
      <c r="D120" s="4005"/>
      <c r="E120" s="4005"/>
      <c r="F120" s="4005"/>
      <c r="G120" s="4005"/>
      <c r="H120" s="4005"/>
      <c r="I120" s="4526"/>
      <c r="J120" s="2693" t="s">
        <v>146</v>
      </c>
      <c r="K120" s="3892"/>
      <c r="L120" s="701"/>
      <c r="M120" s="702"/>
      <c r="N120" s="702"/>
      <c r="O120" s="3761"/>
      <c r="P120" s="3761" t="s">
        <v>80</v>
      </c>
      <c r="Q120" s="3761">
        <v>480</v>
      </c>
      <c r="R120" s="3761">
        <v>3</v>
      </c>
      <c r="S120" s="3761">
        <f t="shared" si="44"/>
        <v>1440</v>
      </c>
      <c r="T120" s="3887"/>
      <c r="U120" s="1252"/>
    </row>
    <row r="121" spans="1:23" ht="12.75" customHeight="1" thickBot="1">
      <c r="A121" s="599" t="s">
        <v>315</v>
      </c>
      <c r="B121" s="4398"/>
      <c r="C121" s="4103"/>
      <c r="D121" s="4006"/>
      <c r="E121" s="4006"/>
      <c r="F121" s="4006"/>
      <c r="G121" s="4006"/>
      <c r="H121" s="4006"/>
      <c r="I121" s="4527"/>
      <c r="J121" s="3046" t="s">
        <v>1809</v>
      </c>
      <c r="K121" s="3893"/>
      <c r="L121" s="701"/>
      <c r="M121" s="702"/>
      <c r="N121" s="702"/>
      <c r="O121" s="2171"/>
      <c r="P121" s="2171"/>
      <c r="Q121" s="2171"/>
      <c r="R121" s="2171"/>
      <c r="S121" s="2171"/>
      <c r="T121" s="1132"/>
      <c r="U121" s="1252"/>
    </row>
    <row r="122" spans="1:23" ht="12.75" customHeight="1">
      <c r="A122" s="599" t="s">
        <v>315</v>
      </c>
      <c r="B122" s="4398"/>
      <c r="C122" s="4390">
        <v>366372</v>
      </c>
      <c r="D122" s="4388">
        <v>6796</v>
      </c>
      <c r="E122" s="4388" t="s">
        <v>718</v>
      </c>
      <c r="F122" s="4388" t="s">
        <v>34</v>
      </c>
      <c r="G122" s="4388" t="s">
        <v>536</v>
      </c>
      <c r="H122" s="4388" t="s">
        <v>1637</v>
      </c>
      <c r="I122" s="4412" t="s">
        <v>1723</v>
      </c>
      <c r="J122" s="2719" t="s">
        <v>1724</v>
      </c>
      <c r="K122" s="4388">
        <v>365</v>
      </c>
      <c r="L122" s="1172"/>
      <c r="M122" s="1173"/>
      <c r="N122" s="1173"/>
      <c r="O122" s="4106"/>
      <c r="P122" s="4106" t="s">
        <v>80</v>
      </c>
      <c r="Q122" s="4106">
        <v>480</v>
      </c>
      <c r="R122" s="4106">
        <v>3</v>
      </c>
      <c r="S122" s="4106">
        <f t="shared" si="44"/>
        <v>1440</v>
      </c>
      <c r="T122" s="3886" t="s">
        <v>385</v>
      </c>
      <c r="U122" s="1252"/>
    </row>
    <row r="123" spans="1:23" ht="12.75" customHeight="1" thickBot="1">
      <c r="A123" s="599" t="s">
        <v>315</v>
      </c>
      <c r="B123" s="4398"/>
      <c r="C123" s="4391"/>
      <c r="D123" s="4389"/>
      <c r="E123" s="4389"/>
      <c r="F123" s="4389"/>
      <c r="G123" s="4389"/>
      <c r="H123" s="4389"/>
      <c r="I123" s="4413"/>
      <c r="J123" s="2719" t="s">
        <v>1725</v>
      </c>
      <c r="K123" s="4389"/>
      <c r="L123" s="1172"/>
      <c r="M123" s="1173"/>
      <c r="N123" s="1173"/>
      <c r="O123" s="3761"/>
      <c r="P123" s="3761" t="s">
        <v>80</v>
      </c>
      <c r="Q123" s="3761">
        <v>480</v>
      </c>
      <c r="R123" s="3761">
        <v>3</v>
      </c>
      <c r="S123" s="3761">
        <f t="shared" si="44"/>
        <v>1440</v>
      </c>
      <c r="T123" s="3887"/>
      <c r="U123" s="1252"/>
    </row>
    <row r="124" spans="1:23" s="973" customFormat="1" ht="12.75" customHeight="1">
      <c r="A124" s="599" t="s">
        <v>315</v>
      </c>
      <c r="B124" s="4398"/>
      <c r="C124" s="2788">
        <v>366778</v>
      </c>
      <c r="D124" s="2789">
        <v>7161</v>
      </c>
      <c r="E124" s="2789" t="s">
        <v>718</v>
      </c>
      <c r="F124" s="2789" t="s">
        <v>34</v>
      </c>
      <c r="G124" s="2789" t="s">
        <v>536</v>
      </c>
      <c r="H124" s="2789" t="str">
        <f t="shared" ref="H124" si="46">A124&amp;"-"&amp;E124&amp;F124&amp;"-"&amp;G124</f>
        <v>PK4-YR-ME</v>
      </c>
      <c r="I124" s="2792" t="s">
        <v>1785</v>
      </c>
      <c r="J124" s="2791" t="s">
        <v>1787</v>
      </c>
      <c r="K124" s="2790">
        <v>365</v>
      </c>
      <c r="L124" s="1172"/>
      <c r="M124" s="1173"/>
      <c r="N124" s="1173"/>
      <c r="O124" s="1694" t="s">
        <v>80</v>
      </c>
      <c r="P124" s="964"/>
      <c r="Q124" s="964">
        <v>30</v>
      </c>
      <c r="R124" s="964">
        <v>1</v>
      </c>
      <c r="S124" s="2787">
        <v>30</v>
      </c>
      <c r="T124" s="1132" t="s">
        <v>385</v>
      </c>
      <c r="U124" s="1252"/>
      <c r="V124" s="1251"/>
      <c r="W124" s="1251"/>
    </row>
    <row r="125" spans="1:23" ht="12.75" customHeight="1" thickBot="1">
      <c r="A125" s="599" t="s">
        <v>315</v>
      </c>
      <c r="B125" s="4398"/>
      <c r="C125" s="2689">
        <v>366308</v>
      </c>
      <c r="D125" s="2689">
        <v>6783</v>
      </c>
      <c r="E125" s="2690" t="s">
        <v>718</v>
      </c>
      <c r="F125" s="2682" t="s">
        <v>34</v>
      </c>
      <c r="G125" s="2682" t="s">
        <v>536</v>
      </c>
      <c r="H125" s="2682" t="str">
        <f t="shared" ref="H125" si="47">A125&amp;"-"&amp;E125&amp;F125&amp;"-"&amp;G125</f>
        <v>PK4-YR-ME</v>
      </c>
      <c r="I125" s="2694" t="s">
        <v>1661</v>
      </c>
      <c r="J125" s="2684" t="s">
        <v>1681</v>
      </c>
      <c r="K125" s="2685">
        <v>540</v>
      </c>
      <c r="L125" s="701"/>
      <c r="M125" s="702"/>
      <c r="O125" s="970" t="s">
        <v>80</v>
      </c>
      <c r="P125" s="970"/>
      <c r="Q125" s="970">
        <v>60</v>
      </c>
      <c r="R125" s="970">
        <v>1</v>
      </c>
      <c r="S125" s="1905">
        <v>60</v>
      </c>
      <c r="T125" s="2655" t="s">
        <v>385</v>
      </c>
      <c r="U125" s="1252"/>
    </row>
    <row r="126" spans="1:23" ht="12.75" customHeight="1" thickBot="1">
      <c r="A126" s="599" t="s">
        <v>315</v>
      </c>
      <c r="B126" s="4398"/>
      <c r="C126" s="4385">
        <v>357621</v>
      </c>
      <c r="D126" s="4385">
        <v>1518</v>
      </c>
      <c r="E126" s="4385" t="s">
        <v>34</v>
      </c>
      <c r="F126" s="4385" t="s">
        <v>9</v>
      </c>
      <c r="G126" s="4385" t="s">
        <v>536</v>
      </c>
      <c r="H126" s="4385" t="s">
        <v>1638</v>
      </c>
      <c r="I126" s="4406" t="s">
        <v>147</v>
      </c>
      <c r="J126" s="2217" t="s">
        <v>1550</v>
      </c>
      <c r="K126" s="4385">
        <v>120</v>
      </c>
      <c r="L126" s="701"/>
      <c r="M126" s="702"/>
      <c r="O126" s="4106"/>
      <c r="P126" s="4106" t="s">
        <v>80</v>
      </c>
      <c r="Q126" s="4106">
        <v>120</v>
      </c>
      <c r="R126" s="4106">
        <v>2</v>
      </c>
      <c r="S126" s="4106">
        <f t="shared" si="44"/>
        <v>240</v>
      </c>
      <c r="T126" s="1130" t="s">
        <v>384</v>
      </c>
      <c r="U126" s="1253"/>
    </row>
    <row r="127" spans="1:23" ht="12.75" customHeight="1" thickBot="1">
      <c r="A127" s="599" t="s">
        <v>315</v>
      </c>
      <c r="B127" s="4398"/>
      <c r="C127" s="4386"/>
      <c r="D127" s="4386"/>
      <c r="E127" s="4386"/>
      <c r="F127" s="4386"/>
      <c r="G127" s="4386"/>
      <c r="H127" s="4386"/>
      <c r="I127" s="4407"/>
      <c r="J127" s="4392" t="s">
        <v>1551</v>
      </c>
      <c r="K127" s="4386"/>
      <c r="O127" s="3760"/>
      <c r="P127" s="3760"/>
      <c r="Q127" s="3760"/>
      <c r="R127" s="3760"/>
      <c r="S127" s="3760"/>
      <c r="T127" s="1130"/>
      <c r="U127" s="1253"/>
    </row>
    <row r="128" spans="1:23" ht="12.75" customHeight="1" thickBot="1">
      <c r="A128" s="600" t="s">
        <v>315</v>
      </c>
      <c r="B128" s="4399"/>
      <c r="C128" s="4387"/>
      <c r="D128" s="4387"/>
      <c r="E128" s="4387"/>
      <c r="F128" s="4387"/>
      <c r="G128" s="4387"/>
      <c r="H128" s="4387"/>
      <c r="I128" s="4408"/>
      <c r="J128" s="4393"/>
      <c r="K128" s="4387"/>
      <c r="L128" s="715"/>
      <c r="M128" s="716"/>
      <c r="N128" s="716"/>
      <c r="O128" s="3795"/>
      <c r="P128" s="3795" t="s">
        <v>80</v>
      </c>
      <c r="Q128" s="3795">
        <v>120</v>
      </c>
      <c r="R128" s="3795">
        <v>2</v>
      </c>
      <c r="S128" s="3795">
        <f t="shared" si="44"/>
        <v>240</v>
      </c>
      <c r="T128" s="1130" t="s">
        <v>383</v>
      </c>
      <c r="U128" s="1252"/>
    </row>
    <row r="129" spans="1:21" ht="12.75" customHeight="1">
      <c r="A129" s="598" t="s">
        <v>315</v>
      </c>
      <c r="B129" s="4397" t="s">
        <v>419</v>
      </c>
      <c r="C129" s="3793">
        <v>357622</v>
      </c>
      <c r="D129" s="3759">
        <v>1507</v>
      </c>
      <c r="E129" s="3759" t="s">
        <v>846</v>
      </c>
      <c r="F129" s="3759" t="s">
        <v>32</v>
      </c>
      <c r="G129" s="3759" t="s">
        <v>536</v>
      </c>
      <c r="H129" s="3759" t="s">
        <v>1572</v>
      </c>
      <c r="I129" s="3752" t="s">
        <v>106</v>
      </c>
      <c r="J129" s="652" t="s">
        <v>107</v>
      </c>
      <c r="K129" s="3742">
        <v>90</v>
      </c>
      <c r="L129" s="605"/>
      <c r="M129" s="606"/>
      <c r="N129" s="2060"/>
      <c r="O129" s="3742" t="s">
        <v>80</v>
      </c>
      <c r="P129" s="3754"/>
      <c r="Q129" s="3742">
        <v>60</v>
      </c>
      <c r="R129" s="3742">
        <v>1</v>
      </c>
      <c r="S129" s="3745">
        <f t="shared" si="44"/>
        <v>60</v>
      </c>
      <c r="T129" s="3886" t="s">
        <v>383</v>
      </c>
      <c r="U129" s="1252"/>
    </row>
    <row r="130" spans="1:21" ht="12.75" customHeight="1">
      <c r="A130" s="599" t="s">
        <v>315</v>
      </c>
      <c r="B130" s="4398"/>
      <c r="C130" s="3673"/>
      <c r="D130" s="3760"/>
      <c r="E130" s="3760"/>
      <c r="F130" s="3760"/>
      <c r="G130" s="3760"/>
      <c r="H130" s="3760"/>
      <c r="I130" s="3753"/>
      <c r="J130" s="700" t="s">
        <v>108</v>
      </c>
      <c r="K130" s="3743"/>
      <c r="L130" s="701"/>
      <c r="M130" s="702"/>
      <c r="O130" s="3743"/>
      <c r="P130" s="3613"/>
      <c r="Q130" s="3743"/>
      <c r="R130" s="3743"/>
      <c r="S130" s="3616"/>
      <c r="T130" s="3891"/>
      <c r="U130" s="637"/>
    </row>
    <row r="131" spans="1:21" ht="12.75" customHeight="1">
      <c r="A131" s="599" t="s">
        <v>315</v>
      </c>
      <c r="B131" s="4398"/>
      <c r="C131" s="3673"/>
      <c r="D131" s="3760"/>
      <c r="E131" s="3760"/>
      <c r="F131" s="3760"/>
      <c r="G131" s="3760"/>
      <c r="H131" s="3760"/>
      <c r="I131" s="3679"/>
      <c r="J131" s="700" t="s">
        <v>109</v>
      </c>
      <c r="K131" s="3743"/>
      <c r="L131" s="701"/>
      <c r="M131" s="702"/>
      <c r="O131" s="3743"/>
      <c r="P131" s="3613"/>
      <c r="Q131" s="3743"/>
      <c r="R131" s="3743"/>
      <c r="S131" s="3616"/>
      <c r="T131" s="3891"/>
      <c r="U131" s="637"/>
    </row>
    <row r="132" spans="1:21" ht="12.75" customHeight="1">
      <c r="A132" s="599" t="s">
        <v>315</v>
      </c>
      <c r="B132" s="4398"/>
      <c r="C132" s="3673"/>
      <c r="D132" s="3760"/>
      <c r="E132" s="3760"/>
      <c r="F132" s="3760"/>
      <c r="G132" s="3760"/>
      <c r="H132" s="3760"/>
      <c r="I132" s="609" t="s">
        <v>110</v>
      </c>
      <c r="J132" s="700" t="s">
        <v>128</v>
      </c>
      <c r="K132" s="3743"/>
      <c r="L132" s="701"/>
      <c r="M132" s="702"/>
      <c r="O132" s="3743"/>
      <c r="P132" s="3613"/>
      <c r="Q132" s="3743"/>
      <c r="R132" s="3743"/>
      <c r="S132" s="3616"/>
      <c r="T132" s="3891"/>
      <c r="U132" s="637"/>
    </row>
    <row r="133" spans="1:21" ht="12.75" customHeight="1">
      <c r="A133" s="599" t="s">
        <v>315</v>
      </c>
      <c r="B133" s="4398"/>
      <c r="C133" s="3673"/>
      <c r="D133" s="3760"/>
      <c r="E133" s="3760"/>
      <c r="F133" s="3760"/>
      <c r="G133" s="3760"/>
      <c r="H133" s="3760"/>
      <c r="I133" s="609" t="s">
        <v>112</v>
      </c>
      <c r="J133" s="700" t="s">
        <v>113</v>
      </c>
      <c r="K133" s="3743"/>
      <c r="L133" s="701"/>
      <c r="M133" s="702"/>
      <c r="O133" s="3743"/>
      <c r="P133" s="3613"/>
      <c r="Q133" s="3743"/>
      <c r="R133" s="3743"/>
      <c r="S133" s="3616"/>
      <c r="T133" s="3891"/>
      <c r="U133" s="637"/>
    </row>
    <row r="134" spans="1:21" ht="12.75" customHeight="1">
      <c r="A134" s="599" t="s">
        <v>315</v>
      </c>
      <c r="B134" s="4398"/>
      <c r="C134" s="3673"/>
      <c r="D134" s="3760"/>
      <c r="E134" s="3760"/>
      <c r="F134" s="3760"/>
      <c r="G134" s="3760"/>
      <c r="H134" s="3760"/>
      <c r="I134" s="609" t="s">
        <v>114</v>
      </c>
      <c r="J134" s="700" t="s">
        <v>115</v>
      </c>
      <c r="K134" s="3743"/>
      <c r="L134" s="701"/>
      <c r="M134" s="702"/>
      <c r="O134" s="3743"/>
      <c r="P134" s="3613"/>
      <c r="Q134" s="3743"/>
      <c r="R134" s="3743"/>
      <c r="S134" s="3616"/>
      <c r="T134" s="3891"/>
      <c r="U134" s="637"/>
    </row>
    <row r="135" spans="1:21" ht="12.75" customHeight="1">
      <c r="A135" s="599" t="s">
        <v>315</v>
      </c>
      <c r="B135" s="4398"/>
      <c r="C135" s="3673"/>
      <c r="D135" s="3760"/>
      <c r="E135" s="3760"/>
      <c r="F135" s="3760"/>
      <c r="G135" s="3760"/>
      <c r="H135" s="3760"/>
      <c r="I135" s="3568" t="s">
        <v>116</v>
      </c>
      <c r="J135" s="700" t="s">
        <v>117</v>
      </c>
      <c r="K135" s="3743"/>
      <c r="L135" s="701"/>
      <c r="M135" s="702"/>
      <c r="O135" s="3743"/>
      <c r="P135" s="3613"/>
      <c r="Q135" s="3743"/>
      <c r="R135" s="3743"/>
      <c r="S135" s="3616"/>
      <c r="T135" s="3891"/>
      <c r="U135" s="637"/>
    </row>
    <row r="136" spans="1:21" ht="12.75" customHeight="1">
      <c r="A136" s="599" t="s">
        <v>315</v>
      </c>
      <c r="B136" s="4398"/>
      <c r="C136" s="3673"/>
      <c r="D136" s="3760"/>
      <c r="E136" s="3760"/>
      <c r="F136" s="3760"/>
      <c r="G136" s="3760"/>
      <c r="H136" s="3760"/>
      <c r="I136" s="3753"/>
      <c r="J136" s="700" t="s">
        <v>118</v>
      </c>
      <c r="K136" s="3743"/>
      <c r="L136" s="701"/>
      <c r="M136" s="702"/>
      <c r="O136" s="3743"/>
      <c r="P136" s="3613"/>
      <c r="Q136" s="3743"/>
      <c r="R136" s="3743"/>
      <c r="S136" s="3616"/>
      <c r="T136" s="3891"/>
      <c r="U136" s="637"/>
    </row>
    <row r="137" spans="1:21" ht="12.75" customHeight="1">
      <c r="A137" s="599" t="s">
        <v>315</v>
      </c>
      <c r="B137" s="4398"/>
      <c r="C137" s="3670"/>
      <c r="D137" s="3885"/>
      <c r="E137" s="3885"/>
      <c r="F137" s="3885"/>
      <c r="G137" s="3885"/>
      <c r="H137" s="3885"/>
      <c r="I137" s="3659"/>
      <c r="J137" s="2219" t="s">
        <v>119</v>
      </c>
      <c r="K137" s="3661"/>
      <c r="L137" s="2220"/>
      <c r="M137" s="2221"/>
      <c r="N137" s="2221"/>
      <c r="O137" s="3661"/>
      <c r="P137" s="3614"/>
      <c r="Q137" s="3661"/>
      <c r="R137" s="3661"/>
      <c r="S137" s="3617"/>
      <c r="T137" s="4384"/>
      <c r="U137" s="637"/>
    </row>
    <row r="138" spans="1:21" ht="12.75" customHeight="1" thickBot="1">
      <c r="A138" s="599" t="s">
        <v>315</v>
      </c>
      <c r="B138" s="4398"/>
      <c r="C138" s="2172">
        <v>364668</v>
      </c>
      <c r="D138" s="2173">
        <v>3231</v>
      </c>
      <c r="E138" s="2207" t="s">
        <v>695</v>
      </c>
      <c r="F138" s="2207" t="s">
        <v>32</v>
      </c>
      <c r="G138" s="2207" t="s">
        <v>697</v>
      </c>
      <c r="H138" s="2207" t="s">
        <v>1573</v>
      </c>
      <c r="I138" s="730" t="s">
        <v>120</v>
      </c>
      <c r="J138" s="2471" t="s">
        <v>121</v>
      </c>
      <c r="K138" s="1961">
        <v>60</v>
      </c>
      <c r="L138" s="2225"/>
      <c r="M138" s="2226"/>
      <c r="N138" s="2226"/>
      <c r="O138" s="1103" t="s">
        <v>80</v>
      </c>
      <c r="P138" s="1103"/>
      <c r="Q138" s="1103">
        <v>60</v>
      </c>
      <c r="R138" s="1103">
        <v>2</v>
      </c>
      <c r="S138" s="2222">
        <f t="shared" ref="S138" si="48">Q138*R138</f>
        <v>120</v>
      </c>
      <c r="T138" s="2227" t="s">
        <v>383</v>
      </c>
      <c r="U138" s="637"/>
    </row>
    <row r="139" spans="1:21" ht="12.75" customHeight="1" thickBot="1">
      <c r="A139" s="599" t="s">
        <v>315</v>
      </c>
      <c r="B139" s="4398"/>
      <c r="C139" s="2089">
        <v>357628</v>
      </c>
      <c r="D139" s="2087">
        <v>1510</v>
      </c>
      <c r="E139" s="2087" t="s">
        <v>34</v>
      </c>
      <c r="F139" s="2087" t="s">
        <v>42</v>
      </c>
      <c r="G139" s="2087" t="s">
        <v>706</v>
      </c>
      <c r="H139" s="2087" t="s">
        <v>1354</v>
      </c>
      <c r="I139" s="2088" t="s">
        <v>1307</v>
      </c>
      <c r="J139" s="2088" t="s">
        <v>1308</v>
      </c>
      <c r="K139" s="957">
        <v>120</v>
      </c>
      <c r="L139" s="1169"/>
      <c r="M139" s="1170"/>
      <c r="N139" s="1170"/>
      <c r="O139" s="957"/>
      <c r="P139" s="957" t="s">
        <v>80</v>
      </c>
      <c r="Q139" s="957">
        <v>60</v>
      </c>
      <c r="R139" s="957">
        <v>2</v>
      </c>
      <c r="S139" s="1171">
        <f t="shared" ref="S139:S158" si="49">Q139*R139</f>
        <v>120</v>
      </c>
      <c r="T139" s="1130" t="s">
        <v>383</v>
      </c>
      <c r="U139" s="1252"/>
    </row>
    <row r="140" spans="1:21" ht="12.75" customHeight="1">
      <c r="A140" s="599" t="s">
        <v>315</v>
      </c>
      <c r="B140" s="4398"/>
      <c r="C140" s="3759">
        <v>357627</v>
      </c>
      <c r="D140" s="3759">
        <v>1513</v>
      </c>
      <c r="E140" s="3759" t="s">
        <v>696</v>
      </c>
      <c r="F140" s="3759" t="s">
        <v>9</v>
      </c>
      <c r="G140" s="3759" t="s">
        <v>697</v>
      </c>
      <c r="H140" s="3759" t="s">
        <v>1571</v>
      </c>
      <c r="I140" s="3752" t="s">
        <v>130</v>
      </c>
      <c r="J140" s="700" t="s">
        <v>68</v>
      </c>
      <c r="K140" s="3759">
        <v>180</v>
      </c>
      <c r="L140" s="701"/>
      <c r="M140" s="702"/>
      <c r="O140" s="3759"/>
      <c r="P140" s="3759" t="s">
        <v>80</v>
      </c>
      <c r="Q140" s="3759">
        <v>480</v>
      </c>
      <c r="R140" s="3759">
        <v>3</v>
      </c>
      <c r="S140" s="3759">
        <f t="shared" si="49"/>
        <v>1440</v>
      </c>
      <c r="T140" s="3891" t="s">
        <v>384</v>
      </c>
      <c r="U140" s="1252"/>
    </row>
    <row r="141" spans="1:21" ht="12.75" customHeight="1" thickBot="1">
      <c r="A141" s="599" t="s">
        <v>315</v>
      </c>
      <c r="B141" s="4398"/>
      <c r="C141" s="3760"/>
      <c r="D141" s="3760"/>
      <c r="E141" s="3760"/>
      <c r="F141" s="3760"/>
      <c r="G141" s="3760"/>
      <c r="H141" s="3760"/>
      <c r="I141" s="3753"/>
      <c r="J141" s="700" t="s">
        <v>131</v>
      </c>
      <c r="K141" s="3760"/>
      <c r="L141" s="701"/>
      <c r="M141" s="702"/>
      <c r="O141" s="3760"/>
      <c r="P141" s="3760" t="s">
        <v>80</v>
      </c>
      <c r="Q141" s="3760">
        <v>480</v>
      </c>
      <c r="R141" s="3760">
        <v>3</v>
      </c>
      <c r="S141" s="3760">
        <f t="shared" si="49"/>
        <v>1440</v>
      </c>
      <c r="T141" s="3887"/>
      <c r="U141" s="1252"/>
    </row>
    <row r="142" spans="1:21" ht="12.75" customHeight="1" thickBot="1">
      <c r="A142" s="599" t="s">
        <v>315</v>
      </c>
      <c r="B142" s="4398"/>
      <c r="C142" s="3761"/>
      <c r="D142" s="3761"/>
      <c r="E142" s="3761"/>
      <c r="F142" s="3761"/>
      <c r="G142" s="3761"/>
      <c r="H142" s="3761"/>
      <c r="I142" s="3679"/>
      <c r="J142" s="700" t="s">
        <v>69</v>
      </c>
      <c r="K142" s="3761"/>
      <c r="L142" s="701"/>
      <c r="M142" s="702"/>
      <c r="N142" s="702"/>
      <c r="O142" s="3761"/>
      <c r="P142" s="3761" t="s">
        <v>80</v>
      </c>
      <c r="Q142" s="3761">
        <v>480</v>
      </c>
      <c r="R142" s="3761">
        <v>3</v>
      </c>
      <c r="S142" s="3761">
        <f t="shared" si="49"/>
        <v>1440</v>
      </c>
      <c r="T142" s="1130" t="s">
        <v>383</v>
      </c>
      <c r="U142" s="1252"/>
    </row>
    <row r="143" spans="1:21" ht="12.75" customHeight="1" thickBot="1">
      <c r="A143" s="599" t="s">
        <v>315</v>
      </c>
      <c r="B143" s="4398"/>
      <c r="C143" s="3952">
        <v>357624</v>
      </c>
      <c r="D143" s="3952">
        <v>1514</v>
      </c>
      <c r="E143" s="3952" t="s">
        <v>718</v>
      </c>
      <c r="F143" s="3952" t="s">
        <v>34</v>
      </c>
      <c r="G143" s="3952" t="s">
        <v>536</v>
      </c>
      <c r="H143" s="3952" t="s">
        <v>1637</v>
      </c>
      <c r="I143" s="4381" t="s">
        <v>132</v>
      </c>
      <c r="J143" s="2691" t="s">
        <v>1678</v>
      </c>
      <c r="K143" s="3952">
        <v>365</v>
      </c>
      <c r="L143" s="701"/>
      <c r="M143" s="702"/>
      <c r="O143" s="4106"/>
      <c r="P143" s="4106" t="s">
        <v>80</v>
      </c>
      <c r="Q143" s="4106">
        <v>480</v>
      </c>
      <c r="R143" s="4106">
        <v>3</v>
      </c>
      <c r="S143" s="4106">
        <f t="shared" si="49"/>
        <v>1440</v>
      </c>
      <c r="T143" s="1132" t="s">
        <v>385</v>
      </c>
      <c r="U143" s="1252"/>
    </row>
    <row r="144" spans="1:21" ht="12.75" customHeight="1">
      <c r="A144" s="599" t="s">
        <v>315</v>
      </c>
      <c r="B144" s="4398"/>
      <c r="C144" s="3953"/>
      <c r="D144" s="3953"/>
      <c r="E144" s="3953"/>
      <c r="F144" s="3953"/>
      <c r="G144" s="3953"/>
      <c r="H144" s="3953"/>
      <c r="I144" s="4382"/>
      <c r="J144" s="2691" t="s">
        <v>134</v>
      </c>
      <c r="K144" s="3953"/>
      <c r="L144" s="701"/>
      <c r="M144" s="702"/>
      <c r="O144" s="3760"/>
      <c r="P144" s="3760" t="s">
        <v>80</v>
      </c>
      <c r="Q144" s="3760">
        <v>480</v>
      </c>
      <c r="R144" s="3760">
        <v>3</v>
      </c>
      <c r="S144" s="3760">
        <f t="shared" si="49"/>
        <v>1440</v>
      </c>
      <c r="T144" s="3886" t="s">
        <v>383</v>
      </c>
      <c r="U144" s="1252"/>
    </row>
    <row r="145" spans="1:23" ht="12.75" customHeight="1" thickBot="1">
      <c r="A145" s="599" t="s">
        <v>315</v>
      </c>
      <c r="B145" s="4398"/>
      <c r="C145" s="3954"/>
      <c r="D145" s="3954"/>
      <c r="E145" s="3954"/>
      <c r="F145" s="3954"/>
      <c r="G145" s="3954"/>
      <c r="H145" s="3954"/>
      <c r="I145" s="4383"/>
      <c r="J145" s="2691" t="s">
        <v>135</v>
      </c>
      <c r="K145" s="3954"/>
      <c r="L145" s="701"/>
      <c r="M145" s="702"/>
      <c r="N145" s="702"/>
      <c r="O145" s="3761"/>
      <c r="P145" s="3761" t="s">
        <v>80</v>
      </c>
      <c r="Q145" s="3761">
        <v>480</v>
      </c>
      <c r="R145" s="3761">
        <v>3</v>
      </c>
      <c r="S145" s="3761">
        <f t="shared" si="49"/>
        <v>1440</v>
      </c>
      <c r="T145" s="3887"/>
      <c r="U145" s="1252"/>
    </row>
    <row r="146" spans="1:23" ht="12.75" customHeight="1" thickBot="1">
      <c r="A146" s="599" t="s">
        <v>315</v>
      </c>
      <c r="B146" s="4398"/>
      <c r="C146" s="3990">
        <v>357626</v>
      </c>
      <c r="D146" s="3990">
        <v>1516</v>
      </c>
      <c r="E146" s="3990" t="s">
        <v>718</v>
      </c>
      <c r="F146" s="3990" t="s">
        <v>34</v>
      </c>
      <c r="G146" s="3990" t="s">
        <v>536</v>
      </c>
      <c r="H146" s="3990" t="s">
        <v>1637</v>
      </c>
      <c r="I146" s="4427" t="s">
        <v>139</v>
      </c>
      <c r="J146" s="2692" t="s">
        <v>1679</v>
      </c>
      <c r="K146" s="3990">
        <v>365</v>
      </c>
      <c r="L146" s="701"/>
      <c r="M146" s="702"/>
      <c r="O146" s="4106"/>
      <c r="P146" s="4106" t="s">
        <v>80</v>
      </c>
      <c r="Q146" s="4106">
        <v>480</v>
      </c>
      <c r="R146" s="4106">
        <v>3</v>
      </c>
      <c r="S146" s="4106">
        <f t="shared" si="49"/>
        <v>1440</v>
      </c>
      <c r="T146" s="1132" t="s">
        <v>385</v>
      </c>
      <c r="U146" s="1252"/>
    </row>
    <row r="147" spans="1:23" ht="12.75" customHeight="1" thickBot="1">
      <c r="A147" s="599" t="s">
        <v>315</v>
      </c>
      <c r="B147" s="4398"/>
      <c r="C147" s="3991"/>
      <c r="D147" s="3991"/>
      <c r="E147" s="3991"/>
      <c r="F147" s="3991"/>
      <c r="G147" s="3991"/>
      <c r="H147" s="3991"/>
      <c r="I147" s="4428"/>
      <c r="J147" s="2692" t="s">
        <v>143</v>
      </c>
      <c r="K147" s="3991"/>
      <c r="L147" s="701"/>
      <c r="M147" s="702"/>
      <c r="N147" s="702"/>
      <c r="O147" s="3761"/>
      <c r="P147" s="3761" t="s">
        <v>80</v>
      </c>
      <c r="Q147" s="3761">
        <v>480</v>
      </c>
      <c r="R147" s="3761">
        <v>3</v>
      </c>
      <c r="S147" s="3761">
        <f t="shared" si="49"/>
        <v>1440</v>
      </c>
      <c r="T147" s="1130" t="s">
        <v>383</v>
      </c>
      <c r="U147" s="1252"/>
    </row>
    <row r="148" spans="1:23" ht="12" customHeight="1">
      <c r="A148" s="599" t="s">
        <v>315</v>
      </c>
      <c r="B148" s="4398"/>
      <c r="C148" s="4101">
        <v>357625</v>
      </c>
      <c r="D148" s="4004">
        <v>1517</v>
      </c>
      <c r="E148" s="4004" t="s">
        <v>718</v>
      </c>
      <c r="F148" s="4004" t="s">
        <v>34</v>
      </c>
      <c r="G148" s="4004" t="s">
        <v>536</v>
      </c>
      <c r="H148" s="4004" t="str">
        <f t="shared" ref="H148" si="50">A148&amp;"-"&amp;E148&amp;F148&amp;"-"&amp;G148</f>
        <v>PK4-YR-ME</v>
      </c>
      <c r="I148" s="4525" t="s">
        <v>144</v>
      </c>
      <c r="J148" s="3048" t="s">
        <v>1680</v>
      </c>
      <c r="K148" s="3910">
        <v>365</v>
      </c>
      <c r="L148" s="701"/>
      <c r="M148" s="702"/>
      <c r="O148" s="4106"/>
      <c r="P148" s="4106" t="s">
        <v>80</v>
      </c>
      <c r="Q148" s="4106">
        <v>480</v>
      </c>
      <c r="R148" s="4106">
        <v>3</v>
      </c>
      <c r="S148" s="4106">
        <f t="shared" si="49"/>
        <v>1440</v>
      </c>
      <c r="T148" s="3886" t="s">
        <v>385</v>
      </c>
      <c r="U148" s="1252"/>
    </row>
    <row r="149" spans="1:23" ht="12.75" customHeight="1" thickBot="1">
      <c r="A149" s="599" t="s">
        <v>315</v>
      </c>
      <c r="B149" s="4398"/>
      <c r="C149" s="4102"/>
      <c r="D149" s="4005"/>
      <c r="E149" s="4005"/>
      <c r="F149" s="4005"/>
      <c r="G149" s="4005"/>
      <c r="H149" s="4005"/>
      <c r="I149" s="4526"/>
      <c r="J149" s="2693" t="s">
        <v>146</v>
      </c>
      <c r="K149" s="3892"/>
      <c r="L149" s="701"/>
      <c r="M149" s="702"/>
      <c r="N149" s="702"/>
      <c r="O149" s="3761"/>
      <c r="P149" s="3761" t="s">
        <v>80</v>
      </c>
      <c r="Q149" s="3761">
        <v>480</v>
      </c>
      <c r="R149" s="3761">
        <v>3</v>
      </c>
      <c r="S149" s="3761">
        <f t="shared" si="49"/>
        <v>1440</v>
      </c>
      <c r="T149" s="3887"/>
      <c r="U149" s="1252"/>
    </row>
    <row r="150" spans="1:23" ht="12.75" customHeight="1" thickBot="1">
      <c r="A150" s="599" t="s">
        <v>315</v>
      </c>
      <c r="B150" s="4398"/>
      <c r="C150" s="4103"/>
      <c r="D150" s="4006"/>
      <c r="E150" s="4006"/>
      <c r="F150" s="4006"/>
      <c r="G150" s="4006"/>
      <c r="H150" s="4006"/>
      <c r="I150" s="4527"/>
      <c r="J150" s="3046" t="s">
        <v>1809</v>
      </c>
      <c r="K150" s="3893"/>
      <c r="L150" s="701"/>
      <c r="M150" s="702"/>
      <c r="N150" s="702"/>
      <c r="O150" s="2171"/>
      <c r="P150" s="2171"/>
      <c r="Q150" s="2171"/>
      <c r="R150" s="2171"/>
      <c r="S150" s="2171"/>
      <c r="T150" s="1132"/>
      <c r="U150" s="1252"/>
    </row>
    <row r="151" spans="1:23" ht="12.75" customHeight="1">
      <c r="A151" s="599" t="s">
        <v>315</v>
      </c>
      <c r="B151" s="4398"/>
      <c r="C151" s="4390">
        <v>366373</v>
      </c>
      <c r="D151" s="4388">
        <v>6796</v>
      </c>
      <c r="E151" s="4388" t="s">
        <v>718</v>
      </c>
      <c r="F151" s="4388" t="s">
        <v>34</v>
      </c>
      <c r="G151" s="4388" t="s">
        <v>536</v>
      </c>
      <c r="H151" s="4388" t="s">
        <v>1637</v>
      </c>
      <c r="I151" s="4412" t="s">
        <v>1723</v>
      </c>
      <c r="J151" s="2719" t="s">
        <v>1724</v>
      </c>
      <c r="K151" s="4388">
        <v>365</v>
      </c>
      <c r="L151" s="1172"/>
      <c r="M151" s="1173"/>
      <c r="N151" s="1173"/>
      <c r="O151" s="4106"/>
      <c r="P151" s="4106" t="s">
        <v>80</v>
      </c>
      <c r="Q151" s="4106">
        <v>480</v>
      </c>
      <c r="R151" s="4106">
        <v>3</v>
      </c>
      <c r="S151" s="4106">
        <f t="shared" si="49"/>
        <v>1440</v>
      </c>
      <c r="T151" s="3886" t="s">
        <v>385</v>
      </c>
      <c r="U151" s="1252"/>
    </row>
    <row r="152" spans="1:23" ht="12.75" customHeight="1" thickBot="1">
      <c r="A152" s="599" t="s">
        <v>315</v>
      </c>
      <c r="B152" s="4398"/>
      <c r="C152" s="4391"/>
      <c r="D152" s="4389"/>
      <c r="E152" s="4389"/>
      <c r="F152" s="4389"/>
      <c r="G152" s="4389"/>
      <c r="H152" s="4389"/>
      <c r="I152" s="4413"/>
      <c r="J152" s="2719" t="s">
        <v>1725</v>
      </c>
      <c r="K152" s="4389"/>
      <c r="L152" s="1172"/>
      <c r="M152" s="1173"/>
      <c r="N152" s="1173"/>
      <c r="O152" s="3761"/>
      <c r="P152" s="3761" t="s">
        <v>80</v>
      </c>
      <c r="Q152" s="3761">
        <v>480</v>
      </c>
      <c r="R152" s="3761">
        <v>3</v>
      </c>
      <c r="S152" s="3761">
        <f t="shared" si="49"/>
        <v>1440</v>
      </c>
      <c r="T152" s="3887"/>
      <c r="U152" s="1252"/>
    </row>
    <row r="153" spans="1:23" s="973" customFormat="1" ht="12.75" customHeight="1">
      <c r="A153" s="599" t="s">
        <v>315</v>
      </c>
      <c r="B153" s="4398"/>
      <c r="C153" s="2788">
        <v>366779</v>
      </c>
      <c r="D153" s="2789">
        <v>7161</v>
      </c>
      <c r="E153" s="2789" t="s">
        <v>718</v>
      </c>
      <c r="F153" s="2789" t="s">
        <v>34</v>
      </c>
      <c r="G153" s="2789" t="s">
        <v>536</v>
      </c>
      <c r="H153" s="2789" t="str">
        <f t="shared" ref="H153" si="51">A153&amp;"-"&amp;E153&amp;F153&amp;"-"&amp;G153</f>
        <v>PK4-YR-ME</v>
      </c>
      <c r="I153" s="2792" t="s">
        <v>1785</v>
      </c>
      <c r="J153" s="2791" t="s">
        <v>1787</v>
      </c>
      <c r="K153" s="2790">
        <v>365</v>
      </c>
      <c r="L153" s="1172"/>
      <c r="M153" s="1173"/>
      <c r="N153" s="1173"/>
      <c r="O153" s="1694" t="s">
        <v>80</v>
      </c>
      <c r="P153" s="964"/>
      <c r="Q153" s="964">
        <v>30</v>
      </c>
      <c r="R153" s="964">
        <v>1</v>
      </c>
      <c r="S153" s="2787">
        <v>30</v>
      </c>
      <c r="T153" s="1132" t="s">
        <v>385</v>
      </c>
      <c r="U153" s="1252"/>
      <c r="V153" s="1251"/>
      <c r="W153" s="1251"/>
    </row>
    <row r="154" spans="1:23" ht="12.75" customHeight="1" thickBot="1">
      <c r="A154" s="599" t="s">
        <v>315</v>
      </c>
      <c r="B154" s="4398"/>
      <c r="C154" s="2689">
        <v>366309</v>
      </c>
      <c r="D154" s="2689">
        <v>6783</v>
      </c>
      <c r="E154" s="2690" t="s">
        <v>718</v>
      </c>
      <c r="F154" s="2690" t="s">
        <v>34</v>
      </c>
      <c r="G154" s="2690" t="s">
        <v>536</v>
      </c>
      <c r="H154" s="2690" t="str">
        <f t="shared" ref="H154" si="52">A154&amp;"-"&amp;E154&amp;F154&amp;"-"&amp;G154</f>
        <v>PK4-YR-ME</v>
      </c>
      <c r="I154" s="2696" t="s">
        <v>1661</v>
      </c>
      <c r="J154" s="2697" t="s">
        <v>1682</v>
      </c>
      <c r="K154" s="2698">
        <v>540</v>
      </c>
      <c r="L154" s="701"/>
      <c r="M154" s="702"/>
      <c r="O154" s="970" t="s">
        <v>80</v>
      </c>
      <c r="P154" s="970"/>
      <c r="Q154" s="970">
        <v>60</v>
      </c>
      <c r="R154" s="970">
        <v>1</v>
      </c>
      <c r="S154" s="1905">
        <v>60</v>
      </c>
      <c r="T154" s="2655" t="s">
        <v>385</v>
      </c>
      <c r="U154" s="1252"/>
    </row>
    <row r="155" spans="1:23" ht="12.75" customHeight="1" thickBot="1">
      <c r="A155" s="599" t="s">
        <v>315</v>
      </c>
      <c r="B155" s="4398"/>
      <c r="C155" s="4385">
        <v>357629</v>
      </c>
      <c r="D155" s="4385">
        <v>1518</v>
      </c>
      <c r="E155" s="4385" t="s">
        <v>34</v>
      </c>
      <c r="F155" s="4385" t="s">
        <v>9</v>
      </c>
      <c r="G155" s="4385" t="s">
        <v>536</v>
      </c>
      <c r="H155" s="4385" t="s">
        <v>1638</v>
      </c>
      <c r="I155" s="4406" t="s">
        <v>147</v>
      </c>
      <c r="J155" s="2217" t="s">
        <v>1550</v>
      </c>
      <c r="K155" s="4385">
        <v>120</v>
      </c>
      <c r="L155" s="701"/>
      <c r="M155" s="702"/>
      <c r="O155" s="4106"/>
      <c r="P155" s="4106" t="s">
        <v>80</v>
      </c>
      <c r="Q155" s="4106">
        <v>120</v>
      </c>
      <c r="R155" s="4106">
        <v>2</v>
      </c>
      <c r="S155" s="4106">
        <f t="shared" si="49"/>
        <v>240</v>
      </c>
      <c r="T155" s="1130" t="s">
        <v>384</v>
      </c>
      <c r="U155" s="1253"/>
    </row>
    <row r="156" spans="1:23" ht="12.75" customHeight="1" thickBot="1">
      <c r="A156" s="599" t="s">
        <v>315</v>
      </c>
      <c r="B156" s="4398"/>
      <c r="C156" s="4386"/>
      <c r="D156" s="4386"/>
      <c r="E156" s="4386"/>
      <c r="F156" s="4386"/>
      <c r="G156" s="4386"/>
      <c r="H156" s="4386"/>
      <c r="I156" s="4407"/>
      <c r="J156" s="4392" t="s">
        <v>1551</v>
      </c>
      <c r="K156" s="4386"/>
      <c r="O156" s="3760"/>
      <c r="P156" s="3760"/>
      <c r="Q156" s="3760"/>
      <c r="R156" s="3760"/>
      <c r="S156" s="3760"/>
      <c r="T156" s="1130"/>
      <c r="U156" s="1253"/>
    </row>
    <row r="157" spans="1:23" ht="12.75" customHeight="1" thickBot="1">
      <c r="A157" s="600" t="s">
        <v>315</v>
      </c>
      <c r="B157" s="4399"/>
      <c r="C157" s="4387"/>
      <c r="D157" s="4387"/>
      <c r="E157" s="4387"/>
      <c r="F157" s="4387"/>
      <c r="G157" s="4387"/>
      <c r="H157" s="4387"/>
      <c r="I157" s="4408"/>
      <c r="J157" s="4393"/>
      <c r="K157" s="4387"/>
      <c r="L157" s="715"/>
      <c r="M157" s="716"/>
      <c r="N157" s="716"/>
      <c r="O157" s="3795"/>
      <c r="P157" s="3795" t="s">
        <v>80</v>
      </c>
      <c r="Q157" s="3795">
        <v>120</v>
      </c>
      <c r="R157" s="3795">
        <v>2</v>
      </c>
      <c r="S157" s="3795">
        <f t="shared" si="49"/>
        <v>240</v>
      </c>
      <c r="T157" s="1130" t="s">
        <v>383</v>
      </c>
      <c r="U157" s="1252"/>
    </row>
    <row r="158" spans="1:23" ht="12.75" customHeight="1">
      <c r="A158" s="598" t="s">
        <v>315</v>
      </c>
      <c r="B158" s="4397" t="s">
        <v>420</v>
      </c>
      <c r="C158" s="3793">
        <v>357630</v>
      </c>
      <c r="D158" s="3759">
        <v>1507</v>
      </c>
      <c r="E158" s="3759" t="s">
        <v>846</v>
      </c>
      <c r="F158" s="3759" t="s">
        <v>32</v>
      </c>
      <c r="G158" s="3759" t="s">
        <v>536</v>
      </c>
      <c r="H158" s="3759" t="s">
        <v>1572</v>
      </c>
      <c r="I158" s="3752" t="s">
        <v>106</v>
      </c>
      <c r="J158" s="652" t="s">
        <v>107</v>
      </c>
      <c r="K158" s="3742">
        <v>90</v>
      </c>
      <c r="L158" s="605"/>
      <c r="M158" s="606"/>
      <c r="N158" s="2060"/>
      <c r="O158" s="3742" t="s">
        <v>80</v>
      </c>
      <c r="P158" s="3754"/>
      <c r="Q158" s="3742">
        <v>60</v>
      </c>
      <c r="R158" s="3742">
        <v>1</v>
      </c>
      <c r="S158" s="3745">
        <f t="shared" si="49"/>
        <v>60</v>
      </c>
      <c r="T158" s="3886" t="s">
        <v>383</v>
      </c>
      <c r="U158" s="1252"/>
    </row>
    <row r="159" spans="1:23" ht="12.75" customHeight="1">
      <c r="A159" s="599" t="s">
        <v>315</v>
      </c>
      <c r="B159" s="4398"/>
      <c r="C159" s="3673"/>
      <c r="D159" s="3760"/>
      <c r="E159" s="3760"/>
      <c r="F159" s="3760"/>
      <c r="G159" s="3760"/>
      <c r="H159" s="3760"/>
      <c r="I159" s="3753"/>
      <c r="J159" s="700" t="s">
        <v>108</v>
      </c>
      <c r="K159" s="3743"/>
      <c r="L159" s="701"/>
      <c r="M159" s="702"/>
      <c r="O159" s="3743"/>
      <c r="P159" s="3613"/>
      <c r="Q159" s="3743"/>
      <c r="R159" s="3743"/>
      <c r="S159" s="3616"/>
      <c r="T159" s="3891"/>
      <c r="U159" s="637"/>
    </row>
    <row r="160" spans="1:23" ht="12.75" customHeight="1">
      <c r="A160" s="599" t="s">
        <v>315</v>
      </c>
      <c r="B160" s="4398"/>
      <c r="C160" s="3673"/>
      <c r="D160" s="3760"/>
      <c r="E160" s="3760"/>
      <c r="F160" s="3760"/>
      <c r="G160" s="3760"/>
      <c r="H160" s="3760"/>
      <c r="I160" s="3679"/>
      <c r="J160" s="700" t="s">
        <v>109</v>
      </c>
      <c r="K160" s="3743"/>
      <c r="L160" s="701"/>
      <c r="M160" s="702"/>
      <c r="O160" s="3743"/>
      <c r="P160" s="3613"/>
      <c r="Q160" s="3743"/>
      <c r="R160" s="3743"/>
      <c r="S160" s="3616"/>
      <c r="T160" s="3891"/>
      <c r="U160" s="637"/>
    </row>
    <row r="161" spans="1:21" ht="12.75" customHeight="1">
      <c r="A161" s="599" t="s">
        <v>315</v>
      </c>
      <c r="B161" s="4398"/>
      <c r="C161" s="3673"/>
      <c r="D161" s="3760"/>
      <c r="E161" s="3760"/>
      <c r="F161" s="3760"/>
      <c r="G161" s="3760"/>
      <c r="H161" s="3760"/>
      <c r="I161" s="609" t="s">
        <v>110</v>
      </c>
      <c r="J161" s="700" t="s">
        <v>128</v>
      </c>
      <c r="K161" s="3743"/>
      <c r="L161" s="701"/>
      <c r="M161" s="702"/>
      <c r="O161" s="3743"/>
      <c r="P161" s="3613"/>
      <c r="Q161" s="3743"/>
      <c r="R161" s="3743"/>
      <c r="S161" s="3616"/>
      <c r="T161" s="3891"/>
      <c r="U161" s="637"/>
    </row>
    <row r="162" spans="1:21" ht="12.75" customHeight="1">
      <c r="A162" s="599" t="s">
        <v>315</v>
      </c>
      <c r="B162" s="4398"/>
      <c r="C162" s="3673"/>
      <c r="D162" s="3760"/>
      <c r="E162" s="3760"/>
      <c r="F162" s="3760"/>
      <c r="G162" s="3760"/>
      <c r="H162" s="3760"/>
      <c r="I162" s="609" t="s">
        <v>112</v>
      </c>
      <c r="J162" s="700" t="s">
        <v>113</v>
      </c>
      <c r="K162" s="3743"/>
      <c r="L162" s="701"/>
      <c r="M162" s="702"/>
      <c r="O162" s="3743"/>
      <c r="P162" s="3613"/>
      <c r="Q162" s="3743"/>
      <c r="R162" s="3743"/>
      <c r="S162" s="3616"/>
      <c r="T162" s="3891"/>
      <c r="U162" s="637"/>
    </row>
    <row r="163" spans="1:21" ht="12.75" customHeight="1">
      <c r="A163" s="599" t="s">
        <v>315</v>
      </c>
      <c r="B163" s="4398"/>
      <c r="C163" s="3673"/>
      <c r="D163" s="3760"/>
      <c r="E163" s="3760"/>
      <c r="F163" s="3760"/>
      <c r="G163" s="3760"/>
      <c r="H163" s="3760"/>
      <c r="I163" s="609" t="s">
        <v>114</v>
      </c>
      <c r="J163" s="700" t="s">
        <v>115</v>
      </c>
      <c r="K163" s="3743"/>
      <c r="L163" s="701"/>
      <c r="M163" s="702"/>
      <c r="O163" s="3743"/>
      <c r="P163" s="3613"/>
      <c r="Q163" s="3743"/>
      <c r="R163" s="3743"/>
      <c r="S163" s="3616"/>
      <c r="T163" s="3891"/>
      <c r="U163" s="637"/>
    </row>
    <row r="164" spans="1:21" ht="12.75" customHeight="1">
      <c r="A164" s="599" t="s">
        <v>315</v>
      </c>
      <c r="B164" s="4398"/>
      <c r="C164" s="3673"/>
      <c r="D164" s="3760"/>
      <c r="E164" s="3760"/>
      <c r="F164" s="3760"/>
      <c r="G164" s="3760"/>
      <c r="H164" s="3760"/>
      <c r="I164" s="3568" t="s">
        <v>116</v>
      </c>
      <c r="J164" s="700" t="s">
        <v>117</v>
      </c>
      <c r="K164" s="3743"/>
      <c r="L164" s="701"/>
      <c r="M164" s="702"/>
      <c r="O164" s="3743"/>
      <c r="P164" s="3613"/>
      <c r="Q164" s="3743"/>
      <c r="R164" s="3743"/>
      <c r="S164" s="3616"/>
      <c r="T164" s="3891"/>
      <c r="U164" s="637"/>
    </row>
    <row r="165" spans="1:21" ht="12.75" customHeight="1">
      <c r="A165" s="599" t="s">
        <v>315</v>
      </c>
      <c r="B165" s="4398"/>
      <c r="C165" s="3673"/>
      <c r="D165" s="3760"/>
      <c r="E165" s="3760"/>
      <c r="F165" s="3760"/>
      <c r="G165" s="3760"/>
      <c r="H165" s="3760"/>
      <c r="I165" s="3753"/>
      <c r="J165" s="700" t="s">
        <v>118</v>
      </c>
      <c r="K165" s="3743"/>
      <c r="L165" s="701"/>
      <c r="M165" s="702"/>
      <c r="O165" s="3743"/>
      <c r="P165" s="3613"/>
      <c r="Q165" s="3743"/>
      <c r="R165" s="3743"/>
      <c r="S165" s="3616"/>
      <c r="T165" s="3891"/>
      <c r="U165" s="637"/>
    </row>
    <row r="166" spans="1:21" ht="12.75" customHeight="1">
      <c r="A166" s="599" t="s">
        <v>315</v>
      </c>
      <c r="B166" s="4398"/>
      <c r="C166" s="3670"/>
      <c r="D166" s="3885"/>
      <c r="E166" s="3885"/>
      <c r="F166" s="3885"/>
      <c r="G166" s="3885"/>
      <c r="H166" s="3885"/>
      <c r="I166" s="3659"/>
      <c r="J166" s="2219" t="s">
        <v>119</v>
      </c>
      <c r="K166" s="3661"/>
      <c r="L166" s="2220"/>
      <c r="M166" s="2221"/>
      <c r="N166" s="2221"/>
      <c r="O166" s="3661"/>
      <c r="P166" s="3614"/>
      <c r="Q166" s="3661"/>
      <c r="R166" s="3661"/>
      <c r="S166" s="3617"/>
      <c r="T166" s="4384"/>
      <c r="U166" s="637"/>
    </row>
    <row r="167" spans="1:21" ht="12.75" customHeight="1" thickBot="1">
      <c r="A167" s="599" t="s">
        <v>315</v>
      </c>
      <c r="B167" s="4398"/>
      <c r="C167" s="2172">
        <v>364669</v>
      </c>
      <c r="D167" s="2173">
        <v>3231</v>
      </c>
      <c r="E167" s="2207" t="s">
        <v>695</v>
      </c>
      <c r="F167" s="2207" t="s">
        <v>32</v>
      </c>
      <c r="G167" s="2207" t="s">
        <v>697</v>
      </c>
      <c r="H167" s="2207" t="s">
        <v>1573</v>
      </c>
      <c r="I167" s="730" t="s">
        <v>120</v>
      </c>
      <c r="J167" s="2471" t="s">
        <v>121</v>
      </c>
      <c r="K167" s="1961">
        <v>60</v>
      </c>
      <c r="L167" s="2225"/>
      <c r="M167" s="2226"/>
      <c r="N167" s="2226"/>
      <c r="O167" s="1103" t="s">
        <v>80</v>
      </c>
      <c r="P167" s="1103"/>
      <c r="Q167" s="1103">
        <v>60</v>
      </c>
      <c r="R167" s="1103">
        <v>2</v>
      </c>
      <c r="S167" s="2222">
        <f t="shared" ref="S167" si="53">Q167*R167</f>
        <v>120</v>
      </c>
      <c r="T167" s="2227" t="s">
        <v>383</v>
      </c>
      <c r="U167" s="637"/>
    </row>
    <row r="168" spans="1:21" ht="12.75" customHeight="1" thickBot="1">
      <c r="A168" s="599" t="s">
        <v>315</v>
      </c>
      <c r="B168" s="4398"/>
      <c r="C168" s="2089">
        <v>357636</v>
      </c>
      <c r="D168" s="2087">
        <v>1510</v>
      </c>
      <c r="E168" s="2087" t="s">
        <v>34</v>
      </c>
      <c r="F168" s="2087" t="s">
        <v>42</v>
      </c>
      <c r="G168" s="2087" t="s">
        <v>706</v>
      </c>
      <c r="H168" s="2087" t="s">
        <v>1354</v>
      </c>
      <c r="I168" s="2088" t="s">
        <v>1307</v>
      </c>
      <c r="J168" s="2088" t="s">
        <v>1308</v>
      </c>
      <c r="K168" s="957">
        <v>120</v>
      </c>
      <c r="L168" s="1169"/>
      <c r="M168" s="1170"/>
      <c r="N168" s="1170"/>
      <c r="O168" s="957"/>
      <c r="P168" s="957" t="s">
        <v>80</v>
      </c>
      <c r="Q168" s="957">
        <v>60</v>
      </c>
      <c r="R168" s="957">
        <v>2</v>
      </c>
      <c r="S168" s="1171">
        <f t="shared" ref="S168:S187" si="54">Q168*R168</f>
        <v>120</v>
      </c>
      <c r="T168" s="1130" t="s">
        <v>383</v>
      </c>
      <c r="U168" s="1252"/>
    </row>
    <row r="169" spans="1:21" ht="12.75" customHeight="1">
      <c r="A169" s="599" t="s">
        <v>315</v>
      </c>
      <c r="B169" s="4398"/>
      <c r="C169" s="3793">
        <v>357635</v>
      </c>
      <c r="D169" s="3759">
        <v>1513</v>
      </c>
      <c r="E169" s="3759" t="s">
        <v>696</v>
      </c>
      <c r="F169" s="3759" t="s">
        <v>9</v>
      </c>
      <c r="G169" s="3759" t="s">
        <v>697</v>
      </c>
      <c r="H169" s="3759" t="s">
        <v>1571</v>
      </c>
      <c r="I169" s="3752" t="s">
        <v>130</v>
      </c>
      <c r="J169" s="700" t="s">
        <v>68</v>
      </c>
      <c r="K169" s="3759">
        <v>180</v>
      </c>
      <c r="L169" s="701"/>
      <c r="M169" s="702"/>
      <c r="O169" s="3759"/>
      <c r="P169" s="3759" t="s">
        <v>80</v>
      </c>
      <c r="Q169" s="3759">
        <v>480</v>
      </c>
      <c r="R169" s="3759">
        <v>3</v>
      </c>
      <c r="S169" s="3759">
        <f t="shared" si="54"/>
        <v>1440</v>
      </c>
      <c r="T169" s="3891" t="s">
        <v>384</v>
      </c>
      <c r="U169" s="1252"/>
    </row>
    <row r="170" spans="1:21" ht="12.75" customHeight="1" thickBot="1">
      <c r="A170" s="599" t="s">
        <v>315</v>
      </c>
      <c r="B170" s="4398"/>
      <c r="C170" s="3673"/>
      <c r="D170" s="3760"/>
      <c r="E170" s="3760"/>
      <c r="F170" s="3760"/>
      <c r="G170" s="3760"/>
      <c r="H170" s="3760"/>
      <c r="I170" s="3753"/>
      <c r="J170" s="700" t="s">
        <v>131</v>
      </c>
      <c r="K170" s="3760"/>
      <c r="L170" s="701"/>
      <c r="M170" s="702"/>
      <c r="O170" s="3760"/>
      <c r="P170" s="3760" t="s">
        <v>80</v>
      </c>
      <c r="Q170" s="3760">
        <v>480</v>
      </c>
      <c r="R170" s="3760">
        <v>3</v>
      </c>
      <c r="S170" s="3760">
        <f t="shared" si="54"/>
        <v>1440</v>
      </c>
      <c r="T170" s="3887"/>
      <c r="U170" s="1252"/>
    </row>
    <row r="171" spans="1:21" ht="12.75" customHeight="1" thickBot="1">
      <c r="A171" s="599" t="s">
        <v>315</v>
      </c>
      <c r="B171" s="4398"/>
      <c r="C171" s="4038"/>
      <c r="D171" s="3761"/>
      <c r="E171" s="3761"/>
      <c r="F171" s="3761"/>
      <c r="G171" s="3761"/>
      <c r="H171" s="3761"/>
      <c r="I171" s="3679"/>
      <c r="J171" s="700" t="s">
        <v>69</v>
      </c>
      <c r="K171" s="3761"/>
      <c r="L171" s="701"/>
      <c r="M171" s="702"/>
      <c r="N171" s="702"/>
      <c r="O171" s="3761"/>
      <c r="P171" s="3761" t="s">
        <v>80</v>
      </c>
      <c r="Q171" s="3761">
        <v>480</v>
      </c>
      <c r="R171" s="3761">
        <v>3</v>
      </c>
      <c r="S171" s="3761">
        <f t="shared" si="54"/>
        <v>1440</v>
      </c>
      <c r="T171" s="1130" t="s">
        <v>383</v>
      </c>
      <c r="U171" s="1252"/>
    </row>
    <row r="172" spans="1:21" ht="12.75" customHeight="1" thickBot="1">
      <c r="A172" s="599" t="s">
        <v>315</v>
      </c>
      <c r="B172" s="4398"/>
      <c r="C172" s="4088">
        <v>357632</v>
      </c>
      <c r="D172" s="3952">
        <v>1514</v>
      </c>
      <c r="E172" s="3952" t="s">
        <v>718</v>
      </c>
      <c r="F172" s="3952" t="s">
        <v>34</v>
      </c>
      <c r="G172" s="3952" t="s">
        <v>536</v>
      </c>
      <c r="H172" s="3952" t="s">
        <v>1637</v>
      </c>
      <c r="I172" s="4381" t="s">
        <v>132</v>
      </c>
      <c r="J172" s="2691" t="s">
        <v>1678</v>
      </c>
      <c r="K172" s="3952">
        <v>365</v>
      </c>
      <c r="L172" s="701"/>
      <c r="M172" s="702"/>
      <c r="O172" s="4106"/>
      <c r="P172" s="4106" t="s">
        <v>80</v>
      </c>
      <c r="Q172" s="4106">
        <v>480</v>
      </c>
      <c r="R172" s="4106">
        <v>3</v>
      </c>
      <c r="S172" s="4106">
        <f t="shared" si="54"/>
        <v>1440</v>
      </c>
      <c r="T172" s="1132" t="s">
        <v>385</v>
      </c>
      <c r="U172" s="1252"/>
    </row>
    <row r="173" spans="1:21" ht="12.75" customHeight="1">
      <c r="A173" s="599" t="s">
        <v>315</v>
      </c>
      <c r="B173" s="4398"/>
      <c r="C173" s="4089"/>
      <c r="D173" s="3953"/>
      <c r="E173" s="3953"/>
      <c r="F173" s="3953"/>
      <c r="G173" s="3953"/>
      <c r="H173" s="3953"/>
      <c r="I173" s="4382"/>
      <c r="J173" s="2691" t="s">
        <v>134</v>
      </c>
      <c r="K173" s="3953"/>
      <c r="L173" s="701"/>
      <c r="M173" s="702"/>
      <c r="O173" s="3760"/>
      <c r="P173" s="3760" t="s">
        <v>80</v>
      </c>
      <c r="Q173" s="3760">
        <v>480</v>
      </c>
      <c r="R173" s="3760">
        <v>3</v>
      </c>
      <c r="S173" s="3760">
        <f t="shared" si="54"/>
        <v>1440</v>
      </c>
      <c r="T173" s="3886" t="s">
        <v>383</v>
      </c>
      <c r="U173" s="1252"/>
    </row>
    <row r="174" spans="1:21" ht="12.75" customHeight="1" thickBot="1">
      <c r="A174" s="599" t="s">
        <v>315</v>
      </c>
      <c r="B174" s="4398"/>
      <c r="C174" s="4090"/>
      <c r="D174" s="3954"/>
      <c r="E174" s="3954"/>
      <c r="F174" s="3954"/>
      <c r="G174" s="3954"/>
      <c r="H174" s="3954"/>
      <c r="I174" s="4383"/>
      <c r="J174" s="2691" t="s">
        <v>135</v>
      </c>
      <c r="K174" s="3954"/>
      <c r="L174" s="701"/>
      <c r="M174" s="702"/>
      <c r="N174" s="702"/>
      <c r="O174" s="3761"/>
      <c r="P174" s="3761" t="s">
        <v>80</v>
      </c>
      <c r="Q174" s="3761">
        <v>480</v>
      </c>
      <c r="R174" s="3761">
        <v>3</v>
      </c>
      <c r="S174" s="3761">
        <f t="shared" si="54"/>
        <v>1440</v>
      </c>
      <c r="T174" s="3887"/>
      <c r="U174" s="1252"/>
    </row>
    <row r="175" spans="1:21" ht="12.75" customHeight="1" thickBot="1">
      <c r="A175" s="599" t="s">
        <v>315</v>
      </c>
      <c r="B175" s="4398"/>
      <c r="C175" s="4091">
        <v>357634</v>
      </c>
      <c r="D175" s="3990">
        <v>1516</v>
      </c>
      <c r="E175" s="3990" t="s">
        <v>718</v>
      </c>
      <c r="F175" s="3990" t="s">
        <v>34</v>
      </c>
      <c r="G175" s="3990" t="s">
        <v>536</v>
      </c>
      <c r="H175" s="3990" t="s">
        <v>1637</v>
      </c>
      <c r="I175" s="4427" t="s">
        <v>139</v>
      </c>
      <c r="J175" s="2692" t="s">
        <v>1679</v>
      </c>
      <c r="K175" s="3990">
        <v>365</v>
      </c>
      <c r="L175" s="701"/>
      <c r="M175" s="702"/>
      <c r="O175" s="4106"/>
      <c r="P175" s="4106" t="s">
        <v>80</v>
      </c>
      <c r="Q175" s="4106">
        <v>480</v>
      </c>
      <c r="R175" s="4106">
        <v>3</v>
      </c>
      <c r="S175" s="4106">
        <f t="shared" si="54"/>
        <v>1440</v>
      </c>
      <c r="T175" s="1132" t="s">
        <v>385</v>
      </c>
      <c r="U175" s="1252"/>
    </row>
    <row r="176" spans="1:21" ht="12.75" customHeight="1" thickBot="1">
      <c r="A176" s="599" t="s">
        <v>315</v>
      </c>
      <c r="B176" s="4398"/>
      <c r="C176" s="4092"/>
      <c r="D176" s="3991"/>
      <c r="E176" s="3991"/>
      <c r="F176" s="3991"/>
      <c r="G176" s="3991"/>
      <c r="H176" s="3991"/>
      <c r="I176" s="4428"/>
      <c r="J176" s="2692" t="s">
        <v>143</v>
      </c>
      <c r="K176" s="3991"/>
      <c r="L176" s="701"/>
      <c r="M176" s="702"/>
      <c r="N176" s="702"/>
      <c r="O176" s="3761"/>
      <c r="P176" s="3761" t="s">
        <v>80</v>
      </c>
      <c r="Q176" s="3761">
        <v>480</v>
      </c>
      <c r="R176" s="3761">
        <v>3</v>
      </c>
      <c r="S176" s="3761">
        <f t="shared" si="54"/>
        <v>1440</v>
      </c>
      <c r="T176" s="1130" t="s">
        <v>383</v>
      </c>
      <c r="U176" s="1252"/>
    </row>
    <row r="177" spans="1:23" ht="12" customHeight="1">
      <c r="A177" s="599" t="s">
        <v>315</v>
      </c>
      <c r="B177" s="4398"/>
      <c r="C177" s="4101">
        <v>357633</v>
      </c>
      <c r="D177" s="4004">
        <v>1517</v>
      </c>
      <c r="E177" s="4004" t="s">
        <v>718</v>
      </c>
      <c r="F177" s="4004" t="s">
        <v>34</v>
      </c>
      <c r="G177" s="4004" t="s">
        <v>536</v>
      </c>
      <c r="H177" s="4004" t="str">
        <f t="shared" ref="H177" si="55">A177&amp;"-"&amp;E177&amp;F177&amp;"-"&amp;G177</f>
        <v>PK4-YR-ME</v>
      </c>
      <c r="I177" s="4434" t="s">
        <v>144</v>
      </c>
      <c r="J177" s="3048" t="s">
        <v>1680</v>
      </c>
      <c r="K177" s="4424">
        <v>365</v>
      </c>
      <c r="L177" s="701"/>
      <c r="M177" s="702"/>
      <c r="O177" s="4106"/>
      <c r="P177" s="4106" t="s">
        <v>80</v>
      </c>
      <c r="Q177" s="4106">
        <v>480</v>
      </c>
      <c r="R177" s="4106">
        <v>3</v>
      </c>
      <c r="S177" s="4106">
        <f t="shared" si="54"/>
        <v>1440</v>
      </c>
      <c r="T177" s="3886" t="s">
        <v>385</v>
      </c>
      <c r="U177" s="1252"/>
    </row>
    <row r="178" spans="1:23" ht="12.75" customHeight="1" thickBot="1">
      <c r="A178" s="599" t="s">
        <v>315</v>
      </c>
      <c r="B178" s="4398"/>
      <c r="C178" s="4102"/>
      <c r="D178" s="4005"/>
      <c r="E178" s="4005"/>
      <c r="F178" s="4005"/>
      <c r="G178" s="4005"/>
      <c r="H178" s="4005"/>
      <c r="I178" s="4435"/>
      <c r="J178" s="2693" t="s">
        <v>146</v>
      </c>
      <c r="K178" s="4425"/>
      <c r="L178" s="701"/>
      <c r="M178" s="702"/>
      <c r="N178" s="702"/>
      <c r="O178" s="3761"/>
      <c r="P178" s="3761" t="s">
        <v>80</v>
      </c>
      <c r="Q178" s="3761">
        <v>480</v>
      </c>
      <c r="R178" s="3761">
        <v>3</v>
      </c>
      <c r="S178" s="3761">
        <f t="shared" si="54"/>
        <v>1440</v>
      </c>
      <c r="T178" s="3887"/>
      <c r="U178" s="1252"/>
    </row>
    <row r="179" spans="1:23" ht="12.75" customHeight="1" thickBot="1">
      <c r="A179" s="599" t="s">
        <v>315</v>
      </c>
      <c r="B179" s="4398"/>
      <c r="C179" s="4103"/>
      <c r="D179" s="4006"/>
      <c r="E179" s="4006"/>
      <c r="F179" s="4006"/>
      <c r="G179" s="4006"/>
      <c r="H179" s="4006"/>
      <c r="I179" s="4436"/>
      <c r="J179" s="3049" t="s">
        <v>1809</v>
      </c>
      <c r="K179" s="4426"/>
      <c r="L179" s="701"/>
      <c r="M179" s="702"/>
      <c r="N179" s="702"/>
      <c r="O179" s="2171"/>
      <c r="P179" s="2171"/>
      <c r="Q179" s="2171"/>
      <c r="R179" s="2171"/>
      <c r="S179" s="2171"/>
      <c r="T179" s="1132"/>
      <c r="U179" s="1252"/>
    </row>
    <row r="180" spans="1:23" ht="12.75" customHeight="1">
      <c r="A180" s="599" t="s">
        <v>315</v>
      </c>
      <c r="B180" s="4398"/>
      <c r="C180" s="4390">
        <v>366374</v>
      </c>
      <c r="D180" s="4388">
        <v>6796</v>
      </c>
      <c r="E180" s="4388" t="s">
        <v>718</v>
      </c>
      <c r="F180" s="4388" t="s">
        <v>34</v>
      </c>
      <c r="G180" s="4388" t="s">
        <v>536</v>
      </c>
      <c r="H180" s="4388" t="s">
        <v>1637</v>
      </c>
      <c r="I180" s="4412" t="s">
        <v>1723</v>
      </c>
      <c r="J180" s="2719" t="s">
        <v>1724</v>
      </c>
      <c r="K180" s="4388">
        <v>365</v>
      </c>
      <c r="L180" s="1172"/>
      <c r="M180" s="1173"/>
      <c r="N180" s="1173"/>
      <c r="O180" s="4106"/>
      <c r="P180" s="4106" t="s">
        <v>80</v>
      </c>
      <c r="Q180" s="4106">
        <v>480</v>
      </c>
      <c r="R180" s="4106">
        <v>3</v>
      </c>
      <c r="S180" s="4106">
        <f t="shared" si="54"/>
        <v>1440</v>
      </c>
      <c r="T180" s="3886" t="s">
        <v>385</v>
      </c>
      <c r="U180" s="1252"/>
    </row>
    <row r="181" spans="1:23" ht="12.75" customHeight="1" thickBot="1">
      <c r="A181" s="599" t="s">
        <v>315</v>
      </c>
      <c r="B181" s="4398"/>
      <c r="C181" s="4391"/>
      <c r="D181" s="4389"/>
      <c r="E181" s="4389"/>
      <c r="F181" s="4389"/>
      <c r="G181" s="4389"/>
      <c r="H181" s="4389"/>
      <c r="I181" s="4413"/>
      <c r="J181" s="2719" t="s">
        <v>1725</v>
      </c>
      <c r="K181" s="4389"/>
      <c r="L181" s="1172"/>
      <c r="M181" s="1173"/>
      <c r="N181" s="1173"/>
      <c r="O181" s="3761"/>
      <c r="P181" s="3761" t="s">
        <v>80</v>
      </c>
      <c r="Q181" s="3761">
        <v>480</v>
      </c>
      <c r="R181" s="3761">
        <v>3</v>
      </c>
      <c r="S181" s="3761">
        <f t="shared" si="54"/>
        <v>1440</v>
      </c>
      <c r="T181" s="3887"/>
      <c r="U181" s="1252"/>
    </row>
    <row r="182" spans="1:23" s="973" customFormat="1" ht="12.75" customHeight="1">
      <c r="A182" s="599" t="s">
        <v>315</v>
      </c>
      <c r="B182" s="4398"/>
      <c r="C182" s="2788">
        <v>366780</v>
      </c>
      <c r="D182" s="2789">
        <v>7161</v>
      </c>
      <c r="E182" s="2789" t="s">
        <v>718</v>
      </c>
      <c r="F182" s="2789" t="s">
        <v>34</v>
      </c>
      <c r="G182" s="2789" t="s">
        <v>536</v>
      </c>
      <c r="H182" s="2789" t="str">
        <f t="shared" ref="H182" si="56">A182&amp;"-"&amp;E182&amp;F182&amp;"-"&amp;G182</f>
        <v>PK4-YR-ME</v>
      </c>
      <c r="I182" s="2792" t="s">
        <v>1785</v>
      </c>
      <c r="J182" s="2791" t="s">
        <v>1787</v>
      </c>
      <c r="K182" s="2790">
        <v>365</v>
      </c>
      <c r="L182" s="1172"/>
      <c r="M182" s="1173"/>
      <c r="N182" s="1173"/>
      <c r="O182" s="1694" t="s">
        <v>80</v>
      </c>
      <c r="P182" s="964"/>
      <c r="Q182" s="964">
        <v>30</v>
      </c>
      <c r="R182" s="964">
        <v>1</v>
      </c>
      <c r="S182" s="2787">
        <v>30</v>
      </c>
      <c r="T182" s="1132" t="s">
        <v>385</v>
      </c>
      <c r="U182" s="1252"/>
      <c r="V182" s="1251"/>
      <c r="W182" s="1251"/>
    </row>
    <row r="183" spans="1:23" ht="12.75" customHeight="1" thickBot="1">
      <c r="A183" s="599" t="s">
        <v>315</v>
      </c>
      <c r="B183" s="4398"/>
      <c r="C183" s="2689">
        <v>366310</v>
      </c>
      <c r="D183" s="2689">
        <v>6783</v>
      </c>
      <c r="E183" s="2690" t="s">
        <v>718</v>
      </c>
      <c r="F183" s="2690" t="s">
        <v>34</v>
      </c>
      <c r="G183" s="2690" t="s">
        <v>536</v>
      </c>
      <c r="H183" s="2690" t="str">
        <f t="shared" ref="H183" si="57">A183&amp;"-"&amp;E183&amp;F183&amp;"-"&amp;G183</f>
        <v>PK4-YR-ME</v>
      </c>
      <c r="I183" s="2696" t="s">
        <v>1661</v>
      </c>
      <c r="J183" s="2697" t="s">
        <v>1683</v>
      </c>
      <c r="K183" s="2698">
        <v>540</v>
      </c>
      <c r="L183" s="701"/>
      <c r="M183" s="702"/>
      <c r="O183" s="970" t="s">
        <v>80</v>
      </c>
      <c r="P183" s="970"/>
      <c r="Q183" s="970">
        <v>60</v>
      </c>
      <c r="R183" s="970">
        <v>1</v>
      </c>
      <c r="S183" s="1905">
        <v>60</v>
      </c>
      <c r="T183" s="2655" t="s">
        <v>385</v>
      </c>
      <c r="U183" s="1252"/>
    </row>
    <row r="184" spans="1:23" ht="12.75" customHeight="1" thickBot="1">
      <c r="A184" s="599" t="s">
        <v>315</v>
      </c>
      <c r="B184" s="4398"/>
      <c r="C184" s="4403">
        <v>357637</v>
      </c>
      <c r="D184" s="4385">
        <v>1518</v>
      </c>
      <c r="E184" s="4385" t="s">
        <v>34</v>
      </c>
      <c r="F184" s="4385" t="s">
        <v>9</v>
      </c>
      <c r="G184" s="4385" t="s">
        <v>536</v>
      </c>
      <c r="H184" s="4385" t="s">
        <v>1638</v>
      </c>
      <c r="I184" s="4406" t="s">
        <v>147</v>
      </c>
      <c r="J184" s="2217" t="s">
        <v>1550</v>
      </c>
      <c r="K184" s="4385">
        <v>120</v>
      </c>
      <c r="L184" s="701"/>
      <c r="M184" s="702"/>
      <c r="O184" s="4106"/>
      <c r="P184" s="4106" t="s">
        <v>80</v>
      </c>
      <c r="Q184" s="4106">
        <v>120</v>
      </c>
      <c r="R184" s="4106">
        <v>2</v>
      </c>
      <c r="S184" s="4106">
        <f t="shared" si="54"/>
        <v>240</v>
      </c>
      <c r="T184" s="1130" t="s">
        <v>384</v>
      </c>
      <c r="U184" s="1253"/>
    </row>
    <row r="185" spans="1:23" ht="12.75" customHeight="1" thickBot="1">
      <c r="A185" s="599" t="s">
        <v>315</v>
      </c>
      <c r="B185" s="4398"/>
      <c r="C185" s="4404"/>
      <c r="D185" s="4386"/>
      <c r="E185" s="4386"/>
      <c r="F185" s="4386"/>
      <c r="G185" s="4386"/>
      <c r="H185" s="4386"/>
      <c r="I185" s="4407"/>
      <c r="J185" s="4392" t="s">
        <v>1551</v>
      </c>
      <c r="K185" s="4386"/>
      <c r="O185" s="3760"/>
      <c r="P185" s="3760"/>
      <c r="Q185" s="3760"/>
      <c r="R185" s="3760"/>
      <c r="S185" s="3760"/>
      <c r="T185" s="1130"/>
      <c r="U185" s="1253"/>
    </row>
    <row r="186" spans="1:23" ht="12.75" customHeight="1" thickBot="1">
      <c r="A186" s="600" t="s">
        <v>315</v>
      </c>
      <c r="B186" s="4399"/>
      <c r="C186" s="4405"/>
      <c r="D186" s="4387"/>
      <c r="E186" s="4387"/>
      <c r="F186" s="4387"/>
      <c r="G186" s="4387"/>
      <c r="H186" s="4387"/>
      <c r="I186" s="4408"/>
      <c r="J186" s="4393"/>
      <c r="K186" s="4387"/>
      <c r="L186" s="715"/>
      <c r="M186" s="716"/>
      <c r="N186" s="716"/>
      <c r="O186" s="3795"/>
      <c r="P186" s="3795" t="s">
        <v>80</v>
      </c>
      <c r="Q186" s="3795">
        <v>120</v>
      </c>
      <c r="R186" s="3795">
        <v>2</v>
      </c>
      <c r="S186" s="3795">
        <f t="shared" si="54"/>
        <v>240</v>
      </c>
      <c r="T186" s="1130" t="s">
        <v>383</v>
      </c>
      <c r="U186" s="1252"/>
    </row>
    <row r="187" spans="1:23" ht="12.75" customHeight="1">
      <c r="A187" s="598" t="s">
        <v>315</v>
      </c>
      <c r="B187" s="4394" t="s">
        <v>421</v>
      </c>
      <c r="C187" s="3793">
        <v>356931</v>
      </c>
      <c r="D187" s="3759">
        <v>1507</v>
      </c>
      <c r="E187" s="603" t="s">
        <v>846</v>
      </c>
      <c r="F187" s="603" t="s">
        <v>32</v>
      </c>
      <c r="G187" s="603" t="s">
        <v>536</v>
      </c>
      <c r="H187" s="603" t="s">
        <v>1572</v>
      </c>
      <c r="I187" s="3752" t="s">
        <v>106</v>
      </c>
      <c r="J187" s="652" t="s">
        <v>107</v>
      </c>
      <c r="K187" s="3742">
        <v>90</v>
      </c>
      <c r="L187" s="605"/>
      <c r="M187" s="606"/>
      <c r="N187" s="2060"/>
      <c r="O187" s="3742" t="s">
        <v>80</v>
      </c>
      <c r="P187" s="3754"/>
      <c r="Q187" s="3742">
        <v>60</v>
      </c>
      <c r="R187" s="3742">
        <v>1</v>
      </c>
      <c r="S187" s="3745">
        <f t="shared" si="54"/>
        <v>60</v>
      </c>
      <c r="T187" s="3886" t="s">
        <v>383</v>
      </c>
      <c r="U187" s="1252"/>
    </row>
    <row r="188" spans="1:23" ht="12.75" customHeight="1">
      <c r="A188" s="599" t="s">
        <v>315</v>
      </c>
      <c r="B188" s="4395"/>
      <c r="C188" s="3673"/>
      <c r="D188" s="3760"/>
      <c r="E188" s="640" t="s">
        <v>846</v>
      </c>
      <c r="F188" s="640" t="s">
        <v>32</v>
      </c>
      <c r="G188" s="640" t="s">
        <v>536</v>
      </c>
      <c r="H188" s="640" t="s">
        <v>1572</v>
      </c>
      <c r="I188" s="3753"/>
      <c r="J188" s="700" t="s">
        <v>108</v>
      </c>
      <c r="K188" s="3743"/>
      <c r="L188" s="701"/>
      <c r="M188" s="702"/>
      <c r="O188" s="3743"/>
      <c r="P188" s="3613"/>
      <c r="Q188" s="3743"/>
      <c r="R188" s="3743"/>
      <c r="S188" s="3616"/>
      <c r="T188" s="3891"/>
      <c r="U188" s="637"/>
    </row>
    <row r="189" spans="1:23" ht="12.75" customHeight="1">
      <c r="A189" s="599" t="s">
        <v>315</v>
      </c>
      <c r="B189" s="4395"/>
      <c r="C189" s="3673"/>
      <c r="D189" s="3760"/>
      <c r="E189" s="640" t="s">
        <v>846</v>
      </c>
      <c r="F189" s="640" t="s">
        <v>32</v>
      </c>
      <c r="G189" s="640" t="s">
        <v>536</v>
      </c>
      <c r="H189" s="640" t="s">
        <v>1572</v>
      </c>
      <c r="I189" s="3679"/>
      <c r="J189" s="700" t="s">
        <v>109</v>
      </c>
      <c r="K189" s="3743"/>
      <c r="L189" s="701"/>
      <c r="M189" s="702"/>
      <c r="O189" s="3743"/>
      <c r="P189" s="3613"/>
      <c r="Q189" s="3743"/>
      <c r="R189" s="3743"/>
      <c r="S189" s="3616"/>
      <c r="T189" s="3891"/>
      <c r="U189" s="637"/>
    </row>
    <row r="190" spans="1:23" ht="12.75" customHeight="1">
      <c r="A190" s="599" t="s">
        <v>315</v>
      </c>
      <c r="B190" s="4395"/>
      <c r="C190" s="3673"/>
      <c r="D190" s="3760"/>
      <c r="E190" s="640" t="s">
        <v>846</v>
      </c>
      <c r="F190" s="640" t="s">
        <v>32</v>
      </c>
      <c r="G190" s="640" t="s">
        <v>536</v>
      </c>
      <c r="H190" s="640" t="s">
        <v>1572</v>
      </c>
      <c r="I190" s="609" t="s">
        <v>110</v>
      </c>
      <c r="J190" s="700" t="s">
        <v>128</v>
      </c>
      <c r="K190" s="3743"/>
      <c r="L190" s="701"/>
      <c r="M190" s="702"/>
      <c r="O190" s="3743"/>
      <c r="P190" s="3613"/>
      <c r="Q190" s="3743"/>
      <c r="R190" s="3743"/>
      <c r="S190" s="3616"/>
      <c r="T190" s="3891"/>
      <c r="U190" s="637"/>
    </row>
    <row r="191" spans="1:23" ht="12.75" customHeight="1">
      <c r="A191" s="599" t="s">
        <v>315</v>
      </c>
      <c r="B191" s="4395"/>
      <c r="C191" s="3673"/>
      <c r="D191" s="3760"/>
      <c r="E191" s="640" t="s">
        <v>846</v>
      </c>
      <c r="F191" s="640" t="s">
        <v>32</v>
      </c>
      <c r="G191" s="640" t="s">
        <v>536</v>
      </c>
      <c r="H191" s="640" t="s">
        <v>1572</v>
      </c>
      <c r="I191" s="609" t="s">
        <v>112</v>
      </c>
      <c r="J191" s="700" t="s">
        <v>113</v>
      </c>
      <c r="K191" s="3743"/>
      <c r="L191" s="701"/>
      <c r="M191" s="702"/>
      <c r="O191" s="3743"/>
      <c r="P191" s="3613"/>
      <c r="Q191" s="3743"/>
      <c r="R191" s="3743"/>
      <c r="S191" s="3616"/>
      <c r="T191" s="3891"/>
      <c r="U191" s="637"/>
    </row>
    <row r="192" spans="1:23" ht="12.75" customHeight="1">
      <c r="A192" s="599" t="s">
        <v>315</v>
      </c>
      <c r="B192" s="4395"/>
      <c r="C192" s="3673"/>
      <c r="D192" s="3760"/>
      <c r="E192" s="640" t="s">
        <v>846</v>
      </c>
      <c r="F192" s="640" t="s">
        <v>32</v>
      </c>
      <c r="G192" s="640" t="s">
        <v>536</v>
      </c>
      <c r="H192" s="640" t="s">
        <v>1572</v>
      </c>
      <c r="I192" s="609" t="s">
        <v>114</v>
      </c>
      <c r="J192" s="700" t="s">
        <v>115</v>
      </c>
      <c r="K192" s="3743"/>
      <c r="L192" s="701"/>
      <c r="M192" s="702"/>
      <c r="O192" s="3743"/>
      <c r="P192" s="3613"/>
      <c r="Q192" s="3743"/>
      <c r="R192" s="3743"/>
      <c r="S192" s="3616"/>
      <c r="T192" s="3891"/>
      <c r="U192" s="637"/>
    </row>
    <row r="193" spans="1:21" ht="12.75" customHeight="1">
      <c r="A193" s="599" t="s">
        <v>315</v>
      </c>
      <c r="B193" s="4395"/>
      <c r="C193" s="3673"/>
      <c r="D193" s="3760"/>
      <c r="E193" s="640" t="s">
        <v>846</v>
      </c>
      <c r="F193" s="640" t="s">
        <v>32</v>
      </c>
      <c r="G193" s="640" t="s">
        <v>536</v>
      </c>
      <c r="H193" s="640" t="s">
        <v>1572</v>
      </c>
      <c r="I193" s="3568" t="s">
        <v>116</v>
      </c>
      <c r="J193" s="700" t="s">
        <v>117</v>
      </c>
      <c r="K193" s="3743"/>
      <c r="L193" s="701"/>
      <c r="M193" s="702"/>
      <c r="O193" s="3743"/>
      <c r="P193" s="3613"/>
      <c r="Q193" s="3743"/>
      <c r="R193" s="3743"/>
      <c r="S193" s="3616"/>
      <c r="T193" s="3891"/>
      <c r="U193" s="637"/>
    </row>
    <row r="194" spans="1:21" ht="12.75" customHeight="1">
      <c r="A194" s="599" t="s">
        <v>315</v>
      </c>
      <c r="B194" s="4395"/>
      <c r="C194" s="3673"/>
      <c r="D194" s="3760"/>
      <c r="E194" s="640" t="s">
        <v>846</v>
      </c>
      <c r="F194" s="640" t="s">
        <v>32</v>
      </c>
      <c r="G194" s="640" t="s">
        <v>536</v>
      </c>
      <c r="H194" s="640" t="s">
        <v>1572</v>
      </c>
      <c r="I194" s="3753"/>
      <c r="J194" s="700" t="s">
        <v>118</v>
      </c>
      <c r="K194" s="3743"/>
      <c r="L194" s="701"/>
      <c r="M194" s="702"/>
      <c r="O194" s="3743"/>
      <c r="P194" s="3613"/>
      <c r="Q194" s="3743"/>
      <c r="R194" s="3743"/>
      <c r="S194" s="3616"/>
      <c r="T194" s="3891"/>
      <c r="U194" s="637"/>
    </row>
    <row r="195" spans="1:21" ht="12.75" customHeight="1">
      <c r="A195" s="599" t="s">
        <v>315</v>
      </c>
      <c r="B195" s="4395"/>
      <c r="C195" s="3670"/>
      <c r="D195" s="3885"/>
      <c r="E195" s="887" t="s">
        <v>846</v>
      </c>
      <c r="F195" s="887" t="s">
        <v>32</v>
      </c>
      <c r="G195" s="887" t="s">
        <v>536</v>
      </c>
      <c r="H195" s="887" t="s">
        <v>1572</v>
      </c>
      <c r="I195" s="3659"/>
      <c r="J195" s="2219" t="s">
        <v>119</v>
      </c>
      <c r="K195" s="3661"/>
      <c r="L195" s="2220"/>
      <c r="M195" s="2221"/>
      <c r="N195" s="2221"/>
      <c r="O195" s="3661"/>
      <c r="P195" s="3614"/>
      <c r="Q195" s="3661"/>
      <c r="R195" s="3661"/>
      <c r="S195" s="3617"/>
      <c r="T195" s="4384"/>
      <c r="U195" s="637"/>
    </row>
    <row r="196" spans="1:21" ht="12.75" customHeight="1" thickBot="1">
      <c r="A196" s="599" t="s">
        <v>315</v>
      </c>
      <c r="B196" s="4395"/>
      <c r="C196" s="2234">
        <v>364731</v>
      </c>
      <c r="D196" s="2223">
        <v>3231</v>
      </c>
      <c r="E196" s="2228" t="s">
        <v>695</v>
      </c>
      <c r="F196" s="2228" t="s">
        <v>32</v>
      </c>
      <c r="G196" s="2228" t="s">
        <v>697</v>
      </c>
      <c r="H196" s="2228" t="s">
        <v>1573</v>
      </c>
      <c r="I196" s="2229" t="s">
        <v>120</v>
      </c>
      <c r="J196" s="2230" t="s">
        <v>121</v>
      </c>
      <c r="K196" s="2224">
        <v>60</v>
      </c>
      <c r="L196" s="2225"/>
      <c r="M196" s="2226"/>
      <c r="N196" s="2226"/>
      <c r="O196" s="1103" t="s">
        <v>80</v>
      </c>
      <c r="P196" s="1103"/>
      <c r="Q196" s="1103">
        <v>60</v>
      </c>
      <c r="R196" s="1103">
        <v>2</v>
      </c>
      <c r="S196" s="2222">
        <f t="shared" ref="S196" si="58">Q196*R196</f>
        <v>120</v>
      </c>
      <c r="T196" s="2227" t="s">
        <v>383</v>
      </c>
      <c r="U196" s="637"/>
    </row>
    <row r="197" spans="1:21" ht="12.75" customHeight="1" thickBot="1">
      <c r="A197" s="599" t="s">
        <v>315</v>
      </c>
      <c r="B197" s="4395"/>
      <c r="C197" s="2089">
        <v>356937</v>
      </c>
      <c r="D197" s="2087">
        <v>1510</v>
      </c>
      <c r="E197" s="2087" t="s">
        <v>34</v>
      </c>
      <c r="F197" s="2087" t="s">
        <v>42</v>
      </c>
      <c r="G197" s="2087" t="s">
        <v>706</v>
      </c>
      <c r="H197" s="2087" t="s">
        <v>1354</v>
      </c>
      <c r="I197" s="2088" t="s">
        <v>1307</v>
      </c>
      <c r="J197" s="2088" t="s">
        <v>1308</v>
      </c>
      <c r="K197" s="957">
        <v>120</v>
      </c>
      <c r="L197" s="1169"/>
      <c r="M197" s="1170"/>
      <c r="N197" s="1170"/>
      <c r="O197" s="957"/>
      <c r="P197" s="957" t="s">
        <v>80</v>
      </c>
      <c r="Q197" s="957">
        <v>60</v>
      </c>
      <c r="R197" s="957">
        <v>2</v>
      </c>
      <c r="S197" s="1171">
        <f t="shared" ref="S197:S214" si="59">Q197*R197</f>
        <v>120</v>
      </c>
      <c r="T197" s="1130" t="s">
        <v>383</v>
      </c>
      <c r="U197" s="1252"/>
    </row>
    <row r="198" spans="1:21" ht="12.75" customHeight="1">
      <c r="A198" s="599" t="s">
        <v>315</v>
      </c>
      <c r="B198" s="4395"/>
      <c r="C198" s="4400">
        <v>356936</v>
      </c>
      <c r="D198" s="4400">
        <v>1513</v>
      </c>
      <c r="E198" s="2209" t="s">
        <v>696</v>
      </c>
      <c r="F198" s="2209" t="s">
        <v>9</v>
      </c>
      <c r="G198" s="2209" t="s">
        <v>697</v>
      </c>
      <c r="H198" s="2209" t="s">
        <v>1571</v>
      </c>
      <c r="I198" s="4431" t="s">
        <v>130</v>
      </c>
      <c r="J198" s="2208" t="s">
        <v>68</v>
      </c>
      <c r="K198" s="4400">
        <v>180</v>
      </c>
      <c r="L198" s="701"/>
      <c r="M198" s="702"/>
      <c r="O198" s="3759"/>
      <c r="P198" s="3759" t="s">
        <v>80</v>
      </c>
      <c r="Q198" s="3759">
        <v>480</v>
      </c>
      <c r="R198" s="3759">
        <v>3</v>
      </c>
      <c r="S198" s="3759">
        <f t="shared" si="59"/>
        <v>1440</v>
      </c>
      <c r="T198" s="3891" t="s">
        <v>384</v>
      </c>
      <c r="U198" s="1252"/>
    </row>
    <row r="199" spans="1:21" ht="12.75" customHeight="1" thickBot="1">
      <c r="A199" s="599" t="s">
        <v>315</v>
      </c>
      <c r="B199" s="4395"/>
      <c r="C199" s="4401"/>
      <c r="D199" s="4401"/>
      <c r="E199" s="2209" t="s">
        <v>696</v>
      </c>
      <c r="F199" s="2209" t="s">
        <v>9</v>
      </c>
      <c r="G199" s="2209" t="s">
        <v>697</v>
      </c>
      <c r="H199" s="2209" t="s">
        <v>1571</v>
      </c>
      <c r="I199" s="4432"/>
      <c r="J199" s="2208" t="s">
        <v>131</v>
      </c>
      <c r="K199" s="4401"/>
      <c r="L199" s="701"/>
      <c r="M199" s="702"/>
      <c r="O199" s="3760"/>
      <c r="P199" s="3760" t="s">
        <v>80</v>
      </c>
      <c r="Q199" s="3760">
        <v>480</v>
      </c>
      <c r="R199" s="3760">
        <v>3</v>
      </c>
      <c r="S199" s="3760">
        <f t="shared" si="59"/>
        <v>1440</v>
      </c>
      <c r="T199" s="3887"/>
      <c r="U199" s="1252"/>
    </row>
    <row r="200" spans="1:21" ht="12.75" customHeight="1" thickBot="1">
      <c r="A200" s="599" t="s">
        <v>315</v>
      </c>
      <c r="B200" s="4395"/>
      <c r="C200" s="4402"/>
      <c r="D200" s="4402"/>
      <c r="E200" s="2209" t="s">
        <v>696</v>
      </c>
      <c r="F200" s="2209" t="s">
        <v>9</v>
      </c>
      <c r="G200" s="2209" t="s">
        <v>697</v>
      </c>
      <c r="H200" s="2209" t="s">
        <v>1571</v>
      </c>
      <c r="I200" s="4433"/>
      <c r="J200" s="2208" t="s">
        <v>69</v>
      </c>
      <c r="K200" s="4402"/>
      <c r="L200" s="701"/>
      <c r="M200" s="702"/>
      <c r="N200" s="702"/>
      <c r="O200" s="3761"/>
      <c r="P200" s="3761" t="s">
        <v>80</v>
      </c>
      <c r="Q200" s="3761">
        <v>480</v>
      </c>
      <c r="R200" s="3761">
        <v>3</v>
      </c>
      <c r="S200" s="3761">
        <f t="shared" si="59"/>
        <v>1440</v>
      </c>
      <c r="T200" s="1130" t="s">
        <v>383</v>
      </c>
      <c r="U200" s="1252"/>
    </row>
    <row r="201" spans="1:21" ht="12.75" customHeight="1" thickBot="1">
      <c r="A201" s="599" t="s">
        <v>315</v>
      </c>
      <c r="B201" s="4395"/>
      <c r="C201" s="3952">
        <v>356933</v>
      </c>
      <c r="D201" s="3952">
        <v>1514</v>
      </c>
      <c r="E201" s="3952" t="s">
        <v>718</v>
      </c>
      <c r="F201" s="3952" t="s">
        <v>34</v>
      </c>
      <c r="G201" s="3952" t="s">
        <v>536</v>
      </c>
      <c r="H201" s="3952" t="s">
        <v>1637</v>
      </c>
      <c r="I201" s="4381" t="s">
        <v>132</v>
      </c>
      <c r="J201" s="2691" t="s">
        <v>1678</v>
      </c>
      <c r="K201" s="3952">
        <v>365</v>
      </c>
      <c r="L201" s="701"/>
      <c r="M201" s="702"/>
      <c r="O201" s="4106"/>
      <c r="P201" s="4106" t="s">
        <v>80</v>
      </c>
      <c r="Q201" s="4106">
        <v>480</v>
      </c>
      <c r="R201" s="4106">
        <v>3</v>
      </c>
      <c r="S201" s="4106">
        <f t="shared" si="59"/>
        <v>1440</v>
      </c>
      <c r="T201" s="1132" t="s">
        <v>385</v>
      </c>
      <c r="U201" s="1252"/>
    </row>
    <row r="202" spans="1:21" ht="12.75" customHeight="1">
      <c r="A202" s="599" t="s">
        <v>315</v>
      </c>
      <c r="B202" s="4395"/>
      <c r="C202" s="3953"/>
      <c r="D202" s="3953"/>
      <c r="E202" s="3953"/>
      <c r="F202" s="3953"/>
      <c r="G202" s="3953"/>
      <c r="H202" s="3953"/>
      <c r="I202" s="4382"/>
      <c r="J202" s="2691" t="s">
        <v>134</v>
      </c>
      <c r="K202" s="3953"/>
      <c r="L202" s="701"/>
      <c r="M202" s="702"/>
      <c r="O202" s="3760"/>
      <c r="P202" s="3760" t="s">
        <v>80</v>
      </c>
      <c r="Q202" s="3760">
        <v>480</v>
      </c>
      <c r="R202" s="3760">
        <v>3</v>
      </c>
      <c r="S202" s="3760">
        <f t="shared" si="59"/>
        <v>1440</v>
      </c>
      <c r="T202" s="3886" t="s">
        <v>383</v>
      </c>
      <c r="U202" s="1252"/>
    </row>
    <row r="203" spans="1:21" ht="12.75" customHeight="1" thickBot="1">
      <c r="A203" s="599" t="s">
        <v>315</v>
      </c>
      <c r="B203" s="4395"/>
      <c r="C203" s="3954"/>
      <c r="D203" s="3954"/>
      <c r="E203" s="3954"/>
      <c r="F203" s="3954"/>
      <c r="G203" s="3954"/>
      <c r="H203" s="3954"/>
      <c r="I203" s="4383"/>
      <c r="J203" s="2691" t="s">
        <v>135</v>
      </c>
      <c r="K203" s="3954"/>
      <c r="L203" s="701"/>
      <c r="M203" s="702"/>
      <c r="N203" s="702"/>
      <c r="O203" s="3761"/>
      <c r="P203" s="3761" t="s">
        <v>80</v>
      </c>
      <c r="Q203" s="3761">
        <v>480</v>
      </c>
      <c r="R203" s="3761">
        <v>3</v>
      </c>
      <c r="S203" s="3761">
        <f t="shared" si="59"/>
        <v>1440</v>
      </c>
      <c r="T203" s="3887"/>
      <c r="U203" s="1252"/>
    </row>
    <row r="204" spans="1:21" ht="12.75" customHeight="1" thickBot="1">
      <c r="A204" s="599" t="s">
        <v>315</v>
      </c>
      <c r="B204" s="4395"/>
      <c r="C204" s="3990">
        <v>356935</v>
      </c>
      <c r="D204" s="3990">
        <v>1516</v>
      </c>
      <c r="E204" s="3990" t="s">
        <v>718</v>
      </c>
      <c r="F204" s="3990" t="s">
        <v>34</v>
      </c>
      <c r="G204" s="3990" t="s">
        <v>536</v>
      </c>
      <c r="H204" s="3990" t="s">
        <v>1637</v>
      </c>
      <c r="I204" s="4427" t="s">
        <v>139</v>
      </c>
      <c r="J204" s="2692" t="s">
        <v>1679</v>
      </c>
      <c r="K204" s="3990">
        <v>365</v>
      </c>
      <c r="L204" s="701"/>
      <c r="M204" s="702"/>
      <c r="O204" s="4106"/>
      <c r="P204" s="4106" t="s">
        <v>80</v>
      </c>
      <c r="Q204" s="4106">
        <v>480</v>
      </c>
      <c r="R204" s="4106">
        <v>3</v>
      </c>
      <c r="S204" s="4106">
        <f t="shared" si="59"/>
        <v>1440</v>
      </c>
      <c r="T204" s="1132" t="s">
        <v>385</v>
      </c>
      <c r="U204" s="1252"/>
    </row>
    <row r="205" spans="1:21" ht="12.75" customHeight="1" thickBot="1">
      <c r="A205" s="599" t="s">
        <v>315</v>
      </c>
      <c r="B205" s="4395"/>
      <c r="C205" s="3991"/>
      <c r="D205" s="3991"/>
      <c r="E205" s="3991"/>
      <c r="F205" s="3991"/>
      <c r="G205" s="3991"/>
      <c r="H205" s="3991"/>
      <c r="I205" s="4428"/>
      <c r="J205" s="2692" t="s">
        <v>143</v>
      </c>
      <c r="K205" s="3991"/>
      <c r="L205" s="701"/>
      <c r="M205" s="702"/>
      <c r="N205" s="702"/>
      <c r="O205" s="3761"/>
      <c r="P205" s="3761" t="s">
        <v>80</v>
      </c>
      <c r="Q205" s="3761">
        <v>480</v>
      </c>
      <c r="R205" s="3761">
        <v>3</v>
      </c>
      <c r="S205" s="3761">
        <f t="shared" si="59"/>
        <v>1440</v>
      </c>
      <c r="T205" s="1130" t="s">
        <v>383</v>
      </c>
      <c r="U205" s="1252"/>
    </row>
    <row r="206" spans="1:21" ht="12" customHeight="1">
      <c r="A206" s="599" t="s">
        <v>315</v>
      </c>
      <c r="B206" s="4395"/>
      <c r="C206" s="4101">
        <v>356934</v>
      </c>
      <c r="D206" s="4004">
        <v>1517</v>
      </c>
      <c r="E206" s="4004" t="s">
        <v>718</v>
      </c>
      <c r="F206" s="4004" t="s">
        <v>34</v>
      </c>
      <c r="G206" s="4004" t="s">
        <v>536</v>
      </c>
      <c r="H206" s="4004" t="str">
        <f t="shared" ref="H206" si="60">A206&amp;"-"&amp;E206&amp;F206&amp;"-"&amp;G206</f>
        <v>PK4-YR-ME</v>
      </c>
      <c r="I206" s="4434" t="s">
        <v>144</v>
      </c>
      <c r="J206" s="3048" t="s">
        <v>1680</v>
      </c>
      <c r="K206" s="4424">
        <v>365</v>
      </c>
      <c r="L206" s="701"/>
      <c r="M206" s="702"/>
      <c r="O206" s="4106"/>
      <c r="P206" s="4106" t="s">
        <v>80</v>
      </c>
      <c r="Q206" s="4106">
        <v>480</v>
      </c>
      <c r="R206" s="4106">
        <v>3</v>
      </c>
      <c r="S206" s="4106">
        <f t="shared" si="59"/>
        <v>1440</v>
      </c>
      <c r="T206" s="3886" t="s">
        <v>385</v>
      </c>
      <c r="U206" s="1252"/>
    </row>
    <row r="207" spans="1:21" ht="12.75" customHeight="1" thickBot="1">
      <c r="A207" s="599" t="s">
        <v>315</v>
      </c>
      <c r="B207" s="4395"/>
      <c r="C207" s="4102"/>
      <c r="D207" s="4005"/>
      <c r="E207" s="4005"/>
      <c r="F207" s="4005"/>
      <c r="G207" s="4005"/>
      <c r="H207" s="4005"/>
      <c r="I207" s="4435"/>
      <c r="J207" s="2693" t="s">
        <v>146</v>
      </c>
      <c r="K207" s="4425"/>
      <c r="L207" s="701"/>
      <c r="M207" s="702"/>
      <c r="N207" s="702"/>
      <c r="O207" s="3761"/>
      <c r="P207" s="3761" t="s">
        <v>80</v>
      </c>
      <c r="Q207" s="3761">
        <v>480</v>
      </c>
      <c r="R207" s="3761">
        <v>3</v>
      </c>
      <c r="S207" s="3761">
        <f t="shared" si="59"/>
        <v>1440</v>
      </c>
      <c r="T207" s="3887"/>
      <c r="U207" s="1252"/>
    </row>
    <row r="208" spans="1:21" ht="12.75" customHeight="1">
      <c r="A208" s="599" t="s">
        <v>315</v>
      </c>
      <c r="B208" s="4395"/>
      <c r="C208" s="4103"/>
      <c r="D208" s="4006"/>
      <c r="E208" s="4006"/>
      <c r="F208" s="4006"/>
      <c r="G208" s="4006"/>
      <c r="H208" s="4006"/>
      <c r="I208" s="4436"/>
      <c r="J208" s="3049" t="s">
        <v>1809</v>
      </c>
      <c r="K208" s="4426"/>
      <c r="L208" s="701"/>
      <c r="M208" s="702"/>
      <c r="N208" s="702"/>
      <c r="O208" s="964"/>
      <c r="P208" s="964"/>
      <c r="Q208" s="964"/>
      <c r="R208" s="964"/>
      <c r="S208" s="2787"/>
      <c r="T208" s="1132"/>
      <c r="U208" s="1252"/>
    </row>
    <row r="209" spans="1:23" s="973" customFormat="1" ht="12.75" customHeight="1">
      <c r="A209" s="599" t="s">
        <v>315</v>
      </c>
      <c r="B209" s="4395"/>
      <c r="C209" s="2788">
        <v>366781</v>
      </c>
      <c r="D209" s="2789">
        <v>7161</v>
      </c>
      <c r="E209" s="2789" t="s">
        <v>718</v>
      </c>
      <c r="F209" s="2789" t="s">
        <v>34</v>
      </c>
      <c r="G209" s="2789" t="s">
        <v>536</v>
      </c>
      <c r="H209" s="2789" t="str">
        <f t="shared" ref="H209" si="61">A209&amp;"-"&amp;E209&amp;F209&amp;"-"&amp;G209</f>
        <v>PK4-YR-ME</v>
      </c>
      <c r="I209" s="2792" t="s">
        <v>1785</v>
      </c>
      <c r="J209" s="2791" t="s">
        <v>1787</v>
      </c>
      <c r="K209" s="2790">
        <v>365</v>
      </c>
      <c r="L209" s="1172"/>
      <c r="M209" s="1173"/>
      <c r="N209" s="1173"/>
      <c r="O209" s="1694" t="s">
        <v>80</v>
      </c>
      <c r="P209" s="964"/>
      <c r="Q209" s="964">
        <v>30</v>
      </c>
      <c r="R209" s="964">
        <v>1</v>
      </c>
      <c r="S209" s="2787">
        <v>30</v>
      </c>
      <c r="T209" s="1132" t="s">
        <v>385</v>
      </c>
      <c r="U209" s="1252"/>
      <c r="V209" s="1251"/>
      <c r="W209" s="1251"/>
    </row>
    <row r="210" spans="1:23" ht="12.75" customHeight="1" thickBot="1">
      <c r="A210" s="599" t="s">
        <v>315</v>
      </c>
      <c r="B210" s="4395"/>
      <c r="C210" s="2689">
        <v>366311</v>
      </c>
      <c r="D210" s="2689">
        <v>6783</v>
      </c>
      <c r="E210" s="2690" t="s">
        <v>718</v>
      </c>
      <c r="F210" s="2690" t="s">
        <v>34</v>
      </c>
      <c r="G210" s="2690" t="s">
        <v>536</v>
      </c>
      <c r="H210" s="2690" t="str">
        <f t="shared" ref="H210" si="62">A210&amp;"-"&amp;E210&amp;F210&amp;"-"&amp;G210</f>
        <v>PK4-YR-ME</v>
      </c>
      <c r="I210" s="2696" t="s">
        <v>1661</v>
      </c>
      <c r="J210" s="2697" t="s">
        <v>1684</v>
      </c>
      <c r="K210" s="2698">
        <v>540</v>
      </c>
      <c r="L210" s="701"/>
      <c r="M210" s="702"/>
      <c r="O210" s="970" t="s">
        <v>80</v>
      </c>
      <c r="P210" s="970"/>
      <c r="Q210" s="970">
        <v>60</v>
      </c>
      <c r="R210" s="970">
        <v>1</v>
      </c>
      <c r="S210" s="1905">
        <v>60</v>
      </c>
      <c r="T210" s="2655" t="s">
        <v>385</v>
      </c>
      <c r="U210" s="1252"/>
    </row>
    <row r="211" spans="1:23" ht="12.75" customHeight="1" thickBot="1">
      <c r="A211" s="599" t="s">
        <v>315</v>
      </c>
      <c r="B211" s="4395"/>
      <c r="C211" s="4385">
        <v>356938</v>
      </c>
      <c r="D211" s="4385">
        <v>1518</v>
      </c>
      <c r="E211" s="2216" t="s">
        <v>34</v>
      </c>
      <c r="F211" s="2216" t="s">
        <v>9</v>
      </c>
      <c r="G211" s="2216" t="s">
        <v>536</v>
      </c>
      <c r="H211" s="2216" t="s">
        <v>1569</v>
      </c>
      <c r="I211" s="4406" t="s">
        <v>147</v>
      </c>
      <c r="J211" s="2217" t="s">
        <v>1550</v>
      </c>
      <c r="K211" s="4385">
        <v>120</v>
      </c>
      <c r="L211" s="701"/>
      <c r="M211" s="702"/>
      <c r="O211" s="4106"/>
      <c r="P211" s="4106" t="s">
        <v>80</v>
      </c>
      <c r="Q211" s="4106">
        <v>120</v>
      </c>
      <c r="R211" s="4106">
        <v>2</v>
      </c>
      <c r="S211" s="4106">
        <f t="shared" si="59"/>
        <v>240</v>
      </c>
      <c r="T211" s="1130" t="s">
        <v>384</v>
      </c>
      <c r="U211" s="1253"/>
    </row>
    <row r="212" spans="1:23" ht="12.75" customHeight="1" thickBot="1">
      <c r="A212" s="599" t="s">
        <v>315</v>
      </c>
      <c r="B212" s="4395"/>
      <c r="C212" s="4386"/>
      <c r="D212" s="4386"/>
      <c r="E212" s="2216" t="s">
        <v>34</v>
      </c>
      <c r="F212" s="2216" t="s">
        <v>9</v>
      </c>
      <c r="G212" s="2216" t="s">
        <v>536</v>
      </c>
      <c r="H212" s="2216" t="s">
        <v>1569</v>
      </c>
      <c r="I212" s="4407"/>
      <c r="J212" s="4392" t="s">
        <v>1551</v>
      </c>
      <c r="K212" s="4386"/>
      <c r="O212" s="3760"/>
      <c r="P212" s="3760"/>
      <c r="Q212" s="3760"/>
      <c r="R212" s="3760"/>
      <c r="S212" s="3760"/>
      <c r="T212" s="1130"/>
      <c r="U212" s="1253"/>
    </row>
    <row r="213" spans="1:23" ht="12.75" customHeight="1" thickBot="1">
      <c r="A213" s="600" t="s">
        <v>315</v>
      </c>
      <c r="B213" s="4396"/>
      <c r="C213" s="4387"/>
      <c r="D213" s="4387"/>
      <c r="E213" s="2218" t="s">
        <v>34</v>
      </c>
      <c r="F213" s="2218" t="s">
        <v>9</v>
      </c>
      <c r="G213" s="2218" t="s">
        <v>536</v>
      </c>
      <c r="H213" s="2218" t="s">
        <v>1569</v>
      </c>
      <c r="I213" s="4408"/>
      <c r="J213" s="4393"/>
      <c r="K213" s="4387"/>
      <c r="L213" s="715"/>
      <c r="M213" s="716"/>
      <c r="N213" s="716"/>
      <c r="O213" s="3795"/>
      <c r="P213" s="3795" t="s">
        <v>80</v>
      </c>
      <c r="Q213" s="3795">
        <v>120</v>
      </c>
      <c r="R213" s="3795">
        <v>2</v>
      </c>
      <c r="S213" s="3795">
        <f t="shared" si="59"/>
        <v>240</v>
      </c>
      <c r="T213" s="1130" t="s">
        <v>383</v>
      </c>
      <c r="U213" s="1252"/>
    </row>
    <row r="214" spans="1:23" ht="12.75" customHeight="1">
      <c r="A214" s="598" t="s">
        <v>315</v>
      </c>
      <c r="B214" s="4394" t="s">
        <v>414</v>
      </c>
      <c r="C214" s="3793">
        <v>356939</v>
      </c>
      <c r="D214" s="3759">
        <v>1507</v>
      </c>
      <c r="E214" s="603" t="s">
        <v>846</v>
      </c>
      <c r="F214" s="603" t="s">
        <v>32</v>
      </c>
      <c r="G214" s="603" t="s">
        <v>536</v>
      </c>
      <c r="H214" s="603" t="s">
        <v>1572</v>
      </c>
      <c r="I214" s="3752" t="s">
        <v>106</v>
      </c>
      <c r="J214" s="652" t="s">
        <v>107</v>
      </c>
      <c r="K214" s="3742">
        <v>90</v>
      </c>
      <c r="L214" s="605"/>
      <c r="M214" s="606"/>
      <c r="N214" s="2060"/>
      <c r="O214" s="3742" t="s">
        <v>80</v>
      </c>
      <c r="P214" s="3754"/>
      <c r="Q214" s="3742">
        <v>60</v>
      </c>
      <c r="R214" s="3742">
        <v>1</v>
      </c>
      <c r="S214" s="3745">
        <f t="shared" si="59"/>
        <v>60</v>
      </c>
      <c r="T214" s="3886" t="s">
        <v>383</v>
      </c>
      <c r="U214" s="1252"/>
    </row>
    <row r="215" spans="1:23" ht="12.75" customHeight="1">
      <c r="A215" s="599" t="s">
        <v>315</v>
      </c>
      <c r="B215" s="4395"/>
      <c r="C215" s="3673"/>
      <c r="D215" s="3760"/>
      <c r="E215" s="640" t="s">
        <v>846</v>
      </c>
      <c r="F215" s="640" t="s">
        <v>32</v>
      </c>
      <c r="G215" s="640" t="s">
        <v>536</v>
      </c>
      <c r="H215" s="640" t="s">
        <v>1572</v>
      </c>
      <c r="I215" s="3753"/>
      <c r="J215" s="700" t="s">
        <v>108</v>
      </c>
      <c r="K215" s="3743"/>
      <c r="L215" s="701"/>
      <c r="M215" s="702"/>
      <c r="O215" s="3743"/>
      <c r="P215" s="3613"/>
      <c r="Q215" s="3743"/>
      <c r="R215" s="3743"/>
      <c r="S215" s="3616"/>
      <c r="T215" s="3891"/>
      <c r="U215" s="637"/>
    </row>
    <row r="216" spans="1:23" ht="12.75" customHeight="1">
      <c r="A216" s="599" t="s">
        <v>315</v>
      </c>
      <c r="B216" s="4395"/>
      <c r="C216" s="3673"/>
      <c r="D216" s="3760"/>
      <c r="E216" s="640" t="s">
        <v>846</v>
      </c>
      <c r="F216" s="640" t="s">
        <v>32</v>
      </c>
      <c r="G216" s="640" t="s">
        <v>536</v>
      </c>
      <c r="H216" s="640" t="s">
        <v>1572</v>
      </c>
      <c r="I216" s="3679"/>
      <c r="J216" s="700" t="s">
        <v>109</v>
      </c>
      <c r="K216" s="3743"/>
      <c r="L216" s="701"/>
      <c r="M216" s="702"/>
      <c r="O216" s="3743"/>
      <c r="P216" s="3613"/>
      <c r="Q216" s="3743"/>
      <c r="R216" s="3743"/>
      <c r="S216" s="3616"/>
      <c r="T216" s="3891"/>
      <c r="U216" s="637"/>
    </row>
    <row r="217" spans="1:23" ht="12.75" customHeight="1">
      <c r="A217" s="599" t="s">
        <v>315</v>
      </c>
      <c r="B217" s="4395"/>
      <c r="C217" s="3673"/>
      <c r="D217" s="3760"/>
      <c r="E217" s="640" t="s">
        <v>846</v>
      </c>
      <c r="F217" s="640" t="s">
        <v>32</v>
      </c>
      <c r="G217" s="640" t="s">
        <v>536</v>
      </c>
      <c r="H217" s="640" t="s">
        <v>1572</v>
      </c>
      <c r="I217" s="609" t="s">
        <v>110</v>
      </c>
      <c r="J217" s="700" t="s">
        <v>128</v>
      </c>
      <c r="K217" s="3743"/>
      <c r="L217" s="701"/>
      <c r="M217" s="702"/>
      <c r="O217" s="3743"/>
      <c r="P217" s="3613"/>
      <c r="Q217" s="3743"/>
      <c r="R217" s="3743"/>
      <c r="S217" s="3616"/>
      <c r="T217" s="3891"/>
      <c r="U217" s="637"/>
    </row>
    <row r="218" spans="1:23" ht="12.75" customHeight="1">
      <c r="A218" s="599" t="s">
        <v>315</v>
      </c>
      <c r="B218" s="4395"/>
      <c r="C218" s="3673"/>
      <c r="D218" s="3760"/>
      <c r="E218" s="640" t="s">
        <v>846</v>
      </c>
      <c r="F218" s="640" t="s">
        <v>32</v>
      </c>
      <c r="G218" s="640" t="s">
        <v>536</v>
      </c>
      <c r="H218" s="640" t="s">
        <v>1572</v>
      </c>
      <c r="I218" s="609" t="s">
        <v>112</v>
      </c>
      <c r="J218" s="700" t="s">
        <v>113</v>
      </c>
      <c r="K218" s="3743"/>
      <c r="L218" s="701"/>
      <c r="M218" s="702"/>
      <c r="O218" s="3743"/>
      <c r="P218" s="3613"/>
      <c r="Q218" s="3743"/>
      <c r="R218" s="3743"/>
      <c r="S218" s="3616"/>
      <c r="T218" s="3891"/>
      <c r="U218" s="637"/>
    </row>
    <row r="219" spans="1:23" ht="12.75" customHeight="1">
      <c r="A219" s="599" t="s">
        <v>315</v>
      </c>
      <c r="B219" s="4395"/>
      <c r="C219" s="3673"/>
      <c r="D219" s="3760"/>
      <c r="E219" s="640" t="s">
        <v>846</v>
      </c>
      <c r="F219" s="640" t="s">
        <v>32</v>
      </c>
      <c r="G219" s="640" t="s">
        <v>536</v>
      </c>
      <c r="H219" s="640" t="s">
        <v>1572</v>
      </c>
      <c r="I219" s="609" t="s">
        <v>114</v>
      </c>
      <c r="J219" s="700" t="s">
        <v>115</v>
      </c>
      <c r="K219" s="3743"/>
      <c r="L219" s="701"/>
      <c r="M219" s="702"/>
      <c r="O219" s="3743"/>
      <c r="P219" s="3613"/>
      <c r="Q219" s="3743"/>
      <c r="R219" s="3743"/>
      <c r="S219" s="3616"/>
      <c r="T219" s="3891"/>
      <c r="U219" s="637"/>
    </row>
    <row r="220" spans="1:23" ht="12.75" customHeight="1">
      <c r="A220" s="599" t="s">
        <v>315</v>
      </c>
      <c r="B220" s="4395"/>
      <c r="C220" s="3673"/>
      <c r="D220" s="3760"/>
      <c r="E220" s="640" t="s">
        <v>846</v>
      </c>
      <c r="F220" s="640" t="s">
        <v>32</v>
      </c>
      <c r="G220" s="640" t="s">
        <v>536</v>
      </c>
      <c r="H220" s="640" t="s">
        <v>1572</v>
      </c>
      <c r="I220" s="3568" t="s">
        <v>116</v>
      </c>
      <c r="J220" s="700" t="s">
        <v>117</v>
      </c>
      <c r="K220" s="3743"/>
      <c r="L220" s="701"/>
      <c r="M220" s="702"/>
      <c r="O220" s="3743"/>
      <c r="P220" s="3613"/>
      <c r="Q220" s="3743"/>
      <c r="R220" s="3743"/>
      <c r="S220" s="3616"/>
      <c r="T220" s="3891"/>
      <c r="U220" s="637"/>
    </row>
    <row r="221" spans="1:23" ht="12.75" customHeight="1">
      <c r="A221" s="599" t="s">
        <v>315</v>
      </c>
      <c r="B221" s="4395"/>
      <c r="C221" s="3673"/>
      <c r="D221" s="3760"/>
      <c r="E221" s="640" t="s">
        <v>846</v>
      </c>
      <c r="F221" s="640" t="s">
        <v>32</v>
      </c>
      <c r="G221" s="640" t="s">
        <v>536</v>
      </c>
      <c r="H221" s="640" t="s">
        <v>1572</v>
      </c>
      <c r="I221" s="3753"/>
      <c r="J221" s="700" t="s">
        <v>118</v>
      </c>
      <c r="K221" s="3743"/>
      <c r="L221" s="701"/>
      <c r="M221" s="702"/>
      <c r="O221" s="3743"/>
      <c r="P221" s="3613"/>
      <c r="Q221" s="3743"/>
      <c r="R221" s="3743"/>
      <c r="S221" s="3616"/>
      <c r="T221" s="3891"/>
      <c r="U221" s="637"/>
    </row>
    <row r="222" spans="1:23" ht="12.75" customHeight="1">
      <c r="A222" s="599" t="s">
        <v>315</v>
      </c>
      <c r="B222" s="4395"/>
      <c r="C222" s="3670"/>
      <c r="D222" s="3885"/>
      <c r="E222" s="887" t="s">
        <v>846</v>
      </c>
      <c r="F222" s="887" t="s">
        <v>32</v>
      </c>
      <c r="G222" s="887" t="s">
        <v>536</v>
      </c>
      <c r="H222" s="887" t="s">
        <v>1572</v>
      </c>
      <c r="I222" s="3659"/>
      <c r="J222" s="2219" t="s">
        <v>119</v>
      </c>
      <c r="K222" s="3661"/>
      <c r="L222" s="2220"/>
      <c r="M222" s="2221"/>
      <c r="N222" s="2221"/>
      <c r="O222" s="3661"/>
      <c r="P222" s="3614"/>
      <c r="Q222" s="3661"/>
      <c r="R222" s="3661"/>
      <c r="S222" s="3617"/>
      <c r="T222" s="4384"/>
      <c r="U222" s="637"/>
    </row>
    <row r="223" spans="1:23" ht="12.75" customHeight="1" thickBot="1">
      <c r="A223" s="599" t="s">
        <v>315</v>
      </c>
      <c r="B223" s="4395"/>
      <c r="C223" s="2234">
        <v>364732</v>
      </c>
      <c r="D223" s="2223">
        <v>3231</v>
      </c>
      <c r="E223" s="2228" t="s">
        <v>695</v>
      </c>
      <c r="F223" s="2228" t="s">
        <v>32</v>
      </c>
      <c r="G223" s="2228" t="s">
        <v>697</v>
      </c>
      <c r="H223" s="2228" t="s">
        <v>1573</v>
      </c>
      <c r="I223" s="2229" t="s">
        <v>120</v>
      </c>
      <c r="J223" s="2230" t="s">
        <v>121</v>
      </c>
      <c r="K223" s="2224">
        <v>60</v>
      </c>
      <c r="L223" s="2225"/>
      <c r="M223" s="2226"/>
      <c r="N223" s="2226"/>
      <c r="O223" s="1103" t="s">
        <v>80</v>
      </c>
      <c r="P223" s="1103"/>
      <c r="Q223" s="1103">
        <v>60</v>
      </c>
      <c r="R223" s="1103">
        <v>2</v>
      </c>
      <c r="S223" s="2222">
        <f t="shared" ref="S223" si="63">Q223*R223</f>
        <v>120</v>
      </c>
      <c r="T223" s="2227" t="s">
        <v>383</v>
      </c>
      <c r="U223" s="637"/>
    </row>
    <row r="224" spans="1:23" ht="12.75" customHeight="1" thickBot="1">
      <c r="A224" s="599" t="s">
        <v>315</v>
      </c>
      <c r="B224" s="4395"/>
      <c r="C224" s="2089">
        <v>356945</v>
      </c>
      <c r="D224" s="2087">
        <v>1510</v>
      </c>
      <c r="E224" s="2087" t="s">
        <v>34</v>
      </c>
      <c r="F224" s="2087" t="s">
        <v>42</v>
      </c>
      <c r="G224" s="2087" t="s">
        <v>706</v>
      </c>
      <c r="H224" s="2087" t="s">
        <v>1354</v>
      </c>
      <c r="I224" s="2088" t="s">
        <v>1307</v>
      </c>
      <c r="J224" s="2088" t="s">
        <v>1308</v>
      </c>
      <c r="K224" s="957">
        <v>120</v>
      </c>
      <c r="L224" s="1169"/>
      <c r="M224" s="1170"/>
      <c r="N224" s="1170"/>
      <c r="O224" s="957"/>
      <c r="P224" s="957" t="s">
        <v>80</v>
      </c>
      <c r="Q224" s="957">
        <v>60</v>
      </c>
      <c r="R224" s="957">
        <v>2</v>
      </c>
      <c r="S224" s="1171">
        <f t="shared" ref="S224:S241" si="64">Q224*R224</f>
        <v>120</v>
      </c>
      <c r="T224" s="1130" t="s">
        <v>383</v>
      </c>
      <c r="U224" s="1252"/>
    </row>
    <row r="225" spans="1:23" ht="12.75" customHeight="1">
      <c r="A225" s="599" t="s">
        <v>315</v>
      </c>
      <c r="B225" s="4395"/>
      <c r="C225" s="4416">
        <v>356944</v>
      </c>
      <c r="D225" s="4400">
        <v>1513</v>
      </c>
      <c r="E225" s="2209" t="s">
        <v>696</v>
      </c>
      <c r="F225" s="2209" t="s">
        <v>9</v>
      </c>
      <c r="G225" s="2209" t="s">
        <v>697</v>
      </c>
      <c r="H225" s="2209" t="s">
        <v>1571</v>
      </c>
      <c r="I225" s="4431" t="s">
        <v>130</v>
      </c>
      <c r="J225" s="2208" t="s">
        <v>68</v>
      </c>
      <c r="K225" s="4400">
        <v>180</v>
      </c>
      <c r="L225" s="701"/>
      <c r="M225" s="702"/>
      <c r="O225" s="3759"/>
      <c r="P225" s="3759" t="s">
        <v>80</v>
      </c>
      <c r="Q225" s="3759">
        <v>480</v>
      </c>
      <c r="R225" s="3759">
        <v>3</v>
      </c>
      <c r="S225" s="3759">
        <f t="shared" si="64"/>
        <v>1440</v>
      </c>
      <c r="T225" s="3891" t="s">
        <v>384</v>
      </c>
      <c r="U225" s="1252"/>
    </row>
    <row r="226" spans="1:23" ht="12.75" customHeight="1" thickBot="1">
      <c r="A226" s="599" t="s">
        <v>315</v>
      </c>
      <c r="B226" s="4395"/>
      <c r="C226" s="4417"/>
      <c r="D226" s="4401"/>
      <c r="E226" s="2209" t="s">
        <v>696</v>
      </c>
      <c r="F226" s="2209" t="s">
        <v>9</v>
      </c>
      <c r="G226" s="2209" t="s">
        <v>697</v>
      </c>
      <c r="H226" s="2209" t="s">
        <v>1571</v>
      </c>
      <c r="I226" s="4432"/>
      <c r="J226" s="2208" t="s">
        <v>131</v>
      </c>
      <c r="K226" s="4401"/>
      <c r="L226" s="701"/>
      <c r="M226" s="702"/>
      <c r="O226" s="3760"/>
      <c r="P226" s="3760" t="s">
        <v>80</v>
      </c>
      <c r="Q226" s="3760">
        <v>480</v>
      </c>
      <c r="R226" s="3760">
        <v>3</v>
      </c>
      <c r="S226" s="3760">
        <f t="shared" si="64"/>
        <v>1440</v>
      </c>
      <c r="T226" s="3887"/>
      <c r="U226" s="1252"/>
    </row>
    <row r="227" spans="1:23" ht="12.75" customHeight="1" thickBot="1">
      <c r="A227" s="599" t="s">
        <v>315</v>
      </c>
      <c r="B227" s="4395"/>
      <c r="C227" s="4418"/>
      <c r="D227" s="4402"/>
      <c r="E227" s="2209" t="s">
        <v>696</v>
      </c>
      <c r="F227" s="2209" t="s">
        <v>9</v>
      </c>
      <c r="G227" s="2209" t="s">
        <v>697</v>
      </c>
      <c r="H227" s="2209" t="s">
        <v>1571</v>
      </c>
      <c r="I227" s="4433"/>
      <c r="J227" s="2208" t="s">
        <v>69</v>
      </c>
      <c r="K227" s="4402"/>
      <c r="L227" s="701"/>
      <c r="M227" s="702"/>
      <c r="N227" s="702"/>
      <c r="O227" s="3761"/>
      <c r="P227" s="3761" t="s">
        <v>80</v>
      </c>
      <c r="Q227" s="3761">
        <v>480</v>
      </c>
      <c r="R227" s="3761">
        <v>3</v>
      </c>
      <c r="S227" s="3761">
        <f t="shared" si="64"/>
        <v>1440</v>
      </c>
      <c r="T227" s="1130" t="s">
        <v>383</v>
      </c>
      <c r="U227" s="1252"/>
    </row>
    <row r="228" spans="1:23" ht="12.75" customHeight="1" thickBot="1">
      <c r="A228" s="599" t="s">
        <v>315</v>
      </c>
      <c r="B228" s="4395"/>
      <c r="C228" s="4088">
        <v>356941</v>
      </c>
      <c r="D228" s="3952">
        <v>1514</v>
      </c>
      <c r="E228" s="3952" t="s">
        <v>718</v>
      </c>
      <c r="F228" s="3952" t="s">
        <v>34</v>
      </c>
      <c r="G228" s="3952" t="s">
        <v>536</v>
      </c>
      <c r="H228" s="3952" t="s">
        <v>1637</v>
      </c>
      <c r="I228" s="4381" t="s">
        <v>132</v>
      </c>
      <c r="J228" s="2691" t="s">
        <v>1678</v>
      </c>
      <c r="K228" s="3952">
        <v>365</v>
      </c>
      <c r="L228" s="701"/>
      <c r="M228" s="702"/>
      <c r="O228" s="4106"/>
      <c r="P228" s="4106" t="s">
        <v>80</v>
      </c>
      <c r="Q228" s="4106">
        <v>480</v>
      </c>
      <c r="R228" s="4106">
        <v>3</v>
      </c>
      <c r="S228" s="4106">
        <f t="shared" si="64"/>
        <v>1440</v>
      </c>
      <c r="T228" s="1132" t="s">
        <v>385</v>
      </c>
      <c r="U228" s="1252"/>
    </row>
    <row r="229" spans="1:23" ht="12.75" customHeight="1">
      <c r="A229" s="599" t="s">
        <v>315</v>
      </c>
      <c r="B229" s="4395"/>
      <c r="C229" s="4089"/>
      <c r="D229" s="3953"/>
      <c r="E229" s="3953"/>
      <c r="F229" s="3953"/>
      <c r="G229" s="3953"/>
      <c r="H229" s="3953"/>
      <c r="I229" s="4382"/>
      <c r="J229" s="2691" t="s">
        <v>134</v>
      </c>
      <c r="K229" s="3953"/>
      <c r="L229" s="701"/>
      <c r="M229" s="702"/>
      <c r="O229" s="3760"/>
      <c r="P229" s="3760" t="s">
        <v>80</v>
      </c>
      <c r="Q229" s="3760">
        <v>480</v>
      </c>
      <c r="R229" s="3760">
        <v>3</v>
      </c>
      <c r="S229" s="3760">
        <f t="shared" si="64"/>
        <v>1440</v>
      </c>
      <c r="T229" s="3886" t="s">
        <v>383</v>
      </c>
      <c r="U229" s="1252"/>
    </row>
    <row r="230" spans="1:23" ht="12.75" customHeight="1" thickBot="1">
      <c r="A230" s="599" t="s">
        <v>315</v>
      </c>
      <c r="B230" s="4395"/>
      <c r="C230" s="4090"/>
      <c r="D230" s="3954"/>
      <c r="E230" s="3954"/>
      <c r="F230" s="3954"/>
      <c r="G230" s="3954"/>
      <c r="H230" s="3954"/>
      <c r="I230" s="4383"/>
      <c r="J230" s="2691" t="s">
        <v>135</v>
      </c>
      <c r="K230" s="3954"/>
      <c r="L230" s="701"/>
      <c r="M230" s="702"/>
      <c r="N230" s="702"/>
      <c r="O230" s="3761"/>
      <c r="P230" s="3761" t="s">
        <v>80</v>
      </c>
      <c r="Q230" s="3761">
        <v>480</v>
      </c>
      <c r="R230" s="3761">
        <v>3</v>
      </c>
      <c r="S230" s="3761">
        <f t="shared" si="64"/>
        <v>1440</v>
      </c>
      <c r="T230" s="3887"/>
      <c r="U230" s="1252"/>
    </row>
    <row r="231" spans="1:23" ht="12.75" customHeight="1" thickBot="1">
      <c r="A231" s="599" t="s">
        <v>315</v>
      </c>
      <c r="B231" s="4395"/>
      <c r="C231" s="4091">
        <v>356943</v>
      </c>
      <c r="D231" s="3990">
        <v>1516</v>
      </c>
      <c r="E231" s="3990" t="s">
        <v>718</v>
      </c>
      <c r="F231" s="3990" t="s">
        <v>34</v>
      </c>
      <c r="G231" s="3990" t="s">
        <v>536</v>
      </c>
      <c r="H231" s="3990" t="s">
        <v>1637</v>
      </c>
      <c r="I231" s="4427" t="s">
        <v>139</v>
      </c>
      <c r="J231" s="2692" t="s">
        <v>1679</v>
      </c>
      <c r="K231" s="3990">
        <v>365</v>
      </c>
      <c r="L231" s="701"/>
      <c r="M231" s="702"/>
      <c r="O231" s="4106"/>
      <c r="P231" s="4106" t="s">
        <v>80</v>
      </c>
      <c r="Q231" s="4106">
        <v>480</v>
      </c>
      <c r="R231" s="4106">
        <v>3</v>
      </c>
      <c r="S231" s="4106">
        <f t="shared" si="64"/>
        <v>1440</v>
      </c>
      <c r="T231" s="1132" t="s">
        <v>385</v>
      </c>
      <c r="U231" s="1252"/>
    </row>
    <row r="232" spans="1:23" ht="12.75" customHeight="1" thickBot="1">
      <c r="A232" s="599" t="s">
        <v>315</v>
      </c>
      <c r="B232" s="4395"/>
      <c r="C232" s="4092"/>
      <c r="D232" s="3991"/>
      <c r="E232" s="3991"/>
      <c r="F232" s="3991"/>
      <c r="G232" s="3991"/>
      <c r="H232" s="3991"/>
      <c r="I232" s="4428"/>
      <c r="J232" s="2692" t="s">
        <v>143</v>
      </c>
      <c r="K232" s="3991"/>
      <c r="L232" s="701"/>
      <c r="M232" s="702"/>
      <c r="N232" s="702"/>
      <c r="O232" s="3761"/>
      <c r="P232" s="3761" t="s">
        <v>80</v>
      </c>
      <c r="Q232" s="3761">
        <v>480</v>
      </c>
      <c r="R232" s="3761">
        <v>3</v>
      </c>
      <c r="S232" s="3761">
        <f t="shared" si="64"/>
        <v>1440</v>
      </c>
      <c r="T232" s="1130" t="s">
        <v>383</v>
      </c>
      <c r="U232" s="1252"/>
    </row>
    <row r="233" spans="1:23" ht="12" customHeight="1">
      <c r="A233" s="599" t="s">
        <v>315</v>
      </c>
      <c r="B233" s="4395"/>
      <c r="C233" s="4101">
        <v>356942</v>
      </c>
      <c r="D233" s="4004">
        <v>1517</v>
      </c>
      <c r="E233" s="4004" t="s">
        <v>718</v>
      </c>
      <c r="F233" s="4004" t="s">
        <v>34</v>
      </c>
      <c r="G233" s="4004" t="s">
        <v>536</v>
      </c>
      <c r="H233" s="4004" t="str">
        <f t="shared" ref="H233" si="65">A233&amp;"-"&amp;E233&amp;F233&amp;"-"&amp;G233</f>
        <v>PK4-YR-ME</v>
      </c>
      <c r="I233" s="4434" t="s">
        <v>144</v>
      </c>
      <c r="J233" s="3048" t="s">
        <v>1680</v>
      </c>
      <c r="K233" s="4424">
        <v>365</v>
      </c>
      <c r="L233" s="701"/>
      <c r="M233" s="702"/>
      <c r="O233" s="4106"/>
      <c r="P233" s="4106" t="s">
        <v>80</v>
      </c>
      <c r="Q233" s="4106">
        <v>480</v>
      </c>
      <c r="R233" s="4106">
        <v>3</v>
      </c>
      <c r="S233" s="4106">
        <f t="shared" si="64"/>
        <v>1440</v>
      </c>
      <c r="T233" s="3886" t="s">
        <v>385</v>
      </c>
      <c r="U233" s="1252"/>
    </row>
    <row r="234" spans="1:23" ht="12.75" customHeight="1" thickBot="1">
      <c r="A234" s="599" t="s">
        <v>315</v>
      </c>
      <c r="B234" s="4395"/>
      <c r="C234" s="4102"/>
      <c r="D234" s="4005"/>
      <c r="E234" s="4005"/>
      <c r="F234" s="4005"/>
      <c r="G234" s="4005"/>
      <c r="H234" s="4005"/>
      <c r="I234" s="4435"/>
      <c r="J234" s="2693" t="s">
        <v>146</v>
      </c>
      <c r="K234" s="4425"/>
      <c r="L234" s="701"/>
      <c r="M234" s="702"/>
      <c r="N234" s="702"/>
      <c r="O234" s="3761"/>
      <c r="P234" s="3761" t="s">
        <v>80</v>
      </c>
      <c r="Q234" s="3761">
        <v>480</v>
      </c>
      <c r="R234" s="3761">
        <v>3</v>
      </c>
      <c r="S234" s="3761">
        <f t="shared" si="64"/>
        <v>1440</v>
      </c>
      <c r="T234" s="3887"/>
      <c r="U234" s="1252"/>
    </row>
    <row r="235" spans="1:23" ht="12.75" customHeight="1">
      <c r="A235" s="599" t="s">
        <v>315</v>
      </c>
      <c r="B235" s="4395"/>
      <c r="C235" s="4103"/>
      <c r="D235" s="4006"/>
      <c r="E235" s="4006"/>
      <c r="F235" s="4006"/>
      <c r="G235" s="4006"/>
      <c r="H235" s="4006"/>
      <c r="I235" s="4436"/>
      <c r="J235" s="3049" t="s">
        <v>1809</v>
      </c>
      <c r="K235" s="4426"/>
      <c r="L235" s="701"/>
      <c r="M235" s="702"/>
      <c r="N235" s="702"/>
      <c r="O235" s="964"/>
      <c r="P235" s="964"/>
      <c r="Q235" s="964"/>
      <c r="R235" s="964"/>
      <c r="S235" s="2787"/>
      <c r="T235" s="1132"/>
      <c r="U235" s="1252"/>
    </row>
    <row r="236" spans="1:23" s="973" customFormat="1" ht="12.75" customHeight="1">
      <c r="A236" s="599" t="s">
        <v>315</v>
      </c>
      <c r="B236" s="4395"/>
      <c r="C236" s="2788">
        <v>366782</v>
      </c>
      <c r="D236" s="2789">
        <v>7162</v>
      </c>
      <c r="E236" s="2789" t="s">
        <v>718</v>
      </c>
      <c r="F236" s="2789" t="s">
        <v>34</v>
      </c>
      <c r="G236" s="2789" t="s">
        <v>536</v>
      </c>
      <c r="H236" s="2789" t="str">
        <f t="shared" ref="H236" si="66">A236&amp;"-"&amp;E236&amp;F236&amp;"-"&amp;G236</f>
        <v>PK4-YR-ME</v>
      </c>
      <c r="I236" s="2792" t="s">
        <v>1785</v>
      </c>
      <c r="J236" s="2791" t="s">
        <v>1788</v>
      </c>
      <c r="K236" s="2790">
        <v>365</v>
      </c>
      <c r="L236" s="1172"/>
      <c r="M236" s="1173"/>
      <c r="N236" s="1173"/>
      <c r="O236" s="1694" t="s">
        <v>80</v>
      </c>
      <c r="P236" s="964"/>
      <c r="Q236" s="964">
        <v>30</v>
      </c>
      <c r="R236" s="964">
        <v>1</v>
      </c>
      <c r="S236" s="2787">
        <v>30</v>
      </c>
      <c r="T236" s="1132" t="s">
        <v>385</v>
      </c>
      <c r="U236" s="1252"/>
      <c r="V236" s="1251"/>
      <c r="W236" s="1251"/>
    </row>
    <row r="237" spans="1:23" ht="12.75" customHeight="1" thickBot="1">
      <c r="A237" s="599" t="s">
        <v>315</v>
      </c>
      <c r="B237" s="4395"/>
      <c r="C237" s="2689">
        <v>366312</v>
      </c>
      <c r="D237" s="2689">
        <v>6783</v>
      </c>
      <c r="E237" s="2690" t="s">
        <v>718</v>
      </c>
      <c r="F237" s="2690" t="s">
        <v>34</v>
      </c>
      <c r="G237" s="2690" t="s">
        <v>536</v>
      </c>
      <c r="H237" s="2690" t="str">
        <f t="shared" ref="H237" si="67">A237&amp;"-"&amp;E237&amp;F237&amp;"-"&amp;G237</f>
        <v>PK4-YR-ME</v>
      </c>
      <c r="I237" s="2696" t="s">
        <v>1661</v>
      </c>
      <c r="J237" s="2697" t="s">
        <v>1685</v>
      </c>
      <c r="K237" s="2698">
        <v>540</v>
      </c>
      <c r="L237" s="701"/>
      <c r="M237" s="702"/>
      <c r="O237" s="970" t="s">
        <v>80</v>
      </c>
      <c r="P237" s="970"/>
      <c r="Q237" s="970">
        <v>60</v>
      </c>
      <c r="R237" s="970">
        <v>1</v>
      </c>
      <c r="S237" s="1905">
        <v>60</v>
      </c>
      <c r="T237" s="2655" t="s">
        <v>385</v>
      </c>
      <c r="U237" s="1252"/>
    </row>
    <row r="238" spans="1:23" ht="12.75" customHeight="1" thickBot="1">
      <c r="A238" s="599" t="s">
        <v>315</v>
      </c>
      <c r="B238" s="4395"/>
      <c r="C238" s="4403">
        <v>356946</v>
      </c>
      <c r="D238" s="4385">
        <v>1518</v>
      </c>
      <c r="E238" s="2216" t="s">
        <v>34</v>
      </c>
      <c r="F238" s="2216" t="s">
        <v>9</v>
      </c>
      <c r="G238" s="2216" t="s">
        <v>536</v>
      </c>
      <c r="H238" s="2216" t="s">
        <v>1569</v>
      </c>
      <c r="I238" s="4406" t="s">
        <v>147</v>
      </c>
      <c r="J238" s="2217" t="s">
        <v>1550</v>
      </c>
      <c r="K238" s="4385">
        <v>120</v>
      </c>
      <c r="L238" s="701"/>
      <c r="M238" s="702"/>
      <c r="O238" s="4106"/>
      <c r="P238" s="4106" t="s">
        <v>80</v>
      </c>
      <c r="Q238" s="4106">
        <v>120</v>
      </c>
      <c r="R238" s="4106">
        <v>2</v>
      </c>
      <c r="S238" s="4106">
        <f t="shared" si="64"/>
        <v>240</v>
      </c>
      <c r="T238" s="1130" t="s">
        <v>384</v>
      </c>
      <c r="U238" s="1253"/>
    </row>
    <row r="239" spans="1:23" ht="12.75" customHeight="1" thickBot="1">
      <c r="A239" s="599" t="s">
        <v>315</v>
      </c>
      <c r="B239" s="4395"/>
      <c r="C239" s="4404"/>
      <c r="D239" s="4386"/>
      <c r="E239" s="2216" t="s">
        <v>34</v>
      </c>
      <c r="F239" s="2216" t="s">
        <v>9</v>
      </c>
      <c r="G239" s="2216" t="s">
        <v>536</v>
      </c>
      <c r="H239" s="2216" t="s">
        <v>1569</v>
      </c>
      <c r="I239" s="4407"/>
      <c r="J239" s="4392" t="s">
        <v>1551</v>
      </c>
      <c r="K239" s="4386"/>
      <c r="O239" s="3760"/>
      <c r="P239" s="3760"/>
      <c r="Q239" s="3760"/>
      <c r="R239" s="3760"/>
      <c r="S239" s="3760"/>
      <c r="T239" s="1130"/>
      <c r="U239" s="1253"/>
    </row>
    <row r="240" spans="1:23" ht="12.75" customHeight="1" thickBot="1">
      <c r="A240" s="600" t="s">
        <v>315</v>
      </c>
      <c r="B240" s="4396"/>
      <c r="C240" s="4405"/>
      <c r="D240" s="4387"/>
      <c r="E240" s="2218" t="s">
        <v>34</v>
      </c>
      <c r="F240" s="2218" t="s">
        <v>9</v>
      </c>
      <c r="G240" s="2218" t="s">
        <v>536</v>
      </c>
      <c r="H240" s="2218" t="s">
        <v>1569</v>
      </c>
      <c r="I240" s="4408"/>
      <c r="J240" s="4393"/>
      <c r="K240" s="4387"/>
      <c r="L240" s="715"/>
      <c r="M240" s="716"/>
      <c r="N240" s="716"/>
      <c r="O240" s="3795"/>
      <c r="P240" s="3795" t="s">
        <v>80</v>
      </c>
      <c r="Q240" s="3795">
        <v>120</v>
      </c>
      <c r="R240" s="3795">
        <v>2</v>
      </c>
      <c r="S240" s="3795">
        <f t="shared" si="64"/>
        <v>240</v>
      </c>
      <c r="T240" s="1130" t="s">
        <v>383</v>
      </c>
      <c r="U240" s="1252"/>
    </row>
    <row r="241" spans="1:21" ht="12.75" customHeight="1">
      <c r="A241" s="598" t="s">
        <v>315</v>
      </c>
      <c r="B241" s="4394" t="s">
        <v>415</v>
      </c>
      <c r="C241" s="3793">
        <v>356951</v>
      </c>
      <c r="D241" s="3759">
        <v>1507</v>
      </c>
      <c r="E241" s="603" t="s">
        <v>846</v>
      </c>
      <c r="F241" s="603" t="s">
        <v>32</v>
      </c>
      <c r="G241" s="603" t="s">
        <v>536</v>
      </c>
      <c r="H241" s="603" t="s">
        <v>1572</v>
      </c>
      <c r="I241" s="3752" t="s">
        <v>106</v>
      </c>
      <c r="J241" s="652" t="s">
        <v>107</v>
      </c>
      <c r="K241" s="3742">
        <v>90</v>
      </c>
      <c r="L241" s="605"/>
      <c r="M241" s="606"/>
      <c r="N241" s="2060"/>
      <c r="O241" s="3742" t="s">
        <v>80</v>
      </c>
      <c r="P241" s="3754"/>
      <c r="Q241" s="3742">
        <v>60</v>
      </c>
      <c r="R241" s="3742">
        <v>1</v>
      </c>
      <c r="S241" s="3745">
        <f t="shared" si="64"/>
        <v>60</v>
      </c>
      <c r="T241" s="3886" t="s">
        <v>383</v>
      </c>
      <c r="U241" s="1252"/>
    </row>
    <row r="242" spans="1:21" ht="12.75" customHeight="1">
      <c r="A242" s="599" t="s">
        <v>315</v>
      </c>
      <c r="B242" s="4395"/>
      <c r="C242" s="3673"/>
      <c r="D242" s="3760"/>
      <c r="E242" s="640" t="s">
        <v>846</v>
      </c>
      <c r="F242" s="640" t="s">
        <v>32</v>
      </c>
      <c r="G242" s="640" t="s">
        <v>536</v>
      </c>
      <c r="H242" s="640" t="s">
        <v>1572</v>
      </c>
      <c r="I242" s="3753"/>
      <c r="J242" s="700" t="s">
        <v>108</v>
      </c>
      <c r="K242" s="3743"/>
      <c r="L242" s="701"/>
      <c r="M242" s="702"/>
      <c r="O242" s="3743"/>
      <c r="P242" s="3613"/>
      <c r="Q242" s="3743"/>
      <c r="R242" s="3743"/>
      <c r="S242" s="3616"/>
      <c r="T242" s="3891"/>
      <c r="U242" s="637"/>
    </row>
    <row r="243" spans="1:21" ht="12.75" customHeight="1">
      <c r="A243" s="599" t="s">
        <v>315</v>
      </c>
      <c r="B243" s="4395"/>
      <c r="C243" s="3673"/>
      <c r="D243" s="3760"/>
      <c r="E243" s="640" t="s">
        <v>846</v>
      </c>
      <c r="F243" s="640" t="s">
        <v>32</v>
      </c>
      <c r="G243" s="640" t="s">
        <v>536</v>
      </c>
      <c r="H243" s="640" t="s">
        <v>1572</v>
      </c>
      <c r="I243" s="3679"/>
      <c r="J243" s="700" t="s">
        <v>109</v>
      </c>
      <c r="K243" s="3743"/>
      <c r="L243" s="701"/>
      <c r="M243" s="702"/>
      <c r="O243" s="3743"/>
      <c r="P243" s="3613"/>
      <c r="Q243" s="3743"/>
      <c r="R243" s="3743"/>
      <c r="S243" s="3616"/>
      <c r="T243" s="3891"/>
      <c r="U243" s="637"/>
    </row>
    <row r="244" spans="1:21" ht="12.75" customHeight="1">
      <c r="A244" s="599" t="s">
        <v>315</v>
      </c>
      <c r="B244" s="4395"/>
      <c r="C244" s="3673"/>
      <c r="D244" s="3760"/>
      <c r="E244" s="640" t="s">
        <v>846</v>
      </c>
      <c r="F244" s="640" t="s">
        <v>32</v>
      </c>
      <c r="G244" s="640" t="s">
        <v>536</v>
      </c>
      <c r="H244" s="640" t="s">
        <v>1572</v>
      </c>
      <c r="I244" s="609" t="s">
        <v>110</v>
      </c>
      <c r="J244" s="700" t="s">
        <v>128</v>
      </c>
      <c r="K244" s="3743"/>
      <c r="L244" s="701"/>
      <c r="M244" s="702"/>
      <c r="O244" s="3743"/>
      <c r="P244" s="3613"/>
      <c r="Q244" s="3743"/>
      <c r="R244" s="3743"/>
      <c r="S244" s="3616"/>
      <c r="T244" s="3891"/>
      <c r="U244" s="637"/>
    </row>
    <row r="245" spans="1:21" ht="12.75" customHeight="1">
      <c r="A245" s="599" t="s">
        <v>315</v>
      </c>
      <c r="B245" s="4395"/>
      <c r="C245" s="3673"/>
      <c r="D245" s="3760"/>
      <c r="E245" s="640" t="s">
        <v>846</v>
      </c>
      <c r="F245" s="640" t="s">
        <v>32</v>
      </c>
      <c r="G245" s="640" t="s">
        <v>536</v>
      </c>
      <c r="H245" s="640" t="s">
        <v>1572</v>
      </c>
      <c r="I245" s="609" t="s">
        <v>112</v>
      </c>
      <c r="J245" s="700" t="s">
        <v>113</v>
      </c>
      <c r="K245" s="3743"/>
      <c r="L245" s="701"/>
      <c r="M245" s="702"/>
      <c r="O245" s="3743"/>
      <c r="P245" s="3613"/>
      <c r="Q245" s="3743"/>
      <c r="R245" s="3743"/>
      <c r="S245" s="3616"/>
      <c r="T245" s="3891"/>
      <c r="U245" s="637"/>
    </row>
    <row r="246" spans="1:21" ht="12.75" customHeight="1">
      <c r="A246" s="599" t="s">
        <v>315</v>
      </c>
      <c r="B246" s="4395"/>
      <c r="C246" s="3673"/>
      <c r="D246" s="3760"/>
      <c r="E246" s="640" t="s">
        <v>846</v>
      </c>
      <c r="F246" s="640" t="s">
        <v>32</v>
      </c>
      <c r="G246" s="640" t="s">
        <v>536</v>
      </c>
      <c r="H246" s="640" t="s">
        <v>1572</v>
      </c>
      <c r="I246" s="609" t="s">
        <v>114</v>
      </c>
      <c r="J246" s="700" t="s">
        <v>115</v>
      </c>
      <c r="K246" s="3743"/>
      <c r="L246" s="701"/>
      <c r="M246" s="702"/>
      <c r="O246" s="3743"/>
      <c r="P246" s="3613"/>
      <c r="Q246" s="3743"/>
      <c r="R246" s="3743"/>
      <c r="S246" s="3616"/>
      <c r="T246" s="3891"/>
      <c r="U246" s="637"/>
    </row>
    <row r="247" spans="1:21" ht="12.75" customHeight="1">
      <c r="A247" s="599" t="s">
        <v>315</v>
      </c>
      <c r="B247" s="4395"/>
      <c r="C247" s="3673"/>
      <c r="D247" s="3760"/>
      <c r="E247" s="640" t="s">
        <v>846</v>
      </c>
      <c r="F247" s="640" t="s">
        <v>32</v>
      </c>
      <c r="G247" s="640" t="s">
        <v>536</v>
      </c>
      <c r="H247" s="640" t="s">
        <v>1572</v>
      </c>
      <c r="I247" s="3568" t="s">
        <v>116</v>
      </c>
      <c r="J247" s="700" t="s">
        <v>117</v>
      </c>
      <c r="K247" s="3743"/>
      <c r="L247" s="701"/>
      <c r="M247" s="702"/>
      <c r="O247" s="3743"/>
      <c r="P247" s="3613"/>
      <c r="Q247" s="3743"/>
      <c r="R247" s="3743"/>
      <c r="S247" s="3616"/>
      <c r="T247" s="3891"/>
      <c r="U247" s="637"/>
    </row>
    <row r="248" spans="1:21" ht="12.75" customHeight="1">
      <c r="A248" s="599" t="s">
        <v>315</v>
      </c>
      <c r="B248" s="4395"/>
      <c r="C248" s="3673"/>
      <c r="D248" s="3760"/>
      <c r="E248" s="640" t="s">
        <v>846</v>
      </c>
      <c r="F248" s="640" t="s">
        <v>32</v>
      </c>
      <c r="G248" s="640" t="s">
        <v>536</v>
      </c>
      <c r="H248" s="640" t="s">
        <v>1572</v>
      </c>
      <c r="I248" s="3753"/>
      <c r="J248" s="700" t="s">
        <v>118</v>
      </c>
      <c r="K248" s="3743"/>
      <c r="L248" s="701"/>
      <c r="M248" s="702"/>
      <c r="O248" s="3743"/>
      <c r="P248" s="3613"/>
      <c r="Q248" s="3743"/>
      <c r="R248" s="3743"/>
      <c r="S248" s="3616"/>
      <c r="T248" s="3891"/>
      <c r="U248" s="637"/>
    </row>
    <row r="249" spans="1:21" ht="12.75" customHeight="1">
      <c r="A249" s="599" t="s">
        <v>315</v>
      </c>
      <c r="B249" s="4395"/>
      <c r="C249" s="3670"/>
      <c r="D249" s="3885"/>
      <c r="E249" s="887" t="s">
        <v>846</v>
      </c>
      <c r="F249" s="887" t="s">
        <v>32</v>
      </c>
      <c r="G249" s="887" t="s">
        <v>536</v>
      </c>
      <c r="H249" s="887" t="s">
        <v>1572</v>
      </c>
      <c r="I249" s="3659"/>
      <c r="J249" s="2219" t="s">
        <v>119</v>
      </c>
      <c r="K249" s="3661"/>
      <c r="L249" s="2220"/>
      <c r="M249" s="2221"/>
      <c r="N249" s="2221"/>
      <c r="O249" s="3661"/>
      <c r="P249" s="3614"/>
      <c r="Q249" s="3661"/>
      <c r="R249" s="3661"/>
      <c r="S249" s="3617"/>
      <c r="T249" s="4384"/>
      <c r="U249" s="637"/>
    </row>
    <row r="250" spans="1:21" ht="12.75" customHeight="1" thickBot="1">
      <c r="A250" s="599" t="s">
        <v>315</v>
      </c>
      <c r="B250" s="4395"/>
      <c r="C250" s="2234">
        <v>364733</v>
      </c>
      <c r="D250" s="2223">
        <v>3231</v>
      </c>
      <c r="E250" s="2228" t="s">
        <v>695</v>
      </c>
      <c r="F250" s="2228" t="s">
        <v>32</v>
      </c>
      <c r="G250" s="2228" t="s">
        <v>697</v>
      </c>
      <c r="H250" s="2228" t="s">
        <v>1573</v>
      </c>
      <c r="I250" s="2229" t="s">
        <v>120</v>
      </c>
      <c r="J250" s="2230" t="s">
        <v>121</v>
      </c>
      <c r="K250" s="2224">
        <v>60</v>
      </c>
      <c r="L250" s="2225"/>
      <c r="M250" s="2226"/>
      <c r="N250" s="2226"/>
      <c r="O250" s="1103" t="s">
        <v>80</v>
      </c>
      <c r="P250" s="1103"/>
      <c r="Q250" s="1103">
        <v>60</v>
      </c>
      <c r="R250" s="1103">
        <v>2</v>
      </c>
      <c r="S250" s="2222">
        <f t="shared" ref="S250" si="68">Q250*R250</f>
        <v>120</v>
      </c>
      <c r="T250" s="2227" t="s">
        <v>383</v>
      </c>
      <c r="U250" s="637"/>
    </row>
    <row r="251" spans="1:21" ht="12.75" customHeight="1" thickBot="1">
      <c r="A251" s="599" t="s">
        <v>315</v>
      </c>
      <c r="B251" s="4395"/>
      <c r="C251" s="2089">
        <v>356957</v>
      </c>
      <c r="D251" s="2087">
        <v>1510</v>
      </c>
      <c r="E251" s="2087" t="s">
        <v>34</v>
      </c>
      <c r="F251" s="2087" t="s">
        <v>42</v>
      </c>
      <c r="G251" s="2087" t="s">
        <v>706</v>
      </c>
      <c r="H251" s="2087" t="s">
        <v>1354</v>
      </c>
      <c r="I251" s="2088" t="s">
        <v>1307</v>
      </c>
      <c r="J251" s="2088" t="s">
        <v>1308</v>
      </c>
      <c r="K251" s="957">
        <v>120</v>
      </c>
      <c r="L251" s="1169"/>
      <c r="M251" s="1170"/>
      <c r="N251" s="1170"/>
      <c r="O251" s="957"/>
      <c r="P251" s="957" t="s">
        <v>80</v>
      </c>
      <c r="Q251" s="957">
        <v>60</v>
      </c>
      <c r="R251" s="957">
        <v>2</v>
      </c>
      <c r="S251" s="1171">
        <f t="shared" ref="S251:S268" si="69">Q251*R251</f>
        <v>120</v>
      </c>
      <c r="T251" s="1130" t="s">
        <v>383</v>
      </c>
      <c r="U251" s="1252"/>
    </row>
    <row r="252" spans="1:21" ht="12.75" customHeight="1">
      <c r="A252" s="599" t="s">
        <v>315</v>
      </c>
      <c r="B252" s="4395"/>
      <c r="C252" s="4416">
        <v>356956</v>
      </c>
      <c r="D252" s="4400">
        <v>1513</v>
      </c>
      <c r="E252" s="2209" t="s">
        <v>696</v>
      </c>
      <c r="F252" s="2209" t="s">
        <v>9</v>
      </c>
      <c r="G252" s="2209" t="s">
        <v>697</v>
      </c>
      <c r="H252" s="2209" t="s">
        <v>1571</v>
      </c>
      <c r="I252" s="4431" t="s">
        <v>130</v>
      </c>
      <c r="J252" s="2208" t="s">
        <v>68</v>
      </c>
      <c r="K252" s="4400">
        <v>180</v>
      </c>
      <c r="L252" s="701"/>
      <c r="M252" s="702"/>
      <c r="O252" s="3759"/>
      <c r="P252" s="3759" t="s">
        <v>80</v>
      </c>
      <c r="Q252" s="3759">
        <v>480</v>
      </c>
      <c r="R252" s="3759">
        <v>3</v>
      </c>
      <c r="S252" s="3759">
        <f t="shared" si="69"/>
        <v>1440</v>
      </c>
      <c r="T252" s="3891" t="s">
        <v>384</v>
      </c>
      <c r="U252" s="1252"/>
    </row>
    <row r="253" spans="1:21" ht="12.75" customHeight="1" thickBot="1">
      <c r="A253" s="599" t="s">
        <v>315</v>
      </c>
      <c r="B253" s="4395"/>
      <c r="C253" s="4417"/>
      <c r="D253" s="4401"/>
      <c r="E253" s="2209" t="s">
        <v>696</v>
      </c>
      <c r="F253" s="2209" t="s">
        <v>9</v>
      </c>
      <c r="G253" s="2209" t="s">
        <v>697</v>
      </c>
      <c r="H253" s="2209" t="s">
        <v>1571</v>
      </c>
      <c r="I253" s="4432"/>
      <c r="J253" s="2208" t="s">
        <v>131</v>
      </c>
      <c r="K253" s="4401"/>
      <c r="L253" s="701"/>
      <c r="M253" s="702"/>
      <c r="O253" s="3760"/>
      <c r="P253" s="3760" t="s">
        <v>80</v>
      </c>
      <c r="Q253" s="3760">
        <v>480</v>
      </c>
      <c r="R253" s="3760">
        <v>3</v>
      </c>
      <c r="S253" s="3760">
        <f t="shared" si="69"/>
        <v>1440</v>
      </c>
      <c r="T253" s="3887"/>
      <c r="U253" s="1252"/>
    </row>
    <row r="254" spans="1:21" ht="12.75" customHeight="1" thickBot="1">
      <c r="A254" s="599" t="s">
        <v>315</v>
      </c>
      <c r="B254" s="4395"/>
      <c r="C254" s="4418"/>
      <c r="D254" s="4402"/>
      <c r="E254" s="2209" t="s">
        <v>696</v>
      </c>
      <c r="F254" s="2209" t="s">
        <v>9</v>
      </c>
      <c r="G254" s="2209" t="s">
        <v>697</v>
      </c>
      <c r="H254" s="2209" t="s">
        <v>1571</v>
      </c>
      <c r="I254" s="4433"/>
      <c r="J254" s="2208" t="s">
        <v>69</v>
      </c>
      <c r="K254" s="4402"/>
      <c r="L254" s="701"/>
      <c r="M254" s="702"/>
      <c r="N254" s="702"/>
      <c r="O254" s="3761"/>
      <c r="P254" s="3761" t="s">
        <v>80</v>
      </c>
      <c r="Q254" s="3761">
        <v>480</v>
      </c>
      <c r="R254" s="3761">
        <v>3</v>
      </c>
      <c r="S254" s="3761">
        <f t="shared" si="69"/>
        <v>1440</v>
      </c>
      <c r="T254" s="1130" t="s">
        <v>383</v>
      </c>
      <c r="U254" s="1252"/>
    </row>
    <row r="255" spans="1:21" ht="12.75" customHeight="1" thickBot="1">
      <c r="A255" s="599" t="s">
        <v>315</v>
      </c>
      <c r="B255" s="4395"/>
      <c r="C255" s="4088">
        <v>356953</v>
      </c>
      <c r="D255" s="3952">
        <v>1514</v>
      </c>
      <c r="E255" s="3952" t="s">
        <v>718</v>
      </c>
      <c r="F255" s="3952" t="s">
        <v>34</v>
      </c>
      <c r="G255" s="3952" t="s">
        <v>536</v>
      </c>
      <c r="H255" s="3952" t="s">
        <v>1637</v>
      </c>
      <c r="I255" s="4381" t="s">
        <v>132</v>
      </c>
      <c r="J255" s="2691" t="s">
        <v>1678</v>
      </c>
      <c r="K255" s="3952">
        <v>365</v>
      </c>
      <c r="L255" s="701"/>
      <c r="M255" s="702"/>
      <c r="O255" s="4106"/>
      <c r="P255" s="4106" t="s">
        <v>80</v>
      </c>
      <c r="Q255" s="4106">
        <v>480</v>
      </c>
      <c r="R255" s="4106">
        <v>3</v>
      </c>
      <c r="S255" s="4106">
        <f t="shared" si="69"/>
        <v>1440</v>
      </c>
      <c r="T255" s="1132" t="s">
        <v>385</v>
      </c>
      <c r="U255" s="1252"/>
    </row>
    <row r="256" spans="1:21" ht="12.75" customHeight="1">
      <c r="A256" s="599" t="s">
        <v>315</v>
      </c>
      <c r="B256" s="4395"/>
      <c r="C256" s="4089"/>
      <c r="D256" s="3953"/>
      <c r="E256" s="3953"/>
      <c r="F256" s="3953"/>
      <c r="G256" s="3953"/>
      <c r="H256" s="3953"/>
      <c r="I256" s="4382"/>
      <c r="J256" s="2691" t="s">
        <v>134</v>
      </c>
      <c r="K256" s="3953"/>
      <c r="L256" s="701"/>
      <c r="M256" s="702"/>
      <c r="O256" s="3760"/>
      <c r="P256" s="3760" t="s">
        <v>80</v>
      </c>
      <c r="Q256" s="3760">
        <v>480</v>
      </c>
      <c r="R256" s="3760">
        <v>3</v>
      </c>
      <c r="S256" s="3760">
        <f t="shared" si="69"/>
        <v>1440</v>
      </c>
      <c r="T256" s="3886" t="s">
        <v>383</v>
      </c>
      <c r="U256" s="1252"/>
    </row>
    <row r="257" spans="1:23" ht="12.75" customHeight="1" thickBot="1">
      <c r="A257" s="599" t="s">
        <v>315</v>
      </c>
      <c r="B257" s="4395"/>
      <c r="C257" s="4090"/>
      <c r="D257" s="3954"/>
      <c r="E257" s="3954"/>
      <c r="F257" s="3954"/>
      <c r="G257" s="3954"/>
      <c r="H257" s="3954"/>
      <c r="I257" s="4383"/>
      <c r="J257" s="2691" t="s">
        <v>135</v>
      </c>
      <c r="K257" s="3954"/>
      <c r="L257" s="701"/>
      <c r="M257" s="702"/>
      <c r="N257" s="702"/>
      <c r="O257" s="3761"/>
      <c r="P257" s="3761" t="s">
        <v>80</v>
      </c>
      <c r="Q257" s="3761">
        <v>480</v>
      </c>
      <c r="R257" s="3761">
        <v>3</v>
      </c>
      <c r="S257" s="3761">
        <f t="shared" si="69"/>
        <v>1440</v>
      </c>
      <c r="T257" s="3887"/>
      <c r="U257" s="1252"/>
    </row>
    <row r="258" spans="1:23" ht="12.75" customHeight="1" thickBot="1">
      <c r="A258" s="599" t="s">
        <v>315</v>
      </c>
      <c r="B258" s="4395"/>
      <c r="C258" s="4091">
        <v>356955</v>
      </c>
      <c r="D258" s="3990">
        <v>1516</v>
      </c>
      <c r="E258" s="3990" t="s">
        <v>718</v>
      </c>
      <c r="F258" s="3990" t="s">
        <v>34</v>
      </c>
      <c r="G258" s="3990" t="s">
        <v>536</v>
      </c>
      <c r="H258" s="3990" t="s">
        <v>1637</v>
      </c>
      <c r="I258" s="4427" t="s">
        <v>139</v>
      </c>
      <c r="J258" s="2692" t="s">
        <v>1679</v>
      </c>
      <c r="K258" s="3990">
        <v>365</v>
      </c>
      <c r="L258" s="701"/>
      <c r="M258" s="702"/>
      <c r="O258" s="4106"/>
      <c r="P258" s="4106" t="s">
        <v>80</v>
      </c>
      <c r="Q258" s="4106">
        <v>480</v>
      </c>
      <c r="R258" s="4106">
        <v>3</v>
      </c>
      <c r="S258" s="4106">
        <f t="shared" si="69"/>
        <v>1440</v>
      </c>
      <c r="T258" s="1132" t="s">
        <v>385</v>
      </c>
      <c r="U258" s="1252"/>
    </row>
    <row r="259" spans="1:23" ht="12.75" customHeight="1" thickBot="1">
      <c r="A259" s="599" t="s">
        <v>315</v>
      </c>
      <c r="B259" s="4395"/>
      <c r="C259" s="4092"/>
      <c r="D259" s="3991"/>
      <c r="E259" s="3991"/>
      <c r="F259" s="3991"/>
      <c r="G259" s="3991"/>
      <c r="H259" s="3991"/>
      <c r="I259" s="4428"/>
      <c r="J259" s="2692" t="s">
        <v>143</v>
      </c>
      <c r="K259" s="3991"/>
      <c r="L259" s="701"/>
      <c r="M259" s="702"/>
      <c r="N259" s="702"/>
      <c r="O259" s="3761"/>
      <c r="P259" s="3761" t="s">
        <v>80</v>
      </c>
      <c r="Q259" s="3761">
        <v>480</v>
      </c>
      <c r="R259" s="3761">
        <v>3</v>
      </c>
      <c r="S259" s="3761">
        <f t="shared" si="69"/>
        <v>1440</v>
      </c>
      <c r="T259" s="1130" t="s">
        <v>383</v>
      </c>
      <c r="U259" s="1252"/>
    </row>
    <row r="260" spans="1:23" ht="12" customHeight="1">
      <c r="A260" s="599" t="s">
        <v>315</v>
      </c>
      <c r="B260" s="4395"/>
      <c r="C260" s="4101">
        <v>356954</v>
      </c>
      <c r="D260" s="4004">
        <v>1517</v>
      </c>
      <c r="E260" s="4004" t="s">
        <v>718</v>
      </c>
      <c r="F260" s="4004" t="s">
        <v>34</v>
      </c>
      <c r="G260" s="4004" t="s">
        <v>536</v>
      </c>
      <c r="H260" s="4004" t="str">
        <f t="shared" ref="H260" si="70">A260&amp;"-"&amp;E260&amp;F260&amp;"-"&amp;G260</f>
        <v>PK4-YR-ME</v>
      </c>
      <c r="I260" s="4434" t="s">
        <v>144</v>
      </c>
      <c r="J260" s="3048" t="s">
        <v>1680</v>
      </c>
      <c r="K260" s="4424">
        <v>365</v>
      </c>
      <c r="L260" s="701"/>
      <c r="M260" s="702"/>
      <c r="O260" s="4106"/>
      <c r="P260" s="4106" t="s">
        <v>80</v>
      </c>
      <c r="Q260" s="4106">
        <v>480</v>
      </c>
      <c r="R260" s="4106">
        <v>3</v>
      </c>
      <c r="S260" s="4106">
        <f t="shared" si="69"/>
        <v>1440</v>
      </c>
      <c r="T260" s="3886" t="s">
        <v>385</v>
      </c>
      <c r="U260" s="1252"/>
    </row>
    <row r="261" spans="1:23" ht="12.75" customHeight="1" thickBot="1">
      <c r="A261" s="599" t="s">
        <v>315</v>
      </c>
      <c r="B261" s="4395"/>
      <c r="C261" s="4102"/>
      <c r="D261" s="4005"/>
      <c r="E261" s="4005"/>
      <c r="F261" s="4005"/>
      <c r="G261" s="4005"/>
      <c r="H261" s="4005"/>
      <c r="I261" s="4435"/>
      <c r="J261" s="2693" t="s">
        <v>146</v>
      </c>
      <c r="K261" s="4425"/>
      <c r="L261" s="701"/>
      <c r="M261" s="702"/>
      <c r="N261" s="702"/>
      <c r="O261" s="3761"/>
      <c r="P261" s="3761" t="s">
        <v>80</v>
      </c>
      <c r="Q261" s="3761">
        <v>480</v>
      </c>
      <c r="R261" s="3761">
        <v>3</v>
      </c>
      <c r="S261" s="3761">
        <f t="shared" si="69"/>
        <v>1440</v>
      </c>
      <c r="T261" s="3887"/>
      <c r="U261" s="1252"/>
    </row>
    <row r="262" spans="1:23" ht="12.75" customHeight="1">
      <c r="A262" s="599" t="s">
        <v>315</v>
      </c>
      <c r="B262" s="4395"/>
      <c r="C262" s="4103"/>
      <c r="D262" s="4006"/>
      <c r="E262" s="4006"/>
      <c r="F262" s="4006"/>
      <c r="G262" s="4006"/>
      <c r="H262" s="4006"/>
      <c r="I262" s="4436"/>
      <c r="J262" s="3049" t="s">
        <v>1809</v>
      </c>
      <c r="K262" s="4426"/>
      <c r="L262" s="701"/>
      <c r="M262" s="702"/>
      <c r="N262" s="702"/>
      <c r="O262" s="964"/>
      <c r="P262" s="964"/>
      <c r="Q262" s="964"/>
      <c r="R262" s="964"/>
      <c r="S262" s="2787"/>
      <c r="T262" s="1132"/>
      <c r="U262" s="1252"/>
    </row>
    <row r="263" spans="1:23" s="973" customFormat="1" ht="12.75" customHeight="1">
      <c r="A263" s="599" t="s">
        <v>315</v>
      </c>
      <c r="B263" s="4395"/>
      <c r="C263" s="2788">
        <v>366783</v>
      </c>
      <c r="D263" s="2789">
        <v>7161</v>
      </c>
      <c r="E263" s="2789" t="s">
        <v>718</v>
      </c>
      <c r="F263" s="2789" t="s">
        <v>34</v>
      </c>
      <c r="G263" s="2789" t="s">
        <v>536</v>
      </c>
      <c r="H263" s="2789" t="str">
        <f t="shared" ref="H263" si="71">A263&amp;"-"&amp;E263&amp;F263&amp;"-"&amp;G263</f>
        <v>PK4-YR-ME</v>
      </c>
      <c r="I263" s="2792" t="s">
        <v>1785</v>
      </c>
      <c r="J263" s="2791" t="s">
        <v>1787</v>
      </c>
      <c r="K263" s="2790">
        <v>365</v>
      </c>
      <c r="L263" s="1172"/>
      <c r="M263" s="1173"/>
      <c r="N263" s="1173"/>
      <c r="O263" s="1694" t="s">
        <v>80</v>
      </c>
      <c r="P263" s="964"/>
      <c r="Q263" s="964">
        <v>30</v>
      </c>
      <c r="R263" s="964">
        <v>1</v>
      </c>
      <c r="S263" s="2787">
        <v>30</v>
      </c>
      <c r="T263" s="1132" t="s">
        <v>385</v>
      </c>
      <c r="U263" s="1252"/>
      <c r="V263" s="1251"/>
      <c r="W263" s="1251"/>
    </row>
    <row r="264" spans="1:23" ht="12.75" customHeight="1" thickBot="1">
      <c r="A264" s="599" t="s">
        <v>315</v>
      </c>
      <c r="B264" s="4395"/>
      <c r="C264" s="2689">
        <v>366313</v>
      </c>
      <c r="D264" s="2689">
        <v>6783</v>
      </c>
      <c r="E264" s="2690" t="s">
        <v>718</v>
      </c>
      <c r="F264" s="2690" t="s">
        <v>34</v>
      </c>
      <c r="G264" s="2690" t="s">
        <v>536</v>
      </c>
      <c r="H264" s="2690" t="str">
        <f t="shared" ref="H264" si="72">A264&amp;"-"&amp;E264&amp;F264&amp;"-"&amp;G264</f>
        <v>PK4-YR-ME</v>
      </c>
      <c r="I264" s="2696" t="s">
        <v>1661</v>
      </c>
      <c r="J264" s="2697" t="s">
        <v>1686</v>
      </c>
      <c r="K264" s="2698">
        <v>540</v>
      </c>
      <c r="L264" s="701"/>
      <c r="M264" s="702"/>
      <c r="O264" s="970" t="s">
        <v>80</v>
      </c>
      <c r="P264" s="970"/>
      <c r="Q264" s="970">
        <v>60</v>
      </c>
      <c r="R264" s="970">
        <v>1</v>
      </c>
      <c r="S264" s="1905">
        <v>60</v>
      </c>
      <c r="T264" s="2655" t="s">
        <v>385</v>
      </c>
      <c r="U264" s="1252"/>
    </row>
    <row r="265" spans="1:23" ht="12.75" customHeight="1" thickBot="1">
      <c r="A265" s="599" t="s">
        <v>315</v>
      </c>
      <c r="B265" s="4395"/>
      <c r="C265" s="4403">
        <v>356958</v>
      </c>
      <c r="D265" s="4385">
        <v>1518</v>
      </c>
      <c r="E265" s="2216" t="s">
        <v>34</v>
      </c>
      <c r="F265" s="2216" t="s">
        <v>9</v>
      </c>
      <c r="G265" s="2216" t="s">
        <v>536</v>
      </c>
      <c r="H265" s="2216" t="s">
        <v>1569</v>
      </c>
      <c r="I265" s="4406" t="s">
        <v>147</v>
      </c>
      <c r="J265" s="2217" t="s">
        <v>1550</v>
      </c>
      <c r="K265" s="4385">
        <v>120</v>
      </c>
      <c r="L265" s="701"/>
      <c r="M265" s="702"/>
      <c r="O265" s="4106"/>
      <c r="P265" s="4106" t="s">
        <v>80</v>
      </c>
      <c r="Q265" s="4106">
        <v>120</v>
      </c>
      <c r="R265" s="4106">
        <v>2</v>
      </c>
      <c r="S265" s="4106">
        <f t="shared" si="69"/>
        <v>240</v>
      </c>
      <c r="T265" s="1130" t="s">
        <v>384</v>
      </c>
      <c r="U265" s="1253"/>
    </row>
    <row r="266" spans="1:23" ht="12.75" customHeight="1" thickBot="1">
      <c r="A266" s="599" t="s">
        <v>315</v>
      </c>
      <c r="B266" s="4395"/>
      <c r="C266" s="4404"/>
      <c r="D266" s="4386"/>
      <c r="E266" s="2216" t="s">
        <v>34</v>
      </c>
      <c r="F266" s="2216" t="s">
        <v>9</v>
      </c>
      <c r="G266" s="2216" t="s">
        <v>536</v>
      </c>
      <c r="H266" s="2216" t="s">
        <v>1569</v>
      </c>
      <c r="I266" s="4407"/>
      <c r="J266" s="4392" t="s">
        <v>1551</v>
      </c>
      <c r="K266" s="4386"/>
      <c r="O266" s="3760"/>
      <c r="P266" s="3760"/>
      <c r="Q266" s="3760"/>
      <c r="R266" s="3760"/>
      <c r="S266" s="3760"/>
      <c r="T266" s="1130"/>
      <c r="U266" s="1253"/>
    </row>
    <row r="267" spans="1:23" ht="12.75" customHeight="1" thickBot="1">
      <c r="A267" s="600" t="s">
        <v>315</v>
      </c>
      <c r="B267" s="4396"/>
      <c r="C267" s="4405"/>
      <c r="D267" s="4387"/>
      <c r="E267" s="2218" t="s">
        <v>34</v>
      </c>
      <c r="F267" s="2218" t="s">
        <v>9</v>
      </c>
      <c r="G267" s="2218" t="s">
        <v>536</v>
      </c>
      <c r="H267" s="2218" t="s">
        <v>1569</v>
      </c>
      <c r="I267" s="4408"/>
      <c r="J267" s="4393"/>
      <c r="K267" s="4387"/>
      <c r="L267" s="715"/>
      <c r="M267" s="716"/>
      <c r="N267" s="716"/>
      <c r="O267" s="3795"/>
      <c r="P267" s="3795" t="s">
        <v>80</v>
      </c>
      <c r="Q267" s="3795">
        <v>120</v>
      </c>
      <c r="R267" s="3795">
        <v>2</v>
      </c>
      <c r="S267" s="3795">
        <f t="shared" si="69"/>
        <v>240</v>
      </c>
      <c r="T267" s="1130" t="s">
        <v>383</v>
      </c>
      <c r="U267" s="1252"/>
    </row>
    <row r="268" spans="1:23" ht="12.75" customHeight="1">
      <c r="A268" s="598" t="s">
        <v>315</v>
      </c>
      <c r="B268" s="4394" t="s">
        <v>1791</v>
      </c>
      <c r="C268" s="3793">
        <v>356959</v>
      </c>
      <c r="D268" s="3759">
        <v>1507</v>
      </c>
      <c r="E268" s="603" t="s">
        <v>846</v>
      </c>
      <c r="F268" s="603" t="s">
        <v>32</v>
      </c>
      <c r="G268" s="603" t="s">
        <v>536</v>
      </c>
      <c r="H268" s="603" t="s">
        <v>1572</v>
      </c>
      <c r="I268" s="3752" t="s">
        <v>106</v>
      </c>
      <c r="J268" s="652" t="s">
        <v>107</v>
      </c>
      <c r="K268" s="3742">
        <v>90</v>
      </c>
      <c r="L268" s="605"/>
      <c r="M268" s="606"/>
      <c r="N268" s="2060"/>
      <c r="O268" s="3742" t="s">
        <v>80</v>
      </c>
      <c r="P268" s="3754"/>
      <c r="Q268" s="3742">
        <v>60</v>
      </c>
      <c r="R268" s="3742">
        <v>1</v>
      </c>
      <c r="S268" s="3745">
        <f t="shared" si="69"/>
        <v>60</v>
      </c>
      <c r="T268" s="3886" t="s">
        <v>383</v>
      </c>
      <c r="U268" s="1252"/>
    </row>
    <row r="269" spans="1:23" ht="12.75" customHeight="1">
      <c r="A269" s="599" t="s">
        <v>315</v>
      </c>
      <c r="B269" s="4395"/>
      <c r="C269" s="3673"/>
      <c r="D269" s="3760"/>
      <c r="E269" s="640" t="s">
        <v>846</v>
      </c>
      <c r="F269" s="640" t="s">
        <v>32</v>
      </c>
      <c r="G269" s="640" t="s">
        <v>536</v>
      </c>
      <c r="H269" s="640" t="s">
        <v>1572</v>
      </c>
      <c r="I269" s="3753"/>
      <c r="J269" s="700" t="s">
        <v>108</v>
      </c>
      <c r="K269" s="3743"/>
      <c r="L269" s="701"/>
      <c r="M269" s="702"/>
      <c r="O269" s="3743"/>
      <c r="P269" s="3613"/>
      <c r="Q269" s="3743"/>
      <c r="R269" s="3743"/>
      <c r="S269" s="3616"/>
      <c r="T269" s="3891"/>
      <c r="U269" s="637"/>
    </row>
    <row r="270" spans="1:23" ht="12.75" customHeight="1">
      <c r="A270" s="599" t="s">
        <v>315</v>
      </c>
      <c r="B270" s="4395"/>
      <c r="C270" s="3673"/>
      <c r="D270" s="3760"/>
      <c r="E270" s="640" t="s">
        <v>846</v>
      </c>
      <c r="F270" s="640" t="s">
        <v>32</v>
      </c>
      <c r="G270" s="640" t="s">
        <v>536</v>
      </c>
      <c r="H270" s="640" t="s">
        <v>1572</v>
      </c>
      <c r="I270" s="3679"/>
      <c r="J270" s="700" t="s">
        <v>109</v>
      </c>
      <c r="K270" s="3743"/>
      <c r="L270" s="701"/>
      <c r="M270" s="702"/>
      <c r="O270" s="3743"/>
      <c r="P270" s="3613"/>
      <c r="Q270" s="3743"/>
      <c r="R270" s="3743"/>
      <c r="S270" s="3616"/>
      <c r="T270" s="3891"/>
      <c r="U270" s="637"/>
    </row>
    <row r="271" spans="1:23" ht="12.75" customHeight="1">
      <c r="A271" s="599" t="s">
        <v>315</v>
      </c>
      <c r="B271" s="4395"/>
      <c r="C271" s="3673"/>
      <c r="D271" s="3760"/>
      <c r="E271" s="640" t="s">
        <v>846</v>
      </c>
      <c r="F271" s="640" t="s">
        <v>32</v>
      </c>
      <c r="G271" s="640" t="s">
        <v>536</v>
      </c>
      <c r="H271" s="640" t="s">
        <v>1572</v>
      </c>
      <c r="I271" s="609" t="s">
        <v>110</v>
      </c>
      <c r="J271" s="700" t="s">
        <v>128</v>
      </c>
      <c r="K271" s="3743"/>
      <c r="L271" s="701"/>
      <c r="M271" s="702"/>
      <c r="O271" s="3743"/>
      <c r="P271" s="3613"/>
      <c r="Q271" s="3743"/>
      <c r="R271" s="3743"/>
      <c r="S271" s="3616"/>
      <c r="T271" s="3891"/>
      <c r="U271" s="637"/>
    </row>
    <row r="272" spans="1:23" ht="12.75" customHeight="1">
      <c r="A272" s="599" t="s">
        <v>315</v>
      </c>
      <c r="B272" s="4395"/>
      <c r="C272" s="3673"/>
      <c r="D272" s="3760"/>
      <c r="E272" s="640" t="s">
        <v>846</v>
      </c>
      <c r="F272" s="640" t="s">
        <v>32</v>
      </c>
      <c r="G272" s="640" t="s">
        <v>536</v>
      </c>
      <c r="H272" s="640" t="s">
        <v>1572</v>
      </c>
      <c r="I272" s="609" t="s">
        <v>112</v>
      </c>
      <c r="J272" s="700" t="s">
        <v>113</v>
      </c>
      <c r="K272" s="3743"/>
      <c r="L272" s="701"/>
      <c r="M272" s="702"/>
      <c r="O272" s="3743"/>
      <c r="P272" s="3613"/>
      <c r="Q272" s="3743"/>
      <c r="R272" s="3743"/>
      <c r="S272" s="3616"/>
      <c r="T272" s="3891"/>
      <c r="U272" s="637"/>
    </row>
    <row r="273" spans="1:21" ht="12.75" customHeight="1">
      <c r="A273" s="599" t="s">
        <v>315</v>
      </c>
      <c r="B273" s="4395"/>
      <c r="C273" s="3673"/>
      <c r="D273" s="3760"/>
      <c r="E273" s="640" t="s">
        <v>846</v>
      </c>
      <c r="F273" s="640" t="s">
        <v>32</v>
      </c>
      <c r="G273" s="640" t="s">
        <v>536</v>
      </c>
      <c r="H273" s="640" t="s">
        <v>1572</v>
      </c>
      <c r="I273" s="609" t="s">
        <v>114</v>
      </c>
      <c r="J273" s="700" t="s">
        <v>115</v>
      </c>
      <c r="K273" s="3743"/>
      <c r="L273" s="701"/>
      <c r="M273" s="702"/>
      <c r="O273" s="3743"/>
      <c r="P273" s="3613"/>
      <c r="Q273" s="3743"/>
      <c r="R273" s="3743"/>
      <c r="S273" s="3616"/>
      <c r="T273" s="3891"/>
      <c r="U273" s="637"/>
    </row>
    <row r="274" spans="1:21" ht="12.75" customHeight="1">
      <c r="A274" s="599" t="s">
        <v>315</v>
      </c>
      <c r="B274" s="4395"/>
      <c r="C274" s="3673"/>
      <c r="D274" s="3760"/>
      <c r="E274" s="640" t="s">
        <v>846</v>
      </c>
      <c r="F274" s="640" t="s">
        <v>32</v>
      </c>
      <c r="G274" s="640" t="s">
        <v>536</v>
      </c>
      <c r="H274" s="640" t="s">
        <v>1572</v>
      </c>
      <c r="I274" s="3568" t="s">
        <v>116</v>
      </c>
      <c r="J274" s="700" t="s">
        <v>117</v>
      </c>
      <c r="K274" s="3743"/>
      <c r="L274" s="701"/>
      <c r="M274" s="702"/>
      <c r="O274" s="3743"/>
      <c r="P274" s="3613"/>
      <c r="Q274" s="3743"/>
      <c r="R274" s="3743"/>
      <c r="S274" s="3616"/>
      <c r="T274" s="3891"/>
      <c r="U274" s="637"/>
    </row>
    <row r="275" spans="1:21" ht="12.75" customHeight="1">
      <c r="A275" s="599" t="s">
        <v>315</v>
      </c>
      <c r="B275" s="4395"/>
      <c r="C275" s="3673"/>
      <c r="D275" s="3760"/>
      <c r="E275" s="640" t="s">
        <v>846</v>
      </c>
      <c r="F275" s="640" t="s">
        <v>32</v>
      </c>
      <c r="G275" s="640" t="s">
        <v>536</v>
      </c>
      <c r="H275" s="640" t="s">
        <v>1572</v>
      </c>
      <c r="I275" s="3753"/>
      <c r="J275" s="700" t="s">
        <v>118</v>
      </c>
      <c r="K275" s="3743"/>
      <c r="L275" s="701"/>
      <c r="M275" s="702"/>
      <c r="O275" s="3743"/>
      <c r="P275" s="3613"/>
      <c r="Q275" s="3743"/>
      <c r="R275" s="3743"/>
      <c r="S275" s="3616"/>
      <c r="T275" s="3891"/>
      <c r="U275" s="637"/>
    </row>
    <row r="276" spans="1:21" ht="12.75" customHeight="1">
      <c r="A276" s="599" t="s">
        <v>315</v>
      </c>
      <c r="B276" s="4395"/>
      <c r="C276" s="3670"/>
      <c r="D276" s="3885"/>
      <c r="E276" s="887" t="s">
        <v>846</v>
      </c>
      <c r="F276" s="887" t="s">
        <v>32</v>
      </c>
      <c r="G276" s="887" t="s">
        <v>536</v>
      </c>
      <c r="H276" s="887" t="s">
        <v>1572</v>
      </c>
      <c r="I276" s="3659"/>
      <c r="J276" s="2219" t="s">
        <v>119</v>
      </c>
      <c r="K276" s="3661"/>
      <c r="L276" s="2220"/>
      <c r="M276" s="2221"/>
      <c r="N276" s="2221"/>
      <c r="O276" s="3661"/>
      <c r="P276" s="3614"/>
      <c r="Q276" s="3661"/>
      <c r="R276" s="3661"/>
      <c r="S276" s="3617"/>
      <c r="T276" s="4384"/>
      <c r="U276" s="637"/>
    </row>
    <row r="277" spans="1:21" ht="12.75" customHeight="1" thickBot="1">
      <c r="A277" s="599" t="s">
        <v>315</v>
      </c>
      <c r="B277" s="4395"/>
      <c r="C277" s="2234">
        <v>364734</v>
      </c>
      <c r="D277" s="2223">
        <v>3231</v>
      </c>
      <c r="E277" s="2228" t="s">
        <v>695</v>
      </c>
      <c r="F277" s="2228" t="s">
        <v>32</v>
      </c>
      <c r="G277" s="2228" t="s">
        <v>697</v>
      </c>
      <c r="H277" s="2228" t="s">
        <v>1573</v>
      </c>
      <c r="I277" s="2229" t="s">
        <v>120</v>
      </c>
      <c r="J277" s="2230" t="s">
        <v>121</v>
      </c>
      <c r="K277" s="2224">
        <v>60</v>
      </c>
      <c r="L277" s="2225"/>
      <c r="M277" s="2226"/>
      <c r="N277" s="2226"/>
      <c r="O277" s="1103" t="s">
        <v>80</v>
      </c>
      <c r="P277" s="1103"/>
      <c r="Q277" s="1103">
        <v>60</v>
      </c>
      <c r="R277" s="1103">
        <v>2</v>
      </c>
      <c r="S277" s="2222">
        <f t="shared" ref="S277" si="73">Q277*R277</f>
        <v>120</v>
      </c>
      <c r="T277" s="2227" t="s">
        <v>383</v>
      </c>
      <c r="U277" s="637"/>
    </row>
    <row r="278" spans="1:21" ht="12.75" customHeight="1" thickBot="1">
      <c r="A278" s="599" t="s">
        <v>315</v>
      </c>
      <c r="B278" s="4395"/>
      <c r="C278" s="2089">
        <v>356965</v>
      </c>
      <c r="D278" s="2087">
        <v>1510</v>
      </c>
      <c r="E278" s="2087" t="s">
        <v>34</v>
      </c>
      <c r="F278" s="2087" t="s">
        <v>42</v>
      </c>
      <c r="G278" s="2087" t="s">
        <v>706</v>
      </c>
      <c r="H278" s="2087" t="s">
        <v>1354</v>
      </c>
      <c r="I278" s="2088" t="s">
        <v>1307</v>
      </c>
      <c r="J278" s="2088" t="s">
        <v>1308</v>
      </c>
      <c r="K278" s="957">
        <v>120</v>
      </c>
      <c r="L278" s="1169"/>
      <c r="M278" s="1170"/>
      <c r="N278" s="1170"/>
      <c r="O278" s="957"/>
      <c r="P278" s="957" t="s">
        <v>80</v>
      </c>
      <c r="Q278" s="957">
        <v>60</v>
      </c>
      <c r="R278" s="957">
        <v>2</v>
      </c>
      <c r="S278" s="1171">
        <f t="shared" ref="S278:S295" si="74">Q278*R278</f>
        <v>120</v>
      </c>
      <c r="T278" s="1130" t="s">
        <v>383</v>
      </c>
      <c r="U278" s="1252"/>
    </row>
    <row r="279" spans="1:21" ht="12.75" customHeight="1">
      <c r="A279" s="599" t="s">
        <v>315</v>
      </c>
      <c r="B279" s="4395"/>
      <c r="C279" s="4416">
        <v>356964</v>
      </c>
      <c r="D279" s="4400">
        <v>1513</v>
      </c>
      <c r="E279" s="2209" t="s">
        <v>696</v>
      </c>
      <c r="F279" s="2209" t="s">
        <v>9</v>
      </c>
      <c r="G279" s="2209" t="s">
        <v>697</v>
      </c>
      <c r="H279" s="2209" t="s">
        <v>1571</v>
      </c>
      <c r="I279" s="4431" t="s">
        <v>130</v>
      </c>
      <c r="J279" s="2208" t="s">
        <v>68</v>
      </c>
      <c r="K279" s="4400">
        <v>180</v>
      </c>
      <c r="L279" s="701"/>
      <c r="M279" s="702"/>
      <c r="O279" s="3759"/>
      <c r="P279" s="3759" t="s">
        <v>80</v>
      </c>
      <c r="Q279" s="3759">
        <v>480</v>
      </c>
      <c r="R279" s="3759">
        <v>3</v>
      </c>
      <c r="S279" s="3759">
        <f t="shared" si="74"/>
        <v>1440</v>
      </c>
      <c r="T279" s="3891" t="s">
        <v>384</v>
      </c>
      <c r="U279" s="1252"/>
    </row>
    <row r="280" spans="1:21" ht="12.75" customHeight="1" thickBot="1">
      <c r="A280" s="599" t="s">
        <v>315</v>
      </c>
      <c r="B280" s="4395"/>
      <c r="C280" s="4417"/>
      <c r="D280" s="4401"/>
      <c r="E280" s="2209" t="s">
        <v>696</v>
      </c>
      <c r="F280" s="2209" t="s">
        <v>9</v>
      </c>
      <c r="G280" s="2209" t="s">
        <v>697</v>
      </c>
      <c r="H280" s="2209" t="s">
        <v>1571</v>
      </c>
      <c r="I280" s="4432"/>
      <c r="J280" s="2208" t="s">
        <v>131</v>
      </c>
      <c r="K280" s="4401"/>
      <c r="L280" s="701"/>
      <c r="M280" s="702"/>
      <c r="O280" s="3760"/>
      <c r="P280" s="3760" t="s">
        <v>80</v>
      </c>
      <c r="Q280" s="3760">
        <v>480</v>
      </c>
      <c r="R280" s="3760">
        <v>3</v>
      </c>
      <c r="S280" s="3760">
        <f t="shared" si="74"/>
        <v>1440</v>
      </c>
      <c r="T280" s="3887"/>
      <c r="U280" s="1252"/>
    </row>
    <row r="281" spans="1:21" ht="12.75" customHeight="1" thickBot="1">
      <c r="A281" s="599" t="s">
        <v>315</v>
      </c>
      <c r="B281" s="4395"/>
      <c r="C281" s="4418"/>
      <c r="D281" s="4402"/>
      <c r="E281" s="2209" t="s">
        <v>696</v>
      </c>
      <c r="F281" s="2209" t="s">
        <v>9</v>
      </c>
      <c r="G281" s="2209" t="s">
        <v>697</v>
      </c>
      <c r="H281" s="2209" t="s">
        <v>1571</v>
      </c>
      <c r="I281" s="4433"/>
      <c r="J281" s="2208" t="s">
        <v>69</v>
      </c>
      <c r="K281" s="4402"/>
      <c r="L281" s="701"/>
      <c r="M281" s="702"/>
      <c r="N281" s="702"/>
      <c r="O281" s="3761"/>
      <c r="P281" s="3761" t="s">
        <v>80</v>
      </c>
      <c r="Q281" s="3761">
        <v>480</v>
      </c>
      <c r="R281" s="3761">
        <v>3</v>
      </c>
      <c r="S281" s="3761">
        <f t="shared" si="74"/>
        <v>1440</v>
      </c>
      <c r="T281" s="1130" t="s">
        <v>383</v>
      </c>
      <c r="U281" s="1252"/>
    </row>
    <row r="282" spans="1:21" ht="12.75" customHeight="1" thickBot="1">
      <c r="A282" s="599" t="s">
        <v>315</v>
      </c>
      <c r="B282" s="4395"/>
      <c r="C282" s="4088">
        <v>356961</v>
      </c>
      <c r="D282" s="3952">
        <v>1514</v>
      </c>
      <c r="E282" s="3952" t="s">
        <v>718</v>
      </c>
      <c r="F282" s="3952" t="s">
        <v>34</v>
      </c>
      <c r="G282" s="3952" t="s">
        <v>536</v>
      </c>
      <c r="H282" s="3952" t="s">
        <v>1637</v>
      </c>
      <c r="I282" s="4381" t="s">
        <v>132</v>
      </c>
      <c r="J282" s="2691" t="s">
        <v>1678</v>
      </c>
      <c r="K282" s="3952">
        <v>365</v>
      </c>
      <c r="L282" s="701"/>
      <c r="M282" s="702"/>
      <c r="O282" s="4106"/>
      <c r="P282" s="4106" t="s">
        <v>80</v>
      </c>
      <c r="Q282" s="4106">
        <v>480</v>
      </c>
      <c r="R282" s="4106">
        <v>3</v>
      </c>
      <c r="S282" s="4106">
        <f t="shared" si="74"/>
        <v>1440</v>
      </c>
      <c r="T282" s="1132" t="s">
        <v>385</v>
      </c>
      <c r="U282" s="1252"/>
    </row>
    <row r="283" spans="1:21" ht="12.75" customHeight="1">
      <c r="A283" s="599" t="s">
        <v>315</v>
      </c>
      <c r="B283" s="4395"/>
      <c r="C283" s="4089"/>
      <c r="D283" s="3953"/>
      <c r="E283" s="3953"/>
      <c r="F283" s="3953"/>
      <c r="G283" s="3953"/>
      <c r="H283" s="3953"/>
      <c r="I283" s="4382"/>
      <c r="J283" s="2691" t="s">
        <v>134</v>
      </c>
      <c r="K283" s="3953"/>
      <c r="L283" s="701"/>
      <c r="M283" s="702"/>
      <c r="O283" s="3760"/>
      <c r="P283" s="3760" t="s">
        <v>80</v>
      </c>
      <c r="Q283" s="3760">
        <v>480</v>
      </c>
      <c r="R283" s="3760">
        <v>3</v>
      </c>
      <c r="S283" s="3760">
        <f t="shared" si="74"/>
        <v>1440</v>
      </c>
      <c r="T283" s="3886" t="s">
        <v>383</v>
      </c>
      <c r="U283" s="1252"/>
    </row>
    <row r="284" spans="1:21" ht="12.75" customHeight="1" thickBot="1">
      <c r="A284" s="599" t="s">
        <v>315</v>
      </c>
      <c r="B284" s="4395"/>
      <c r="C284" s="4090"/>
      <c r="D284" s="3954"/>
      <c r="E284" s="3954"/>
      <c r="F284" s="3954"/>
      <c r="G284" s="3954"/>
      <c r="H284" s="3954"/>
      <c r="I284" s="4383"/>
      <c r="J284" s="2691" t="s">
        <v>135</v>
      </c>
      <c r="K284" s="3954"/>
      <c r="L284" s="701"/>
      <c r="M284" s="702"/>
      <c r="N284" s="702"/>
      <c r="O284" s="3761"/>
      <c r="P284" s="3761" t="s">
        <v>80</v>
      </c>
      <c r="Q284" s="3761">
        <v>480</v>
      </c>
      <c r="R284" s="3761">
        <v>3</v>
      </c>
      <c r="S284" s="3761">
        <f t="shared" si="74"/>
        <v>1440</v>
      </c>
      <c r="T284" s="3887"/>
      <c r="U284" s="1252"/>
    </row>
    <row r="285" spans="1:21" ht="12.75" customHeight="1" thickBot="1">
      <c r="A285" s="599" t="s">
        <v>315</v>
      </c>
      <c r="B285" s="4395"/>
      <c r="C285" s="4091">
        <v>356963</v>
      </c>
      <c r="D285" s="3990">
        <v>1516</v>
      </c>
      <c r="E285" s="3990" t="s">
        <v>718</v>
      </c>
      <c r="F285" s="3990" t="s">
        <v>34</v>
      </c>
      <c r="G285" s="3990" t="s">
        <v>536</v>
      </c>
      <c r="H285" s="3990" t="s">
        <v>1637</v>
      </c>
      <c r="I285" s="4427" t="s">
        <v>139</v>
      </c>
      <c r="J285" s="2692" t="s">
        <v>1679</v>
      </c>
      <c r="K285" s="3990">
        <v>365</v>
      </c>
      <c r="L285" s="701"/>
      <c r="M285" s="702"/>
      <c r="O285" s="4106"/>
      <c r="P285" s="4106" t="s">
        <v>80</v>
      </c>
      <c r="Q285" s="4106">
        <v>480</v>
      </c>
      <c r="R285" s="4106">
        <v>3</v>
      </c>
      <c r="S285" s="4106">
        <f t="shared" si="74"/>
        <v>1440</v>
      </c>
      <c r="T285" s="1132" t="s">
        <v>385</v>
      </c>
      <c r="U285" s="1252"/>
    </row>
    <row r="286" spans="1:21" ht="12.75" customHeight="1" thickBot="1">
      <c r="A286" s="599" t="s">
        <v>315</v>
      </c>
      <c r="B286" s="4395"/>
      <c r="C286" s="4092"/>
      <c r="D286" s="3991"/>
      <c r="E286" s="3991"/>
      <c r="F286" s="3991"/>
      <c r="G286" s="3991"/>
      <c r="H286" s="3991"/>
      <c r="I286" s="4428"/>
      <c r="J286" s="2692" t="s">
        <v>143</v>
      </c>
      <c r="K286" s="3991"/>
      <c r="L286" s="701"/>
      <c r="M286" s="702"/>
      <c r="N286" s="702"/>
      <c r="O286" s="3761"/>
      <c r="P286" s="3761" t="s">
        <v>80</v>
      </c>
      <c r="Q286" s="3761">
        <v>480</v>
      </c>
      <c r="R286" s="3761">
        <v>3</v>
      </c>
      <c r="S286" s="3761">
        <f t="shared" si="74"/>
        <v>1440</v>
      </c>
      <c r="T286" s="1130" t="s">
        <v>383</v>
      </c>
      <c r="U286" s="1252"/>
    </row>
    <row r="287" spans="1:21" ht="12" customHeight="1">
      <c r="A287" s="599" t="s">
        <v>315</v>
      </c>
      <c r="B287" s="4395"/>
      <c r="C287" s="4101">
        <v>356962</v>
      </c>
      <c r="D287" s="4004">
        <v>1517</v>
      </c>
      <c r="E287" s="4004" t="s">
        <v>718</v>
      </c>
      <c r="F287" s="4004" t="s">
        <v>34</v>
      </c>
      <c r="G287" s="4004" t="s">
        <v>536</v>
      </c>
      <c r="H287" s="4004" t="str">
        <f t="shared" ref="H287" si="75">A287&amp;"-"&amp;E287&amp;F287&amp;"-"&amp;G287</f>
        <v>PK4-YR-ME</v>
      </c>
      <c r="I287" s="4434" t="s">
        <v>144</v>
      </c>
      <c r="J287" s="3048" t="s">
        <v>1680</v>
      </c>
      <c r="K287" s="4424">
        <v>365</v>
      </c>
      <c r="L287" s="701"/>
      <c r="M287" s="702"/>
      <c r="O287" s="4106"/>
      <c r="P287" s="4106" t="s">
        <v>80</v>
      </c>
      <c r="Q287" s="4106">
        <v>480</v>
      </c>
      <c r="R287" s="4106">
        <v>3</v>
      </c>
      <c r="S287" s="4106">
        <f t="shared" si="74"/>
        <v>1440</v>
      </c>
      <c r="T287" s="3886" t="s">
        <v>385</v>
      </c>
      <c r="U287" s="1252"/>
    </row>
    <row r="288" spans="1:21" ht="12.75" customHeight="1" thickBot="1">
      <c r="A288" s="599" t="s">
        <v>315</v>
      </c>
      <c r="B288" s="4395"/>
      <c r="C288" s="4102"/>
      <c r="D288" s="4005"/>
      <c r="E288" s="4005"/>
      <c r="F288" s="4005"/>
      <c r="G288" s="4005"/>
      <c r="H288" s="4005"/>
      <c r="I288" s="4435"/>
      <c r="J288" s="2693" t="s">
        <v>146</v>
      </c>
      <c r="K288" s="4425"/>
      <c r="L288" s="701"/>
      <c r="M288" s="702"/>
      <c r="N288" s="702"/>
      <c r="O288" s="3761"/>
      <c r="P288" s="3761" t="s">
        <v>80</v>
      </c>
      <c r="Q288" s="3761">
        <v>480</v>
      </c>
      <c r="R288" s="3761">
        <v>3</v>
      </c>
      <c r="S288" s="3761">
        <f t="shared" si="74"/>
        <v>1440</v>
      </c>
      <c r="T288" s="3887"/>
      <c r="U288" s="1252"/>
    </row>
    <row r="289" spans="1:23" ht="12.75" customHeight="1">
      <c r="A289" s="599" t="s">
        <v>315</v>
      </c>
      <c r="B289" s="4395"/>
      <c r="C289" s="4103"/>
      <c r="D289" s="4006"/>
      <c r="E289" s="4006"/>
      <c r="F289" s="4006"/>
      <c r="G289" s="4006"/>
      <c r="H289" s="4006"/>
      <c r="I289" s="4436"/>
      <c r="J289" s="3049" t="s">
        <v>1809</v>
      </c>
      <c r="K289" s="4426"/>
      <c r="L289" s="701"/>
      <c r="M289" s="702"/>
      <c r="N289" s="702"/>
      <c r="O289" s="964"/>
      <c r="P289" s="964"/>
      <c r="Q289" s="964"/>
      <c r="R289" s="964"/>
      <c r="S289" s="2787"/>
      <c r="T289" s="1132"/>
      <c r="U289" s="1252"/>
    </row>
    <row r="290" spans="1:23" s="973" customFormat="1" ht="12.75" customHeight="1">
      <c r="A290" s="599" t="s">
        <v>315</v>
      </c>
      <c r="B290" s="4395"/>
      <c r="C290" s="2788">
        <v>366784</v>
      </c>
      <c r="D290" s="2789">
        <v>7162</v>
      </c>
      <c r="E290" s="2789" t="s">
        <v>718</v>
      </c>
      <c r="F290" s="2789" t="s">
        <v>34</v>
      </c>
      <c r="G290" s="2789" t="s">
        <v>536</v>
      </c>
      <c r="H290" s="2789" t="str">
        <f t="shared" ref="H290" si="76">A290&amp;"-"&amp;E290&amp;F290&amp;"-"&amp;G290</f>
        <v>PK4-YR-ME</v>
      </c>
      <c r="I290" s="2792" t="s">
        <v>1785</v>
      </c>
      <c r="J290" s="2791" t="s">
        <v>1788</v>
      </c>
      <c r="K290" s="2790">
        <v>365</v>
      </c>
      <c r="L290" s="1172"/>
      <c r="M290" s="1173"/>
      <c r="N290" s="1173"/>
      <c r="O290" s="1694" t="s">
        <v>80</v>
      </c>
      <c r="P290" s="964"/>
      <c r="Q290" s="964">
        <v>30</v>
      </c>
      <c r="R290" s="964">
        <v>1</v>
      </c>
      <c r="S290" s="2787">
        <v>30</v>
      </c>
      <c r="T290" s="1132" t="s">
        <v>385</v>
      </c>
      <c r="U290" s="1252"/>
      <c r="V290" s="1251"/>
      <c r="W290" s="1251"/>
    </row>
    <row r="291" spans="1:23" ht="12.75" customHeight="1" thickBot="1">
      <c r="A291" s="599" t="s">
        <v>315</v>
      </c>
      <c r="B291" s="4395"/>
      <c r="C291" s="2689">
        <v>366314</v>
      </c>
      <c r="D291" s="2689">
        <v>6783</v>
      </c>
      <c r="E291" s="2690" t="s">
        <v>718</v>
      </c>
      <c r="F291" s="2690" t="s">
        <v>34</v>
      </c>
      <c r="G291" s="2690" t="s">
        <v>536</v>
      </c>
      <c r="H291" s="2690" t="str">
        <f t="shared" ref="H291" si="77">A291&amp;"-"&amp;E291&amp;F291&amp;"-"&amp;G291</f>
        <v>PK4-YR-ME</v>
      </c>
      <c r="I291" s="2696" t="s">
        <v>1661</v>
      </c>
      <c r="J291" s="2697" t="s">
        <v>1687</v>
      </c>
      <c r="K291" s="2698">
        <v>540</v>
      </c>
      <c r="L291" s="701"/>
      <c r="M291" s="702"/>
      <c r="O291" s="970" t="s">
        <v>80</v>
      </c>
      <c r="P291" s="970"/>
      <c r="Q291" s="970">
        <v>60</v>
      </c>
      <c r="R291" s="970">
        <v>1</v>
      </c>
      <c r="S291" s="1905">
        <v>60</v>
      </c>
      <c r="T291" s="2655" t="s">
        <v>385</v>
      </c>
      <c r="U291" s="1252"/>
    </row>
    <row r="292" spans="1:23" ht="12.75" customHeight="1" thickBot="1">
      <c r="A292" s="599" t="s">
        <v>315</v>
      </c>
      <c r="B292" s="4395"/>
      <c r="C292" s="4403">
        <v>356966</v>
      </c>
      <c r="D292" s="4385">
        <v>1518</v>
      </c>
      <c r="E292" s="2216" t="s">
        <v>34</v>
      </c>
      <c r="F292" s="2216" t="s">
        <v>9</v>
      </c>
      <c r="G292" s="2216" t="s">
        <v>536</v>
      </c>
      <c r="H292" s="2216" t="s">
        <v>1569</v>
      </c>
      <c r="I292" s="4406" t="s">
        <v>147</v>
      </c>
      <c r="J292" s="2217" t="s">
        <v>1550</v>
      </c>
      <c r="K292" s="4385">
        <v>120</v>
      </c>
      <c r="L292" s="701"/>
      <c r="M292" s="702"/>
      <c r="O292" s="4106"/>
      <c r="P292" s="4106" t="s">
        <v>80</v>
      </c>
      <c r="Q292" s="4106">
        <v>120</v>
      </c>
      <c r="R292" s="4106">
        <v>2</v>
      </c>
      <c r="S292" s="4106">
        <f t="shared" si="74"/>
        <v>240</v>
      </c>
      <c r="T292" s="1130" t="s">
        <v>384</v>
      </c>
      <c r="U292" s="1253"/>
    </row>
    <row r="293" spans="1:23" ht="12.75" customHeight="1" thickBot="1">
      <c r="A293" s="599" t="s">
        <v>315</v>
      </c>
      <c r="B293" s="4395"/>
      <c r="C293" s="4404"/>
      <c r="D293" s="4386"/>
      <c r="E293" s="2216" t="s">
        <v>34</v>
      </c>
      <c r="F293" s="2216" t="s">
        <v>9</v>
      </c>
      <c r="G293" s="2216" t="s">
        <v>536</v>
      </c>
      <c r="H293" s="2216" t="s">
        <v>1569</v>
      </c>
      <c r="I293" s="4407"/>
      <c r="J293" s="4392" t="s">
        <v>1551</v>
      </c>
      <c r="K293" s="4386"/>
      <c r="O293" s="3760"/>
      <c r="P293" s="3760"/>
      <c r="Q293" s="3760"/>
      <c r="R293" s="3760"/>
      <c r="S293" s="3760"/>
      <c r="T293" s="1130"/>
      <c r="U293" s="1253"/>
    </row>
    <row r="294" spans="1:23" ht="12.75" customHeight="1" thickBot="1">
      <c r="A294" s="600" t="s">
        <v>315</v>
      </c>
      <c r="B294" s="4396"/>
      <c r="C294" s="4405"/>
      <c r="D294" s="4387"/>
      <c r="E294" s="2218" t="s">
        <v>34</v>
      </c>
      <c r="F294" s="2218" t="s">
        <v>9</v>
      </c>
      <c r="G294" s="2218" t="s">
        <v>536</v>
      </c>
      <c r="H294" s="2218" t="s">
        <v>1569</v>
      </c>
      <c r="I294" s="4408"/>
      <c r="J294" s="4393"/>
      <c r="K294" s="4387"/>
      <c r="L294" s="715"/>
      <c r="M294" s="716"/>
      <c r="N294" s="716"/>
      <c r="O294" s="3795"/>
      <c r="P294" s="3795" t="s">
        <v>80</v>
      </c>
      <c r="Q294" s="3795">
        <v>120</v>
      </c>
      <c r="R294" s="3795">
        <v>2</v>
      </c>
      <c r="S294" s="3795">
        <f t="shared" si="74"/>
        <v>240</v>
      </c>
      <c r="T294" s="1130" t="s">
        <v>383</v>
      </c>
      <c r="U294" s="1252"/>
    </row>
    <row r="295" spans="1:23" ht="12.75" customHeight="1">
      <c r="A295" s="598" t="s">
        <v>315</v>
      </c>
      <c r="B295" s="4397" t="s">
        <v>412</v>
      </c>
      <c r="C295" s="3793">
        <v>356967</v>
      </c>
      <c r="D295" s="3759">
        <v>1507</v>
      </c>
      <c r="E295" s="603" t="s">
        <v>846</v>
      </c>
      <c r="F295" s="603" t="s">
        <v>32</v>
      </c>
      <c r="G295" s="603" t="s">
        <v>536</v>
      </c>
      <c r="H295" s="603" t="s">
        <v>1572</v>
      </c>
      <c r="I295" s="3752" t="s">
        <v>106</v>
      </c>
      <c r="J295" s="652" t="s">
        <v>107</v>
      </c>
      <c r="K295" s="3742">
        <v>90</v>
      </c>
      <c r="L295" s="605"/>
      <c r="M295" s="606"/>
      <c r="N295" s="2060"/>
      <c r="O295" s="3742" t="s">
        <v>80</v>
      </c>
      <c r="P295" s="3754"/>
      <c r="Q295" s="3742">
        <v>60</v>
      </c>
      <c r="R295" s="3742">
        <v>1</v>
      </c>
      <c r="S295" s="3745">
        <f t="shared" si="74"/>
        <v>60</v>
      </c>
      <c r="T295" s="3886" t="s">
        <v>383</v>
      </c>
      <c r="U295" s="1252"/>
    </row>
    <row r="296" spans="1:23" ht="12.75" customHeight="1">
      <c r="A296" s="599" t="s">
        <v>315</v>
      </c>
      <c r="B296" s="4398"/>
      <c r="C296" s="3673"/>
      <c r="D296" s="3760"/>
      <c r="E296" s="640" t="s">
        <v>846</v>
      </c>
      <c r="F296" s="640" t="s">
        <v>32</v>
      </c>
      <c r="G296" s="640" t="s">
        <v>536</v>
      </c>
      <c r="H296" s="640" t="s">
        <v>1572</v>
      </c>
      <c r="I296" s="3753"/>
      <c r="J296" s="700" t="s">
        <v>108</v>
      </c>
      <c r="K296" s="3743"/>
      <c r="L296" s="701"/>
      <c r="M296" s="702"/>
      <c r="O296" s="3743"/>
      <c r="P296" s="3613"/>
      <c r="Q296" s="3743"/>
      <c r="R296" s="3743"/>
      <c r="S296" s="3616"/>
      <c r="T296" s="3891"/>
      <c r="U296" s="637"/>
    </row>
    <row r="297" spans="1:23" ht="12.75" customHeight="1">
      <c r="A297" s="599" t="s">
        <v>315</v>
      </c>
      <c r="B297" s="4398"/>
      <c r="C297" s="3673"/>
      <c r="D297" s="3760"/>
      <c r="E297" s="640" t="s">
        <v>846</v>
      </c>
      <c r="F297" s="640" t="s">
        <v>32</v>
      </c>
      <c r="G297" s="640" t="s">
        <v>536</v>
      </c>
      <c r="H297" s="640" t="s">
        <v>1572</v>
      </c>
      <c r="I297" s="3679"/>
      <c r="J297" s="700" t="s">
        <v>109</v>
      </c>
      <c r="K297" s="3743"/>
      <c r="L297" s="701"/>
      <c r="M297" s="702"/>
      <c r="O297" s="3743"/>
      <c r="P297" s="3613"/>
      <c r="Q297" s="3743"/>
      <c r="R297" s="3743"/>
      <c r="S297" s="3616"/>
      <c r="T297" s="3891"/>
      <c r="U297" s="637"/>
    </row>
    <row r="298" spans="1:23" ht="12.75" customHeight="1">
      <c r="A298" s="599" t="s">
        <v>315</v>
      </c>
      <c r="B298" s="4398"/>
      <c r="C298" s="3673"/>
      <c r="D298" s="3760"/>
      <c r="E298" s="640" t="s">
        <v>846</v>
      </c>
      <c r="F298" s="640" t="s">
        <v>32</v>
      </c>
      <c r="G298" s="640" t="s">
        <v>536</v>
      </c>
      <c r="H298" s="640" t="s">
        <v>1572</v>
      </c>
      <c r="I298" s="609" t="s">
        <v>110</v>
      </c>
      <c r="J298" s="700" t="s">
        <v>128</v>
      </c>
      <c r="K298" s="3743"/>
      <c r="L298" s="701"/>
      <c r="M298" s="702"/>
      <c r="O298" s="3743"/>
      <c r="P298" s="3613"/>
      <c r="Q298" s="3743"/>
      <c r="R298" s="3743"/>
      <c r="S298" s="3616"/>
      <c r="T298" s="3891"/>
      <c r="U298" s="637"/>
    </row>
    <row r="299" spans="1:23" ht="12.75" customHeight="1">
      <c r="A299" s="599" t="s">
        <v>315</v>
      </c>
      <c r="B299" s="4398"/>
      <c r="C299" s="3673"/>
      <c r="D299" s="3760"/>
      <c r="E299" s="640" t="s">
        <v>846</v>
      </c>
      <c r="F299" s="640" t="s">
        <v>32</v>
      </c>
      <c r="G299" s="640" t="s">
        <v>536</v>
      </c>
      <c r="H299" s="640" t="s">
        <v>1572</v>
      </c>
      <c r="I299" s="609" t="s">
        <v>112</v>
      </c>
      <c r="J299" s="700" t="s">
        <v>113</v>
      </c>
      <c r="K299" s="3743"/>
      <c r="L299" s="701"/>
      <c r="M299" s="702"/>
      <c r="O299" s="3743"/>
      <c r="P299" s="3613"/>
      <c r="Q299" s="3743"/>
      <c r="R299" s="3743"/>
      <c r="S299" s="3616"/>
      <c r="T299" s="3891"/>
      <c r="U299" s="637"/>
    </row>
    <row r="300" spans="1:23" ht="12.75" customHeight="1">
      <c r="A300" s="599" t="s">
        <v>315</v>
      </c>
      <c r="B300" s="4398"/>
      <c r="C300" s="3673"/>
      <c r="D300" s="3760"/>
      <c r="E300" s="640" t="s">
        <v>846</v>
      </c>
      <c r="F300" s="640" t="s">
        <v>32</v>
      </c>
      <c r="G300" s="640" t="s">
        <v>536</v>
      </c>
      <c r="H300" s="640" t="s">
        <v>1572</v>
      </c>
      <c r="I300" s="609" t="s">
        <v>114</v>
      </c>
      <c r="J300" s="700" t="s">
        <v>115</v>
      </c>
      <c r="K300" s="3743"/>
      <c r="L300" s="701"/>
      <c r="M300" s="702"/>
      <c r="O300" s="3743"/>
      <c r="P300" s="3613"/>
      <c r="Q300" s="3743"/>
      <c r="R300" s="3743"/>
      <c r="S300" s="3616"/>
      <c r="T300" s="3891"/>
      <c r="U300" s="637"/>
    </row>
    <row r="301" spans="1:23" ht="12.75" customHeight="1">
      <c r="A301" s="599" t="s">
        <v>315</v>
      </c>
      <c r="B301" s="4398"/>
      <c r="C301" s="3673"/>
      <c r="D301" s="3760"/>
      <c r="E301" s="640" t="s">
        <v>846</v>
      </c>
      <c r="F301" s="640" t="s">
        <v>32</v>
      </c>
      <c r="G301" s="640" t="s">
        <v>536</v>
      </c>
      <c r="H301" s="640" t="s">
        <v>1572</v>
      </c>
      <c r="I301" s="3568" t="s">
        <v>116</v>
      </c>
      <c r="J301" s="700" t="s">
        <v>117</v>
      </c>
      <c r="K301" s="3743"/>
      <c r="L301" s="701"/>
      <c r="M301" s="702"/>
      <c r="O301" s="3743"/>
      <c r="P301" s="3613"/>
      <c r="Q301" s="3743"/>
      <c r="R301" s="3743"/>
      <c r="S301" s="3616"/>
      <c r="T301" s="3891"/>
      <c r="U301" s="637"/>
    </row>
    <row r="302" spans="1:23" ht="12.75" customHeight="1">
      <c r="A302" s="599" t="s">
        <v>315</v>
      </c>
      <c r="B302" s="4398"/>
      <c r="C302" s="3673"/>
      <c r="D302" s="3760"/>
      <c r="E302" s="640" t="s">
        <v>846</v>
      </c>
      <c r="F302" s="640" t="s">
        <v>32</v>
      </c>
      <c r="G302" s="640" t="s">
        <v>536</v>
      </c>
      <c r="H302" s="640" t="s">
        <v>1572</v>
      </c>
      <c r="I302" s="3753"/>
      <c r="J302" s="700" t="s">
        <v>118</v>
      </c>
      <c r="K302" s="3743"/>
      <c r="L302" s="701"/>
      <c r="M302" s="702"/>
      <c r="O302" s="3743"/>
      <c r="P302" s="3613"/>
      <c r="Q302" s="3743"/>
      <c r="R302" s="3743"/>
      <c r="S302" s="3616"/>
      <c r="T302" s="3891"/>
      <c r="U302" s="637"/>
    </row>
    <row r="303" spans="1:23" ht="12.75" customHeight="1">
      <c r="A303" s="599" t="s">
        <v>315</v>
      </c>
      <c r="B303" s="4398"/>
      <c r="C303" s="3670"/>
      <c r="D303" s="3885"/>
      <c r="E303" s="887" t="s">
        <v>846</v>
      </c>
      <c r="F303" s="887" t="s">
        <v>32</v>
      </c>
      <c r="G303" s="887" t="s">
        <v>536</v>
      </c>
      <c r="H303" s="887" t="s">
        <v>1572</v>
      </c>
      <c r="I303" s="3659"/>
      <c r="J303" s="2219" t="s">
        <v>119</v>
      </c>
      <c r="K303" s="3661"/>
      <c r="L303" s="2220"/>
      <c r="M303" s="2221"/>
      <c r="N303" s="2221"/>
      <c r="O303" s="3661"/>
      <c r="P303" s="3614"/>
      <c r="Q303" s="3661"/>
      <c r="R303" s="3661"/>
      <c r="S303" s="3617"/>
      <c r="T303" s="4384"/>
      <c r="U303" s="637"/>
    </row>
    <row r="304" spans="1:23" ht="12.75" customHeight="1" thickBot="1">
      <c r="A304" s="599" t="s">
        <v>315</v>
      </c>
      <c r="B304" s="4398"/>
      <c r="C304" s="2234">
        <v>364735</v>
      </c>
      <c r="D304" s="2223">
        <v>3231</v>
      </c>
      <c r="E304" s="2228" t="s">
        <v>695</v>
      </c>
      <c r="F304" s="2228" t="s">
        <v>32</v>
      </c>
      <c r="G304" s="2228" t="s">
        <v>697</v>
      </c>
      <c r="H304" s="2228" t="s">
        <v>1573</v>
      </c>
      <c r="I304" s="2229" t="s">
        <v>120</v>
      </c>
      <c r="J304" s="2230" t="s">
        <v>121</v>
      </c>
      <c r="K304" s="2224">
        <v>60</v>
      </c>
      <c r="L304" s="2225"/>
      <c r="M304" s="2226"/>
      <c r="N304" s="2226"/>
      <c r="O304" s="1103" t="s">
        <v>80</v>
      </c>
      <c r="P304" s="1103"/>
      <c r="Q304" s="1103">
        <v>60</v>
      </c>
      <c r="R304" s="1103">
        <v>2</v>
      </c>
      <c r="S304" s="2222">
        <f t="shared" ref="S304" si="78">Q304*R304</f>
        <v>120</v>
      </c>
      <c r="T304" s="2227" t="s">
        <v>383</v>
      </c>
      <c r="U304" s="637"/>
    </row>
    <row r="305" spans="1:23" ht="12.75" customHeight="1" thickBot="1">
      <c r="A305" s="599" t="s">
        <v>315</v>
      </c>
      <c r="B305" s="4398"/>
      <c r="C305" s="2089">
        <v>356973</v>
      </c>
      <c r="D305" s="2087">
        <v>1510</v>
      </c>
      <c r="E305" s="2087" t="s">
        <v>34</v>
      </c>
      <c r="F305" s="2087" t="s">
        <v>42</v>
      </c>
      <c r="G305" s="2087" t="s">
        <v>706</v>
      </c>
      <c r="H305" s="2087" t="s">
        <v>1354</v>
      </c>
      <c r="I305" s="2088" t="s">
        <v>1307</v>
      </c>
      <c r="J305" s="2088" t="s">
        <v>1308</v>
      </c>
      <c r="K305" s="957">
        <v>120</v>
      </c>
      <c r="L305" s="1169"/>
      <c r="M305" s="1170"/>
      <c r="N305" s="1170"/>
      <c r="O305" s="957"/>
      <c r="P305" s="957" t="s">
        <v>80</v>
      </c>
      <c r="Q305" s="957">
        <v>60</v>
      </c>
      <c r="R305" s="957">
        <v>2</v>
      </c>
      <c r="S305" s="1171">
        <f t="shared" ref="S305:S322" si="79">Q305*R305</f>
        <v>120</v>
      </c>
      <c r="T305" s="1130" t="s">
        <v>383</v>
      </c>
      <c r="U305" s="1252"/>
    </row>
    <row r="306" spans="1:23" ht="12.75" customHeight="1">
      <c r="A306" s="599" t="s">
        <v>315</v>
      </c>
      <c r="B306" s="4398"/>
      <c r="C306" s="4416">
        <v>356972</v>
      </c>
      <c r="D306" s="4400">
        <v>1513</v>
      </c>
      <c r="E306" s="2209" t="s">
        <v>696</v>
      </c>
      <c r="F306" s="2209" t="s">
        <v>9</v>
      </c>
      <c r="G306" s="2209" t="s">
        <v>697</v>
      </c>
      <c r="H306" s="2209" t="s">
        <v>1571</v>
      </c>
      <c r="I306" s="4431" t="s">
        <v>130</v>
      </c>
      <c r="J306" s="2208" t="s">
        <v>68</v>
      </c>
      <c r="K306" s="4400">
        <v>180</v>
      </c>
      <c r="L306" s="701"/>
      <c r="M306" s="702"/>
      <c r="O306" s="3759"/>
      <c r="P306" s="3759" t="s">
        <v>80</v>
      </c>
      <c r="Q306" s="3759">
        <v>480</v>
      </c>
      <c r="R306" s="3759">
        <v>3</v>
      </c>
      <c r="S306" s="3759">
        <f t="shared" si="79"/>
        <v>1440</v>
      </c>
      <c r="T306" s="3891" t="s">
        <v>384</v>
      </c>
      <c r="U306" s="1252"/>
    </row>
    <row r="307" spans="1:23" ht="12.75" customHeight="1" thickBot="1">
      <c r="A307" s="599" t="s">
        <v>315</v>
      </c>
      <c r="B307" s="4398"/>
      <c r="C307" s="4417"/>
      <c r="D307" s="4401"/>
      <c r="E307" s="2209" t="s">
        <v>696</v>
      </c>
      <c r="F307" s="2209" t="s">
        <v>9</v>
      </c>
      <c r="G307" s="2209" t="s">
        <v>697</v>
      </c>
      <c r="H307" s="2209" t="s">
        <v>1571</v>
      </c>
      <c r="I307" s="4432"/>
      <c r="J307" s="2208" t="s">
        <v>131</v>
      </c>
      <c r="K307" s="4401"/>
      <c r="L307" s="701"/>
      <c r="M307" s="702"/>
      <c r="O307" s="3760"/>
      <c r="P307" s="3760" t="s">
        <v>80</v>
      </c>
      <c r="Q307" s="3760">
        <v>480</v>
      </c>
      <c r="R307" s="3760">
        <v>3</v>
      </c>
      <c r="S307" s="3760">
        <f t="shared" si="79"/>
        <v>1440</v>
      </c>
      <c r="T307" s="3887"/>
      <c r="U307" s="1252"/>
    </row>
    <row r="308" spans="1:23" ht="12.75" customHeight="1" thickBot="1">
      <c r="A308" s="599" t="s">
        <v>315</v>
      </c>
      <c r="B308" s="4398"/>
      <c r="C308" s="4418"/>
      <c r="D308" s="4402"/>
      <c r="E308" s="2209" t="s">
        <v>696</v>
      </c>
      <c r="F308" s="2209" t="s">
        <v>9</v>
      </c>
      <c r="G308" s="2209" t="s">
        <v>697</v>
      </c>
      <c r="H308" s="2209" t="s">
        <v>1571</v>
      </c>
      <c r="I308" s="4433"/>
      <c r="J308" s="2208" t="s">
        <v>69</v>
      </c>
      <c r="K308" s="4402"/>
      <c r="L308" s="701"/>
      <c r="M308" s="702"/>
      <c r="N308" s="702"/>
      <c r="O308" s="3761"/>
      <c r="P308" s="3761" t="s">
        <v>80</v>
      </c>
      <c r="Q308" s="3761">
        <v>480</v>
      </c>
      <c r="R308" s="3761">
        <v>3</v>
      </c>
      <c r="S308" s="3761">
        <f t="shared" si="79"/>
        <v>1440</v>
      </c>
      <c r="T308" s="1130" t="s">
        <v>383</v>
      </c>
      <c r="U308" s="1252"/>
    </row>
    <row r="309" spans="1:23" ht="12.75" customHeight="1" thickBot="1">
      <c r="A309" s="599" t="s">
        <v>315</v>
      </c>
      <c r="B309" s="4398"/>
      <c r="C309" s="4088">
        <v>356969</v>
      </c>
      <c r="D309" s="3952">
        <v>1514</v>
      </c>
      <c r="E309" s="3952" t="s">
        <v>718</v>
      </c>
      <c r="F309" s="3952" t="s">
        <v>34</v>
      </c>
      <c r="G309" s="3952" t="s">
        <v>536</v>
      </c>
      <c r="H309" s="3952" t="s">
        <v>1637</v>
      </c>
      <c r="I309" s="4381" t="s">
        <v>132</v>
      </c>
      <c r="J309" s="2691" t="s">
        <v>1678</v>
      </c>
      <c r="K309" s="3952">
        <v>365</v>
      </c>
      <c r="L309" s="701"/>
      <c r="M309" s="702"/>
      <c r="O309" s="4106"/>
      <c r="P309" s="4106" t="s">
        <v>80</v>
      </c>
      <c r="Q309" s="4106">
        <v>480</v>
      </c>
      <c r="R309" s="4106">
        <v>3</v>
      </c>
      <c r="S309" s="4106">
        <f t="shared" si="79"/>
        <v>1440</v>
      </c>
      <c r="T309" s="1132" t="s">
        <v>385</v>
      </c>
      <c r="U309" s="1252"/>
    </row>
    <row r="310" spans="1:23" ht="12.75" customHeight="1">
      <c r="A310" s="599" t="s">
        <v>315</v>
      </c>
      <c r="B310" s="4398"/>
      <c r="C310" s="4089"/>
      <c r="D310" s="3953"/>
      <c r="E310" s="3953"/>
      <c r="F310" s="3953"/>
      <c r="G310" s="3953"/>
      <c r="H310" s="3953"/>
      <c r="I310" s="4382"/>
      <c r="J310" s="2691" t="s">
        <v>134</v>
      </c>
      <c r="K310" s="3953"/>
      <c r="L310" s="701"/>
      <c r="M310" s="702"/>
      <c r="O310" s="3760"/>
      <c r="P310" s="3760" t="s">
        <v>80</v>
      </c>
      <c r="Q310" s="3760">
        <v>480</v>
      </c>
      <c r="R310" s="3760">
        <v>3</v>
      </c>
      <c r="S310" s="3760">
        <f t="shared" si="79"/>
        <v>1440</v>
      </c>
      <c r="T310" s="3886" t="s">
        <v>383</v>
      </c>
      <c r="U310" s="1252"/>
    </row>
    <row r="311" spans="1:23" ht="12.75" customHeight="1" thickBot="1">
      <c r="A311" s="599" t="s">
        <v>315</v>
      </c>
      <c r="B311" s="4398"/>
      <c r="C311" s="4090"/>
      <c r="D311" s="3954"/>
      <c r="E311" s="3954"/>
      <c r="F311" s="3954"/>
      <c r="G311" s="3954"/>
      <c r="H311" s="3954"/>
      <c r="I311" s="4383"/>
      <c r="J311" s="2691" t="s">
        <v>135</v>
      </c>
      <c r="K311" s="3954"/>
      <c r="L311" s="701"/>
      <c r="M311" s="702"/>
      <c r="N311" s="702"/>
      <c r="O311" s="3761"/>
      <c r="P311" s="3761" t="s">
        <v>80</v>
      </c>
      <c r="Q311" s="3761">
        <v>480</v>
      </c>
      <c r="R311" s="3761">
        <v>3</v>
      </c>
      <c r="S311" s="3761">
        <f t="shared" si="79"/>
        <v>1440</v>
      </c>
      <c r="T311" s="3887"/>
      <c r="U311" s="1252"/>
    </row>
    <row r="312" spans="1:23" ht="12.75" customHeight="1" thickBot="1">
      <c r="A312" s="599" t="s">
        <v>315</v>
      </c>
      <c r="B312" s="4398"/>
      <c r="C312" s="4091">
        <v>356971</v>
      </c>
      <c r="D312" s="3990">
        <v>1516</v>
      </c>
      <c r="E312" s="3990" t="s">
        <v>718</v>
      </c>
      <c r="F312" s="3990" t="s">
        <v>34</v>
      </c>
      <c r="G312" s="3990" t="s">
        <v>536</v>
      </c>
      <c r="H312" s="3990" t="s">
        <v>1637</v>
      </c>
      <c r="I312" s="4427" t="s">
        <v>139</v>
      </c>
      <c r="J312" s="2692" t="s">
        <v>1679</v>
      </c>
      <c r="K312" s="3990">
        <v>365</v>
      </c>
      <c r="L312" s="701"/>
      <c r="M312" s="702"/>
      <c r="O312" s="4106"/>
      <c r="P312" s="4106" t="s">
        <v>80</v>
      </c>
      <c r="Q312" s="4106">
        <v>480</v>
      </c>
      <c r="R312" s="4106">
        <v>3</v>
      </c>
      <c r="S312" s="4106">
        <f t="shared" si="79"/>
        <v>1440</v>
      </c>
      <c r="T312" s="1132" t="s">
        <v>385</v>
      </c>
      <c r="U312" s="1252"/>
    </row>
    <row r="313" spans="1:23" ht="12.75" customHeight="1" thickBot="1">
      <c r="A313" s="599" t="s">
        <v>315</v>
      </c>
      <c r="B313" s="4398"/>
      <c r="C313" s="4092"/>
      <c r="D313" s="3991"/>
      <c r="E313" s="3991"/>
      <c r="F313" s="3991"/>
      <c r="G313" s="3991"/>
      <c r="H313" s="3991"/>
      <c r="I313" s="4428"/>
      <c r="J313" s="2692" t="s">
        <v>143</v>
      </c>
      <c r="K313" s="3991"/>
      <c r="L313" s="701"/>
      <c r="M313" s="702"/>
      <c r="N313" s="702"/>
      <c r="O313" s="3761"/>
      <c r="P313" s="3761" t="s">
        <v>80</v>
      </c>
      <c r="Q313" s="3761">
        <v>480</v>
      </c>
      <c r="R313" s="3761">
        <v>3</v>
      </c>
      <c r="S313" s="3761">
        <f t="shared" si="79"/>
        <v>1440</v>
      </c>
      <c r="T313" s="1130" t="s">
        <v>383</v>
      </c>
      <c r="U313" s="1252"/>
    </row>
    <row r="314" spans="1:23" ht="12" customHeight="1">
      <c r="A314" s="599" t="s">
        <v>315</v>
      </c>
      <c r="B314" s="4398"/>
      <c r="C314" s="4101">
        <v>356970</v>
      </c>
      <c r="D314" s="4004">
        <v>1517</v>
      </c>
      <c r="E314" s="4004" t="s">
        <v>718</v>
      </c>
      <c r="F314" s="4004" t="s">
        <v>34</v>
      </c>
      <c r="G314" s="4004" t="s">
        <v>536</v>
      </c>
      <c r="H314" s="4004" t="str">
        <f t="shared" ref="H314" si="80">A314&amp;"-"&amp;E314&amp;F314&amp;"-"&amp;G314</f>
        <v>PK4-YR-ME</v>
      </c>
      <c r="I314" s="4434" t="s">
        <v>144</v>
      </c>
      <c r="J314" s="3048" t="s">
        <v>1680</v>
      </c>
      <c r="K314" s="4424">
        <v>365</v>
      </c>
      <c r="L314" s="701"/>
      <c r="M314" s="702"/>
      <c r="O314" s="4106"/>
      <c r="P314" s="4106" t="s">
        <v>80</v>
      </c>
      <c r="Q314" s="4106">
        <v>480</v>
      </c>
      <c r="R314" s="4106">
        <v>3</v>
      </c>
      <c r="S314" s="4106">
        <f t="shared" si="79"/>
        <v>1440</v>
      </c>
      <c r="T314" s="3886" t="s">
        <v>385</v>
      </c>
      <c r="U314" s="1252"/>
    </row>
    <row r="315" spans="1:23" ht="12.75" customHeight="1" thickBot="1">
      <c r="A315" s="599" t="s">
        <v>315</v>
      </c>
      <c r="B315" s="4398"/>
      <c r="C315" s="4102"/>
      <c r="D315" s="4005"/>
      <c r="E315" s="4005"/>
      <c r="F315" s="4005"/>
      <c r="G315" s="4005"/>
      <c r="H315" s="4005"/>
      <c r="I315" s="4435"/>
      <c r="J315" s="2693" t="s">
        <v>146</v>
      </c>
      <c r="K315" s="4425"/>
      <c r="L315" s="701"/>
      <c r="M315" s="702"/>
      <c r="N315" s="702"/>
      <c r="O315" s="3761"/>
      <c r="P315" s="3761" t="s">
        <v>80</v>
      </c>
      <c r="Q315" s="3761">
        <v>480</v>
      </c>
      <c r="R315" s="3761">
        <v>3</v>
      </c>
      <c r="S315" s="3761">
        <f t="shared" si="79"/>
        <v>1440</v>
      </c>
      <c r="T315" s="3887"/>
      <c r="U315" s="1252"/>
    </row>
    <row r="316" spans="1:23" ht="12.75" customHeight="1">
      <c r="A316" s="599" t="s">
        <v>315</v>
      </c>
      <c r="B316" s="4398"/>
      <c r="C316" s="4103"/>
      <c r="D316" s="4006"/>
      <c r="E316" s="4006"/>
      <c r="F316" s="4006"/>
      <c r="G316" s="4006"/>
      <c r="H316" s="4006"/>
      <c r="I316" s="4436"/>
      <c r="J316" s="3049" t="s">
        <v>1809</v>
      </c>
      <c r="K316" s="4426"/>
      <c r="L316" s="701"/>
      <c r="M316" s="702"/>
      <c r="N316" s="702"/>
      <c r="O316" s="964"/>
      <c r="P316" s="964"/>
      <c r="Q316" s="964"/>
      <c r="R316" s="964"/>
      <c r="S316" s="2787"/>
      <c r="T316" s="1132"/>
      <c r="U316" s="1252"/>
    </row>
    <row r="317" spans="1:23" s="973" customFormat="1" ht="12.75" customHeight="1">
      <c r="A317" s="599" t="s">
        <v>315</v>
      </c>
      <c r="B317" s="4398"/>
      <c r="C317" s="2788">
        <v>366785</v>
      </c>
      <c r="D317" s="2789">
        <v>7162</v>
      </c>
      <c r="E317" s="2789" t="s">
        <v>718</v>
      </c>
      <c r="F317" s="2789" t="s">
        <v>34</v>
      </c>
      <c r="G317" s="2789" t="s">
        <v>536</v>
      </c>
      <c r="H317" s="2789" t="str">
        <f t="shared" ref="H317" si="81">A317&amp;"-"&amp;E317&amp;F317&amp;"-"&amp;G317</f>
        <v>PK4-YR-ME</v>
      </c>
      <c r="I317" s="2792" t="s">
        <v>1785</v>
      </c>
      <c r="J317" s="2791" t="s">
        <v>1788</v>
      </c>
      <c r="K317" s="2790">
        <v>365</v>
      </c>
      <c r="L317" s="1172"/>
      <c r="M317" s="1173"/>
      <c r="N317" s="1173"/>
      <c r="O317" s="1694" t="s">
        <v>80</v>
      </c>
      <c r="P317" s="964"/>
      <c r="Q317" s="964">
        <v>30</v>
      </c>
      <c r="R317" s="964">
        <v>1</v>
      </c>
      <c r="S317" s="2787">
        <v>30</v>
      </c>
      <c r="T317" s="1132" t="s">
        <v>385</v>
      </c>
      <c r="U317" s="1252"/>
      <c r="V317" s="1251"/>
      <c r="W317" s="1251"/>
    </row>
    <row r="318" spans="1:23" ht="12.75" customHeight="1" thickBot="1">
      <c r="A318" s="599" t="s">
        <v>315</v>
      </c>
      <c r="B318" s="4398"/>
      <c r="C318" s="2689">
        <v>366315</v>
      </c>
      <c r="D318" s="2689">
        <v>6783</v>
      </c>
      <c r="E318" s="2690" t="s">
        <v>718</v>
      </c>
      <c r="F318" s="2690" t="s">
        <v>34</v>
      </c>
      <c r="G318" s="2690" t="s">
        <v>536</v>
      </c>
      <c r="H318" s="2690" t="str">
        <f t="shared" ref="H318" si="82">A318&amp;"-"&amp;E318&amp;F318&amp;"-"&amp;G318</f>
        <v>PK4-YR-ME</v>
      </c>
      <c r="I318" s="2696" t="s">
        <v>1661</v>
      </c>
      <c r="J318" s="2697" t="s">
        <v>1688</v>
      </c>
      <c r="K318" s="2698">
        <v>540</v>
      </c>
      <c r="L318" s="701"/>
      <c r="M318" s="702"/>
      <c r="O318" s="970" t="s">
        <v>80</v>
      </c>
      <c r="P318" s="970"/>
      <c r="Q318" s="970">
        <v>60</v>
      </c>
      <c r="R318" s="970">
        <v>1</v>
      </c>
      <c r="S318" s="1905">
        <v>60</v>
      </c>
      <c r="T318" s="2655" t="s">
        <v>385</v>
      </c>
      <c r="U318" s="1252"/>
    </row>
    <row r="319" spans="1:23" ht="12.75" customHeight="1" thickBot="1">
      <c r="A319" s="599" t="s">
        <v>315</v>
      </c>
      <c r="B319" s="4398"/>
      <c r="C319" s="4403">
        <v>356974</v>
      </c>
      <c r="D319" s="4385">
        <v>1518</v>
      </c>
      <c r="E319" s="2216" t="s">
        <v>34</v>
      </c>
      <c r="F319" s="2216" t="s">
        <v>9</v>
      </c>
      <c r="G319" s="2216" t="s">
        <v>536</v>
      </c>
      <c r="H319" s="2216" t="s">
        <v>1569</v>
      </c>
      <c r="I319" s="4406" t="s">
        <v>147</v>
      </c>
      <c r="J319" s="2217" t="s">
        <v>1550</v>
      </c>
      <c r="K319" s="4385">
        <v>120</v>
      </c>
      <c r="L319" s="701"/>
      <c r="M319" s="702"/>
      <c r="O319" s="4106"/>
      <c r="P319" s="4106" t="s">
        <v>80</v>
      </c>
      <c r="Q319" s="4106">
        <v>120</v>
      </c>
      <c r="R319" s="4106">
        <v>2</v>
      </c>
      <c r="S319" s="4106">
        <f t="shared" si="79"/>
        <v>240</v>
      </c>
      <c r="T319" s="1130" t="s">
        <v>384</v>
      </c>
      <c r="U319" s="1253"/>
    </row>
    <row r="320" spans="1:23" ht="12.75" customHeight="1" thickBot="1">
      <c r="A320" s="599" t="s">
        <v>315</v>
      </c>
      <c r="B320" s="4398"/>
      <c r="C320" s="4404"/>
      <c r="D320" s="4386"/>
      <c r="E320" s="2216" t="s">
        <v>34</v>
      </c>
      <c r="F320" s="2216" t="s">
        <v>9</v>
      </c>
      <c r="G320" s="2216" t="s">
        <v>536</v>
      </c>
      <c r="H320" s="2216" t="s">
        <v>1569</v>
      </c>
      <c r="I320" s="4407"/>
      <c r="J320" s="4392" t="s">
        <v>1551</v>
      </c>
      <c r="K320" s="4386"/>
      <c r="O320" s="3760"/>
      <c r="P320" s="3760"/>
      <c r="Q320" s="3760"/>
      <c r="R320" s="3760"/>
      <c r="S320" s="3760"/>
      <c r="T320" s="1130"/>
      <c r="U320" s="1253"/>
    </row>
    <row r="321" spans="1:21" ht="12.75" customHeight="1" thickBot="1">
      <c r="A321" s="600" t="s">
        <v>315</v>
      </c>
      <c r="B321" s="4399"/>
      <c r="C321" s="4405"/>
      <c r="D321" s="4387"/>
      <c r="E321" s="2218" t="s">
        <v>34</v>
      </c>
      <c r="F321" s="2218" t="s">
        <v>9</v>
      </c>
      <c r="G321" s="2218" t="s">
        <v>536</v>
      </c>
      <c r="H321" s="2218" t="s">
        <v>1569</v>
      </c>
      <c r="I321" s="4408"/>
      <c r="J321" s="4393"/>
      <c r="K321" s="4387"/>
      <c r="L321" s="715"/>
      <c r="M321" s="716"/>
      <c r="N321" s="716"/>
      <c r="O321" s="3795"/>
      <c r="P321" s="3795" t="s">
        <v>80</v>
      </c>
      <c r="Q321" s="3795">
        <v>120</v>
      </c>
      <c r="R321" s="3795">
        <v>2</v>
      </c>
      <c r="S321" s="3795">
        <f t="shared" si="79"/>
        <v>240</v>
      </c>
      <c r="T321" s="1130" t="s">
        <v>383</v>
      </c>
      <c r="U321" s="1252"/>
    </row>
    <row r="322" spans="1:21" ht="12.75" customHeight="1">
      <c r="A322" s="598" t="s">
        <v>315</v>
      </c>
      <c r="B322" s="4397" t="s">
        <v>1792</v>
      </c>
      <c r="C322" s="3793">
        <v>356915</v>
      </c>
      <c r="D322" s="3759">
        <v>1507</v>
      </c>
      <c r="E322" s="603" t="s">
        <v>846</v>
      </c>
      <c r="F322" s="603" t="s">
        <v>32</v>
      </c>
      <c r="G322" s="603" t="s">
        <v>536</v>
      </c>
      <c r="H322" s="603" t="s">
        <v>1572</v>
      </c>
      <c r="I322" s="3752" t="s">
        <v>106</v>
      </c>
      <c r="J322" s="652" t="s">
        <v>107</v>
      </c>
      <c r="K322" s="3742">
        <v>90</v>
      </c>
      <c r="L322" s="605"/>
      <c r="M322" s="606"/>
      <c r="N322" s="2060"/>
      <c r="O322" s="3742" t="s">
        <v>80</v>
      </c>
      <c r="P322" s="3754"/>
      <c r="Q322" s="3742">
        <v>60</v>
      </c>
      <c r="R322" s="3742">
        <v>1</v>
      </c>
      <c r="S322" s="3745">
        <f t="shared" si="79"/>
        <v>60</v>
      </c>
      <c r="T322" s="3886" t="s">
        <v>383</v>
      </c>
      <c r="U322" s="1252"/>
    </row>
    <row r="323" spans="1:21" ht="12.75" customHeight="1">
      <c r="A323" s="599" t="s">
        <v>315</v>
      </c>
      <c r="B323" s="4398"/>
      <c r="C323" s="3673"/>
      <c r="D323" s="3760"/>
      <c r="E323" s="640" t="s">
        <v>846</v>
      </c>
      <c r="F323" s="640" t="s">
        <v>32</v>
      </c>
      <c r="G323" s="640" t="s">
        <v>536</v>
      </c>
      <c r="H323" s="640" t="s">
        <v>1572</v>
      </c>
      <c r="I323" s="3753"/>
      <c r="J323" s="700" t="s">
        <v>108</v>
      </c>
      <c r="K323" s="3743"/>
      <c r="L323" s="701"/>
      <c r="M323" s="702"/>
      <c r="O323" s="3743"/>
      <c r="P323" s="3613"/>
      <c r="Q323" s="3743"/>
      <c r="R323" s="3743"/>
      <c r="S323" s="3616"/>
      <c r="T323" s="3891"/>
      <c r="U323" s="637"/>
    </row>
    <row r="324" spans="1:21" ht="12.75" customHeight="1">
      <c r="A324" s="599" t="s">
        <v>315</v>
      </c>
      <c r="B324" s="4398"/>
      <c r="C324" s="3673"/>
      <c r="D324" s="3760"/>
      <c r="E324" s="640" t="s">
        <v>846</v>
      </c>
      <c r="F324" s="640" t="s">
        <v>32</v>
      </c>
      <c r="G324" s="640" t="s">
        <v>536</v>
      </c>
      <c r="H324" s="640" t="s">
        <v>1572</v>
      </c>
      <c r="I324" s="3679"/>
      <c r="J324" s="700" t="s">
        <v>109</v>
      </c>
      <c r="K324" s="3743"/>
      <c r="L324" s="701"/>
      <c r="M324" s="702"/>
      <c r="O324" s="3743"/>
      <c r="P324" s="3613"/>
      <c r="Q324" s="3743"/>
      <c r="R324" s="3743"/>
      <c r="S324" s="3616"/>
      <c r="T324" s="3891"/>
      <c r="U324" s="637"/>
    </row>
    <row r="325" spans="1:21" ht="12.75" customHeight="1">
      <c r="A325" s="599" t="s">
        <v>315</v>
      </c>
      <c r="B325" s="4398"/>
      <c r="C325" s="3673"/>
      <c r="D325" s="3760"/>
      <c r="E325" s="640" t="s">
        <v>846</v>
      </c>
      <c r="F325" s="640" t="s">
        <v>32</v>
      </c>
      <c r="G325" s="640" t="s">
        <v>536</v>
      </c>
      <c r="H325" s="640" t="s">
        <v>1572</v>
      </c>
      <c r="I325" s="609" t="s">
        <v>110</v>
      </c>
      <c r="J325" s="700" t="s">
        <v>128</v>
      </c>
      <c r="K325" s="3743"/>
      <c r="L325" s="701"/>
      <c r="M325" s="702"/>
      <c r="O325" s="3743"/>
      <c r="P325" s="3613"/>
      <c r="Q325" s="3743"/>
      <c r="R325" s="3743"/>
      <c r="S325" s="3616"/>
      <c r="T325" s="3891"/>
      <c r="U325" s="637"/>
    </row>
    <row r="326" spans="1:21" ht="12.75" customHeight="1">
      <c r="A326" s="599" t="s">
        <v>315</v>
      </c>
      <c r="B326" s="4398"/>
      <c r="C326" s="3673"/>
      <c r="D326" s="3760"/>
      <c r="E326" s="640" t="s">
        <v>846</v>
      </c>
      <c r="F326" s="640" t="s">
        <v>32</v>
      </c>
      <c r="G326" s="640" t="s">
        <v>536</v>
      </c>
      <c r="H326" s="640" t="s">
        <v>1572</v>
      </c>
      <c r="I326" s="609" t="s">
        <v>112</v>
      </c>
      <c r="J326" s="700" t="s">
        <v>113</v>
      </c>
      <c r="K326" s="3743"/>
      <c r="L326" s="701"/>
      <c r="M326" s="702"/>
      <c r="O326" s="3743"/>
      <c r="P326" s="3613"/>
      <c r="Q326" s="3743"/>
      <c r="R326" s="3743"/>
      <c r="S326" s="3616"/>
      <c r="T326" s="3891"/>
      <c r="U326" s="637"/>
    </row>
    <row r="327" spans="1:21" ht="12.75" customHeight="1">
      <c r="A327" s="599" t="s">
        <v>315</v>
      </c>
      <c r="B327" s="4398"/>
      <c r="C327" s="3673"/>
      <c r="D327" s="3760"/>
      <c r="E327" s="640" t="s">
        <v>846</v>
      </c>
      <c r="F327" s="640" t="s">
        <v>32</v>
      </c>
      <c r="G327" s="640" t="s">
        <v>536</v>
      </c>
      <c r="H327" s="640" t="s">
        <v>1572</v>
      </c>
      <c r="I327" s="609" t="s">
        <v>114</v>
      </c>
      <c r="J327" s="700" t="s">
        <v>115</v>
      </c>
      <c r="K327" s="3743"/>
      <c r="L327" s="701"/>
      <c r="M327" s="702"/>
      <c r="O327" s="3743"/>
      <c r="P327" s="3613"/>
      <c r="Q327" s="3743"/>
      <c r="R327" s="3743"/>
      <c r="S327" s="3616"/>
      <c r="T327" s="3891"/>
      <c r="U327" s="637"/>
    </row>
    <row r="328" spans="1:21" ht="12.75" customHeight="1">
      <c r="A328" s="599" t="s">
        <v>315</v>
      </c>
      <c r="B328" s="4398"/>
      <c r="C328" s="3673"/>
      <c r="D328" s="3760"/>
      <c r="E328" s="640" t="s">
        <v>846</v>
      </c>
      <c r="F328" s="640" t="s">
        <v>32</v>
      </c>
      <c r="G328" s="640" t="s">
        <v>536</v>
      </c>
      <c r="H328" s="640" t="s">
        <v>1572</v>
      </c>
      <c r="I328" s="3568" t="s">
        <v>116</v>
      </c>
      <c r="J328" s="700" t="s">
        <v>117</v>
      </c>
      <c r="K328" s="3743"/>
      <c r="L328" s="701"/>
      <c r="M328" s="702"/>
      <c r="O328" s="3743"/>
      <c r="P328" s="3613"/>
      <c r="Q328" s="3743"/>
      <c r="R328" s="3743"/>
      <c r="S328" s="3616"/>
      <c r="T328" s="3891"/>
      <c r="U328" s="637"/>
    </row>
    <row r="329" spans="1:21" ht="12.75" customHeight="1">
      <c r="A329" s="599" t="s">
        <v>315</v>
      </c>
      <c r="B329" s="4398"/>
      <c r="C329" s="3673"/>
      <c r="D329" s="3760"/>
      <c r="E329" s="640" t="s">
        <v>846</v>
      </c>
      <c r="F329" s="640" t="s">
        <v>32</v>
      </c>
      <c r="G329" s="640" t="s">
        <v>536</v>
      </c>
      <c r="H329" s="640" t="s">
        <v>1572</v>
      </c>
      <c r="I329" s="3753"/>
      <c r="J329" s="700" t="s">
        <v>118</v>
      </c>
      <c r="K329" s="3743"/>
      <c r="L329" s="701"/>
      <c r="M329" s="702"/>
      <c r="O329" s="3743"/>
      <c r="P329" s="3613"/>
      <c r="Q329" s="3743"/>
      <c r="R329" s="3743"/>
      <c r="S329" s="3616"/>
      <c r="T329" s="3891"/>
      <c r="U329" s="637"/>
    </row>
    <row r="330" spans="1:21" ht="12.75" customHeight="1">
      <c r="A330" s="599" t="s">
        <v>315</v>
      </c>
      <c r="B330" s="4398"/>
      <c r="C330" s="3670"/>
      <c r="D330" s="3885"/>
      <c r="E330" s="887" t="s">
        <v>846</v>
      </c>
      <c r="F330" s="887" t="s">
        <v>32</v>
      </c>
      <c r="G330" s="887" t="s">
        <v>536</v>
      </c>
      <c r="H330" s="887" t="s">
        <v>1572</v>
      </c>
      <c r="I330" s="3659"/>
      <c r="J330" s="2219" t="s">
        <v>119</v>
      </c>
      <c r="K330" s="3661"/>
      <c r="L330" s="2220"/>
      <c r="M330" s="2221"/>
      <c r="N330" s="2221"/>
      <c r="O330" s="3661"/>
      <c r="P330" s="3614"/>
      <c r="Q330" s="3661"/>
      <c r="R330" s="3661"/>
      <c r="S330" s="3617"/>
      <c r="T330" s="4384"/>
      <c r="U330" s="637"/>
    </row>
    <row r="331" spans="1:21" ht="12.75" customHeight="1" thickBot="1">
      <c r="A331" s="599" t="s">
        <v>315</v>
      </c>
      <c r="B331" s="4398"/>
      <c r="C331" s="2234">
        <v>364736</v>
      </c>
      <c r="D331" s="2223">
        <v>3231</v>
      </c>
      <c r="E331" s="2228" t="s">
        <v>695</v>
      </c>
      <c r="F331" s="2228" t="s">
        <v>32</v>
      </c>
      <c r="G331" s="2228" t="s">
        <v>697</v>
      </c>
      <c r="H331" s="2228" t="s">
        <v>1573</v>
      </c>
      <c r="I331" s="2229" t="s">
        <v>120</v>
      </c>
      <c r="J331" s="2230" t="s">
        <v>121</v>
      </c>
      <c r="K331" s="2224">
        <v>60</v>
      </c>
      <c r="L331" s="2225"/>
      <c r="M331" s="2226"/>
      <c r="N331" s="2226"/>
      <c r="O331" s="1103" t="s">
        <v>80</v>
      </c>
      <c r="P331" s="1103"/>
      <c r="Q331" s="1103">
        <v>60</v>
      </c>
      <c r="R331" s="1103">
        <v>2</v>
      </c>
      <c r="S331" s="2222">
        <f t="shared" ref="S331" si="83">Q331*R331</f>
        <v>120</v>
      </c>
      <c r="T331" s="2227" t="s">
        <v>383</v>
      </c>
      <c r="U331" s="637"/>
    </row>
    <row r="332" spans="1:21" ht="12.75" customHeight="1" thickBot="1">
      <c r="A332" s="599" t="s">
        <v>315</v>
      </c>
      <c r="B332" s="4398"/>
      <c r="C332" s="2089">
        <v>356981</v>
      </c>
      <c r="D332" s="2087">
        <v>1510</v>
      </c>
      <c r="E332" s="2087" t="s">
        <v>34</v>
      </c>
      <c r="F332" s="2087" t="s">
        <v>42</v>
      </c>
      <c r="G332" s="2087" t="s">
        <v>706</v>
      </c>
      <c r="H332" s="2087" t="s">
        <v>1354</v>
      </c>
      <c r="I332" s="2088" t="s">
        <v>1307</v>
      </c>
      <c r="J332" s="2088" t="s">
        <v>1308</v>
      </c>
      <c r="K332" s="957">
        <v>120</v>
      </c>
      <c r="L332" s="1169"/>
      <c r="M332" s="1170"/>
      <c r="N332" s="1170"/>
      <c r="O332" s="957"/>
      <c r="P332" s="957" t="s">
        <v>80</v>
      </c>
      <c r="Q332" s="957">
        <v>60</v>
      </c>
      <c r="R332" s="957">
        <v>2</v>
      </c>
      <c r="S332" s="1171">
        <f t="shared" ref="S332:S349" si="84">Q332*R332</f>
        <v>120</v>
      </c>
      <c r="T332" s="1130" t="s">
        <v>383</v>
      </c>
      <c r="U332" s="1252"/>
    </row>
    <row r="333" spans="1:21" ht="12.75" customHeight="1">
      <c r="A333" s="599" t="s">
        <v>315</v>
      </c>
      <c r="B333" s="4398"/>
      <c r="C333" s="4416">
        <v>356920</v>
      </c>
      <c r="D333" s="4400">
        <v>1513</v>
      </c>
      <c r="E333" s="2209" t="s">
        <v>696</v>
      </c>
      <c r="F333" s="2209" t="s">
        <v>9</v>
      </c>
      <c r="G333" s="2209" t="s">
        <v>697</v>
      </c>
      <c r="H333" s="2209" t="s">
        <v>1570</v>
      </c>
      <c r="I333" s="4431" t="s">
        <v>130</v>
      </c>
      <c r="J333" s="2208" t="s">
        <v>68</v>
      </c>
      <c r="K333" s="4400">
        <v>180</v>
      </c>
      <c r="L333" s="701"/>
      <c r="M333" s="702"/>
      <c r="O333" s="3759"/>
      <c r="P333" s="3759" t="s">
        <v>80</v>
      </c>
      <c r="Q333" s="3759">
        <v>480</v>
      </c>
      <c r="R333" s="3759">
        <v>3</v>
      </c>
      <c r="S333" s="3759">
        <f t="shared" si="84"/>
        <v>1440</v>
      </c>
      <c r="T333" s="3891" t="s">
        <v>384</v>
      </c>
      <c r="U333" s="1252"/>
    </row>
    <row r="334" spans="1:21" ht="12.75" customHeight="1" thickBot="1">
      <c r="A334" s="599" t="s">
        <v>315</v>
      </c>
      <c r="B334" s="4398"/>
      <c r="C334" s="4417"/>
      <c r="D334" s="4401"/>
      <c r="E334" s="2209" t="s">
        <v>696</v>
      </c>
      <c r="F334" s="2209" t="s">
        <v>9</v>
      </c>
      <c r="G334" s="2209" t="s">
        <v>697</v>
      </c>
      <c r="H334" s="2209" t="s">
        <v>1570</v>
      </c>
      <c r="I334" s="4432"/>
      <c r="J334" s="2208" t="s">
        <v>131</v>
      </c>
      <c r="K334" s="4401"/>
      <c r="L334" s="701"/>
      <c r="M334" s="702"/>
      <c r="O334" s="3760"/>
      <c r="P334" s="3760" t="s">
        <v>80</v>
      </c>
      <c r="Q334" s="3760">
        <v>480</v>
      </c>
      <c r="R334" s="3760">
        <v>3</v>
      </c>
      <c r="S334" s="3760">
        <f t="shared" si="84"/>
        <v>1440</v>
      </c>
      <c r="T334" s="3887"/>
      <c r="U334" s="1252"/>
    </row>
    <row r="335" spans="1:21" ht="12.75" customHeight="1" thickBot="1">
      <c r="A335" s="599" t="s">
        <v>315</v>
      </c>
      <c r="B335" s="4398"/>
      <c r="C335" s="4418"/>
      <c r="D335" s="4402"/>
      <c r="E335" s="2209" t="s">
        <v>696</v>
      </c>
      <c r="F335" s="2209" t="s">
        <v>9</v>
      </c>
      <c r="G335" s="2209" t="s">
        <v>697</v>
      </c>
      <c r="H335" s="2209" t="s">
        <v>1570</v>
      </c>
      <c r="I335" s="4433"/>
      <c r="J335" s="2208" t="s">
        <v>69</v>
      </c>
      <c r="K335" s="4402"/>
      <c r="L335" s="701"/>
      <c r="M335" s="702"/>
      <c r="N335" s="702"/>
      <c r="O335" s="3761"/>
      <c r="P335" s="3761" t="s">
        <v>80</v>
      </c>
      <c r="Q335" s="3761">
        <v>480</v>
      </c>
      <c r="R335" s="3761">
        <v>3</v>
      </c>
      <c r="S335" s="3761">
        <f t="shared" si="84"/>
        <v>1440</v>
      </c>
      <c r="T335" s="1130" t="s">
        <v>383</v>
      </c>
      <c r="U335" s="1252"/>
    </row>
    <row r="336" spans="1:21" ht="12.75" customHeight="1" thickBot="1">
      <c r="A336" s="599" t="s">
        <v>315</v>
      </c>
      <c r="B336" s="4398"/>
      <c r="C336" s="4088">
        <v>356917</v>
      </c>
      <c r="D336" s="3952">
        <v>1514</v>
      </c>
      <c r="E336" s="3952" t="s">
        <v>718</v>
      </c>
      <c r="F336" s="3952" t="s">
        <v>34</v>
      </c>
      <c r="G336" s="3952" t="s">
        <v>536</v>
      </c>
      <c r="H336" s="3952" t="s">
        <v>1637</v>
      </c>
      <c r="I336" s="4381" t="s">
        <v>132</v>
      </c>
      <c r="J336" s="2691" t="s">
        <v>1678</v>
      </c>
      <c r="K336" s="3952">
        <v>365</v>
      </c>
      <c r="L336" s="701"/>
      <c r="M336" s="702"/>
      <c r="O336" s="4106"/>
      <c r="P336" s="4106" t="s">
        <v>80</v>
      </c>
      <c r="Q336" s="4106">
        <v>480</v>
      </c>
      <c r="R336" s="4106">
        <v>3</v>
      </c>
      <c r="S336" s="4106">
        <f t="shared" si="84"/>
        <v>1440</v>
      </c>
      <c r="T336" s="1132" t="s">
        <v>385</v>
      </c>
      <c r="U336" s="1252"/>
    </row>
    <row r="337" spans="1:23" ht="12.75" customHeight="1">
      <c r="A337" s="599" t="s">
        <v>315</v>
      </c>
      <c r="B337" s="4398"/>
      <c r="C337" s="4089"/>
      <c r="D337" s="3953"/>
      <c r="E337" s="3953"/>
      <c r="F337" s="3953"/>
      <c r="G337" s="3953"/>
      <c r="H337" s="3953"/>
      <c r="I337" s="4382"/>
      <c r="J337" s="2691" t="s">
        <v>134</v>
      </c>
      <c r="K337" s="3953"/>
      <c r="L337" s="701"/>
      <c r="M337" s="702"/>
      <c r="O337" s="3760"/>
      <c r="P337" s="3760" t="s">
        <v>80</v>
      </c>
      <c r="Q337" s="3760">
        <v>480</v>
      </c>
      <c r="R337" s="3760">
        <v>3</v>
      </c>
      <c r="S337" s="3760">
        <f t="shared" si="84"/>
        <v>1440</v>
      </c>
      <c r="T337" s="3886" t="s">
        <v>383</v>
      </c>
      <c r="U337" s="1252"/>
    </row>
    <row r="338" spans="1:23" ht="12.75" customHeight="1" thickBot="1">
      <c r="A338" s="599" t="s">
        <v>315</v>
      </c>
      <c r="B338" s="4398"/>
      <c r="C338" s="4090"/>
      <c r="D338" s="3954"/>
      <c r="E338" s="3954"/>
      <c r="F338" s="3954"/>
      <c r="G338" s="3954"/>
      <c r="H338" s="3954"/>
      <c r="I338" s="4383"/>
      <c r="J338" s="2691" t="s">
        <v>135</v>
      </c>
      <c r="K338" s="3954"/>
      <c r="L338" s="701"/>
      <c r="M338" s="702"/>
      <c r="N338" s="702"/>
      <c r="O338" s="3761"/>
      <c r="P338" s="3761" t="s">
        <v>80</v>
      </c>
      <c r="Q338" s="3761">
        <v>480</v>
      </c>
      <c r="R338" s="3761">
        <v>3</v>
      </c>
      <c r="S338" s="3761">
        <f t="shared" si="84"/>
        <v>1440</v>
      </c>
      <c r="T338" s="3887"/>
      <c r="U338" s="1252"/>
    </row>
    <row r="339" spans="1:23" ht="12.75" customHeight="1" thickBot="1">
      <c r="A339" s="599" t="s">
        <v>315</v>
      </c>
      <c r="B339" s="4398"/>
      <c r="C339" s="4091">
        <v>356919</v>
      </c>
      <c r="D339" s="3990">
        <v>1516</v>
      </c>
      <c r="E339" s="3990" t="s">
        <v>718</v>
      </c>
      <c r="F339" s="3990" t="s">
        <v>34</v>
      </c>
      <c r="G339" s="3990" t="s">
        <v>536</v>
      </c>
      <c r="H339" s="3990" t="s">
        <v>1637</v>
      </c>
      <c r="I339" s="4427" t="s">
        <v>139</v>
      </c>
      <c r="J339" s="2692" t="s">
        <v>1679</v>
      </c>
      <c r="K339" s="3990">
        <v>365</v>
      </c>
      <c r="L339" s="701"/>
      <c r="M339" s="702"/>
      <c r="O339" s="4106"/>
      <c r="P339" s="4106" t="s">
        <v>80</v>
      </c>
      <c r="Q339" s="4106">
        <v>480</v>
      </c>
      <c r="R339" s="4106">
        <v>3</v>
      </c>
      <c r="S339" s="4106">
        <f t="shared" si="84"/>
        <v>1440</v>
      </c>
      <c r="T339" s="1132" t="s">
        <v>385</v>
      </c>
      <c r="U339" s="1252"/>
    </row>
    <row r="340" spans="1:23" ht="12.75" customHeight="1" thickBot="1">
      <c r="A340" s="599" t="s">
        <v>315</v>
      </c>
      <c r="B340" s="4398"/>
      <c r="C340" s="4092"/>
      <c r="D340" s="3991"/>
      <c r="E340" s="3991"/>
      <c r="F340" s="3991"/>
      <c r="G340" s="3991"/>
      <c r="H340" s="3991"/>
      <c r="I340" s="4428"/>
      <c r="J340" s="2692" t="s">
        <v>143</v>
      </c>
      <c r="K340" s="3991"/>
      <c r="L340" s="701"/>
      <c r="M340" s="702"/>
      <c r="N340" s="702"/>
      <c r="O340" s="3761"/>
      <c r="P340" s="3761" t="s">
        <v>80</v>
      </c>
      <c r="Q340" s="3761">
        <v>480</v>
      </c>
      <c r="R340" s="3761">
        <v>3</v>
      </c>
      <c r="S340" s="3761">
        <f t="shared" si="84"/>
        <v>1440</v>
      </c>
      <c r="T340" s="1130" t="s">
        <v>383</v>
      </c>
      <c r="U340" s="1252"/>
    </row>
    <row r="341" spans="1:23" ht="12" customHeight="1">
      <c r="A341" s="599" t="s">
        <v>315</v>
      </c>
      <c r="B341" s="4398"/>
      <c r="C341" s="4101">
        <v>356918</v>
      </c>
      <c r="D341" s="4004">
        <v>1517</v>
      </c>
      <c r="E341" s="4004" t="s">
        <v>718</v>
      </c>
      <c r="F341" s="4004" t="s">
        <v>34</v>
      </c>
      <c r="G341" s="4004" t="s">
        <v>536</v>
      </c>
      <c r="H341" s="4004" t="str">
        <f t="shared" ref="H341" si="85">A341&amp;"-"&amp;E341&amp;F341&amp;"-"&amp;G341</f>
        <v>PK4-YR-ME</v>
      </c>
      <c r="I341" s="4434" t="s">
        <v>144</v>
      </c>
      <c r="J341" s="3048" t="s">
        <v>1680</v>
      </c>
      <c r="K341" s="4424">
        <v>365</v>
      </c>
      <c r="L341" s="701"/>
      <c r="M341" s="702"/>
      <c r="O341" s="4106"/>
      <c r="P341" s="4106" t="s">
        <v>80</v>
      </c>
      <c r="Q341" s="4106">
        <v>480</v>
      </c>
      <c r="R341" s="4106">
        <v>3</v>
      </c>
      <c r="S341" s="4106">
        <f t="shared" si="84"/>
        <v>1440</v>
      </c>
      <c r="T341" s="3886" t="s">
        <v>385</v>
      </c>
      <c r="U341" s="1252"/>
    </row>
    <row r="342" spans="1:23" ht="12.75" customHeight="1" thickBot="1">
      <c r="A342" s="599" t="s">
        <v>315</v>
      </c>
      <c r="B342" s="4398"/>
      <c r="C342" s="4102"/>
      <c r="D342" s="4005"/>
      <c r="E342" s="4005"/>
      <c r="F342" s="4005"/>
      <c r="G342" s="4005"/>
      <c r="H342" s="4005"/>
      <c r="I342" s="4435"/>
      <c r="J342" s="2693" t="s">
        <v>146</v>
      </c>
      <c r="K342" s="4425"/>
      <c r="L342" s="701"/>
      <c r="M342" s="702"/>
      <c r="N342" s="702"/>
      <c r="O342" s="3761"/>
      <c r="P342" s="3761" t="s">
        <v>80</v>
      </c>
      <c r="Q342" s="3761">
        <v>480</v>
      </c>
      <c r="R342" s="3761">
        <v>3</v>
      </c>
      <c r="S342" s="3761">
        <f t="shared" si="84"/>
        <v>1440</v>
      </c>
      <c r="T342" s="3887"/>
      <c r="U342" s="1252"/>
    </row>
    <row r="343" spans="1:23" ht="12.75" customHeight="1">
      <c r="A343" s="599" t="s">
        <v>315</v>
      </c>
      <c r="B343" s="4398"/>
      <c r="C343" s="4103"/>
      <c r="D343" s="4006"/>
      <c r="E343" s="4006"/>
      <c r="F343" s="4006"/>
      <c r="G343" s="4006"/>
      <c r="H343" s="4006"/>
      <c r="I343" s="4436"/>
      <c r="J343" s="3049" t="s">
        <v>1809</v>
      </c>
      <c r="K343" s="4426"/>
      <c r="L343" s="701"/>
      <c r="M343" s="702"/>
      <c r="N343" s="702"/>
      <c r="O343" s="964"/>
      <c r="P343" s="964"/>
      <c r="Q343" s="964"/>
      <c r="R343" s="964"/>
      <c r="S343" s="2787"/>
      <c r="T343" s="1132"/>
      <c r="U343" s="1252"/>
    </row>
    <row r="344" spans="1:23" s="973" customFormat="1" ht="12.75" customHeight="1">
      <c r="A344" s="599" t="s">
        <v>315</v>
      </c>
      <c r="B344" s="4398"/>
      <c r="C344" s="2788">
        <v>366786</v>
      </c>
      <c r="D344" s="2789">
        <v>7162</v>
      </c>
      <c r="E344" s="2789" t="s">
        <v>718</v>
      </c>
      <c r="F344" s="2789" t="s">
        <v>34</v>
      </c>
      <c r="G344" s="2789" t="s">
        <v>536</v>
      </c>
      <c r="H344" s="2789" t="str">
        <f t="shared" ref="H344" si="86">A344&amp;"-"&amp;E344&amp;F344&amp;"-"&amp;G344</f>
        <v>PK4-YR-ME</v>
      </c>
      <c r="I344" s="2792" t="s">
        <v>1785</v>
      </c>
      <c r="J344" s="2791" t="s">
        <v>1788</v>
      </c>
      <c r="K344" s="2790">
        <v>365</v>
      </c>
      <c r="L344" s="1172"/>
      <c r="M344" s="1173"/>
      <c r="N344" s="1173"/>
      <c r="O344" s="1694" t="s">
        <v>80</v>
      </c>
      <c r="P344" s="964"/>
      <c r="Q344" s="964">
        <v>30</v>
      </c>
      <c r="R344" s="964">
        <v>1</v>
      </c>
      <c r="S344" s="2787">
        <v>30</v>
      </c>
      <c r="T344" s="1132" t="s">
        <v>385</v>
      </c>
      <c r="U344" s="1252"/>
      <c r="V344" s="1251"/>
      <c r="W344" s="1251"/>
    </row>
    <row r="345" spans="1:23" ht="12.75" customHeight="1" thickBot="1">
      <c r="A345" s="599" t="s">
        <v>315</v>
      </c>
      <c r="B345" s="4398"/>
      <c r="C345" s="2689">
        <v>366316</v>
      </c>
      <c r="D345" s="2689">
        <v>6783</v>
      </c>
      <c r="E345" s="2690" t="s">
        <v>718</v>
      </c>
      <c r="F345" s="2690" t="s">
        <v>34</v>
      </c>
      <c r="G345" s="2690" t="s">
        <v>536</v>
      </c>
      <c r="H345" s="2690" t="str">
        <f t="shared" ref="H345" si="87">A345&amp;"-"&amp;E345&amp;F345&amp;"-"&amp;G345</f>
        <v>PK4-YR-ME</v>
      </c>
      <c r="I345" s="2696" t="s">
        <v>1661</v>
      </c>
      <c r="J345" s="2697" t="s">
        <v>1689</v>
      </c>
      <c r="K345" s="2698">
        <v>540</v>
      </c>
      <c r="L345" s="701"/>
      <c r="M345" s="702"/>
      <c r="O345" s="970" t="s">
        <v>80</v>
      </c>
      <c r="P345" s="970"/>
      <c r="Q345" s="970">
        <v>60</v>
      </c>
      <c r="R345" s="970">
        <v>1</v>
      </c>
      <c r="S345" s="1905">
        <v>60</v>
      </c>
      <c r="T345" s="2655" t="s">
        <v>385</v>
      </c>
      <c r="U345" s="1252"/>
    </row>
    <row r="346" spans="1:23" ht="12.75" customHeight="1" thickBot="1">
      <c r="A346" s="599" t="s">
        <v>315</v>
      </c>
      <c r="B346" s="4398"/>
      <c r="C346" s="4403">
        <v>356982</v>
      </c>
      <c r="D346" s="4385">
        <v>1518</v>
      </c>
      <c r="E346" s="2216" t="s">
        <v>34</v>
      </c>
      <c r="F346" s="2216" t="s">
        <v>9</v>
      </c>
      <c r="G346" s="2216" t="s">
        <v>536</v>
      </c>
      <c r="H346" s="2216" t="s">
        <v>1569</v>
      </c>
      <c r="I346" s="4406" t="s">
        <v>147</v>
      </c>
      <c r="J346" s="2217" t="s">
        <v>1550</v>
      </c>
      <c r="K346" s="4385">
        <v>120</v>
      </c>
      <c r="L346" s="701"/>
      <c r="M346" s="702"/>
      <c r="O346" s="4106"/>
      <c r="P346" s="4106" t="s">
        <v>80</v>
      </c>
      <c r="Q346" s="4106">
        <v>120</v>
      </c>
      <c r="R346" s="4106">
        <v>2</v>
      </c>
      <c r="S346" s="4106">
        <f t="shared" si="84"/>
        <v>240</v>
      </c>
      <c r="T346" s="1130" t="s">
        <v>384</v>
      </c>
      <c r="U346" s="1253"/>
    </row>
    <row r="347" spans="1:23" ht="12.75" customHeight="1" thickBot="1">
      <c r="A347" s="599" t="s">
        <v>315</v>
      </c>
      <c r="B347" s="4398"/>
      <c r="C347" s="4404"/>
      <c r="D347" s="4386"/>
      <c r="E347" s="2216" t="s">
        <v>34</v>
      </c>
      <c r="F347" s="2216" t="s">
        <v>9</v>
      </c>
      <c r="G347" s="2216" t="s">
        <v>536</v>
      </c>
      <c r="H347" s="2216" t="s">
        <v>1569</v>
      </c>
      <c r="I347" s="4407"/>
      <c r="J347" s="4392" t="s">
        <v>1551</v>
      </c>
      <c r="K347" s="4386"/>
      <c r="O347" s="3760"/>
      <c r="P347" s="3760"/>
      <c r="Q347" s="3760"/>
      <c r="R347" s="3760"/>
      <c r="S347" s="3760"/>
      <c r="T347" s="1130"/>
      <c r="U347" s="1253"/>
    </row>
    <row r="348" spans="1:23" ht="12.75" customHeight="1" thickBot="1">
      <c r="A348" s="600" t="s">
        <v>315</v>
      </c>
      <c r="B348" s="4399"/>
      <c r="C348" s="4405"/>
      <c r="D348" s="4387"/>
      <c r="E348" s="2218" t="s">
        <v>34</v>
      </c>
      <c r="F348" s="2218" t="s">
        <v>9</v>
      </c>
      <c r="G348" s="2218" t="s">
        <v>536</v>
      </c>
      <c r="H348" s="2218" t="s">
        <v>1569</v>
      </c>
      <c r="I348" s="4408"/>
      <c r="J348" s="4393"/>
      <c r="K348" s="4387"/>
      <c r="L348" s="715"/>
      <c r="M348" s="716"/>
      <c r="N348" s="716"/>
      <c r="O348" s="3795"/>
      <c r="P348" s="3795" t="s">
        <v>80</v>
      </c>
      <c r="Q348" s="3795">
        <v>120</v>
      </c>
      <c r="R348" s="3795">
        <v>2</v>
      </c>
      <c r="S348" s="3795">
        <f t="shared" si="84"/>
        <v>240</v>
      </c>
      <c r="T348" s="1130" t="s">
        <v>383</v>
      </c>
      <c r="U348" s="1252"/>
    </row>
    <row r="349" spans="1:23" ht="12.75" customHeight="1">
      <c r="A349" s="598" t="s">
        <v>315</v>
      </c>
      <c r="B349" s="4394" t="s">
        <v>411</v>
      </c>
      <c r="C349" s="3793">
        <v>356983</v>
      </c>
      <c r="D349" s="3759">
        <v>1507</v>
      </c>
      <c r="E349" s="603" t="s">
        <v>846</v>
      </c>
      <c r="F349" s="603" t="s">
        <v>32</v>
      </c>
      <c r="G349" s="603" t="s">
        <v>536</v>
      </c>
      <c r="H349" s="603" t="s">
        <v>1572</v>
      </c>
      <c r="I349" s="3752" t="s">
        <v>106</v>
      </c>
      <c r="J349" s="652" t="s">
        <v>107</v>
      </c>
      <c r="K349" s="3742">
        <v>90</v>
      </c>
      <c r="L349" s="605"/>
      <c r="M349" s="606"/>
      <c r="N349" s="2060"/>
      <c r="O349" s="3742" t="s">
        <v>80</v>
      </c>
      <c r="P349" s="3754"/>
      <c r="Q349" s="3742">
        <v>60</v>
      </c>
      <c r="R349" s="3742">
        <v>1</v>
      </c>
      <c r="S349" s="3745">
        <f t="shared" si="84"/>
        <v>60</v>
      </c>
      <c r="T349" s="3886" t="s">
        <v>383</v>
      </c>
      <c r="U349" s="1252"/>
    </row>
    <row r="350" spans="1:23" ht="12.75" customHeight="1">
      <c r="A350" s="599" t="s">
        <v>315</v>
      </c>
      <c r="B350" s="4395"/>
      <c r="C350" s="3673"/>
      <c r="D350" s="3760"/>
      <c r="E350" s="640" t="s">
        <v>846</v>
      </c>
      <c r="F350" s="640" t="s">
        <v>32</v>
      </c>
      <c r="G350" s="640" t="s">
        <v>536</v>
      </c>
      <c r="H350" s="640" t="s">
        <v>1572</v>
      </c>
      <c r="I350" s="3753"/>
      <c r="J350" s="700" t="s">
        <v>108</v>
      </c>
      <c r="K350" s="3743"/>
      <c r="L350" s="701"/>
      <c r="M350" s="702"/>
      <c r="O350" s="3743"/>
      <c r="P350" s="3613"/>
      <c r="Q350" s="3743"/>
      <c r="R350" s="3743"/>
      <c r="S350" s="3616"/>
      <c r="T350" s="3891"/>
      <c r="U350" s="637"/>
    </row>
    <row r="351" spans="1:23" ht="12.75" customHeight="1">
      <c r="A351" s="599" t="s">
        <v>315</v>
      </c>
      <c r="B351" s="4395"/>
      <c r="C351" s="3673"/>
      <c r="D351" s="3760"/>
      <c r="E351" s="640" t="s">
        <v>846</v>
      </c>
      <c r="F351" s="640" t="s">
        <v>32</v>
      </c>
      <c r="G351" s="640" t="s">
        <v>536</v>
      </c>
      <c r="H351" s="640" t="s">
        <v>1572</v>
      </c>
      <c r="I351" s="3679"/>
      <c r="J351" s="700" t="s">
        <v>109</v>
      </c>
      <c r="K351" s="3743"/>
      <c r="L351" s="701"/>
      <c r="M351" s="702"/>
      <c r="O351" s="3743"/>
      <c r="P351" s="3613"/>
      <c r="Q351" s="3743"/>
      <c r="R351" s="3743"/>
      <c r="S351" s="3616"/>
      <c r="T351" s="3891"/>
      <c r="U351" s="637"/>
    </row>
    <row r="352" spans="1:23" ht="12.75" customHeight="1">
      <c r="A352" s="599" t="s">
        <v>315</v>
      </c>
      <c r="B352" s="4395"/>
      <c r="C352" s="3673"/>
      <c r="D352" s="3760"/>
      <c r="E352" s="640" t="s">
        <v>846</v>
      </c>
      <c r="F352" s="640" t="s">
        <v>32</v>
      </c>
      <c r="G352" s="640" t="s">
        <v>536</v>
      </c>
      <c r="H352" s="640" t="s">
        <v>1572</v>
      </c>
      <c r="I352" s="609" t="s">
        <v>110</v>
      </c>
      <c r="J352" s="700" t="s">
        <v>128</v>
      </c>
      <c r="K352" s="3743"/>
      <c r="L352" s="701"/>
      <c r="M352" s="702"/>
      <c r="O352" s="3743"/>
      <c r="P352" s="3613"/>
      <c r="Q352" s="3743"/>
      <c r="R352" s="3743"/>
      <c r="S352" s="3616"/>
      <c r="T352" s="3891"/>
      <c r="U352" s="637"/>
    </row>
    <row r="353" spans="1:21" ht="12.75" customHeight="1">
      <c r="A353" s="599" t="s">
        <v>315</v>
      </c>
      <c r="B353" s="4395"/>
      <c r="C353" s="3673"/>
      <c r="D353" s="3760"/>
      <c r="E353" s="640" t="s">
        <v>846</v>
      </c>
      <c r="F353" s="640" t="s">
        <v>32</v>
      </c>
      <c r="G353" s="640" t="s">
        <v>536</v>
      </c>
      <c r="H353" s="640" t="s">
        <v>1572</v>
      </c>
      <c r="I353" s="609" t="s">
        <v>112</v>
      </c>
      <c r="J353" s="700" t="s">
        <v>113</v>
      </c>
      <c r="K353" s="3743"/>
      <c r="L353" s="701"/>
      <c r="M353" s="702"/>
      <c r="O353" s="3743"/>
      <c r="P353" s="3613"/>
      <c r="Q353" s="3743"/>
      <c r="R353" s="3743"/>
      <c r="S353" s="3616"/>
      <c r="T353" s="3891"/>
      <c r="U353" s="637"/>
    </row>
    <row r="354" spans="1:21" ht="12.75" customHeight="1">
      <c r="A354" s="599" t="s">
        <v>315</v>
      </c>
      <c r="B354" s="4395"/>
      <c r="C354" s="3673"/>
      <c r="D354" s="3760"/>
      <c r="E354" s="640" t="s">
        <v>846</v>
      </c>
      <c r="F354" s="640" t="s">
        <v>32</v>
      </c>
      <c r="G354" s="640" t="s">
        <v>536</v>
      </c>
      <c r="H354" s="640" t="s">
        <v>1572</v>
      </c>
      <c r="I354" s="609" t="s">
        <v>114</v>
      </c>
      <c r="J354" s="700" t="s">
        <v>115</v>
      </c>
      <c r="K354" s="3743"/>
      <c r="L354" s="701"/>
      <c r="M354" s="702"/>
      <c r="O354" s="3743"/>
      <c r="P354" s="3613"/>
      <c r="Q354" s="3743"/>
      <c r="R354" s="3743"/>
      <c r="S354" s="3616"/>
      <c r="T354" s="3891"/>
      <c r="U354" s="637"/>
    </row>
    <row r="355" spans="1:21" ht="12.75" customHeight="1">
      <c r="A355" s="599" t="s">
        <v>315</v>
      </c>
      <c r="B355" s="4395"/>
      <c r="C355" s="3673"/>
      <c r="D355" s="3760"/>
      <c r="E355" s="640" t="s">
        <v>846</v>
      </c>
      <c r="F355" s="640" t="s">
        <v>32</v>
      </c>
      <c r="G355" s="640" t="s">
        <v>536</v>
      </c>
      <c r="H355" s="640" t="s">
        <v>1572</v>
      </c>
      <c r="I355" s="3568" t="s">
        <v>116</v>
      </c>
      <c r="J355" s="700" t="s">
        <v>117</v>
      </c>
      <c r="K355" s="3743"/>
      <c r="L355" s="701"/>
      <c r="M355" s="702"/>
      <c r="O355" s="3743"/>
      <c r="P355" s="3613"/>
      <c r="Q355" s="3743"/>
      <c r="R355" s="3743"/>
      <c r="S355" s="3616"/>
      <c r="T355" s="3891"/>
      <c r="U355" s="637"/>
    </row>
    <row r="356" spans="1:21" ht="12.75" customHeight="1">
      <c r="A356" s="599" t="s">
        <v>315</v>
      </c>
      <c r="B356" s="4395"/>
      <c r="C356" s="3673"/>
      <c r="D356" s="3760"/>
      <c r="E356" s="640" t="s">
        <v>846</v>
      </c>
      <c r="F356" s="640" t="s">
        <v>32</v>
      </c>
      <c r="G356" s="640" t="s">
        <v>536</v>
      </c>
      <c r="H356" s="640" t="s">
        <v>1572</v>
      </c>
      <c r="I356" s="3753"/>
      <c r="J356" s="700" t="s">
        <v>118</v>
      </c>
      <c r="K356" s="3743"/>
      <c r="L356" s="701"/>
      <c r="M356" s="702"/>
      <c r="O356" s="3743"/>
      <c r="P356" s="3613"/>
      <c r="Q356" s="3743"/>
      <c r="R356" s="3743"/>
      <c r="S356" s="3616"/>
      <c r="T356" s="3891"/>
      <c r="U356" s="637"/>
    </row>
    <row r="357" spans="1:21" ht="12.75" customHeight="1">
      <c r="A357" s="599" t="s">
        <v>315</v>
      </c>
      <c r="B357" s="4395"/>
      <c r="C357" s="3670"/>
      <c r="D357" s="3885"/>
      <c r="E357" s="887" t="s">
        <v>846</v>
      </c>
      <c r="F357" s="887" t="s">
        <v>32</v>
      </c>
      <c r="G357" s="887" t="s">
        <v>536</v>
      </c>
      <c r="H357" s="887" t="s">
        <v>1572</v>
      </c>
      <c r="I357" s="3659"/>
      <c r="J357" s="2219" t="s">
        <v>119</v>
      </c>
      <c r="K357" s="3661"/>
      <c r="L357" s="2220"/>
      <c r="M357" s="2221"/>
      <c r="N357" s="2221"/>
      <c r="O357" s="3661"/>
      <c r="P357" s="3614"/>
      <c r="Q357" s="3661"/>
      <c r="R357" s="3661"/>
      <c r="S357" s="3617"/>
      <c r="T357" s="4384"/>
      <c r="U357" s="637"/>
    </row>
    <row r="358" spans="1:21" ht="12.75" customHeight="1" thickBot="1">
      <c r="A358" s="599" t="s">
        <v>315</v>
      </c>
      <c r="B358" s="4395"/>
      <c r="C358" s="2234"/>
      <c r="D358" s="2223">
        <v>3231</v>
      </c>
      <c r="E358" s="2228" t="s">
        <v>695</v>
      </c>
      <c r="F358" s="2228" t="s">
        <v>32</v>
      </c>
      <c r="G358" s="2228" t="s">
        <v>697</v>
      </c>
      <c r="H358" s="2228" t="s">
        <v>1573</v>
      </c>
      <c r="I358" s="2229" t="s">
        <v>120</v>
      </c>
      <c r="J358" s="2230" t="s">
        <v>121</v>
      </c>
      <c r="K358" s="2224">
        <v>60</v>
      </c>
      <c r="L358" s="2225"/>
      <c r="M358" s="2226"/>
      <c r="N358" s="2226"/>
      <c r="O358" s="1103" t="s">
        <v>80</v>
      </c>
      <c r="P358" s="1103"/>
      <c r="Q358" s="1103">
        <v>60</v>
      </c>
      <c r="R358" s="1103">
        <v>2</v>
      </c>
      <c r="S358" s="2222">
        <f t="shared" ref="S358" si="88">Q358*R358</f>
        <v>120</v>
      </c>
      <c r="T358" s="2227" t="s">
        <v>383</v>
      </c>
      <c r="U358" s="637"/>
    </row>
    <row r="359" spans="1:21" ht="12.75" customHeight="1" thickBot="1">
      <c r="A359" s="599" t="s">
        <v>315</v>
      </c>
      <c r="B359" s="4395"/>
      <c r="C359" s="2089">
        <v>356989</v>
      </c>
      <c r="D359" s="2087">
        <v>1510</v>
      </c>
      <c r="E359" s="2087" t="s">
        <v>34</v>
      </c>
      <c r="F359" s="2087" t="s">
        <v>42</v>
      </c>
      <c r="G359" s="2087" t="s">
        <v>706</v>
      </c>
      <c r="H359" s="2087" t="s">
        <v>1354</v>
      </c>
      <c r="I359" s="2088" t="s">
        <v>1307</v>
      </c>
      <c r="J359" s="2088" t="s">
        <v>1308</v>
      </c>
      <c r="K359" s="957">
        <v>120</v>
      </c>
      <c r="L359" s="1169"/>
      <c r="M359" s="1170"/>
      <c r="N359" s="1170"/>
      <c r="O359" s="957"/>
      <c r="P359" s="957" t="s">
        <v>80</v>
      </c>
      <c r="Q359" s="957">
        <v>60</v>
      </c>
      <c r="R359" s="957">
        <v>2</v>
      </c>
      <c r="S359" s="1171">
        <f t="shared" ref="S359:S378" si="89">Q359*R359</f>
        <v>120</v>
      </c>
      <c r="T359" s="1130" t="s">
        <v>383</v>
      </c>
      <c r="U359" s="1252"/>
    </row>
    <row r="360" spans="1:21" ht="12.75" customHeight="1">
      <c r="A360" s="599" t="s">
        <v>315</v>
      </c>
      <c r="B360" s="4395"/>
      <c r="C360" s="4416">
        <v>356988</v>
      </c>
      <c r="D360" s="4400">
        <v>1513</v>
      </c>
      <c r="E360" s="2209" t="s">
        <v>696</v>
      </c>
      <c r="F360" s="2209" t="s">
        <v>9</v>
      </c>
      <c r="G360" s="2209" t="s">
        <v>697</v>
      </c>
      <c r="H360" s="2209" t="s">
        <v>1570</v>
      </c>
      <c r="I360" s="4431" t="s">
        <v>130</v>
      </c>
      <c r="J360" s="2208" t="s">
        <v>68</v>
      </c>
      <c r="K360" s="4400">
        <v>180</v>
      </c>
      <c r="L360" s="701"/>
      <c r="M360" s="702"/>
      <c r="O360" s="3759"/>
      <c r="P360" s="3759" t="s">
        <v>80</v>
      </c>
      <c r="Q360" s="3759">
        <v>480</v>
      </c>
      <c r="R360" s="3759">
        <v>3</v>
      </c>
      <c r="S360" s="3759">
        <f t="shared" si="89"/>
        <v>1440</v>
      </c>
      <c r="T360" s="3891" t="s">
        <v>384</v>
      </c>
      <c r="U360" s="1252"/>
    </row>
    <row r="361" spans="1:21" ht="12.75" customHeight="1" thickBot="1">
      <c r="A361" s="599" t="s">
        <v>315</v>
      </c>
      <c r="B361" s="4395"/>
      <c r="C361" s="4417"/>
      <c r="D361" s="4401"/>
      <c r="E361" s="2209" t="s">
        <v>696</v>
      </c>
      <c r="F361" s="2209" t="s">
        <v>9</v>
      </c>
      <c r="G361" s="2209" t="s">
        <v>697</v>
      </c>
      <c r="H361" s="2209" t="s">
        <v>1570</v>
      </c>
      <c r="I361" s="4432"/>
      <c r="J361" s="2208" t="s">
        <v>131</v>
      </c>
      <c r="K361" s="4401"/>
      <c r="L361" s="701"/>
      <c r="M361" s="702"/>
      <c r="O361" s="3760"/>
      <c r="P361" s="3760" t="s">
        <v>80</v>
      </c>
      <c r="Q361" s="3760">
        <v>480</v>
      </c>
      <c r="R361" s="3760">
        <v>3</v>
      </c>
      <c r="S361" s="3760">
        <f t="shared" si="89"/>
        <v>1440</v>
      </c>
      <c r="T361" s="3887"/>
      <c r="U361" s="1252"/>
    </row>
    <row r="362" spans="1:21" ht="12.75" customHeight="1" thickBot="1">
      <c r="A362" s="599" t="s">
        <v>315</v>
      </c>
      <c r="B362" s="4395"/>
      <c r="C362" s="4418"/>
      <c r="D362" s="4402"/>
      <c r="E362" s="2209" t="s">
        <v>696</v>
      </c>
      <c r="F362" s="2209" t="s">
        <v>9</v>
      </c>
      <c r="G362" s="2209" t="s">
        <v>697</v>
      </c>
      <c r="H362" s="2209" t="s">
        <v>1570</v>
      </c>
      <c r="I362" s="4433"/>
      <c r="J362" s="2208" t="s">
        <v>69</v>
      </c>
      <c r="K362" s="4402"/>
      <c r="L362" s="701"/>
      <c r="M362" s="702"/>
      <c r="N362" s="702"/>
      <c r="O362" s="3761"/>
      <c r="P362" s="3761" t="s">
        <v>80</v>
      </c>
      <c r="Q362" s="3761">
        <v>480</v>
      </c>
      <c r="R362" s="3761">
        <v>3</v>
      </c>
      <c r="S362" s="3761">
        <f t="shared" si="89"/>
        <v>1440</v>
      </c>
      <c r="T362" s="1130" t="s">
        <v>383</v>
      </c>
      <c r="U362" s="1252"/>
    </row>
    <row r="363" spans="1:21" ht="12.75" customHeight="1" thickBot="1">
      <c r="A363" s="599" t="s">
        <v>315</v>
      </c>
      <c r="B363" s="4395"/>
      <c r="C363" s="4088">
        <v>356985</v>
      </c>
      <c r="D363" s="3952">
        <v>1514</v>
      </c>
      <c r="E363" s="3952" t="s">
        <v>718</v>
      </c>
      <c r="F363" s="3952" t="s">
        <v>34</v>
      </c>
      <c r="G363" s="3952" t="s">
        <v>536</v>
      </c>
      <c r="H363" s="3952" t="s">
        <v>1637</v>
      </c>
      <c r="I363" s="4381" t="s">
        <v>132</v>
      </c>
      <c r="J363" s="2691" t="s">
        <v>1678</v>
      </c>
      <c r="K363" s="3952">
        <v>365</v>
      </c>
      <c r="L363" s="701"/>
      <c r="M363" s="702"/>
      <c r="O363" s="4106"/>
      <c r="P363" s="4106" t="s">
        <v>80</v>
      </c>
      <c r="Q363" s="4106">
        <v>480</v>
      </c>
      <c r="R363" s="4106">
        <v>3</v>
      </c>
      <c r="S363" s="4106">
        <f t="shared" si="89"/>
        <v>1440</v>
      </c>
      <c r="T363" s="1132" t="s">
        <v>385</v>
      </c>
      <c r="U363" s="1252"/>
    </row>
    <row r="364" spans="1:21" ht="12.75" customHeight="1">
      <c r="A364" s="599" t="s">
        <v>315</v>
      </c>
      <c r="B364" s="4395"/>
      <c r="C364" s="4089"/>
      <c r="D364" s="3953"/>
      <c r="E364" s="3953"/>
      <c r="F364" s="3953"/>
      <c r="G364" s="3953"/>
      <c r="H364" s="3953"/>
      <c r="I364" s="4382"/>
      <c r="J364" s="2691" t="s">
        <v>134</v>
      </c>
      <c r="K364" s="3953"/>
      <c r="L364" s="701"/>
      <c r="M364" s="702"/>
      <c r="O364" s="3760"/>
      <c r="P364" s="3760" t="s">
        <v>80</v>
      </c>
      <c r="Q364" s="3760">
        <v>480</v>
      </c>
      <c r="R364" s="3760">
        <v>3</v>
      </c>
      <c r="S364" s="3760">
        <f t="shared" si="89"/>
        <v>1440</v>
      </c>
      <c r="T364" s="3886" t="s">
        <v>383</v>
      </c>
      <c r="U364" s="1252"/>
    </row>
    <row r="365" spans="1:21" ht="12.75" customHeight="1" thickBot="1">
      <c r="A365" s="599" t="s">
        <v>315</v>
      </c>
      <c r="B365" s="4395"/>
      <c r="C365" s="4090"/>
      <c r="D365" s="3954"/>
      <c r="E365" s="3954"/>
      <c r="F365" s="3954"/>
      <c r="G365" s="3954"/>
      <c r="H365" s="3954"/>
      <c r="I365" s="4383"/>
      <c r="J365" s="2691" t="s">
        <v>135</v>
      </c>
      <c r="K365" s="3954"/>
      <c r="L365" s="701"/>
      <c r="M365" s="702"/>
      <c r="N365" s="702"/>
      <c r="O365" s="3761"/>
      <c r="P365" s="3761" t="s">
        <v>80</v>
      </c>
      <c r="Q365" s="3761">
        <v>480</v>
      </c>
      <c r="R365" s="3761">
        <v>3</v>
      </c>
      <c r="S365" s="3761">
        <f t="shared" si="89"/>
        <v>1440</v>
      </c>
      <c r="T365" s="3887"/>
      <c r="U365" s="1252"/>
    </row>
    <row r="366" spans="1:21" ht="12.75" customHeight="1" thickBot="1">
      <c r="A366" s="599" t="s">
        <v>315</v>
      </c>
      <c r="B366" s="4395"/>
      <c r="C366" s="4091">
        <v>356987</v>
      </c>
      <c r="D366" s="3990">
        <v>1516</v>
      </c>
      <c r="E366" s="3990" t="s">
        <v>718</v>
      </c>
      <c r="F366" s="3990" t="s">
        <v>34</v>
      </c>
      <c r="G366" s="3990" t="s">
        <v>536</v>
      </c>
      <c r="H366" s="3990" t="s">
        <v>1637</v>
      </c>
      <c r="I366" s="4427" t="s">
        <v>139</v>
      </c>
      <c r="J366" s="2692" t="s">
        <v>1679</v>
      </c>
      <c r="K366" s="3990">
        <v>365</v>
      </c>
      <c r="L366" s="701"/>
      <c r="M366" s="702"/>
      <c r="O366" s="4106"/>
      <c r="P366" s="4106" t="s">
        <v>80</v>
      </c>
      <c r="Q366" s="4106">
        <v>480</v>
      </c>
      <c r="R366" s="4106">
        <v>3</v>
      </c>
      <c r="S366" s="4106">
        <f t="shared" si="89"/>
        <v>1440</v>
      </c>
      <c r="T366" s="1132" t="s">
        <v>385</v>
      </c>
      <c r="U366" s="1252"/>
    </row>
    <row r="367" spans="1:21" ht="12.75" customHeight="1" thickBot="1">
      <c r="A367" s="599" t="s">
        <v>315</v>
      </c>
      <c r="B367" s="4395"/>
      <c r="C367" s="4092"/>
      <c r="D367" s="3991"/>
      <c r="E367" s="3991"/>
      <c r="F367" s="3991"/>
      <c r="G367" s="3991"/>
      <c r="H367" s="3991"/>
      <c r="I367" s="4428"/>
      <c r="J367" s="2692" t="s">
        <v>143</v>
      </c>
      <c r="K367" s="3991"/>
      <c r="L367" s="701"/>
      <c r="M367" s="702"/>
      <c r="N367" s="702"/>
      <c r="O367" s="3761"/>
      <c r="P367" s="3761" t="s">
        <v>80</v>
      </c>
      <c r="Q367" s="3761">
        <v>480</v>
      </c>
      <c r="R367" s="3761">
        <v>3</v>
      </c>
      <c r="S367" s="3761">
        <f t="shared" si="89"/>
        <v>1440</v>
      </c>
      <c r="T367" s="1130" t="s">
        <v>383</v>
      </c>
      <c r="U367" s="1252"/>
    </row>
    <row r="368" spans="1:21" ht="12" customHeight="1">
      <c r="A368" s="599" t="s">
        <v>315</v>
      </c>
      <c r="B368" s="4395"/>
      <c r="C368" s="4101">
        <v>356986</v>
      </c>
      <c r="D368" s="4004">
        <v>1517</v>
      </c>
      <c r="E368" s="4004" t="s">
        <v>718</v>
      </c>
      <c r="F368" s="4004" t="s">
        <v>34</v>
      </c>
      <c r="G368" s="4004" t="s">
        <v>536</v>
      </c>
      <c r="H368" s="4004" t="str">
        <f t="shared" ref="H368" si="90">A368&amp;"-"&amp;E368&amp;F368&amp;"-"&amp;G368</f>
        <v>PK4-YR-ME</v>
      </c>
      <c r="I368" s="4434" t="s">
        <v>144</v>
      </c>
      <c r="J368" s="3048" t="s">
        <v>1680</v>
      </c>
      <c r="K368" s="4424">
        <v>365</v>
      </c>
      <c r="L368" s="701"/>
      <c r="M368" s="702"/>
      <c r="O368" s="4106"/>
      <c r="P368" s="4106" t="s">
        <v>80</v>
      </c>
      <c r="Q368" s="4106">
        <v>480</v>
      </c>
      <c r="R368" s="4106">
        <v>3</v>
      </c>
      <c r="S368" s="4106">
        <f t="shared" si="89"/>
        <v>1440</v>
      </c>
      <c r="T368" s="3886" t="s">
        <v>385</v>
      </c>
      <c r="U368" s="1252"/>
    </row>
    <row r="369" spans="1:23" ht="12.75" customHeight="1" thickBot="1">
      <c r="A369" s="599" t="s">
        <v>315</v>
      </c>
      <c r="B369" s="4395"/>
      <c r="C369" s="4102"/>
      <c r="D369" s="4005"/>
      <c r="E369" s="4005"/>
      <c r="F369" s="4005"/>
      <c r="G369" s="4005"/>
      <c r="H369" s="4005"/>
      <c r="I369" s="4435"/>
      <c r="J369" s="2693" t="s">
        <v>146</v>
      </c>
      <c r="K369" s="4425"/>
      <c r="L369" s="701"/>
      <c r="M369" s="702"/>
      <c r="N369" s="702"/>
      <c r="O369" s="3761"/>
      <c r="P369" s="3761" t="s">
        <v>80</v>
      </c>
      <c r="Q369" s="3761">
        <v>480</v>
      </c>
      <c r="R369" s="3761">
        <v>3</v>
      </c>
      <c r="S369" s="3761">
        <f t="shared" si="89"/>
        <v>1440</v>
      </c>
      <c r="T369" s="3887"/>
      <c r="U369" s="1252"/>
    </row>
    <row r="370" spans="1:23" ht="12.75" customHeight="1" thickBot="1">
      <c r="A370" s="599" t="s">
        <v>315</v>
      </c>
      <c r="B370" s="4395"/>
      <c r="C370" s="4103"/>
      <c r="D370" s="4006"/>
      <c r="E370" s="4006"/>
      <c r="F370" s="4006"/>
      <c r="G370" s="4006"/>
      <c r="H370" s="4006"/>
      <c r="I370" s="4436"/>
      <c r="J370" s="3049" t="s">
        <v>1809</v>
      </c>
      <c r="K370" s="4426"/>
      <c r="L370" s="701"/>
      <c r="M370" s="702"/>
      <c r="N370" s="702"/>
      <c r="O370" s="2171"/>
      <c r="P370" s="2171"/>
      <c r="Q370" s="2171"/>
      <c r="R370" s="2171"/>
      <c r="S370" s="2171"/>
      <c r="T370" s="1132"/>
      <c r="U370" s="1252"/>
    </row>
    <row r="371" spans="1:23" ht="12.75" customHeight="1">
      <c r="A371" s="599" t="s">
        <v>315</v>
      </c>
      <c r="B371" s="4395"/>
      <c r="C371" s="4390">
        <v>366375</v>
      </c>
      <c r="D371" s="4388">
        <v>6796</v>
      </c>
      <c r="E371" s="4388" t="s">
        <v>718</v>
      </c>
      <c r="F371" s="4388" t="s">
        <v>34</v>
      </c>
      <c r="G371" s="4388" t="s">
        <v>536</v>
      </c>
      <c r="H371" s="4388" t="s">
        <v>1637</v>
      </c>
      <c r="I371" s="4412" t="s">
        <v>1723</v>
      </c>
      <c r="J371" s="2719" t="s">
        <v>1724</v>
      </c>
      <c r="K371" s="4388">
        <v>365</v>
      </c>
      <c r="L371" s="1172"/>
      <c r="M371" s="1173"/>
      <c r="N371" s="1173"/>
      <c r="O371" s="4106"/>
      <c r="P371" s="4106" t="s">
        <v>80</v>
      </c>
      <c r="Q371" s="4106">
        <v>480</v>
      </c>
      <c r="R371" s="4106">
        <v>3</v>
      </c>
      <c r="S371" s="4106">
        <f t="shared" si="89"/>
        <v>1440</v>
      </c>
      <c r="T371" s="3886" t="s">
        <v>385</v>
      </c>
      <c r="U371" s="1252"/>
    </row>
    <row r="372" spans="1:23" ht="12.75" customHeight="1" thickBot="1">
      <c r="A372" s="599" t="s">
        <v>315</v>
      </c>
      <c r="B372" s="4395"/>
      <c r="C372" s="4391"/>
      <c r="D372" s="4389"/>
      <c r="E372" s="4389"/>
      <c r="F372" s="4389"/>
      <c r="G372" s="4389"/>
      <c r="H372" s="4389"/>
      <c r="I372" s="4413"/>
      <c r="J372" s="2719" t="s">
        <v>1725</v>
      </c>
      <c r="K372" s="4389"/>
      <c r="L372" s="1172"/>
      <c r="M372" s="1173"/>
      <c r="N372" s="1173"/>
      <c r="O372" s="3761"/>
      <c r="P372" s="3761" t="s">
        <v>80</v>
      </c>
      <c r="Q372" s="3761">
        <v>480</v>
      </c>
      <c r="R372" s="3761">
        <v>3</v>
      </c>
      <c r="S372" s="3761">
        <f t="shared" si="89"/>
        <v>1440</v>
      </c>
      <c r="T372" s="3887"/>
      <c r="U372" s="1252"/>
    </row>
    <row r="373" spans="1:23" s="973" customFormat="1" ht="12.75" customHeight="1">
      <c r="A373" s="599" t="s">
        <v>315</v>
      </c>
      <c r="B373" s="4395"/>
      <c r="C373" s="2788">
        <v>366787</v>
      </c>
      <c r="D373" s="2789">
        <v>7161</v>
      </c>
      <c r="E373" s="2789" t="s">
        <v>718</v>
      </c>
      <c r="F373" s="2789" t="s">
        <v>34</v>
      </c>
      <c r="G373" s="2789" t="s">
        <v>536</v>
      </c>
      <c r="H373" s="2789" t="str">
        <f t="shared" ref="H373" si="91">A373&amp;"-"&amp;E373&amp;F373&amp;"-"&amp;G373</f>
        <v>PK4-YR-ME</v>
      </c>
      <c r="I373" s="2792" t="s">
        <v>1785</v>
      </c>
      <c r="J373" s="2791" t="s">
        <v>1787</v>
      </c>
      <c r="K373" s="2790">
        <v>365</v>
      </c>
      <c r="L373" s="1172"/>
      <c r="M373" s="1173"/>
      <c r="N373" s="1173"/>
      <c r="O373" s="1694" t="s">
        <v>80</v>
      </c>
      <c r="P373" s="964"/>
      <c r="Q373" s="964">
        <v>30</v>
      </c>
      <c r="R373" s="964">
        <v>1</v>
      </c>
      <c r="S373" s="2787">
        <v>30</v>
      </c>
      <c r="T373" s="1132" t="s">
        <v>385</v>
      </c>
      <c r="U373" s="1252"/>
      <c r="V373" s="1251"/>
      <c r="W373" s="1251"/>
    </row>
    <row r="374" spans="1:23" ht="12.75" customHeight="1" thickBot="1">
      <c r="A374" s="599" t="s">
        <v>315</v>
      </c>
      <c r="B374" s="4395"/>
      <c r="C374" s="2689">
        <v>366317</v>
      </c>
      <c r="D374" s="2689">
        <v>6783</v>
      </c>
      <c r="E374" s="2690" t="s">
        <v>718</v>
      </c>
      <c r="F374" s="2690" t="s">
        <v>34</v>
      </c>
      <c r="G374" s="2690" t="s">
        <v>536</v>
      </c>
      <c r="H374" s="2690" t="str">
        <f t="shared" ref="H374" si="92">A374&amp;"-"&amp;E374&amp;F374&amp;"-"&amp;G374</f>
        <v>PK4-YR-ME</v>
      </c>
      <c r="I374" s="2696" t="s">
        <v>1661</v>
      </c>
      <c r="J374" s="2697" t="s">
        <v>1690</v>
      </c>
      <c r="K374" s="2698">
        <v>540</v>
      </c>
      <c r="L374" s="701"/>
      <c r="M374" s="702"/>
      <c r="O374" s="970" t="s">
        <v>80</v>
      </c>
      <c r="P374" s="970"/>
      <c r="Q374" s="970">
        <v>60</v>
      </c>
      <c r="R374" s="970">
        <v>1</v>
      </c>
      <c r="S374" s="1905">
        <v>60</v>
      </c>
      <c r="T374" s="2655" t="s">
        <v>385</v>
      </c>
      <c r="U374" s="1252"/>
    </row>
    <row r="375" spans="1:23" ht="12.75" customHeight="1" thickBot="1">
      <c r="A375" s="599" t="s">
        <v>315</v>
      </c>
      <c r="B375" s="4395"/>
      <c r="C375" s="4403">
        <v>356990</v>
      </c>
      <c r="D375" s="4385">
        <v>1518</v>
      </c>
      <c r="E375" s="2216" t="s">
        <v>34</v>
      </c>
      <c r="F375" s="2216" t="s">
        <v>9</v>
      </c>
      <c r="G375" s="2216" t="s">
        <v>536</v>
      </c>
      <c r="H375" s="2216" t="s">
        <v>1569</v>
      </c>
      <c r="I375" s="4406" t="s">
        <v>147</v>
      </c>
      <c r="J375" s="2217" t="s">
        <v>1550</v>
      </c>
      <c r="K375" s="4385">
        <v>120</v>
      </c>
      <c r="L375" s="701"/>
      <c r="M375" s="702"/>
      <c r="O375" s="4106"/>
      <c r="P375" s="4106" t="s">
        <v>80</v>
      </c>
      <c r="Q375" s="4106">
        <v>120</v>
      </c>
      <c r="R375" s="4106">
        <v>2</v>
      </c>
      <c r="S375" s="4106">
        <f t="shared" si="89"/>
        <v>240</v>
      </c>
      <c r="T375" s="1130" t="s">
        <v>384</v>
      </c>
      <c r="U375" s="1253"/>
    </row>
    <row r="376" spans="1:23" ht="12.75" customHeight="1" thickBot="1">
      <c r="A376" s="599" t="s">
        <v>315</v>
      </c>
      <c r="B376" s="4395"/>
      <c r="C376" s="4404"/>
      <c r="D376" s="4386"/>
      <c r="E376" s="2216" t="s">
        <v>34</v>
      </c>
      <c r="F376" s="2216" t="s">
        <v>9</v>
      </c>
      <c r="G376" s="2216" t="s">
        <v>536</v>
      </c>
      <c r="H376" s="2216" t="s">
        <v>1569</v>
      </c>
      <c r="I376" s="4407"/>
      <c r="J376" s="4392" t="s">
        <v>1551</v>
      </c>
      <c r="K376" s="4386"/>
      <c r="O376" s="3760"/>
      <c r="P376" s="3760"/>
      <c r="Q376" s="3760"/>
      <c r="R376" s="3760"/>
      <c r="S376" s="3760"/>
      <c r="T376" s="1130"/>
      <c r="U376" s="1253"/>
    </row>
    <row r="377" spans="1:23" ht="12.75" customHeight="1" thickBot="1">
      <c r="A377" s="600" t="s">
        <v>315</v>
      </c>
      <c r="B377" s="4396"/>
      <c r="C377" s="4405"/>
      <c r="D377" s="4387"/>
      <c r="E377" s="2218" t="s">
        <v>34</v>
      </c>
      <c r="F377" s="2218" t="s">
        <v>9</v>
      </c>
      <c r="G377" s="2218" t="s">
        <v>536</v>
      </c>
      <c r="H377" s="2218" t="s">
        <v>1569</v>
      </c>
      <c r="I377" s="4408"/>
      <c r="J377" s="4393"/>
      <c r="K377" s="4387"/>
      <c r="L377" s="715"/>
      <c r="M377" s="716"/>
      <c r="N377" s="716"/>
      <c r="O377" s="3795"/>
      <c r="P377" s="3795" t="s">
        <v>80</v>
      </c>
      <c r="Q377" s="3795">
        <v>120</v>
      </c>
      <c r="R377" s="3795">
        <v>2</v>
      </c>
      <c r="S377" s="3795">
        <f t="shared" si="89"/>
        <v>240</v>
      </c>
      <c r="T377" s="1130" t="s">
        <v>383</v>
      </c>
      <c r="U377" s="1252"/>
    </row>
    <row r="378" spans="1:23" ht="12.75" customHeight="1">
      <c r="A378" s="598" t="s">
        <v>315</v>
      </c>
      <c r="B378" s="4394" t="s">
        <v>410</v>
      </c>
      <c r="C378" s="3793">
        <v>356991</v>
      </c>
      <c r="D378" s="3759">
        <v>1507</v>
      </c>
      <c r="E378" s="603" t="s">
        <v>846</v>
      </c>
      <c r="F378" s="603" t="s">
        <v>32</v>
      </c>
      <c r="G378" s="603" t="s">
        <v>536</v>
      </c>
      <c r="H378" s="603" t="s">
        <v>1572</v>
      </c>
      <c r="I378" s="3752" t="s">
        <v>106</v>
      </c>
      <c r="J378" s="652" t="s">
        <v>107</v>
      </c>
      <c r="K378" s="3742">
        <v>90</v>
      </c>
      <c r="L378" s="605"/>
      <c r="M378" s="606"/>
      <c r="N378" s="2060"/>
      <c r="O378" s="3742" t="s">
        <v>80</v>
      </c>
      <c r="P378" s="3754"/>
      <c r="Q378" s="3742">
        <v>60</v>
      </c>
      <c r="R378" s="3742">
        <v>1</v>
      </c>
      <c r="S378" s="3745">
        <f t="shared" si="89"/>
        <v>60</v>
      </c>
      <c r="T378" s="3886" t="s">
        <v>383</v>
      </c>
      <c r="U378" s="1252"/>
    </row>
    <row r="379" spans="1:23" ht="12.75" customHeight="1">
      <c r="A379" s="599" t="s">
        <v>315</v>
      </c>
      <c r="B379" s="4395"/>
      <c r="C379" s="3673"/>
      <c r="D379" s="3760"/>
      <c r="E379" s="640" t="s">
        <v>846</v>
      </c>
      <c r="F379" s="640" t="s">
        <v>32</v>
      </c>
      <c r="G379" s="640" t="s">
        <v>536</v>
      </c>
      <c r="H379" s="640" t="s">
        <v>1572</v>
      </c>
      <c r="I379" s="3753"/>
      <c r="J379" s="700" t="s">
        <v>108</v>
      </c>
      <c r="K379" s="3743"/>
      <c r="L379" s="701"/>
      <c r="M379" s="702"/>
      <c r="O379" s="3743"/>
      <c r="P379" s="3613"/>
      <c r="Q379" s="3743"/>
      <c r="R379" s="3743"/>
      <c r="S379" s="3616"/>
      <c r="T379" s="3891"/>
      <c r="U379" s="637"/>
    </row>
    <row r="380" spans="1:23" ht="12.75" customHeight="1">
      <c r="A380" s="599" t="s">
        <v>315</v>
      </c>
      <c r="B380" s="4395"/>
      <c r="C380" s="3673"/>
      <c r="D380" s="3760"/>
      <c r="E380" s="640" t="s">
        <v>846</v>
      </c>
      <c r="F380" s="640" t="s">
        <v>32</v>
      </c>
      <c r="G380" s="640" t="s">
        <v>536</v>
      </c>
      <c r="H380" s="640" t="s">
        <v>1572</v>
      </c>
      <c r="I380" s="3679"/>
      <c r="J380" s="700" t="s">
        <v>109</v>
      </c>
      <c r="K380" s="3743"/>
      <c r="L380" s="701"/>
      <c r="M380" s="702"/>
      <c r="O380" s="3743"/>
      <c r="P380" s="3613"/>
      <c r="Q380" s="3743"/>
      <c r="R380" s="3743"/>
      <c r="S380" s="3616"/>
      <c r="T380" s="3891"/>
      <c r="U380" s="637"/>
    </row>
    <row r="381" spans="1:23" ht="12.75" customHeight="1">
      <c r="A381" s="599" t="s">
        <v>315</v>
      </c>
      <c r="B381" s="4395"/>
      <c r="C381" s="3673"/>
      <c r="D381" s="3760"/>
      <c r="E381" s="640" t="s">
        <v>846</v>
      </c>
      <c r="F381" s="640" t="s">
        <v>32</v>
      </c>
      <c r="G381" s="640" t="s">
        <v>536</v>
      </c>
      <c r="H381" s="640" t="s">
        <v>1572</v>
      </c>
      <c r="I381" s="609" t="s">
        <v>110</v>
      </c>
      <c r="J381" s="700" t="s">
        <v>128</v>
      </c>
      <c r="K381" s="3743"/>
      <c r="L381" s="701"/>
      <c r="M381" s="702"/>
      <c r="O381" s="3743"/>
      <c r="P381" s="3613"/>
      <c r="Q381" s="3743"/>
      <c r="R381" s="3743"/>
      <c r="S381" s="3616"/>
      <c r="T381" s="3891"/>
      <c r="U381" s="637"/>
    </row>
    <row r="382" spans="1:23" ht="12.75" customHeight="1">
      <c r="A382" s="599" t="s">
        <v>315</v>
      </c>
      <c r="B382" s="4395"/>
      <c r="C382" s="3673"/>
      <c r="D382" s="3760"/>
      <c r="E382" s="640" t="s">
        <v>846</v>
      </c>
      <c r="F382" s="640" t="s">
        <v>32</v>
      </c>
      <c r="G382" s="640" t="s">
        <v>536</v>
      </c>
      <c r="H382" s="640" t="s">
        <v>1572</v>
      </c>
      <c r="I382" s="609" t="s">
        <v>112</v>
      </c>
      <c r="J382" s="700" t="s">
        <v>113</v>
      </c>
      <c r="K382" s="3743"/>
      <c r="L382" s="701"/>
      <c r="M382" s="702"/>
      <c r="O382" s="3743"/>
      <c r="P382" s="3613"/>
      <c r="Q382" s="3743"/>
      <c r="R382" s="3743"/>
      <c r="S382" s="3616"/>
      <c r="T382" s="3891"/>
      <c r="U382" s="637"/>
    </row>
    <row r="383" spans="1:23" ht="12.75" customHeight="1">
      <c r="A383" s="599" t="s">
        <v>315</v>
      </c>
      <c r="B383" s="4395"/>
      <c r="C383" s="3673"/>
      <c r="D383" s="3760"/>
      <c r="E383" s="640" t="s">
        <v>846</v>
      </c>
      <c r="F383" s="640" t="s">
        <v>32</v>
      </c>
      <c r="G383" s="640" t="s">
        <v>536</v>
      </c>
      <c r="H383" s="640" t="s">
        <v>1572</v>
      </c>
      <c r="I383" s="609" t="s">
        <v>114</v>
      </c>
      <c r="J383" s="700" t="s">
        <v>115</v>
      </c>
      <c r="K383" s="3743"/>
      <c r="L383" s="701"/>
      <c r="M383" s="702"/>
      <c r="O383" s="3743"/>
      <c r="P383" s="3613"/>
      <c r="Q383" s="3743"/>
      <c r="R383" s="3743"/>
      <c r="S383" s="3616"/>
      <c r="T383" s="3891"/>
      <c r="U383" s="637"/>
    </row>
    <row r="384" spans="1:23" ht="12.75" customHeight="1">
      <c r="A384" s="599" t="s">
        <v>315</v>
      </c>
      <c r="B384" s="4395"/>
      <c r="C384" s="3673"/>
      <c r="D384" s="3760"/>
      <c r="E384" s="640" t="s">
        <v>846</v>
      </c>
      <c r="F384" s="640" t="s">
        <v>32</v>
      </c>
      <c r="G384" s="640" t="s">
        <v>536</v>
      </c>
      <c r="H384" s="640" t="s">
        <v>1572</v>
      </c>
      <c r="I384" s="3568" t="s">
        <v>116</v>
      </c>
      <c r="J384" s="700" t="s">
        <v>117</v>
      </c>
      <c r="K384" s="3743"/>
      <c r="L384" s="701"/>
      <c r="M384" s="702"/>
      <c r="O384" s="3743"/>
      <c r="P384" s="3613"/>
      <c r="Q384" s="3743"/>
      <c r="R384" s="3743"/>
      <c r="S384" s="3616"/>
      <c r="T384" s="3891"/>
      <c r="U384" s="637"/>
    </row>
    <row r="385" spans="1:21" ht="12.75" customHeight="1">
      <c r="A385" s="599" t="s">
        <v>315</v>
      </c>
      <c r="B385" s="4395"/>
      <c r="C385" s="3673"/>
      <c r="D385" s="3760"/>
      <c r="E385" s="640" t="s">
        <v>846</v>
      </c>
      <c r="F385" s="640" t="s">
        <v>32</v>
      </c>
      <c r="G385" s="640" t="s">
        <v>536</v>
      </c>
      <c r="H385" s="640" t="s">
        <v>1572</v>
      </c>
      <c r="I385" s="3753"/>
      <c r="J385" s="700" t="s">
        <v>118</v>
      </c>
      <c r="K385" s="3743"/>
      <c r="L385" s="701"/>
      <c r="M385" s="702"/>
      <c r="O385" s="3743"/>
      <c r="P385" s="3613"/>
      <c r="Q385" s="3743"/>
      <c r="R385" s="3743"/>
      <c r="S385" s="3616"/>
      <c r="T385" s="3891"/>
      <c r="U385" s="637"/>
    </row>
    <row r="386" spans="1:21" ht="12.75" customHeight="1">
      <c r="A386" s="599" t="s">
        <v>315</v>
      </c>
      <c r="B386" s="4395"/>
      <c r="C386" s="3670"/>
      <c r="D386" s="3885"/>
      <c r="E386" s="887" t="s">
        <v>846</v>
      </c>
      <c r="F386" s="887" t="s">
        <v>32</v>
      </c>
      <c r="G386" s="887" t="s">
        <v>536</v>
      </c>
      <c r="H386" s="887" t="s">
        <v>1572</v>
      </c>
      <c r="I386" s="3659"/>
      <c r="J386" s="2219" t="s">
        <v>119</v>
      </c>
      <c r="K386" s="3661"/>
      <c r="L386" s="2220"/>
      <c r="M386" s="2221"/>
      <c r="N386" s="2221"/>
      <c r="O386" s="3661"/>
      <c r="P386" s="3614"/>
      <c r="Q386" s="3661"/>
      <c r="R386" s="3661"/>
      <c r="S386" s="3617"/>
      <c r="T386" s="4384"/>
      <c r="U386" s="637"/>
    </row>
    <row r="387" spans="1:21" ht="12.75" customHeight="1" thickBot="1">
      <c r="A387" s="599" t="s">
        <v>315</v>
      </c>
      <c r="B387" s="4395"/>
      <c r="C387" s="2234"/>
      <c r="D387" s="2223">
        <v>3231</v>
      </c>
      <c r="E387" s="2228" t="s">
        <v>695</v>
      </c>
      <c r="F387" s="2228" t="s">
        <v>32</v>
      </c>
      <c r="G387" s="2228" t="s">
        <v>697</v>
      </c>
      <c r="H387" s="2228" t="s">
        <v>1573</v>
      </c>
      <c r="I387" s="2229" t="s">
        <v>120</v>
      </c>
      <c r="J387" s="2230" t="s">
        <v>121</v>
      </c>
      <c r="K387" s="2224">
        <v>60</v>
      </c>
      <c r="L387" s="2225"/>
      <c r="M387" s="2226"/>
      <c r="N387" s="2226"/>
      <c r="O387" s="1103" t="s">
        <v>80</v>
      </c>
      <c r="P387" s="1103"/>
      <c r="Q387" s="1103">
        <v>60</v>
      </c>
      <c r="R387" s="1103">
        <v>2</v>
      </c>
      <c r="S387" s="2222">
        <f t="shared" ref="S387" si="93">Q387*R387</f>
        <v>120</v>
      </c>
      <c r="T387" s="2227" t="s">
        <v>383</v>
      </c>
      <c r="U387" s="637"/>
    </row>
    <row r="388" spans="1:21" ht="12.75" customHeight="1" thickBot="1">
      <c r="A388" s="599" t="s">
        <v>315</v>
      </c>
      <c r="B388" s="4395"/>
      <c r="C388" s="2089">
        <v>356997</v>
      </c>
      <c r="D388" s="2087">
        <v>1510</v>
      </c>
      <c r="E388" s="2087" t="s">
        <v>34</v>
      </c>
      <c r="F388" s="2087" t="s">
        <v>42</v>
      </c>
      <c r="G388" s="2087" t="s">
        <v>706</v>
      </c>
      <c r="H388" s="2087" t="s">
        <v>1354</v>
      </c>
      <c r="I388" s="2088" t="s">
        <v>1307</v>
      </c>
      <c r="J388" s="2088" t="s">
        <v>1308</v>
      </c>
      <c r="K388" s="957">
        <v>120</v>
      </c>
      <c r="L388" s="1169"/>
      <c r="M388" s="1170"/>
      <c r="N388" s="1170"/>
      <c r="O388" s="957"/>
      <c r="P388" s="957" t="s">
        <v>80</v>
      </c>
      <c r="Q388" s="957">
        <v>60</v>
      </c>
      <c r="R388" s="957">
        <v>2</v>
      </c>
      <c r="S388" s="1171">
        <f t="shared" ref="S388:S407" si="94">Q388*R388</f>
        <v>120</v>
      </c>
      <c r="T388" s="1130" t="s">
        <v>383</v>
      </c>
      <c r="U388" s="1252"/>
    </row>
    <row r="389" spans="1:21" ht="12.75" customHeight="1">
      <c r="A389" s="599" t="s">
        <v>315</v>
      </c>
      <c r="B389" s="4395"/>
      <c r="C389" s="4416">
        <v>356996</v>
      </c>
      <c r="D389" s="4400">
        <v>1513</v>
      </c>
      <c r="E389" s="2209" t="s">
        <v>696</v>
      </c>
      <c r="F389" s="2209" t="s">
        <v>9</v>
      </c>
      <c r="G389" s="2209" t="s">
        <v>697</v>
      </c>
      <c r="H389" s="2209" t="s">
        <v>1570</v>
      </c>
      <c r="I389" s="4431" t="s">
        <v>130</v>
      </c>
      <c r="J389" s="2208" t="s">
        <v>68</v>
      </c>
      <c r="K389" s="4400">
        <v>180</v>
      </c>
      <c r="L389" s="701"/>
      <c r="M389" s="702"/>
      <c r="O389" s="3759"/>
      <c r="P389" s="3759" t="s">
        <v>80</v>
      </c>
      <c r="Q389" s="3759">
        <v>480</v>
      </c>
      <c r="R389" s="3759">
        <v>3</v>
      </c>
      <c r="S389" s="3759">
        <f t="shared" si="94"/>
        <v>1440</v>
      </c>
      <c r="T389" s="3891" t="s">
        <v>384</v>
      </c>
      <c r="U389" s="1252"/>
    </row>
    <row r="390" spans="1:21" ht="12.75" customHeight="1" thickBot="1">
      <c r="A390" s="599" t="s">
        <v>315</v>
      </c>
      <c r="B390" s="4395"/>
      <c r="C390" s="4417"/>
      <c r="D390" s="4401"/>
      <c r="E390" s="2209" t="s">
        <v>696</v>
      </c>
      <c r="F390" s="2209" t="s">
        <v>9</v>
      </c>
      <c r="G390" s="2209" t="s">
        <v>697</v>
      </c>
      <c r="H390" s="2209" t="s">
        <v>1570</v>
      </c>
      <c r="I390" s="4432"/>
      <c r="J390" s="2208" t="s">
        <v>131</v>
      </c>
      <c r="K390" s="4401"/>
      <c r="L390" s="701"/>
      <c r="M390" s="702"/>
      <c r="O390" s="3760"/>
      <c r="P390" s="3760" t="s">
        <v>80</v>
      </c>
      <c r="Q390" s="3760">
        <v>480</v>
      </c>
      <c r="R390" s="3760">
        <v>3</v>
      </c>
      <c r="S390" s="3760">
        <f t="shared" si="94"/>
        <v>1440</v>
      </c>
      <c r="T390" s="3887"/>
      <c r="U390" s="1252"/>
    </row>
    <row r="391" spans="1:21" ht="12.75" customHeight="1" thickBot="1">
      <c r="A391" s="599" t="s">
        <v>315</v>
      </c>
      <c r="B391" s="4395"/>
      <c r="C391" s="4418"/>
      <c r="D391" s="4402"/>
      <c r="E391" s="2209" t="s">
        <v>696</v>
      </c>
      <c r="F391" s="2209" t="s">
        <v>9</v>
      </c>
      <c r="G391" s="2209" t="s">
        <v>697</v>
      </c>
      <c r="H391" s="2209" t="s">
        <v>1570</v>
      </c>
      <c r="I391" s="4433"/>
      <c r="J391" s="2208" t="s">
        <v>69</v>
      </c>
      <c r="K391" s="4402"/>
      <c r="L391" s="701"/>
      <c r="M391" s="702"/>
      <c r="N391" s="702"/>
      <c r="O391" s="3761"/>
      <c r="P391" s="3761" t="s">
        <v>80</v>
      </c>
      <c r="Q391" s="3761">
        <v>480</v>
      </c>
      <c r="R391" s="3761">
        <v>3</v>
      </c>
      <c r="S391" s="3761">
        <f t="shared" si="94"/>
        <v>1440</v>
      </c>
      <c r="T391" s="1130" t="s">
        <v>383</v>
      </c>
      <c r="U391" s="1252"/>
    </row>
    <row r="392" spans="1:21" ht="12.75" customHeight="1" thickBot="1">
      <c r="A392" s="599" t="s">
        <v>315</v>
      </c>
      <c r="B392" s="4395"/>
      <c r="C392" s="4088">
        <v>356993</v>
      </c>
      <c r="D392" s="3952">
        <v>1514</v>
      </c>
      <c r="E392" s="3952" t="s">
        <v>718</v>
      </c>
      <c r="F392" s="3952" t="s">
        <v>34</v>
      </c>
      <c r="G392" s="3952" t="s">
        <v>536</v>
      </c>
      <c r="H392" s="3952" t="s">
        <v>1637</v>
      </c>
      <c r="I392" s="4381" t="s">
        <v>132</v>
      </c>
      <c r="J392" s="2691" t="s">
        <v>1678</v>
      </c>
      <c r="K392" s="3952">
        <v>365</v>
      </c>
      <c r="L392" s="701"/>
      <c r="M392" s="702"/>
      <c r="O392" s="4106"/>
      <c r="P392" s="4106" t="s">
        <v>80</v>
      </c>
      <c r="Q392" s="4106">
        <v>480</v>
      </c>
      <c r="R392" s="4106">
        <v>3</v>
      </c>
      <c r="S392" s="4106">
        <f t="shared" si="94"/>
        <v>1440</v>
      </c>
      <c r="T392" s="1132" t="s">
        <v>385</v>
      </c>
      <c r="U392" s="1252"/>
    </row>
    <row r="393" spans="1:21" ht="12.75" customHeight="1">
      <c r="A393" s="599" t="s">
        <v>315</v>
      </c>
      <c r="B393" s="4395"/>
      <c r="C393" s="4089"/>
      <c r="D393" s="3953"/>
      <c r="E393" s="3953"/>
      <c r="F393" s="3953"/>
      <c r="G393" s="3953"/>
      <c r="H393" s="3953"/>
      <c r="I393" s="4382"/>
      <c r="J393" s="2691" t="s">
        <v>134</v>
      </c>
      <c r="K393" s="3953"/>
      <c r="L393" s="701"/>
      <c r="M393" s="702"/>
      <c r="O393" s="3760"/>
      <c r="P393" s="3760" t="s">
        <v>80</v>
      </c>
      <c r="Q393" s="3760">
        <v>480</v>
      </c>
      <c r="R393" s="3760">
        <v>3</v>
      </c>
      <c r="S393" s="3760">
        <f t="shared" si="94"/>
        <v>1440</v>
      </c>
      <c r="T393" s="3886" t="s">
        <v>383</v>
      </c>
      <c r="U393" s="1252"/>
    </row>
    <row r="394" spans="1:21" ht="12.75" customHeight="1" thickBot="1">
      <c r="A394" s="599" t="s">
        <v>315</v>
      </c>
      <c r="B394" s="4395"/>
      <c r="C394" s="4090"/>
      <c r="D394" s="3954"/>
      <c r="E394" s="3954"/>
      <c r="F394" s="3954"/>
      <c r="G394" s="3954"/>
      <c r="H394" s="3954"/>
      <c r="I394" s="4383"/>
      <c r="J394" s="2691" t="s">
        <v>135</v>
      </c>
      <c r="K394" s="3954"/>
      <c r="L394" s="701"/>
      <c r="M394" s="702"/>
      <c r="N394" s="702"/>
      <c r="O394" s="3761"/>
      <c r="P394" s="3761" t="s">
        <v>80</v>
      </c>
      <c r="Q394" s="3761">
        <v>480</v>
      </c>
      <c r="R394" s="3761">
        <v>3</v>
      </c>
      <c r="S394" s="3761">
        <f t="shared" si="94"/>
        <v>1440</v>
      </c>
      <c r="T394" s="3887"/>
      <c r="U394" s="1252"/>
    </row>
    <row r="395" spans="1:21" ht="12.75" customHeight="1" thickBot="1">
      <c r="A395" s="599" t="s">
        <v>315</v>
      </c>
      <c r="B395" s="4395"/>
      <c r="C395" s="4091">
        <v>356995</v>
      </c>
      <c r="D395" s="3990">
        <v>1516</v>
      </c>
      <c r="E395" s="3990" t="s">
        <v>718</v>
      </c>
      <c r="F395" s="3990" t="s">
        <v>34</v>
      </c>
      <c r="G395" s="3990" t="s">
        <v>536</v>
      </c>
      <c r="H395" s="3990" t="s">
        <v>1637</v>
      </c>
      <c r="I395" s="4427" t="s">
        <v>139</v>
      </c>
      <c r="J395" s="2692" t="s">
        <v>1679</v>
      </c>
      <c r="K395" s="3990">
        <v>365</v>
      </c>
      <c r="L395" s="701"/>
      <c r="M395" s="702"/>
      <c r="O395" s="4106"/>
      <c r="P395" s="4106" t="s">
        <v>80</v>
      </c>
      <c r="Q395" s="4106">
        <v>480</v>
      </c>
      <c r="R395" s="4106">
        <v>3</v>
      </c>
      <c r="S395" s="4106">
        <f t="shared" si="94"/>
        <v>1440</v>
      </c>
      <c r="T395" s="1132" t="s">
        <v>385</v>
      </c>
      <c r="U395" s="1252"/>
    </row>
    <row r="396" spans="1:21" ht="12.75" customHeight="1" thickBot="1">
      <c r="A396" s="599" t="s">
        <v>315</v>
      </c>
      <c r="B396" s="4395"/>
      <c r="C396" s="4092"/>
      <c r="D396" s="3991"/>
      <c r="E396" s="3991"/>
      <c r="F396" s="3991"/>
      <c r="G396" s="3991"/>
      <c r="H396" s="3991"/>
      <c r="I396" s="4428"/>
      <c r="J396" s="2692" t="s">
        <v>143</v>
      </c>
      <c r="K396" s="3991"/>
      <c r="L396" s="701"/>
      <c r="M396" s="702"/>
      <c r="N396" s="702"/>
      <c r="O396" s="3761"/>
      <c r="P396" s="3761" t="s">
        <v>80</v>
      </c>
      <c r="Q396" s="3761">
        <v>480</v>
      </c>
      <c r="R396" s="3761">
        <v>3</v>
      </c>
      <c r="S396" s="3761">
        <f t="shared" si="94"/>
        <v>1440</v>
      </c>
      <c r="T396" s="1130" t="s">
        <v>383</v>
      </c>
      <c r="U396" s="1252"/>
    </row>
    <row r="397" spans="1:21" ht="12" customHeight="1">
      <c r="A397" s="599" t="s">
        <v>315</v>
      </c>
      <c r="B397" s="4395"/>
      <c r="C397" s="4101">
        <v>356994</v>
      </c>
      <c r="D397" s="4004">
        <v>1517</v>
      </c>
      <c r="E397" s="4004" t="s">
        <v>718</v>
      </c>
      <c r="F397" s="4004" t="s">
        <v>34</v>
      </c>
      <c r="G397" s="4004" t="s">
        <v>536</v>
      </c>
      <c r="H397" s="4004" t="str">
        <f t="shared" ref="H397" si="95">A397&amp;"-"&amp;E397&amp;F397&amp;"-"&amp;G397</f>
        <v>PK4-YR-ME</v>
      </c>
      <c r="I397" s="4434" t="s">
        <v>144</v>
      </c>
      <c r="J397" s="3048" t="s">
        <v>1680</v>
      </c>
      <c r="K397" s="4424">
        <v>365</v>
      </c>
      <c r="L397" s="701"/>
      <c r="M397" s="702"/>
      <c r="O397" s="4106"/>
      <c r="P397" s="4106" t="s">
        <v>80</v>
      </c>
      <c r="Q397" s="4106">
        <v>480</v>
      </c>
      <c r="R397" s="4106">
        <v>3</v>
      </c>
      <c r="S397" s="4106">
        <f t="shared" si="94"/>
        <v>1440</v>
      </c>
      <c r="T397" s="3886" t="s">
        <v>385</v>
      </c>
      <c r="U397" s="1252"/>
    </row>
    <row r="398" spans="1:21" ht="12.75" customHeight="1" thickBot="1">
      <c r="A398" s="599" t="s">
        <v>315</v>
      </c>
      <c r="B398" s="4395"/>
      <c r="C398" s="4102"/>
      <c r="D398" s="4005"/>
      <c r="E398" s="4005"/>
      <c r="F398" s="4005"/>
      <c r="G398" s="4005"/>
      <c r="H398" s="4005"/>
      <c r="I398" s="4435"/>
      <c r="J398" s="2693" t="s">
        <v>146</v>
      </c>
      <c r="K398" s="4425"/>
      <c r="L398" s="701"/>
      <c r="M398" s="702"/>
      <c r="N398" s="702"/>
      <c r="O398" s="3761"/>
      <c r="P398" s="3761" t="s">
        <v>80</v>
      </c>
      <c r="Q398" s="3761">
        <v>480</v>
      </c>
      <c r="R398" s="3761">
        <v>3</v>
      </c>
      <c r="S398" s="3761">
        <f t="shared" si="94"/>
        <v>1440</v>
      </c>
      <c r="T398" s="3887"/>
      <c r="U398" s="1252"/>
    </row>
    <row r="399" spans="1:21" ht="12.75" customHeight="1" thickBot="1">
      <c r="A399" s="599" t="s">
        <v>315</v>
      </c>
      <c r="B399" s="4395"/>
      <c r="C399" s="4103"/>
      <c r="D399" s="4006"/>
      <c r="E399" s="4006"/>
      <c r="F399" s="4006"/>
      <c r="G399" s="4006"/>
      <c r="H399" s="4006"/>
      <c r="I399" s="4436"/>
      <c r="J399" s="3049" t="s">
        <v>1809</v>
      </c>
      <c r="K399" s="4426"/>
      <c r="L399" s="701"/>
      <c r="M399" s="702"/>
      <c r="N399" s="702"/>
      <c r="O399" s="2171"/>
      <c r="P399" s="2171"/>
      <c r="Q399" s="2171"/>
      <c r="R399" s="2171"/>
      <c r="S399" s="2171"/>
      <c r="T399" s="1132"/>
      <c r="U399" s="1252"/>
    </row>
    <row r="400" spans="1:21" ht="12.75" customHeight="1">
      <c r="A400" s="599" t="s">
        <v>315</v>
      </c>
      <c r="B400" s="4395"/>
      <c r="C400" s="4390">
        <v>366376</v>
      </c>
      <c r="D400" s="4388">
        <v>6796</v>
      </c>
      <c r="E400" s="4388" t="s">
        <v>718</v>
      </c>
      <c r="F400" s="4388" t="s">
        <v>34</v>
      </c>
      <c r="G400" s="4388" t="s">
        <v>536</v>
      </c>
      <c r="H400" s="4388" t="s">
        <v>1637</v>
      </c>
      <c r="I400" s="4412" t="s">
        <v>1723</v>
      </c>
      <c r="J400" s="2719" t="s">
        <v>1724</v>
      </c>
      <c r="K400" s="4388">
        <v>365</v>
      </c>
      <c r="L400" s="1172"/>
      <c r="M400" s="1173"/>
      <c r="N400" s="1173"/>
      <c r="O400" s="4106"/>
      <c r="P400" s="4106" t="s">
        <v>80</v>
      </c>
      <c r="Q400" s="4106">
        <v>480</v>
      </c>
      <c r="R400" s="4106">
        <v>3</v>
      </c>
      <c r="S400" s="4106">
        <f t="shared" si="94"/>
        <v>1440</v>
      </c>
      <c r="T400" s="3886" t="s">
        <v>385</v>
      </c>
      <c r="U400" s="1252"/>
    </row>
    <row r="401" spans="1:23" ht="12.75" customHeight="1" thickBot="1">
      <c r="A401" s="599" t="s">
        <v>315</v>
      </c>
      <c r="B401" s="4395"/>
      <c r="C401" s="4391"/>
      <c r="D401" s="4389"/>
      <c r="E401" s="4389"/>
      <c r="F401" s="4389"/>
      <c r="G401" s="4389"/>
      <c r="H401" s="4389"/>
      <c r="I401" s="4413"/>
      <c r="J401" s="2719" t="s">
        <v>1725</v>
      </c>
      <c r="K401" s="4389"/>
      <c r="L401" s="1172"/>
      <c r="M401" s="1173"/>
      <c r="N401" s="1173"/>
      <c r="O401" s="3761"/>
      <c r="P401" s="3761" t="s">
        <v>80</v>
      </c>
      <c r="Q401" s="3761">
        <v>480</v>
      </c>
      <c r="R401" s="3761">
        <v>3</v>
      </c>
      <c r="S401" s="3761">
        <f t="shared" si="94"/>
        <v>1440</v>
      </c>
      <c r="T401" s="3887"/>
      <c r="U401" s="1252"/>
    </row>
    <row r="402" spans="1:23" s="973" customFormat="1" ht="12.75" customHeight="1">
      <c r="A402" s="599" t="s">
        <v>315</v>
      </c>
      <c r="B402" s="4395"/>
      <c r="C402" s="2788">
        <v>366788</v>
      </c>
      <c r="D402" s="2789">
        <v>7161</v>
      </c>
      <c r="E402" s="2789" t="s">
        <v>718</v>
      </c>
      <c r="F402" s="2789" t="s">
        <v>34</v>
      </c>
      <c r="G402" s="2789" t="s">
        <v>536</v>
      </c>
      <c r="H402" s="2789" t="str">
        <f t="shared" ref="H402" si="96">A402&amp;"-"&amp;E402&amp;F402&amp;"-"&amp;G402</f>
        <v>PK4-YR-ME</v>
      </c>
      <c r="I402" s="2792" t="s">
        <v>1785</v>
      </c>
      <c r="J402" s="2791" t="s">
        <v>1787</v>
      </c>
      <c r="K402" s="2790">
        <v>365</v>
      </c>
      <c r="L402" s="1172"/>
      <c r="M402" s="1173"/>
      <c r="N402" s="1173"/>
      <c r="O402" s="1694" t="s">
        <v>80</v>
      </c>
      <c r="P402" s="964"/>
      <c r="Q402" s="964">
        <v>30</v>
      </c>
      <c r="R402" s="964">
        <v>1</v>
      </c>
      <c r="S402" s="2787">
        <v>30</v>
      </c>
      <c r="T402" s="1132" t="s">
        <v>385</v>
      </c>
      <c r="U402" s="1252"/>
      <c r="V402" s="1251"/>
      <c r="W402" s="1251"/>
    </row>
    <row r="403" spans="1:23" ht="12.75" customHeight="1" thickBot="1">
      <c r="A403" s="599" t="s">
        <v>315</v>
      </c>
      <c r="B403" s="4395"/>
      <c r="C403" s="2689">
        <v>366318</v>
      </c>
      <c r="D403" s="2689">
        <v>6783</v>
      </c>
      <c r="E403" s="2690" t="s">
        <v>718</v>
      </c>
      <c r="F403" s="2690" t="s">
        <v>34</v>
      </c>
      <c r="G403" s="2690" t="s">
        <v>536</v>
      </c>
      <c r="H403" s="2690" t="str">
        <f t="shared" ref="H403" si="97">A403&amp;"-"&amp;E403&amp;F403&amp;"-"&amp;G403</f>
        <v>PK4-YR-ME</v>
      </c>
      <c r="I403" s="2696" t="s">
        <v>1661</v>
      </c>
      <c r="J403" s="2697" t="s">
        <v>1691</v>
      </c>
      <c r="K403" s="2698">
        <v>540</v>
      </c>
      <c r="L403" s="701"/>
      <c r="M403" s="702"/>
      <c r="O403" s="970" t="s">
        <v>80</v>
      </c>
      <c r="P403" s="970"/>
      <c r="Q403" s="970">
        <v>60</v>
      </c>
      <c r="R403" s="970">
        <v>1</v>
      </c>
      <c r="S403" s="1905">
        <v>60</v>
      </c>
      <c r="T403" s="2655" t="s">
        <v>385</v>
      </c>
      <c r="U403" s="1252"/>
    </row>
    <row r="404" spans="1:23" ht="12.75" customHeight="1" thickBot="1">
      <c r="A404" s="599" t="s">
        <v>315</v>
      </c>
      <c r="B404" s="4395"/>
      <c r="C404" s="4403">
        <v>356998</v>
      </c>
      <c r="D404" s="4385">
        <v>1518</v>
      </c>
      <c r="E404" s="2216" t="s">
        <v>34</v>
      </c>
      <c r="F404" s="2216" t="s">
        <v>9</v>
      </c>
      <c r="G404" s="2216" t="s">
        <v>536</v>
      </c>
      <c r="H404" s="2216" t="s">
        <v>1569</v>
      </c>
      <c r="I404" s="4406" t="s">
        <v>147</v>
      </c>
      <c r="J404" s="2217" t="s">
        <v>1550</v>
      </c>
      <c r="K404" s="4385">
        <v>120</v>
      </c>
      <c r="L404" s="701"/>
      <c r="M404" s="702"/>
      <c r="O404" s="4106"/>
      <c r="P404" s="4106" t="s">
        <v>80</v>
      </c>
      <c r="Q404" s="4106">
        <v>120</v>
      </c>
      <c r="R404" s="4106">
        <v>2</v>
      </c>
      <c r="S404" s="4106">
        <f t="shared" si="94"/>
        <v>240</v>
      </c>
      <c r="T404" s="1130" t="s">
        <v>384</v>
      </c>
      <c r="U404" s="1253"/>
    </row>
    <row r="405" spans="1:23" ht="12.75" customHeight="1" thickBot="1">
      <c r="A405" s="599" t="s">
        <v>315</v>
      </c>
      <c r="B405" s="4395"/>
      <c r="C405" s="4404"/>
      <c r="D405" s="4386"/>
      <c r="E405" s="2216" t="s">
        <v>34</v>
      </c>
      <c r="F405" s="2216" t="s">
        <v>9</v>
      </c>
      <c r="G405" s="2216" t="s">
        <v>536</v>
      </c>
      <c r="H405" s="2216" t="s">
        <v>1569</v>
      </c>
      <c r="I405" s="4407"/>
      <c r="J405" s="4392" t="s">
        <v>1551</v>
      </c>
      <c r="K405" s="4386"/>
      <c r="O405" s="3760"/>
      <c r="P405" s="3760"/>
      <c r="Q405" s="3760"/>
      <c r="R405" s="3760"/>
      <c r="S405" s="3760"/>
      <c r="T405" s="1130"/>
      <c r="U405" s="1253"/>
    </row>
    <row r="406" spans="1:23" ht="12.75" customHeight="1" thickBot="1">
      <c r="A406" s="600" t="s">
        <v>315</v>
      </c>
      <c r="B406" s="4396"/>
      <c r="C406" s="4405"/>
      <c r="D406" s="4387"/>
      <c r="E406" s="2218" t="s">
        <v>34</v>
      </c>
      <c r="F406" s="2218" t="s">
        <v>9</v>
      </c>
      <c r="G406" s="2218" t="s">
        <v>536</v>
      </c>
      <c r="H406" s="2218" t="s">
        <v>1569</v>
      </c>
      <c r="I406" s="4408"/>
      <c r="J406" s="4393"/>
      <c r="K406" s="4387"/>
      <c r="L406" s="715"/>
      <c r="M406" s="716"/>
      <c r="N406" s="716"/>
      <c r="O406" s="3795"/>
      <c r="P406" s="3795" t="s">
        <v>80</v>
      </c>
      <c r="Q406" s="3795">
        <v>120</v>
      </c>
      <c r="R406" s="3795">
        <v>2</v>
      </c>
      <c r="S406" s="3795">
        <f t="shared" si="94"/>
        <v>240</v>
      </c>
      <c r="T406" s="1130" t="s">
        <v>383</v>
      </c>
      <c r="U406" s="1252"/>
    </row>
    <row r="407" spans="1:23" ht="12.75" customHeight="1">
      <c r="A407" s="598" t="s">
        <v>315</v>
      </c>
      <c r="B407" s="4394" t="s">
        <v>409</v>
      </c>
      <c r="C407" s="3793">
        <v>356999</v>
      </c>
      <c r="D407" s="3759">
        <v>1507</v>
      </c>
      <c r="E407" s="603" t="s">
        <v>846</v>
      </c>
      <c r="F407" s="603" t="s">
        <v>32</v>
      </c>
      <c r="G407" s="603" t="s">
        <v>536</v>
      </c>
      <c r="H407" s="603" t="s">
        <v>1572</v>
      </c>
      <c r="I407" s="3752" t="s">
        <v>106</v>
      </c>
      <c r="J407" s="652" t="s">
        <v>107</v>
      </c>
      <c r="K407" s="3742">
        <v>90</v>
      </c>
      <c r="L407" s="605"/>
      <c r="M407" s="606"/>
      <c r="N407" s="2060"/>
      <c r="O407" s="3742" t="s">
        <v>80</v>
      </c>
      <c r="P407" s="3754"/>
      <c r="Q407" s="3742">
        <v>60</v>
      </c>
      <c r="R407" s="3742">
        <v>1</v>
      </c>
      <c r="S407" s="3745">
        <f t="shared" si="94"/>
        <v>60</v>
      </c>
      <c r="T407" s="3886" t="s">
        <v>383</v>
      </c>
      <c r="U407" s="1252"/>
    </row>
    <row r="408" spans="1:23" ht="12.75" customHeight="1">
      <c r="A408" s="599" t="s">
        <v>315</v>
      </c>
      <c r="B408" s="4395"/>
      <c r="C408" s="3673"/>
      <c r="D408" s="3760"/>
      <c r="E408" s="640" t="s">
        <v>846</v>
      </c>
      <c r="F408" s="640" t="s">
        <v>32</v>
      </c>
      <c r="G408" s="640" t="s">
        <v>536</v>
      </c>
      <c r="H408" s="640" t="s">
        <v>1572</v>
      </c>
      <c r="I408" s="3753"/>
      <c r="J408" s="700" t="s">
        <v>108</v>
      </c>
      <c r="K408" s="3743"/>
      <c r="L408" s="701"/>
      <c r="M408" s="702"/>
      <c r="O408" s="3743"/>
      <c r="P408" s="3613"/>
      <c r="Q408" s="3743"/>
      <c r="R408" s="3743"/>
      <c r="S408" s="3616"/>
      <c r="T408" s="3891"/>
      <c r="U408" s="637"/>
    </row>
    <row r="409" spans="1:23" ht="12.75" customHeight="1">
      <c r="A409" s="599" t="s">
        <v>315</v>
      </c>
      <c r="B409" s="4395"/>
      <c r="C409" s="3673"/>
      <c r="D409" s="3760"/>
      <c r="E409" s="640" t="s">
        <v>846</v>
      </c>
      <c r="F409" s="640" t="s">
        <v>32</v>
      </c>
      <c r="G409" s="640" t="s">
        <v>536</v>
      </c>
      <c r="H409" s="640" t="s">
        <v>1572</v>
      </c>
      <c r="I409" s="3679"/>
      <c r="J409" s="700" t="s">
        <v>109</v>
      </c>
      <c r="K409" s="3743"/>
      <c r="L409" s="701"/>
      <c r="M409" s="702"/>
      <c r="O409" s="3743"/>
      <c r="P409" s="3613"/>
      <c r="Q409" s="3743"/>
      <c r="R409" s="3743"/>
      <c r="S409" s="3616"/>
      <c r="T409" s="3891"/>
      <c r="U409" s="637"/>
    </row>
    <row r="410" spans="1:23" ht="12.75" customHeight="1">
      <c r="A410" s="599" t="s">
        <v>315</v>
      </c>
      <c r="B410" s="4395"/>
      <c r="C410" s="3673"/>
      <c r="D410" s="3760"/>
      <c r="E410" s="640" t="s">
        <v>846</v>
      </c>
      <c r="F410" s="640" t="s">
        <v>32</v>
      </c>
      <c r="G410" s="640" t="s">
        <v>536</v>
      </c>
      <c r="H410" s="640" t="s">
        <v>1572</v>
      </c>
      <c r="I410" s="609" t="s">
        <v>110</v>
      </c>
      <c r="J410" s="700" t="s">
        <v>128</v>
      </c>
      <c r="K410" s="3743"/>
      <c r="L410" s="701"/>
      <c r="M410" s="702"/>
      <c r="O410" s="3743"/>
      <c r="P410" s="3613"/>
      <c r="Q410" s="3743"/>
      <c r="R410" s="3743"/>
      <c r="S410" s="3616"/>
      <c r="T410" s="3891"/>
      <c r="U410" s="637"/>
    </row>
    <row r="411" spans="1:23" ht="12.75" customHeight="1">
      <c r="A411" s="599" t="s">
        <v>315</v>
      </c>
      <c r="B411" s="4395"/>
      <c r="C411" s="3673"/>
      <c r="D411" s="3760"/>
      <c r="E411" s="640" t="s">
        <v>846</v>
      </c>
      <c r="F411" s="640" t="s">
        <v>32</v>
      </c>
      <c r="G411" s="640" t="s">
        <v>536</v>
      </c>
      <c r="H411" s="640" t="s">
        <v>1572</v>
      </c>
      <c r="I411" s="609" t="s">
        <v>112</v>
      </c>
      <c r="J411" s="700" t="s">
        <v>113</v>
      </c>
      <c r="K411" s="3743"/>
      <c r="L411" s="701"/>
      <c r="M411" s="702"/>
      <c r="O411" s="3743"/>
      <c r="P411" s="3613"/>
      <c r="Q411" s="3743"/>
      <c r="R411" s="3743"/>
      <c r="S411" s="3616"/>
      <c r="T411" s="3891"/>
      <c r="U411" s="637"/>
    </row>
    <row r="412" spans="1:23" ht="12.75" customHeight="1">
      <c r="A412" s="599" t="s">
        <v>315</v>
      </c>
      <c r="B412" s="4395"/>
      <c r="C412" s="3673"/>
      <c r="D412" s="3760"/>
      <c r="E412" s="640" t="s">
        <v>846</v>
      </c>
      <c r="F412" s="640" t="s">
        <v>32</v>
      </c>
      <c r="G412" s="640" t="s">
        <v>536</v>
      </c>
      <c r="H412" s="640" t="s">
        <v>1572</v>
      </c>
      <c r="I412" s="609" t="s">
        <v>114</v>
      </c>
      <c r="J412" s="700" t="s">
        <v>115</v>
      </c>
      <c r="K412" s="3743"/>
      <c r="L412" s="701"/>
      <c r="M412" s="702"/>
      <c r="O412" s="3743"/>
      <c r="P412" s="3613"/>
      <c r="Q412" s="3743"/>
      <c r="R412" s="3743"/>
      <c r="S412" s="3616"/>
      <c r="T412" s="3891"/>
      <c r="U412" s="637"/>
    </row>
    <row r="413" spans="1:23" ht="12.75" customHeight="1">
      <c r="A413" s="599" t="s">
        <v>315</v>
      </c>
      <c r="B413" s="4395"/>
      <c r="C413" s="3673"/>
      <c r="D413" s="3760"/>
      <c r="E413" s="640" t="s">
        <v>846</v>
      </c>
      <c r="F413" s="640" t="s">
        <v>32</v>
      </c>
      <c r="G413" s="640" t="s">
        <v>536</v>
      </c>
      <c r="H413" s="640" t="s">
        <v>1572</v>
      </c>
      <c r="I413" s="3568" t="s">
        <v>116</v>
      </c>
      <c r="J413" s="700" t="s">
        <v>117</v>
      </c>
      <c r="K413" s="3743"/>
      <c r="L413" s="701"/>
      <c r="M413" s="702"/>
      <c r="O413" s="3743"/>
      <c r="P413" s="3613"/>
      <c r="Q413" s="3743"/>
      <c r="R413" s="3743"/>
      <c r="S413" s="3616"/>
      <c r="T413" s="3891"/>
      <c r="U413" s="637"/>
    </row>
    <row r="414" spans="1:23" ht="12.75" customHeight="1">
      <c r="A414" s="599" t="s">
        <v>315</v>
      </c>
      <c r="B414" s="4395"/>
      <c r="C414" s="3673"/>
      <c r="D414" s="3760"/>
      <c r="E414" s="640" t="s">
        <v>846</v>
      </c>
      <c r="F414" s="640" t="s">
        <v>32</v>
      </c>
      <c r="G414" s="640" t="s">
        <v>536</v>
      </c>
      <c r="H414" s="640" t="s">
        <v>1572</v>
      </c>
      <c r="I414" s="3753"/>
      <c r="J414" s="700" t="s">
        <v>118</v>
      </c>
      <c r="K414" s="3743"/>
      <c r="L414" s="701"/>
      <c r="M414" s="702"/>
      <c r="O414" s="3743"/>
      <c r="P414" s="3613"/>
      <c r="Q414" s="3743"/>
      <c r="R414" s="3743"/>
      <c r="S414" s="3616"/>
      <c r="T414" s="3891"/>
      <c r="U414" s="637"/>
    </row>
    <row r="415" spans="1:23" ht="12.75" customHeight="1">
      <c r="A415" s="599" t="s">
        <v>315</v>
      </c>
      <c r="B415" s="4395"/>
      <c r="C415" s="3670"/>
      <c r="D415" s="3885"/>
      <c r="E415" s="887" t="s">
        <v>846</v>
      </c>
      <c r="F415" s="887" t="s">
        <v>32</v>
      </c>
      <c r="G415" s="887" t="s">
        <v>536</v>
      </c>
      <c r="H415" s="887" t="s">
        <v>1572</v>
      </c>
      <c r="I415" s="3659"/>
      <c r="J415" s="2219" t="s">
        <v>119</v>
      </c>
      <c r="K415" s="3661"/>
      <c r="L415" s="2220"/>
      <c r="M415" s="2221"/>
      <c r="N415" s="2221"/>
      <c r="O415" s="3661"/>
      <c r="P415" s="3614"/>
      <c r="Q415" s="3661"/>
      <c r="R415" s="3661"/>
      <c r="S415" s="3617"/>
      <c r="T415" s="4384"/>
      <c r="U415" s="637"/>
    </row>
    <row r="416" spans="1:23" ht="12.75" customHeight="1" thickBot="1">
      <c r="A416" s="599" t="s">
        <v>315</v>
      </c>
      <c r="B416" s="4395"/>
      <c r="C416" s="2234"/>
      <c r="D416" s="2223">
        <v>3231</v>
      </c>
      <c r="E416" s="2228" t="s">
        <v>695</v>
      </c>
      <c r="F416" s="2228" t="s">
        <v>32</v>
      </c>
      <c r="G416" s="2228" t="s">
        <v>697</v>
      </c>
      <c r="H416" s="2228" t="s">
        <v>1573</v>
      </c>
      <c r="I416" s="2229" t="s">
        <v>120</v>
      </c>
      <c r="J416" s="2230" t="s">
        <v>121</v>
      </c>
      <c r="K416" s="2224">
        <v>60</v>
      </c>
      <c r="L416" s="2225"/>
      <c r="M416" s="2226"/>
      <c r="N416" s="2226"/>
      <c r="O416" s="1103" t="s">
        <v>80</v>
      </c>
      <c r="P416" s="1103"/>
      <c r="Q416" s="1103">
        <v>60</v>
      </c>
      <c r="R416" s="1103">
        <v>2</v>
      </c>
      <c r="S416" s="2222">
        <f t="shared" ref="S416" si="98">Q416*R416</f>
        <v>120</v>
      </c>
      <c r="T416" s="2227" t="s">
        <v>383</v>
      </c>
      <c r="U416" s="637"/>
    </row>
    <row r="417" spans="1:23" ht="12.75" customHeight="1" thickBot="1">
      <c r="A417" s="599" t="s">
        <v>315</v>
      </c>
      <c r="B417" s="4395"/>
      <c r="C417" s="2089">
        <v>357005</v>
      </c>
      <c r="D417" s="2087">
        <v>1510</v>
      </c>
      <c r="E417" s="2087" t="s">
        <v>34</v>
      </c>
      <c r="F417" s="2087" t="s">
        <v>42</v>
      </c>
      <c r="G417" s="2087" t="s">
        <v>706</v>
      </c>
      <c r="H417" s="2087" t="s">
        <v>1354</v>
      </c>
      <c r="I417" s="2088" t="s">
        <v>1307</v>
      </c>
      <c r="J417" s="2088" t="s">
        <v>1308</v>
      </c>
      <c r="K417" s="957">
        <v>120</v>
      </c>
      <c r="L417" s="1169"/>
      <c r="M417" s="1170"/>
      <c r="N417" s="1170"/>
      <c r="O417" s="957"/>
      <c r="P417" s="957" t="s">
        <v>80</v>
      </c>
      <c r="Q417" s="957">
        <v>60</v>
      </c>
      <c r="R417" s="957">
        <v>2</v>
      </c>
      <c r="S417" s="1171">
        <f t="shared" ref="S417:S436" si="99">Q417*R417</f>
        <v>120</v>
      </c>
      <c r="T417" s="1130" t="s">
        <v>383</v>
      </c>
      <c r="U417" s="1252"/>
    </row>
    <row r="418" spans="1:23" ht="12.75" customHeight="1">
      <c r="A418" s="599" t="s">
        <v>315</v>
      </c>
      <c r="B418" s="4395"/>
      <c r="C418" s="4416">
        <v>357004</v>
      </c>
      <c r="D418" s="4400">
        <v>1513</v>
      </c>
      <c r="E418" s="2209" t="s">
        <v>696</v>
      </c>
      <c r="F418" s="2209" t="s">
        <v>9</v>
      </c>
      <c r="G418" s="2209" t="s">
        <v>697</v>
      </c>
      <c r="H418" s="2209" t="s">
        <v>1570</v>
      </c>
      <c r="I418" s="4431" t="s">
        <v>130</v>
      </c>
      <c r="J418" s="2208" t="s">
        <v>68</v>
      </c>
      <c r="K418" s="4400">
        <v>180</v>
      </c>
      <c r="L418" s="701"/>
      <c r="M418" s="702"/>
      <c r="O418" s="3759"/>
      <c r="P418" s="3759" t="s">
        <v>80</v>
      </c>
      <c r="Q418" s="3759">
        <v>480</v>
      </c>
      <c r="R418" s="3759">
        <v>3</v>
      </c>
      <c r="S418" s="3759">
        <f t="shared" si="99"/>
        <v>1440</v>
      </c>
      <c r="T418" s="3891" t="s">
        <v>384</v>
      </c>
      <c r="U418" s="1252"/>
    </row>
    <row r="419" spans="1:23" ht="12.75" customHeight="1" thickBot="1">
      <c r="A419" s="599" t="s">
        <v>315</v>
      </c>
      <c r="B419" s="4395"/>
      <c r="C419" s="4417"/>
      <c r="D419" s="4401"/>
      <c r="E419" s="2209" t="s">
        <v>696</v>
      </c>
      <c r="F419" s="2209" t="s">
        <v>9</v>
      </c>
      <c r="G419" s="2209" t="s">
        <v>697</v>
      </c>
      <c r="H419" s="2209" t="s">
        <v>1570</v>
      </c>
      <c r="I419" s="4432"/>
      <c r="J419" s="2208" t="s">
        <v>131</v>
      </c>
      <c r="K419" s="4401"/>
      <c r="L419" s="701"/>
      <c r="M419" s="702"/>
      <c r="O419" s="3760"/>
      <c r="P419" s="3760" t="s">
        <v>80</v>
      </c>
      <c r="Q419" s="3760">
        <v>480</v>
      </c>
      <c r="R419" s="3760">
        <v>3</v>
      </c>
      <c r="S419" s="3760">
        <f t="shared" si="99"/>
        <v>1440</v>
      </c>
      <c r="T419" s="3887"/>
      <c r="U419" s="1252"/>
    </row>
    <row r="420" spans="1:23" ht="12.75" customHeight="1" thickBot="1">
      <c r="A420" s="599" t="s">
        <v>315</v>
      </c>
      <c r="B420" s="4395"/>
      <c r="C420" s="4418"/>
      <c r="D420" s="4402"/>
      <c r="E420" s="2209" t="s">
        <v>696</v>
      </c>
      <c r="F420" s="2209" t="s">
        <v>9</v>
      </c>
      <c r="G420" s="2209" t="s">
        <v>697</v>
      </c>
      <c r="H420" s="2209" t="s">
        <v>1570</v>
      </c>
      <c r="I420" s="4433"/>
      <c r="J420" s="2208" t="s">
        <v>69</v>
      </c>
      <c r="K420" s="4402"/>
      <c r="L420" s="701"/>
      <c r="M420" s="702"/>
      <c r="N420" s="702"/>
      <c r="O420" s="3761"/>
      <c r="P420" s="3761" t="s">
        <v>80</v>
      </c>
      <c r="Q420" s="3761">
        <v>480</v>
      </c>
      <c r="R420" s="3761">
        <v>3</v>
      </c>
      <c r="S420" s="3761">
        <f t="shared" si="99"/>
        <v>1440</v>
      </c>
      <c r="T420" s="1130" t="s">
        <v>383</v>
      </c>
      <c r="U420" s="1252"/>
    </row>
    <row r="421" spans="1:23" ht="12.75" customHeight="1" thickBot="1">
      <c r="A421" s="599" t="s">
        <v>315</v>
      </c>
      <c r="B421" s="4395"/>
      <c r="C421" s="4088">
        <v>357001</v>
      </c>
      <c r="D421" s="3952">
        <v>1514</v>
      </c>
      <c r="E421" s="3952" t="s">
        <v>718</v>
      </c>
      <c r="F421" s="3952" t="s">
        <v>34</v>
      </c>
      <c r="G421" s="3952" t="s">
        <v>536</v>
      </c>
      <c r="H421" s="3952" t="s">
        <v>1637</v>
      </c>
      <c r="I421" s="4381" t="s">
        <v>132</v>
      </c>
      <c r="J421" s="2691" t="s">
        <v>1678</v>
      </c>
      <c r="K421" s="3952">
        <v>365</v>
      </c>
      <c r="L421" s="701"/>
      <c r="M421" s="702"/>
      <c r="O421" s="4106"/>
      <c r="P421" s="4106" t="s">
        <v>80</v>
      </c>
      <c r="Q421" s="4106">
        <v>480</v>
      </c>
      <c r="R421" s="4106">
        <v>3</v>
      </c>
      <c r="S421" s="4106">
        <f t="shared" si="99"/>
        <v>1440</v>
      </c>
      <c r="T421" s="1132" t="s">
        <v>385</v>
      </c>
      <c r="U421" s="1252"/>
    </row>
    <row r="422" spans="1:23" ht="12.75" customHeight="1">
      <c r="A422" s="599" t="s">
        <v>315</v>
      </c>
      <c r="B422" s="4395"/>
      <c r="C422" s="4089"/>
      <c r="D422" s="3953"/>
      <c r="E422" s="3953"/>
      <c r="F422" s="3953"/>
      <c r="G422" s="3953"/>
      <c r="H422" s="3953"/>
      <c r="I422" s="4382"/>
      <c r="J422" s="2691" t="s">
        <v>134</v>
      </c>
      <c r="K422" s="3953"/>
      <c r="L422" s="701"/>
      <c r="M422" s="702"/>
      <c r="O422" s="3760"/>
      <c r="P422" s="3760" t="s">
        <v>80</v>
      </c>
      <c r="Q422" s="3760">
        <v>480</v>
      </c>
      <c r="R422" s="3760">
        <v>3</v>
      </c>
      <c r="S422" s="3760">
        <f t="shared" si="99"/>
        <v>1440</v>
      </c>
      <c r="T422" s="3886" t="s">
        <v>383</v>
      </c>
      <c r="U422" s="1252"/>
    </row>
    <row r="423" spans="1:23" ht="12.75" customHeight="1" thickBot="1">
      <c r="A423" s="599" t="s">
        <v>315</v>
      </c>
      <c r="B423" s="4395"/>
      <c r="C423" s="4090"/>
      <c r="D423" s="3954"/>
      <c r="E423" s="3954"/>
      <c r="F423" s="3954"/>
      <c r="G423" s="3954"/>
      <c r="H423" s="3954"/>
      <c r="I423" s="4383"/>
      <c r="J423" s="2691" t="s">
        <v>135</v>
      </c>
      <c r="K423" s="3954"/>
      <c r="L423" s="701"/>
      <c r="M423" s="702"/>
      <c r="N423" s="702"/>
      <c r="O423" s="3761"/>
      <c r="P423" s="3761" t="s">
        <v>80</v>
      </c>
      <c r="Q423" s="3761">
        <v>480</v>
      </c>
      <c r="R423" s="3761">
        <v>3</v>
      </c>
      <c r="S423" s="3761">
        <f t="shared" si="99"/>
        <v>1440</v>
      </c>
      <c r="T423" s="3887"/>
      <c r="U423" s="1252"/>
    </row>
    <row r="424" spans="1:23" ht="12.75" customHeight="1" thickBot="1">
      <c r="A424" s="599" t="s">
        <v>315</v>
      </c>
      <c r="B424" s="4395"/>
      <c r="C424" s="4091">
        <v>357003</v>
      </c>
      <c r="D424" s="3990">
        <v>1516</v>
      </c>
      <c r="E424" s="3990" t="s">
        <v>718</v>
      </c>
      <c r="F424" s="3990" t="s">
        <v>34</v>
      </c>
      <c r="G424" s="3990" t="s">
        <v>536</v>
      </c>
      <c r="H424" s="3990" t="s">
        <v>1637</v>
      </c>
      <c r="I424" s="4427" t="s">
        <v>139</v>
      </c>
      <c r="J424" s="2692" t="s">
        <v>1679</v>
      </c>
      <c r="K424" s="3990">
        <v>365</v>
      </c>
      <c r="L424" s="701"/>
      <c r="M424" s="702"/>
      <c r="O424" s="4106"/>
      <c r="P424" s="4106" t="s">
        <v>80</v>
      </c>
      <c r="Q424" s="4106">
        <v>480</v>
      </c>
      <c r="R424" s="4106">
        <v>3</v>
      </c>
      <c r="S424" s="4106">
        <f t="shared" si="99"/>
        <v>1440</v>
      </c>
      <c r="T424" s="1132" t="s">
        <v>385</v>
      </c>
      <c r="U424" s="1252"/>
    </row>
    <row r="425" spans="1:23" ht="12.75" customHeight="1" thickBot="1">
      <c r="A425" s="599" t="s">
        <v>315</v>
      </c>
      <c r="B425" s="4395"/>
      <c r="C425" s="4092"/>
      <c r="D425" s="3991"/>
      <c r="E425" s="3991"/>
      <c r="F425" s="3991"/>
      <c r="G425" s="3991"/>
      <c r="H425" s="3991"/>
      <c r="I425" s="4428"/>
      <c r="J425" s="2692" t="s">
        <v>143</v>
      </c>
      <c r="K425" s="3991"/>
      <c r="L425" s="701"/>
      <c r="M425" s="702"/>
      <c r="N425" s="702"/>
      <c r="O425" s="3761"/>
      <c r="P425" s="3761" t="s">
        <v>80</v>
      </c>
      <c r="Q425" s="3761">
        <v>480</v>
      </c>
      <c r="R425" s="3761">
        <v>3</v>
      </c>
      <c r="S425" s="3761">
        <f t="shared" si="99"/>
        <v>1440</v>
      </c>
      <c r="T425" s="1130" t="s">
        <v>383</v>
      </c>
      <c r="U425" s="1252"/>
    </row>
    <row r="426" spans="1:23" ht="12" customHeight="1">
      <c r="A426" s="599" t="s">
        <v>315</v>
      </c>
      <c r="B426" s="4395"/>
      <c r="C426" s="4101">
        <v>357002</v>
      </c>
      <c r="D426" s="4004">
        <v>1517</v>
      </c>
      <c r="E426" s="4004" t="s">
        <v>718</v>
      </c>
      <c r="F426" s="4004" t="s">
        <v>34</v>
      </c>
      <c r="G426" s="4004" t="s">
        <v>536</v>
      </c>
      <c r="H426" s="4004" t="str">
        <f t="shared" ref="H426" si="100">A426&amp;"-"&amp;E426&amp;F426&amp;"-"&amp;G426</f>
        <v>PK4-YR-ME</v>
      </c>
      <c r="I426" s="4434" t="s">
        <v>144</v>
      </c>
      <c r="J426" s="3048" t="s">
        <v>1680</v>
      </c>
      <c r="K426" s="4424">
        <v>365</v>
      </c>
      <c r="L426" s="701"/>
      <c r="M426" s="702"/>
      <c r="O426" s="4106"/>
      <c r="P426" s="4106" t="s">
        <v>80</v>
      </c>
      <c r="Q426" s="4106">
        <v>480</v>
      </c>
      <c r="R426" s="4106">
        <v>3</v>
      </c>
      <c r="S426" s="4106">
        <f t="shared" si="99"/>
        <v>1440</v>
      </c>
      <c r="T426" s="3886" t="s">
        <v>385</v>
      </c>
      <c r="U426" s="1252"/>
    </row>
    <row r="427" spans="1:23" ht="12.75" customHeight="1" thickBot="1">
      <c r="A427" s="599" t="s">
        <v>315</v>
      </c>
      <c r="B427" s="4395"/>
      <c r="C427" s="4102"/>
      <c r="D427" s="4005"/>
      <c r="E427" s="4005"/>
      <c r="F427" s="4005"/>
      <c r="G427" s="4005"/>
      <c r="H427" s="4005"/>
      <c r="I427" s="4435"/>
      <c r="J427" s="2693" t="s">
        <v>146</v>
      </c>
      <c r="K427" s="4425"/>
      <c r="L427" s="701"/>
      <c r="M427" s="702"/>
      <c r="N427" s="702"/>
      <c r="O427" s="3761"/>
      <c r="P427" s="3761" t="s">
        <v>80</v>
      </c>
      <c r="Q427" s="3761">
        <v>480</v>
      </c>
      <c r="R427" s="3761">
        <v>3</v>
      </c>
      <c r="S427" s="3761">
        <f t="shared" si="99"/>
        <v>1440</v>
      </c>
      <c r="T427" s="3887"/>
      <c r="U427" s="1252"/>
    </row>
    <row r="428" spans="1:23" ht="12.75" customHeight="1" thickBot="1">
      <c r="A428" s="599" t="s">
        <v>315</v>
      </c>
      <c r="B428" s="4395"/>
      <c r="C428" s="4103"/>
      <c r="D428" s="4006"/>
      <c r="E428" s="4006"/>
      <c r="F428" s="4006"/>
      <c r="G428" s="4006"/>
      <c r="H428" s="4006"/>
      <c r="I428" s="4436"/>
      <c r="J428" s="3049" t="s">
        <v>1809</v>
      </c>
      <c r="K428" s="4426"/>
      <c r="L428" s="701"/>
      <c r="M428" s="702"/>
      <c r="N428" s="702"/>
      <c r="O428" s="2171"/>
      <c r="P428" s="2171"/>
      <c r="Q428" s="2171"/>
      <c r="R428" s="2171"/>
      <c r="S428" s="2171"/>
      <c r="T428" s="1132"/>
      <c r="U428" s="1252"/>
    </row>
    <row r="429" spans="1:23" ht="12.75" customHeight="1">
      <c r="A429" s="599" t="s">
        <v>315</v>
      </c>
      <c r="B429" s="4395"/>
      <c r="C429" s="4390">
        <v>366377</v>
      </c>
      <c r="D429" s="4388">
        <v>6796</v>
      </c>
      <c r="E429" s="4388" t="s">
        <v>718</v>
      </c>
      <c r="F429" s="4388" t="s">
        <v>34</v>
      </c>
      <c r="G429" s="4388" t="s">
        <v>536</v>
      </c>
      <c r="H429" s="4388" t="s">
        <v>1637</v>
      </c>
      <c r="I429" s="4412" t="s">
        <v>1723</v>
      </c>
      <c r="J429" s="2719" t="s">
        <v>1724</v>
      </c>
      <c r="K429" s="4388">
        <v>365</v>
      </c>
      <c r="L429" s="1172"/>
      <c r="M429" s="1173"/>
      <c r="N429" s="1173"/>
      <c r="O429" s="4106"/>
      <c r="P429" s="4106" t="s">
        <v>80</v>
      </c>
      <c r="Q429" s="4106">
        <v>480</v>
      </c>
      <c r="R429" s="4106">
        <v>3</v>
      </c>
      <c r="S429" s="4106">
        <f t="shared" si="99"/>
        <v>1440</v>
      </c>
      <c r="T429" s="3886" t="s">
        <v>385</v>
      </c>
      <c r="U429" s="1252"/>
    </row>
    <row r="430" spans="1:23" ht="12.75" customHeight="1" thickBot="1">
      <c r="A430" s="599" t="s">
        <v>315</v>
      </c>
      <c r="B430" s="4395"/>
      <c r="C430" s="4391"/>
      <c r="D430" s="4389"/>
      <c r="E430" s="4389"/>
      <c r="F430" s="4389"/>
      <c r="G430" s="4389"/>
      <c r="H430" s="4389"/>
      <c r="I430" s="4413"/>
      <c r="J430" s="2719" t="s">
        <v>1725</v>
      </c>
      <c r="K430" s="4389"/>
      <c r="L430" s="1172"/>
      <c r="M430" s="1173"/>
      <c r="N430" s="1173"/>
      <c r="O430" s="3761"/>
      <c r="P430" s="3761" t="s">
        <v>80</v>
      </c>
      <c r="Q430" s="3761">
        <v>480</v>
      </c>
      <c r="R430" s="3761">
        <v>3</v>
      </c>
      <c r="S430" s="3761">
        <f t="shared" si="99"/>
        <v>1440</v>
      </c>
      <c r="T430" s="3887"/>
      <c r="U430" s="1252"/>
    </row>
    <row r="431" spans="1:23" s="973" customFormat="1" ht="12.75" customHeight="1">
      <c r="A431" s="599" t="s">
        <v>315</v>
      </c>
      <c r="B431" s="4395"/>
      <c r="C431" s="2788">
        <v>366789</v>
      </c>
      <c r="D431" s="2789">
        <v>7161</v>
      </c>
      <c r="E431" s="2789" t="s">
        <v>718</v>
      </c>
      <c r="F431" s="2789" t="s">
        <v>34</v>
      </c>
      <c r="G431" s="2789" t="s">
        <v>536</v>
      </c>
      <c r="H431" s="2789" t="str">
        <f t="shared" ref="H431" si="101">A431&amp;"-"&amp;E431&amp;F431&amp;"-"&amp;G431</f>
        <v>PK4-YR-ME</v>
      </c>
      <c r="I431" s="2792" t="s">
        <v>1785</v>
      </c>
      <c r="J431" s="2791" t="s">
        <v>1787</v>
      </c>
      <c r="K431" s="2790">
        <v>365</v>
      </c>
      <c r="L431" s="1172"/>
      <c r="M431" s="1173"/>
      <c r="N431" s="1173"/>
      <c r="O431" s="1694" t="s">
        <v>80</v>
      </c>
      <c r="P431" s="964"/>
      <c r="Q431" s="964">
        <v>30</v>
      </c>
      <c r="R431" s="964">
        <v>1</v>
      </c>
      <c r="S431" s="2787">
        <v>30</v>
      </c>
      <c r="T431" s="1132" t="s">
        <v>385</v>
      </c>
      <c r="U431" s="1252"/>
      <c r="V431" s="1251"/>
      <c r="W431" s="1251"/>
    </row>
    <row r="432" spans="1:23" ht="12.75" customHeight="1" thickBot="1">
      <c r="A432" s="599" t="s">
        <v>315</v>
      </c>
      <c r="B432" s="4395"/>
      <c r="C432" s="2689">
        <v>366319</v>
      </c>
      <c r="D432" s="2689">
        <v>6783</v>
      </c>
      <c r="E432" s="2690" t="s">
        <v>718</v>
      </c>
      <c r="F432" s="2690" t="s">
        <v>34</v>
      </c>
      <c r="G432" s="2690" t="s">
        <v>536</v>
      </c>
      <c r="H432" s="2690" t="str">
        <f t="shared" ref="H432" si="102">A432&amp;"-"&amp;E432&amp;F432&amp;"-"&amp;G432</f>
        <v>PK4-YR-ME</v>
      </c>
      <c r="I432" s="2696" t="s">
        <v>1661</v>
      </c>
      <c r="J432" s="2697" t="s">
        <v>1692</v>
      </c>
      <c r="K432" s="2698">
        <v>540</v>
      </c>
      <c r="L432" s="701"/>
      <c r="M432" s="702"/>
      <c r="O432" s="970" t="s">
        <v>80</v>
      </c>
      <c r="P432" s="970"/>
      <c r="Q432" s="970">
        <v>60</v>
      </c>
      <c r="R432" s="970">
        <v>1</v>
      </c>
      <c r="S432" s="1905">
        <v>60</v>
      </c>
      <c r="T432" s="2655" t="s">
        <v>385</v>
      </c>
      <c r="U432" s="1252"/>
    </row>
    <row r="433" spans="1:21" ht="12.75" customHeight="1" thickBot="1">
      <c r="A433" s="599" t="s">
        <v>315</v>
      </c>
      <c r="B433" s="4395"/>
      <c r="C433" s="4403">
        <v>357006</v>
      </c>
      <c r="D433" s="4385">
        <v>1518</v>
      </c>
      <c r="E433" s="2216" t="s">
        <v>34</v>
      </c>
      <c r="F433" s="2216" t="s">
        <v>9</v>
      </c>
      <c r="G433" s="2216" t="s">
        <v>536</v>
      </c>
      <c r="H433" s="2216" t="s">
        <v>1569</v>
      </c>
      <c r="I433" s="4406" t="s">
        <v>147</v>
      </c>
      <c r="J433" s="2217" t="s">
        <v>1550</v>
      </c>
      <c r="K433" s="4385">
        <v>120</v>
      </c>
      <c r="L433" s="701"/>
      <c r="M433" s="702"/>
      <c r="O433" s="4106"/>
      <c r="P433" s="4106" t="s">
        <v>80</v>
      </c>
      <c r="Q433" s="4106">
        <v>120</v>
      </c>
      <c r="R433" s="4106">
        <v>2</v>
      </c>
      <c r="S433" s="4106">
        <f t="shared" si="99"/>
        <v>240</v>
      </c>
      <c r="T433" s="1130" t="s">
        <v>384</v>
      </c>
      <c r="U433" s="1253"/>
    </row>
    <row r="434" spans="1:21" ht="12.75" customHeight="1" thickBot="1">
      <c r="A434" s="599" t="s">
        <v>315</v>
      </c>
      <c r="B434" s="4395"/>
      <c r="C434" s="4404"/>
      <c r="D434" s="4386"/>
      <c r="E434" s="2216" t="s">
        <v>34</v>
      </c>
      <c r="F434" s="2216" t="s">
        <v>9</v>
      </c>
      <c r="G434" s="2216" t="s">
        <v>536</v>
      </c>
      <c r="H434" s="2216" t="s">
        <v>1569</v>
      </c>
      <c r="I434" s="4407"/>
      <c r="J434" s="4392" t="s">
        <v>1551</v>
      </c>
      <c r="K434" s="4386"/>
      <c r="O434" s="3760"/>
      <c r="P434" s="3760"/>
      <c r="Q434" s="3760"/>
      <c r="R434" s="3760"/>
      <c r="S434" s="3760"/>
      <c r="T434" s="1130"/>
      <c r="U434" s="1253"/>
    </row>
    <row r="435" spans="1:21" ht="12.75" customHeight="1" thickBot="1">
      <c r="A435" s="600" t="s">
        <v>315</v>
      </c>
      <c r="B435" s="4396"/>
      <c r="C435" s="4405"/>
      <c r="D435" s="4387"/>
      <c r="E435" s="2218" t="s">
        <v>34</v>
      </c>
      <c r="F435" s="2218" t="s">
        <v>9</v>
      </c>
      <c r="G435" s="2218" t="s">
        <v>536</v>
      </c>
      <c r="H435" s="2218" t="s">
        <v>1569</v>
      </c>
      <c r="I435" s="4408"/>
      <c r="J435" s="4393"/>
      <c r="K435" s="4387"/>
      <c r="L435" s="715"/>
      <c r="M435" s="716"/>
      <c r="N435" s="716"/>
      <c r="O435" s="3795"/>
      <c r="P435" s="3795" t="s">
        <v>80</v>
      </c>
      <c r="Q435" s="3795">
        <v>120</v>
      </c>
      <c r="R435" s="3795">
        <v>2</v>
      </c>
      <c r="S435" s="3795">
        <f t="shared" si="99"/>
        <v>240</v>
      </c>
      <c r="T435" s="1130" t="s">
        <v>383</v>
      </c>
      <c r="U435" s="1252"/>
    </row>
    <row r="436" spans="1:21" ht="12.75" customHeight="1">
      <c r="A436" s="598" t="s">
        <v>315</v>
      </c>
      <c r="B436" s="4394" t="s">
        <v>408</v>
      </c>
      <c r="C436" s="3793">
        <v>357007</v>
      </c>
      <c r="D436" s="3759">
        <v>1507</v>
      </c>
      <c r="E436" s="603" t="s">
        <v>846</v>
      </c>
      <c r="F436" s="603" t="s">
        <v>32</v>
      </c>
      <c r="G436" s="603" t="s">
        <v>536</v>
      </c>
      <c r="H436" s="603" t="s">
        <v>1572</v>
      </c>
      <c r="I436" s="3752" t="s">
        <v>106</v>
      </c>
      <c r="J436" s="652" t="s">
        <v>107</v>
      </c>
      <c r="K436" s="3742">
        <v>90</v>
      </c>
      <c r="L436" s="605"/>
      <c r="M436" s="606"/>
      <c r="N436" s="2060"/>
      <c r="O436" s="3742" t="s">
        <v>80</v>
      </c>
      <c r="P436" s="3754"/>
      <c r="Q436" s="3742">
        <v>60</v>
      </c>
      <c r="R436" s="3742">
        <v>1</v>
      </c>
      <c r="S436" s="3745">
        <f t="shared" si="99"/>
        <v>60</v>
      </c>
      <c r="T436" s="3886" t="s">
        <v>383</v>
      </c>
      <c r="U436" s="1252"/>
    </row>
    <row r="437" spans="1:21" ht="12.75" customHeight="1">
      <c r="A437" s="599" t="s">
        <v>315</v>
      </c>
      <c r="B437" s="4395"/>
      <c r="C437" s="3673"/>
      <c r="D437" s="3760"/>
      <c r="E437" s="640" t="s">
        <v>846</v>
      </c>
      <c r="F437" s="640" t="s">
        <v>32</v>
      </c>
      <c r="G437" s="640" t="s">
        <v>536</v>
      </c>
      <c r="H437" s="640" t="s">
        <v>1572</v>
      </c>
      <c r="I437" s="3753"/>
      <c r="J437" s="700" t="s">
        <v>108</v>
      </c>
      <c r="K437" s="3743"/>
      <c r="L437" s="701"/>
      <c r="M437" s="702"/>
      <c r="O437" s="3743"/>
      <c r="P437" s="3613"/>
      <c r="Q437" s="3743"/>
      <c r="R437" s="3743"/>
      <c r="S437" s="3616"/>
      <c r="T437" s="3891"/>
      <c r="U437" s="637"/>
    </row>
    <row r="438" spans="1:21" ht="12.75" customHeight="1">
      <c r="A438" s="599" t="s">
        <v>315</v>
      </c>
      <c r="B438" s="4395"/>
      <c r="C438" s="3673"/>
      <c r="D438" s="3760"/>
      <c r="E438" s="640" t="s">
        <v>846</v>
      </c>
      <c r="F438" s="640" t="s">
        <v>32</v>
      </c>
      <c r="G438" s="640" t="s">
        <v>536</v>
      </c>
      <c r="H438" s="640" t="s">
        <v>1572</v>
      </c>
      <c r="I438" s="3679"/>
      <c r="J438" s="700" t="s">
        <v>109</v>
      </c>
      <c r="K438" s="3743"/>
      <c r="L438" s="701"/>
      <c r="M438" s="702"/>
      <c r="O438" s="3743"/>
      <c r="P438" s="3613"/>
      <c r="Q438" s="3743"/>
      <c r="R438" s="3743"/>
      <c r="S438" s="3616"/>
      <c r="T438" s="3891"/>
      <c r="U438" s="637"/>
    </row>
    <row r="439" spans="1:21" ht="12.75" customHeight="1">
      <c r="A439" s="599" t="s">
        <v>315</v>
      </c>
      <c r="B439" s="4395"/>
      <c r="C439" s="3673"/>
      <c r="D439" s="3760"/>
      <c r="E439" s="640" t="s">
        <v>846</v>
      </c>
      <c r="F439" s="640" t="s">
        <v>32</v>
      </c>
      <c r="G439" s="640" t="s">
        <v>536</v>
      </c>
      <c r="H439" s="640" t="s">
        <v>1572</v>
      </c>
      <c r="I439" s="609" t="s">
        <v>110</v>
      </c>
      <c r="J439" s="700" t="s">
        <v>128</v>
      </c>
      <c r="K439" s="3743"/>
      <c r="L439" s="701"/>
      <c r="M439" s="702"/>
      <c r="O439" s="3743"/>
      <c r="P439" s="3613"/>
      <c r="Q439" s="3743"/>
      <c r="R439" s="3743"/>
      <c r="S439" s="3616"/>
      <c r="T439" s="3891"/>
      <c r="U439" s="637"/>
    </row>
    <row r="440" spans="1:21" ht="12.75" customHeight="1">
      <c r="A440" s="599" t="s">
        <v>315</v>
      </c>
      <c r="B440" s="4395"/>
      <c r="C440" s="3673"/>
      <c r="D440" s="3760"/>
      <c r="E440" s="640" t="s">
        <v>846</v>
      </c>
      <c r="F440" s="640" t="s">
        <v>32</v>
      </c>
      <c r="G440" s="640" t="s">
        <v>536</v>
      </c>
      <c r="H440" s="640" t="s">
        <v>1572</v>
      </c>
      <c r="I440" s="609" t="s">
        <v>112</v>
      </c>
      <c r="J440" s="700" t="s">
        <v>113</v>
      </c>
      <c r="K440" s="3743"/>
      <c r="L440" s="701"/>
      <c r="M440" s="702"/>
      <c r="O440" s="3743"/>
      <c r="P440" s="3613"/>
      <c r="Q440" s="3743"/>
      <c r="R440" s="3743"/>
      <c r="S440" s="3616"/>
      <c r="T440" s="3891"/>
      <c r="U440" s="637"/>
    </row>
    <row r="441" spans="1:21" ht="12.75" customHeight="1">
      <c r="A441" s="599" t="s">
        <v>315</v>
      </c>
      <c r="B441" s="4395"/>
      <c r="C441" s="3673"/>
      <c r="D441" s="3760"/>
      <c r="E441" s="640" t="s">
        <v>846</v>
      </c>
      <c r="F441" s="640" t="s">
        <v>32</v>
      </c>
      <c r="G441" s="640" t="s">
        <v>536</v>
      </c>
      <c r="H441" s="640" t="s">
        <v>1572</v>
      </c>
      <c r="I441" s="609" t="s">
        <v>114</v>
      </c>
      <c r="J441" s="700" t="s">
        <v>115</v>
      </c>
      <c r="K441" s="3743"/>
      <c r="L441" s="701"/>
      <c r="M441" s="702"/>
      <c r="O441" s="3743"/>
      <c r="P441" s="3613"/>
      <c r="Q441" s="3743"/>
      <c r="R441" s="3743"/>
      <c r="S441" s="3616"/>
      <c r="T441" s="3891"/>
      <c r="U441" s="637"/>
    </row>
    <row r="442" spans="1:21" ht="12.75" customHeight="1">
      <c r="A442" s="599" t="s">
        <v>315</v>
      </c>
      <c r="B442" s="4395"/>
      <c r="C442" s="3673"/>
      <c r="D442" s="3760"/>
      <c r="E442" s="640" t="s">
        <v>846</v>
      </c>
      <c r="F442" s="640" t="s">
        <v>32</v>
      </c>
      <c r="G442" s="640" t="s">
        <v>536</v>
      </c>
      <c r="H442" s="640" t="s">
        <v>1572</v>
      </c>
      <c r="I442" s="3568" t="s">
        <v>116</v>
      </c>
      <c r="J442" s="700" t="s">
        <v>117</v>
      </c>
      <c r="K442" s="3743"/>
      <c r="L442" s="701"/>
      <c r="M442" s="702"/>
      <c r="O442" s="3743"/>
      <c r="P442" s="3613"/>
      <c r="Q442" s="3743"/>
      <c r="R442" s="3743"/>
      <c r="S442" s="3616"/>
      <c r="T442" s="3891"/>
      <c r="U442" s="637"/>
    </row>
    <row r="443" spans="1:21" ht="12.75" customHeight="1">
      <c r="A443" s="599" t="s">
        <v>315</v>
      </c>
      <c r="B443" s="4395"/>
      <c r="C443" s="3673"/>
      <c r="D443" s="3760"/>
      <c r="E443" s="640" t="s">
        <v>846</v>
      </c>
      <c r="F443" s="640" t="s">
        <v>32</v>
      </c>
      <c r="G443" s="640" t="s">
        <v>536</v>
      </c>
      <c r="H443" s="640" t="s">
        <v>1572</v>
      </c>
      <c r="I443" s="3753"/>
      <c r="J443" s="700" t="s">
        <v>118</v>
      </c>
      <c r="K443" s="3743"/>
      <c r="L443" s="701"/>
      <c r="M443" s="702"/>
      <c r="O443" s="3743"/>
      <c r="P443" s="3613"/>
      <c r="Q443" s="3743"/>
      <c r="R443" s="3743"/>
      <c r="S443" s="3616"/>
      <c r="T443" s="3891"/>
      <c r="U443" s="637"/>
    </row>
    <row r="444" spans="1:21" ht="12.75" customHeight="1">
      <c r="A444" s="599" t="s">
        <v>315</v>
      </c>
      <c r="B444" s="4395"/>
      <c r="C444" s="3670"/>
      <c r="D444" s="3885"/>
      <c r="E444" s="887" t="s">
        <v>846</v>
      </c>
      <c r="F444" s="887" t="s">
        <v>32</v>
      </c>
      <c r="G444" s="887" t="s">
        <v>536</v>
      </c>
      <c r="H444" s="887" t="s">
        <v>1572</v>
      </c>
      <c r="I444" s="3659"/>
      <c r="J444" s="2219" t="s">
        <v>119</v>
      </c>
      <c r="K444" s="3661"/>
      <c r="L444" s="2220"/>
      <c r="M444" s="2221"/>
      <c r="N444" s="2221"/>
      <c r="O444" s="3661"/>
      <c r="P444" s="3614"/>
      <c r="Q444" s="3661"/>
      <c r="R444" s="3661"/>
      <c r="S444" s="3617"/>
      <c r="T444" s="4384"/>
      <c r="U444" s="637"/>
    </row>
    <row r="445" spans="1:21" ht="12.75" customHeight="1" thickBot="1">
      <c r="A445" s="599" t="s">
        <v>315</v>
      </c>
      <c r="B445" s="4395"/>
      <c r="C445" s="2234"/>
      <c r="D445" s="2223">
        <v>3231</v>
      </c>
      <c r="E445" s="2228" t="s">
        <v>695</v>
      </c>
      <c r="F445" s="2228" t="s">
        <v>32</v>
      </c>
      <c r="G445" s="2228" t="s">
        <v>697</v>
      </c>
      <c r="H445" s="2228" t="s">
        <v>1573</v>
      </c>
      <c r="I445" s="2229" t="s">
        <v>120</v>
      </c>
      <c r="J445" s="2230" t="s">
        <v>121</v>
      </c>
      <c r="K445" s="2224">
        <v>60</v>
      </c>
      <c r="L445" s="2225"/>
      <c r="M445" s="2226"/>
      <c r="N445" s="2226"/>
      <c r="O445" s="1103" t="s">
        <v>80</v>
      </c>
      <c r="P445" s="1103"/>
      <c r="Q445" s="1103">
        <v>60</v>
      </c>
      <c r="R445" s="1103">
        <v>2</v>
      </c>
      <c r="S445" s="2222">
        <f t="shared" ref="S445" si="103">Q445*R445</f>
        <v>120</v>
      </c>
      <c r="T445" s="2227" t="s">
        <v>383</v>
      </c>
      <c r="U445" s="637"/>
    </row>
    <row r="446" spans="1:21" ht="12.75" customHeight="1" thickBot="1">
      <c r="A446" s="599" t="s">
        <v>315</v>
      </c>
      <c r="B446" s="4395"/>
      <c r="C446" s="2089">
        <v>357013</v>
      </c>
      <c r="D446" s="2087">
        <v>1510</v>
      </c>
      <c r="E446" s="2087" t="s">
        <v>34</v>
      </c>
      <c r="F446" s="2087" t="s">
        <v>42</v>
      </c>
      <c r="G446" s="2087" t="s">
        <v>706</v>
      </c>
      <c r="H446" s="2087" t="s">
        <v>1354</v>
      </c>
      <c r="I446" s="2088" t="s">
        <v>1307</v>
      </c>
      <c r="J446" s="2088" t="s">
        <v>1308</v>
      </c>
      <c r="K446" s="957">
        <v>120</v>
      </c>
      <c r="L446" s="1169"/>
      <c r="M446" s="1170"/>
      <c r="N446" s="1170"/>
      <c r="O446" s="957"/>
      <c r="P446" s="957" t="s">
        <v>80</v>
      </c>
      <c r="Q446" s="957">
        <v>60</v>
      </c>
      <c r="R446" s="957">
        <v>2</v>
      </c>
      <c r="S446" s="1171">
        <f t="shared" ref="S446:S465" si="104">Q446*R446</f>
        <v>120</v>
      </c>
      <c r="T446" s="1130" t="s">
        <v>383</v>
      </c>
      <c r="U446" s="1252"/>
    </row>
    <row r="447" spans="1:21" ht="12.75" customHeight="1">
      <c r="A447" s="599" t="s">
        <v>315</v>
      </c>
      <c r="B447" s="4395"/>
      <c r="C447" s="4416">
        <v>357012</v>
      </c>
      <c r="D447" s="4400">
        <v>1513</v>
      </c>
      <c r="E447" s="2209" t="s">
        <v>696</v>
      </c>
      <c r="F447" s="2209" t="s">
        <v>9</v>
      </c>
      <c r="G447" s="2209" t="s">
        <v>697</v>
      </c>
      <c r="H447" s="2209" t="s">
        <v>1570</v>
      </c>
      <c r="I447" s="4431" t="s">
        <v>130</v>
      </c>
      <c r="J447" s="2208" t="s">
        <v>68</v>
      </c>
      <c r="K447" s="4400">
        <v>180</v>
      </c>
      <c r="L447" s="701"/>
      <c r="M447" s="702"/>
      <c r="O447" s="3759"/>
      <c r="P447" s="3759" t="s">
        <v>80</v>
      </c>
      <c r="Q447" s="3759">
        <v>480</v>
      </c>
      <c r="R447" s="3759">
        <v>3</v>
      </c>
      <c r="S447" s="3759">
        <f t="shared" si="104"/>
        <v>1440</v>
      </c>
      <c r="T447" s="3891" t="s">
        <v>384</v>
      </c>
      <c r="U447" s="1252"/>
    </row>
    <row r="448" spans="1:21" ht="12.75" customHeight="1" thickBot="1">
      <c r="A448" s="599" t="s">
        <v>315</v>
      </c>
      <c r="B448" s="4395"/>
      <c r="C448" s="4417"/>
      <c r="D448" s="4401"/>
      <c r="E448" s="2209" t="s">
        <v>696</v>
      </c>
      <c r="F448" s="2209" t="s">
        <v>9</v>
      </c>
      <c r="G448" s="2209" t="s">
        <v>697</v>
      </c>
      <c r="H448" s="2209" t="s">
        <v>1570</v>
      </c>
      <c r="I448" s="4432"/>
      <c r="J448" s="2208" t="s">
        <v>131</v>
      </c>
      <c r="K448" s="4401"/>
      <c r="L448" s="701"/>
      <c r="M448" s="702"/>
      <c r="O448" s="3760"/>
      <c r="P448" s="3760" t="s">
        <v>80</v>
      </c>
      <c r="Q448" s="3760">
        <v>480</v>
      </c>
      <c r="R448" s="3760">
        <v>3</v>
      </c>
      <c r="S448" s="3760">
        <f t="shared" si="104"/>
        <v>1440</v>
      </c>
      <c r="T448" s="3887"/>
      <c r="U448" s="1252"/>
    </row>
    <row r="449" spans="1:23" ht="12.75" customHeight="1" thickBot="1">
      <c r="A449" s="599" t="s">
        <v>315</v>
      </c>
      <c r="B449" s="4395"/>
      <c r="C449" s="4418"/>
      <c r="D449" s="4402"/>
      <c r="E449" s="2209" t="s">
        <v>696</v>
      </c>
      <c r="F449" s="2209" t="s">
        <v>9</v>
      </c>
      <c r="G449" s="2209" t="s">
        <v>697</v>
      </c>
      <c r="H449" s="2209" t="s">
        <v>1570</v>
      </c>
      <c r="I449" s="4433"/>
      <c r="J449" s="2208" t="s">
        <v>69</v>
      </c>
      <c r="K449" s="4402"/>
      <c r="L449" s="701"/>
      <c r="M449" s="702"/>
      <c r="N449" s="702"/>
      <c r="O449" s="3761"/>
      <c r="P449" s="3761" t="s">
        <v>80</v>
      </c>
      <c r="Q449" s="3761">
        <v>480</v>
      </c>
      <c r="R449" s="3761">
        <v>3</v>
      </c>
      <c r="S449" s="3761">
        <f t="shared" si="104"/>
        <v>1440</v>
      </c>
      <c r="T449" s="1130" t="s">
        <v>383</v>
      </c>
      <c r="U449" s="1252"/>
    </row>
    <row r="450" spans="1:23" ht="12.75" customHeight="1" thickBot="1">
      <c r="A450" s="599" t="s">
        <v>315</v>
      </c>
      <c r="B450" s="4395"/>
      <c r="C450" s="4088">
        <v>357009</v>
      </c>
      <c r="D450" s="3952">
        <v>1514</v>
      </c>
      <c r="E450" s="3952" t="s">
        <v>718</v>
      </c>
      <c r="F450" s="3952" t="s">
        <v>34</v>
      </c>
      <c r="G450" s="3952" t="s">
        <v>536</v>
      </c>
      <c r="H450" s="3952" t="s">
        <v>1637</v>
      </c>
      <c r="I450" s="4381" t="s">
        <v>132</v>
      </c>
      <c r="J450" s="2691" t="s">
        <v>1678</v>
      </c>
      <c r="K450" s="3952">
        <v>365</v>
      </c>
      <c r="L450" s="701"/>
      <c r="M450" s="702"/>
      <c r="O450" s="4106"/>
      <c r="P450" s="4106" t="s">
        <v>80</v>
      </c>
      <c r="Q450" s="4106">
        <v>480</v>
      </c>
      <c r="R450" s="4106">
        <v>3</v>
      </c>
      <c r="S450" s="4106">
        <f t="shared" si="104"/>
        <v>1440</v>
      </c>
      <c r="T450" s="1132" t="s">
        <v>385</v>
      </c>
      <c r="U450" s="1252"/>
    </row>
    <row r="451" spans="1:23" ht="12.75" customHeight="1">
      <c r="A451" s="599" t="s">
        <v>315</v>
      </c>
      <c r="B451" s="4395"/>
      <c r="C451" s="4089"/>
      <c r="D451" s="3953"/>
      <c r="E451" s="3953"/>
      <c r="F451" s="3953"/>
      <c r="G451" s="3953"/>
      <c r="H451" s="3953"/>
      <c r="I451" s="4382"/>
      <c r="J451" s="2691" t="s">
        <v>134</v>
      </c>
      <c r="K451" s="3953"/>
      <c r="L451" s="701"/>
      <c r="M451" s="702"/>
      <c r="O451" s="3760"/>
      <c r="P451" s="3760" t="s">
        <v>80</v>
      </c>
      <c r="Q451" s="3760">
        <v>480</v>
      </c>
      <c r="R451" s="3760">
        <v>3</v>
      </c>
      <c r="S451" s="3760">
        <f t="shared" si="104"/>
        <v>1440</v>
      </c>
      <c r="T451" s="3886" t="s">
        <v>383</v>
      </c>
      <c r="U451" s="1252"/>
    </row>
    <row r="452" spans="1:23" ht="12.75" customHeight="1" thickBot="1">
      <c r="A452" s="599" t="s">
        <v>315</v>
      </c>
      <c r="B452" s="4395"/>
      <c r="C452" s="4090"/>
      <c r="D452" s="3954"/>
      <c r="E452" s="3954"/>
      <c r="F452" s="3954"/>
      <c r="G452" s="3954"/>
      <c r="H452" s="3954"/>
      <c r="I452" s="4383"/>
      <c r="J452" s="2691" t="s">
        <v>135</v>
      </c>
      <c r="K452" s="3954"/>
      <c r="L452" s="701"/>
      <c r="M452" s="702"/>
      <c r="N452" s="702"/>
      <c r="O452" s="3761"/>
      <c r="P452" s="3761" t="s">
        <v>80</v>
      </c>
      <c r="Q452" s="3761">
        <v>480</v>
      </c>
      <c r="R452" s="3761">
        <v>3</v>
      </c>
      <c r="S452" s="3761">
        <f t="shared" si="104"/>
        <v>1440</v>
      </c>
      <c r="T452" s="3887"/>
      <c r="U452" s="1252"/>
    </row>
    <row r="453" spans="1:23" ht="12.75" customHeight="1" thickBot="1">
      <c r="A453" s="599" t="s">
        <v>315</v>
      </c>
      <c r="B453" s="4395"/>
      <c r="C453" s="4091">
        <v>357011</v>
      </c>
      <c r="D453" s="3990">
        <v>1516</v>
      </c>
      <c r="E453" s="3990" t="s">
        <v>718</v>
      </c>
      <c r="F453" s="3990" t="s">
        <v>34</v>
      </c>
      <c r="G453" s="3990" t="s">
        <v>536</v>
      </c>
      <c r="H453" s="3990" t="s">
        <v>1637</v>
      </c>
      <c r="I453" s="4427" t="s">
        <v>139</v>
      </c>
      <c r="J453" s="2692" t="s">
        <v>1679</v>
      </c>
      <c r="K453" s="3990">
        <v>365</v>
      </c>
      <c r="L453" s="701"/>
      <c r="M453" s="702"/>
      <c r="O453" s="4106"/>
      <c r="P453" s="4106" t="s">
        <v>80</v>
      </c>
      <c r="Q453" s="4106">
        <v>480</v>
      </c>
      <c r="R453" s="4106">
        <v>3</v>
      </c>
      <c r="S453" s="4106">
        <f t="shared" si="104"/>
        <v>1440</v>
      </c>
      <c r="T453" s="1132" t="s">
        <v>385</v>
      </c>
      <c r="U453" s="1252"/>
    </row>
    <row r="454" spans="1:23" ht="12.75" customHeight="1" thickBot="1">
      <c r="A454" s="599" t="s">
        <v>315</v>
      </c>
      <c r="B454" s="4395"/>
      <c r="C454" s="4092"/>
      <c r="D454" s="3991"/>
      <c r="E454" s="3991"/>
      <c r="F454" s="3991"/>
      <c r="G454" s="3991"/>
      <c r="H454" s="3991"/>
      <c r="I454" s="4428"/>
      <c r="J454" s="2692" t="s">
        <v>143</v>
      </c>
      <c r="K454" s="3991"/>
      <c r="L454" s="701"/>
      <c r="M454" s="702"/>
      <c r="N454" s="702"/>
      <c r="O454" s="3761"/>
      <c r="P454" s="3761" t="s">
        <v>80</v>
      </c>
      <c r="Q454" s="3761">
        <v>480</v>
      </c>
      <c r="R454" s="3761">
        <v>3</v>
      </c>
      <c r="S454" s="3761">
        <f t="shared" si="104"/>
        <v>1440</v>
      </c>
      <c r="T454" s="1130" t="s">
        <v>383</v>
      </c>
      <c r="U454" s="1252"/>
    </row>
    <row r="455" spans="1:23" ht="12" customHeight="1">
      <c r="A455" s="599" t="s">
        <v>315</v>
      </c>
      <c r="B455" s="4395"/>
      <c r="C455" s="4101">
        <v>357010</v>
      </c>
      <c r="D455" s="4004">
        <v>1517</v>
      </c>
      <c r="E455" s="4004" t="s">
        <v>718</v>
      </c>
      <c r="F455" s="4004" t="s">
        <v>34</v>
      </c>
      <c r="G455" s="4004" t="s">
        <v>536</v>
      </c>
      <c r="H455" s="4004" t="str">
        <f t="shared" ref="H455" si="105">A455&amp;"-"&amp;E455&amp;F455&amp;"-"&amp;G455</f>
        <v>PK4-YR-ME</v>
      </c>
      <c r="I455" s="4434" t="s">
        <v>144</v>
      </c>
      <c r="J455" s="3048" t="s">
        <v>1680</v>
      </c>
      <c r="K455" s="4424">
        <v>365</v>
      </c>
      <c r="L455" s="701"/>
      <c r="M455" s="702"/>
      <c r="O455" s="4106"/>
      <c r="P455" s="4106" t="s">
        <v>80</v>
      </c>
      <c r="Q455" s="4106">
        <v>480</v>
      </c>
      <c r="R455" s="4106">
        <v>3</v>
      </c>
      <c r="S455" s="4106">
        <f t="shared" si="104"/>
        <v>1440</v>
      </c>
      <c r="T455" s="3886" t="s">
        <v>385</v>
      </c>
      <c r="U455" s="1252"/>
    </row>
    <row r="456" spans="1:23" ht="12.75" customHeight="1" thickBot="1">
      <c r="A456" s="599" t="s">
        <v>315</v>
      </c>
      <c r="B456" s="4395"/>
      <c r="C456" s="4102"/>
      <c r="D456" s="4005"/>
      <c r="E456" s="4005"/>
      <c r="F456" s="4005"/>
      <c r="G456" s="4005"/>
      <c r="H456" s="4005"/>
      <c r="I456" s="4435"/>
      <c r="J456" s="2693" t="s">
        <v>146</v>
      </c>
      <c r="K456" s="4425"/>
      <c r="L456" s="701"/>
      <c r="M456" s="702"/>
      <c r="N456" s="702"/>
      <c r="O456" s="3761"/>
      <c r="P456" s="3761" t="s">
        <v>80</v>
      </c>
      <c r="Q456" s="3761">
        <v>480</v>
      </c>
      <c r="R456" s="3761">
        <v>3</v>
      </c>
      <c r="S456" s="3761">
        <f t="shared" si="104"/>
        <v>1440</v>
      </c>
      <c r="T456" s="3887"/>
      <c r="U456" s="1252"/>
    </row>
    <row r="457" spans="1:23" ht="12.75" customHeight="1" thickBot="1">
      <c r="A457" s="599" t="s">
        <v>315</v>
      </c>
      <c r="B457" s="4395"/>
      <c r="C457" s="4103"/>
      <c r="D457" s="4006"/>
      <c r="E457" s="4006"/>
      <c r="F457" s="4006"/>
      <c r="G457" s="4006"/>
      <c r="H457" s="4006"/>
      <c r="I457" s="4436"/>
      <c r="J457" s="3049" t="s">
        <v>1809</v>
      </c>
      <c r="K457" s="4426"/>
      <c r="L457" s="701"/>
      <c r="M457" s="702"/>
      <c r="O457" s="2171"/>
      <c r="P457" s="2171"/>
      <c r="Q457" s="2171"/>
      <c r="R457" s="2171"/>
      <c r="S457" s="2171"/>
      <c r="T457" s="1132"/>
      <c r="U457" s="1252"/>
    </row>
    <row r="458" spans="1:23" ht="12.75" customHeight="1">
      <c r="A458" s="599" t="s">
        <v>315</v>
      </c>
      <c r="B458" s="4395"/>
      <c r="C458" s="4390">
        <v>366378</v>
      </c>
      <c r="D458" s="4388">
        <v>6796</v>
      </c>
      <c r="E458" s="4388" t="s">
        <v>718</v>
      </c>
      <c r="F458" s="4388" t="s">
        <v>34</v>
      </c>
      <c r="G458" s="4388" t="s">
        <v>536</v>
      </c>
      <c r="H458" s="4388" t="s">
        <v>1637</v>
      </c>
      <c r="I458" s="4412" t="s">
        <v>1723</v>
      </c>
      <c r="J458" s="2719" t="s">
        <v>1724</v>
      </c>
      <c r="K458" s="4388">
        <v>365</v>
      </c>
      <c r="L458" s="701"/>
      <c r="M458" s="702"/>
      <c r="O458" s="4106"/>
      <c r="P458" s="4106" t="s">
        <v>80</v>
      </c>
      <c r="Q458" s="4106">
        <v>480</v>
      </c>
      <c r="R458" s="4106">
        <v>3</v>
      </c>
      <c r="S458" s="4106">
        <f t="shared" si="104"/>
        <v>1440</v>
      </c>
      <c r="T458" s="3886" t="s">
        <v>385</v>
      </c>
      <c r="U458" s="1252"/>
    </row>
    <row r="459" spans="1:23" ht="12.75" customHeight="1" thickBot="1">
      <c r="A459" s="599" t="s">
        <v>315</v>
      </c>
      <c r="B459" s="4395"/>
      <c r="C459" s="4391"/>
      <c r="D459" s="4389"/>
      <c r="E459" s="4389"/>
      <c r="F459" s="4389"/>
      <c r="G459" s="4389"/>
      <c r="H459" s="4389"/>
      <c r="I459" s="4413"/>
      <c r="J459" s="2719" t="s">
        <v>1725</v>
      </c>
      <c r="K459" s="4389"/>
      <c r="L459" s="701"/>
      <c r="M459" s="702"/>
      <c r="O459" s="3761"/>
      <c r="P459" s="3761" t="s">
        <v>80</v>
      </c>
      <c r="Q459" s="3761">
        <v>480</v>
      </c>
      <c r="R459" s="3761">
        <v>3</v>
      </c>
      <c r="S459" s="3761">
        <f t="shared" si="104"/>
        <v>1440</v>
      </c>
      <c r="T459" s="3887"/>
      <c r="U459" s="1252"/>
    </row>
    <row r="460" spans="1:23" s="973" customFormat="1" ht="12.75" customHeight="1">
      <c r="A460" s="599" t="s">
        <v>315</v>
      </c>
      <c r="B460" s="4395"/>
      <c r="C460" s="2788">
        <v>366790</v>
      </c>
      <c r="D460" s="2789">
        <v>7161</v>
      </c>
      <c r="E460" s="2789" t="s">
        <v>718</v>
      </c>
      <c r="F460" s="2789" t="s">
        <v>34</v>
      </c>
      <c r="G460" s="2789" t="s">
        <v>536</v>
      </c>
      <c r="H460" s="2789" t="str">
        <f t="shared" ref="H460" si="106">A460&amp;"-"&amp;E460&amp;F460&amp;"-"&amp;G460</f>
        <v>PK4-YR-ME</v>
      </c>
      <c r="I460" s="2792" t="s">
        <v>1785</v>
      </c>
      <c r="J460" s="2791" t="s">
        <v>1787</v>
      </c>
      <c r="K460" s="2790">
        <v>365</v>
      </c>
      <c r="L460" s="1172"/>
      <c r="M460" s="1173"/>
      <c r="N460" s="1173"/>
      <c r="O460" s="1694" t="s">
        <v>80</v>
      </c>
      <c r="P460" s="964"/>
      <c r="Q460" s="964">
        <v>30</v>
      </c>
      <c r="R460" s="964">
        <v>1</v>
      </c>
      <c r="S460" s="2787">
        <v>30</v>
      </c>
      <c r="T460" s="1132" t="s">
        <v>385</v>
      </c>
      <c r="U460" s="1252"/>
      <c r="V460" s="1251"/>
      <c r="W460" s="1251"/>
    </row>
    <row r="461" spans="1:23" ht="12.75" customHeight="1" thickBot="1">
      <c r="A461" s="599" t="s">
        <v>315</v>
      </c>
      <c r="B461" s="4395"/>
      <c r="C461" s="2689">
        <v>366320</v>
      </c>
      <c r="D461" s="2689">
        <v>6783</v>
      </c>
      <c r="E461" s="2690" t="s">
        <v>718</v>
      </c>
      <c r="F461" s="2690" t="s">
        <v>34</v>
      </c>
      <c r="G461" s="2690" t="s">
        <v>536</v>
      </c>
      <c r="H461" s="2690" t="str">
        <f t="shared" ref="H461" si="107">A461&amp;"-"&amp;E461&amp;F461&amp;"-"&amp;G461</f>
        <v>PK4-YR-ME</v>
      </c>
      <c r="I461" s="2696" t="s">
        <v>1661</v>
      </c>
      <c r="J461" s="2697" t="s">
        <v>1693</v>
      </c>
      <c r="K461" s="2698">
        <v>540</v>
      </c>
      <c r="L461" s="701"/>
      <c r="M461" s="702"/>
      <c r="O461" s="970" t="s">
        <v>80</v>
      </c>
      <c r="P461" s="970"/>
      <c r="Q461" s="970">
        <v>60</v>
      </c>
      <c r="R461" s="970">
        <v>1</v>
      </c>
      <c r="S461" s="1905">
        <v>60</v>
      </c>
      <c r="T461" s="2655" t="s">
        <v>385</v>
      </c>
      <c r="U461" s="1252"/>
    </row>
    <row r="462" spans="1:23" ht="12.75" customHeight="1" thickBot="1">
      <c r="A462" s="599" t="s">
        <v>315</v>
      </c>
      <c r="B462" s="4395"/>
      <c r="C462" s="4403">
        <v>357014</v>
      </c>
      <c r="D462" s="4385">
        <v>1518</v>
      </c>
      <c r="E462" s="2216" t="s">
        <v>34</v>
      </c>
      <c r="F462" s="2216" t="s">
        <v>9</v>
      </c>
      <c r="G462" s="2216" t="s">
        <v>536</v>
      </c>
      <c r="H462" s="2216" t="s">
        <v>1569</v>
      </c>
      <c r="I462" s="4406" t="s">
        <v>147</v>
      </c>
      <c r="J462" s="2217" t="s">
        <v>1550</v>
      </c>
      <c r="K462" s="4385">
        <v>120</v>
      </c>
      <c r="L462" s="701"/>
      <c r="M462" s="702"/>
      <c r="O462" s="4106"/>
      <c r="P462" s="4106" t="s">
        <v>80</v>
      </c>
      <c r="Q462" s="4106">
        <v>120</v>
      </c>
      <c r="R462" s="4106">
        <v>2</v>
      </c>
      <c r="S462" s="4106">
        <f t="shared" si="104"/>
        <v>240</v>
      </c>
      <c r="T462" s="1130" t="s">
        <v>384</v>
      </c>
      <c r="U462" s="1253"/>
    </row>
    <row r="463" spans="1:23" ht="12.75" customHeight="1" thickBot="1">
      <c r="A463" s="599" t="s">
        <v>315</v>
      </c>
      <c r="B463" s="4395"/>
      <c r="C463" s="4404"/>
      <c r="D463" s="4386"/>
      <c r="E463" s="2216" t="s">
        <v>34</v>
      </c>
      <c r="F463" s="2216" t="s">
        <v>9</v>
      </c>
      <c r="G463" s="2216" t="s">
        <v>536</v>
      </c>
      <c r="H463" s="2216" t="s">
        <v>1569</v>
      </c>
      <c r="I463" s="4407"/>
      <c r="J463" s="4392" t="s">
        <v>1551</v>
      </c>
      <c r="K463" s="4386"/>
      <c r="O463" s="3760"/>
      <c r="P463" s="3760"/>
      <c r="Q463" s="3760"/>
      <c r="R463" s="3760"/>
      <c r="S463" s="3760"/>
      <c r="T463" s="1130"/>
      <c r="U463" s="1253"/>
    </row>
    <row r="464" spans="1:23" ht="12.75" customHeight="1" thickBot="1">
      <c r="A464" s="600" t="s">
        <v>315</v>
      </c>
      <c r="B464" s="4396"/>
      <c r="C464" s="4405"/>
      <c r="D464" s="4387"/>
      <c r="E464" s="2218" t="s">
        <v>34</v>
      </c>
      <c r="F464" s="2218" t="s">
        <v>9</v>
      </c>
      <c r="G464" s="2218" t="s">
        <v>536</v>
      </c>
      <c r="H464" s="2218" t="s">
        <v>1569</v>
      </c>
      <c r="I464" s="4408"/>
      <c r="J464" s="4393"/>
      <c r="K464" s="4387"/>
      <c r="L464" s="715"/>
      <c r="M464" s="716"/>
      <c r="N464" s="716"/>
      <c r="O464" s="3795"/>
      <c r="P464" s="3795" t="s">
        <v>80</v>
      </c>
      <c r="Q464" s="3795">
        <v>120</v>
      </c>
      <c r="R464" s="3795">
        <v>2</v>
      </c>
      <c r="S464" s="3795">
        <f t="shared" si="104"/>
        <v>240</v>
      </c>
      <c r="T464" s="1130" t="s">
        <v>383</v>
      </c>
      <c r="U464" s="1252"/>
    </row>
    <row r="465" spans="1:21" ht="12.75" customHeight="1">
      <c r="A465" s="598" t="s">
        <v>315</v>
      </c>
      <c r="B465" s="4394" t="s">
        <v>407</v>
      </c>
      <c r="C465" s="3793">
        <v>357015</v>
      </c>
      <c r="D465" s="3759">
        <v>1507</v>
      </c>
      <c r="E465" s="603" t="s">
        <v>846</v>
      </c>
      <c r="F465" s="603" t="s">
        <v>32</v>
      </c>
      <c r="G465" s="603" t="s">
        <v>536</v>
      </c>
      <c r="H465" s="603" t="s">
        <v>1572</v>
      </c>
      <c r="I465" s="3752" t="s">
        <v>106</v>
      </c>
      <c r="J465" s="652" t="s">
        <v>107</v>
      </c>
      <c r="K465" s="3742">
        <v>90</v>
      </c>
      <c r="L465" s="605"/>
      <c r="M465" s="606"/>
      <c r="N465" s="2060"/>
      <c r="O465" s="3742" t="s">
        <v>80</v>
      </c>
      <c r="P465" s="3754"/>
      <c r="Q465" s="3742">
        <v>60</v>
      </c>
      <c r="R465" s="3742">
        <v>1</v>
      </c>
      <c r="S465" s="3745">
        <f t="shared" si="104"/>
        <v>60</v>
      </c>
      <c r="T465" s="3886" t="s">
        <v>383</v>
      </c>
      <c r="U465" s="1252"/>
    </row>
    <row r="466" spans="1:21" ht="12.75" customHeight="1">
      <c r="A466" s="599" t="s">
        <v>315</v>
      </c>
      <c r="B466" s="4395"/>
      <c r="C466" s="3673"/>
      <c r="D466" s="3760"/>
      <c r="E466" s="640" t="s">
        <v>846</v>
      </c>
      <c r="F466" s="640" t="s">
        <v>32</v>
      </c>
      <c r="G466" s="640" t="s">
        <v>536</v>
      </c>
      <c r="H466" s="640" t="s">
        <v>1572</v>
      </c>
      <c r="I466" s="3753"/>
      <c r="J466" s="700" t="s">
        <v>108</v>
      </c>
      <c r="K466" s="3743"/>
      <c r="L466" s="701"/>
      <c r="M466" s="702"/>
      <c r="O466" s="3743"/>
      <c r="P466" s="3613"/>
      <c r="Q466" s="3743"/>
      <c r="R466" s="3743"/>
      <c r="S466" s="3616"/>
      <c r="T466" s="3891"/>
      <c r="U466" s="637"/>
    </row>
    <row r="467" spans="1:21" ht="12.75" customHeight="1">
      <c r="A467" s="599" t="s">
        <v>315</v>
      </c>
      <c r="B467" s="4395"/>
      <c r="C467" s="3673"/>
      <c r="D467" s="3760"/>
      <c r="E467" s="640" t="s">
        <v>846</v>
      </c>
      <c r="F467" s="640" t="s">
        <v>32</v>
      </c>
      <c r="G467" s="640" t="s">
        <v>536</v>
      </c>
      <c r="H467" s="640" t="s">
        <v>1572</v>
      </c>
      <c r="I467" s="3679"/>
      <c r="J467" s="700" t="s">
        <v>109</v>
      </c>
      <c r="K467" s="3743"/>
      <c r="L467" s="701"/>
      <c r="M467" s="702"/>
      <c r="O467" s="3743"/>
      <c r="P467" s="3613"/>
      <c r="Q467" s="3743"/>
      <c r="R467" s="3743"/>
      <c r="S467" s="3616"/>
      <c r="T467" s="3891"/>
      <c r="U467" s="637"/>
    </row>
    <row r="468" spans="1:21" ht="12.75" customHeight="1">
      <c r="A468" s="599" t="s">
        <v>315</v>
      </c>
      <c r="B468" s="4395"/>
      <c r="C468" s="3673"/>
      <c r="D468" s="3760"/>
      <c r="E468" s="640" t="s">
        <v>846</v>
      </c>
      <c r="F468" s="640" t="s">
        <v>32</v>
      </c>
      <c r="G468" s="640" t="s">
        <v>536</v>
      </c>
      <c r="H468" s="640" t="s">
        <v>1572</v>
      </c>
      <c r="I468" s="609" t="s">
        <v>110</v>
      </c>
      <c r="J468" s="700" t="s">
        <v>128</v>
      </c>
      <c r="K468" s="3743"/>
      <c r="L468" s="701"/>
      <c r="M468" s="702"/>
      <c r="O468" s="3743"/>
      <c r="P468" s="3613"/>
      <c r="Q468" s="3743"/>
      <c r="R468" s="3743"/>
      <c r="S468" s="3616"/>
      <c r="T468" s="3891"/>
      <c r="U468" s="637"/>
    </row>
    <row r="469" spans="1:21" ht="12.75" customHeight="1">
      <c r="A469" s="599" t="s">
        <v>315</v>
      </c>
      <c r="B469" s="4395"/>
      <c r="C469" s="3673"/>
      <c r="D469" s="3760"/>
      <c r="E469" s="640" t="s">
        <v>846</v>
      </c>
      <c r="F469" s="640" t="s">
        <v>32</v>
      </c>
      <c r="G469" s="640" t="s">
        <v>536</v>
      </c>
      <c r="H469" s="640" t="s">
        <v>1572</v>
      </c>
      <c r="I469" s="609" t="s">
        <v>112</v>
      </c>
      <c r="J469" s="700" t="s">
        <v>113</v>
      </c>
      <c r="K469" s="3743"/>
      <c r="L469" s="701"/>
      <c r="M469" s="702"/>
      <c r="O469" s="3743"/>
      <c r="P469" s="3613"/>
      <c r="Q469" s="3743"/>
      <c r="R469" s="3743"/>
      <c r="S469" s="3616"/>
      <c r="T469" s="3891"/>
      <c r="U469" s="637"/>
    </row>
    <row r="470" spans="1:21" ht="12.75" customHeight="1">
      <c r="A470" s="599" t="s">
        <v>315</v>
      </c>
      <c r="B470" s="4395"/>
      <c r="C470" s="3673"/>
      <c r="D470" s="3760"/>
      <c r="E470" s="640" t="s">
        <v>846</v>
      </c>
      <c r="F470" s="640" t="s">
        <v>32</v>
      </c>
      <c r="G470" s="640" t="s">
        <v>536</v>
      </c>
      <c r="H470" s="640" t="s">
        <v>1572</v>
      </c>
      <c r="I470" s="609" t="s">
        <v>114</v>
      </c>
      <c r="J470" s="700" t="s">
        <v>115</v>
      </c>
      <c r="K470" s="3743"/>
      <c r="L470" s="701"/>
      <c r="M470" s="702"/>
      <c r="O470" s="3743"/>
      <c r="P470" s="3613"/>
      <c r="Q470" s="3743"/>
      <c r="R470" s="3743"/>
      <c r="S470" s="3616"/>
      <c r="T470" s="3891"/>
      <c r="U470" s="637"/>
    </row>
    <row r="471" spans="1:21" ht="12.75" customHeight="1">
      <c r="A471" s="599" t="s">
        <v>315</v>
      </c>
      <c r="B471" s="4395"/>
      <c r="C471" s="3673"/>
      <c r="D471" s="3760"/>
      <c r="E471" s="640" t="s">
        <v>846</v>
      </c>
      <c r="F471" s="640" t="s">
        <v>32</v>
      </c>
      <c r="G471" s="640" t="s">
        <v>536</v>
      </c>
      <c r="H471" s="640" t="s">
        <v>1572</v>
      </c>
      <c r="I471" s="3568" t="s">
        <v>116</v>
      </c>
      <c r="J471" s="700" t="s">
        <v>117</v>
      </c>
      <c r="K471" s="3743"/>
      <c r="L471" s="701"/>
      <c r="M471" s="702"/>
      <c r="O471" s="3743"/>
      <c r="P471" s="3613"/>
      <c r="Q471" s="3743"/>
      <c r="R471" s="3743"/>
      <c r="S471" s="3616"/>
      <c r="T471" s="3891"/>
      <c r="U471" s="637"/>
    </row>
    <row r="472" spans="1:21" ht="12.75" customHeight="1">
      <c r="A472" s="599" t="s">
        <v>315</v>
      </c>
      <c r="B472" s="4395"/>
      <c r="C472" s="3673"/>
      <c r="D472" s="3760"/>
      <c r="E472" s="640" t="s">
        <v>846</v>
      </c>
      <c r="F472" s="640" t="s">
        <v>32</v>
      </c>
      <c r="G472" s="640" t="s">
        <v>536</v>
      </c>
      <c r="H472" s="640" t="s">
        <v>1572</v>
      </c>
      <c r="I472" s="3753"/>
      <c r="J472" s="700" t="s">
        <v>118</v>
      </c>
      <c r="K472" s="3743"/>
      <c r="L472" s="701"/>
      <c r="M472" s="702"/>
      <c r="O472" s="3743"/>
      <c r="P472" s="3613"/>
      <c r="Q472" s="3743"/>
      <c r="R472" s="3743"/>
      <c r="S472" s="3616"/>
      <c r="T472" s="3891"/>
      <c r="U472" s="637"/>
    </row>
    <row r="473" spans="1:21" ht="12.75" customHeight="1">
      <c r="A473" s="599" t="s">
        <v>315</v>
      </c>
      <c r="B473" s="4395"/>
      <c r="C473" s="3670"/>
      <c r="D473" s="3885"/>
      <c r="E473" s="887" t="s">
        <v>846</v>
      </c>
      <c r="F473" s="887" t="s">
        <v>32</v>
      </c>
      <c r="G473" s="887" t="s">
        <v>536</v>
      </c>
      <c r="H473" s="887" t="s">
        <v>1572</v>
      </c>
      <c r="I473" s="3659"/>
      <c r="J473" s="2219" t="s">
        <v>119</v>
      </c>
      <c r="K473" s="3661"/>
      <c r="L473" s="2220"/>
      <c r="M473" s="2221"/>
      <c r="N473" s="2221"/>
      <c r="O473" s="3661"/>
      <c r="P473" s="3614"/>
      <c r="Q473" s="3661"/>
      <c r="R473" s="3661"/>
      <c r="S473" s="3617"/>
      <c r="T473" s="4384"/>
      <c r="U473" s="637"/>
    </row>
    <row r="474" spans="1:21" ht="12.75" customHeight="1" thickBot="1">
      <c r="A474" s="599" t="s">
        <v>315</v>
      </c>
      <c r="B474" s="4395"/>
      <c r="C474" s="2234"/>
      <c r="D474" s="2223">
        <v>3231</v>
      </c>
      <c r="E474" s="2228" t="s">
        <v>695</v>
      </c>
      <c r="F474" s="2228" t="s">
        <v>32</v>
      </c>
      <c r="G474" s="2228" t="s">
        <v>697</v>
      </c>
      <c r="H474" s="2228" t="s">
        <v>1573</v>
      </c>
      <c r="I474" s="2229" t="s">
        <v>120</v>
      </c>
      <c r="J474" s="2230" t="s">
        <v>121</v>
      </c>
      <c r="K474" s="2224">
        <v>60</v>
      </c>
      <c r="L474" s="2225"/>
      <c r="M474" s="2226"/>
      <c r="N474" s="2226"/>
      <c r="O474" s="1103" t="s">
        <v>80</v>
      </c>
      <c r="P474" s="1103"/>
      <c r="Q474" s="1103">
        <v>60</v>
      </c>
      <c r="R474" s="1103">
        <v>2</v>
      </c>
      <c r="S474" s="2222">
        <f t="shared" ref="S474" si="108">Q474*R474</f>
        <v>120</v>
      </c>
      <c r="T474" s="2227" t="s">
        <v>383</v>
      </c>
      <c r="U474" s="637"/>
    </row>
    <row r="475" spans="1:21" ht="12.75" customHeight="1" thickBot="1">
      <c r="A475" s="599" t="s">
        <v>315</v>
      </c>
      <c r="B475" s="4395"/>
      <c r="C475" s="2089">
        <v>357021</v>
      </c>
      <c r="D475" s="2087">
        <v>1510</v>
      </c>
      <c r="E475" s="2087" t="s">
        <v>34</v>
      </c>
      <c r="F475" s="2087" t="s">
        <v>42</v>
      </c>
      <c r="G475" s="2087" t="s">
        <v>706</v>
      </c>
      <c r="H475" s="2087" t="s">
        <v>1354</v>
      </c>
      <c r="I475" s="2088" t="s">
        <v>1307</v>
      </c>
      <c r="J475" s="2088" t="s">
        <v>1308</v>
      </c>
      <c r="K475" s="957">
        <v>120</v>
      </c>
      <c r="L475" s="1169"/>
      <c r="M475" s="1170"/>
      <c r="N475" s="1170"/>
      <c r="O475" s="957"/>
      <c r="P475" s="957" t="s">
        <v>80</v>
      </c>
      <c r="Q475" s="957">
        <v>60</v>
      </c>
      <c r="R475" s="957">
        <v>2</v>
      </c>
      <c r="S475" s="1171">
        <f t="shared" ref="S475:S494" si="109">Q475*R475</f>
        <v>120</v>
      </c>
      <c r="T475" s="1130" t="s">
        <v>383</v>
      </c>
      <c r="U475" s="1252"/>
    </row>
    <row r="476" spans="1:21" ht="12.75" customHeight="1">
      <c r="A476" s="599" t="s">
        <v>315</v>
      </c>
      <c r="B476" s="4395"/>
      <c r="C476" s="4416">
        <v>357020</v>
      </c>
      <c r="D476" s="4400">
        <v>1513</v>
      </c>
      <c r="E476" s="2209" t="s">
        <v>696</v>
      </c>
      <c r="F476" s="2209" t="s">
        <v>9</v>
      </c>
      <c r="G476" s="2209" t="s">
        <v>697</v>
      </c>
      <c r="H476" s="2209" t="s">
        <v>1570</v>
      </c>
      <c r="I476" s="4431" t="s">
        <v>130</v>
      </c>
      <c r="J476" s="2208" t="s">
        <v>68</v>
      </c>
      <c r="K476" s="4400">
        <v>180</v>
      </c>
      <c r="L476" s="701"/>
      <c r="M476" s="702"/>
      <c r="O476" s="3759"/>
      <c r="P476" s="3759" t="s">
        <v>80</v>
      </c>
      <c r="Q476" s="3759">
        <v>480</v>
      </c>
      <c r="R476" s="3759">
        <v>3</v>
      </c>
      <c r="S476" s="3759">
        <f t="shared" si="109"/>
        <v>1440</v>
      </c>
      <c r="T476" s="3891" t="s">
        <v>384</v>
      </c>
      <c r="U476" s="1252"/>
    </row>
    <row r="477" spans="1:21" ht="12.75" customHeight="1" thickBot="1">
      <c r="A477" s="599" t="s">
        <v>315</v>
      </c>
      <c r="B477" s="4395"/>
      <c r="C477" s="4417"/>
      <c r="D477" s="4401"/>
      <c r="E477" s="2209" t="s">
        <v>696</v>
      </c>
      <c r="F477" s="2209" t="s">
        <v>9</v>
      </c>
      <c r="G477" s="2209" t="s">
        <v>697</v>
      </c>
      <c r="H477" s="2209" t="s">
        <v>1570</v>
      </c>
      <c r="I477" s="4432"/>
      <c r="J477" s="2208" t="s">
        <v>131</v>
      </c>
      <c r="K477" s="4401"/>
      <c r="L477" s="701"/>
      <c r="M477" s="702"/>
      <c r="O477" s="3760"/>
      <c r="P477" s="3760" t="s">
        <v>80</v>
      </c>
      <c r="Q477" s="3760">
        <v>480</v>
      </c>
      <c r="R477" s="3760">
        <v>3</v>
      </c>
      <c r="S477" s="3760">
        <f t="shared" si="109"/>
        <v>1440</v>
      </c>
      <c r="T477" s="3887"/>
      <c r="U477" s="1252"/>
    </row>
    <row r="478" spans="1:21" ht="12.75" customHeight="1" thickBot="1">
      <c r="A478" s="599" t="s">
        <v>315</v>
      </c>
      <c r="B478" s="4395"/>
      <c r="C478" s="4418"/>
      <c r="D478" s="4402"/>
      <c r="E478" s="2209" t="s">
        <v>696</v>
      </c>
      <c r="F478" s="2209" t="s">
        <v>9</v>
      </c>
      <c r="G478" s="2209" t="s">
        <v>697</v>
      </c>
      <c r="H478" s="2209" t="s">
        <v>1570</v>
      </c>
      <c r="I478" s="4433"/>
      <c r="J478" s="2208" t="s">
        <v>69</v>
      </c>
      <c r="K478" s="4402"/>
      <c r="L478" s="701"/>
      <c r="M478" s="702"/>
      <c r="N478" s="702"/>
      <c r="O478" s="3761"/>
      <c r="P478" s="3761" t="s">
        <v>80</v>
      </c>
      <c r="Q478" s="3761">
        <v>480</v>
      </c>
      <c r="R478" s="3761">
        <v>3</v>
      </c>
      <c r="S478" s="3761">
        <f t="shared" si="109"/>
        <v>1440</v>
      </c>
      <c r="T478" s="1130" t="s">
        <v>383</v>
      </c>
      <c r="U478" s="1252"/>
    </row>
    <row r="479" spans="1:21" ht="12.75" customHeight="1" thickBot="1">
      <c r="A479" s="599" t="s">
        <v>315</v>
      </c>
      <c r="B479" s="4395"/>
      <c r="C479" s="4088">
        <v>357017</v>
      </c>
      <c r="D479" s="3952">
        <v>1514</v>
      </c>
      <c r="E479" s="3952" t="s">
        <v>718</v>
      </c>
      <c r="F479" s="3952" t="s">
        <v>34</v>
      </c>
      <c r="G479" s="3952" t="s">
        <v>536</v>
      </c>
      <c r="H479" s="3952" t="s">
        <v>1637</v>
      </c>
      <c r="I479" s="4381" t="s">
        <v>132</v>
      </c>
      <c r="J479" s="2691" t="s">
        <v>1678</v>
      </c>
      <c r="K479" s="3952">
        <v>365</v>
      </c>
      <c r="L479" s="701"/>
      <c r="M479" s="702"/>
      <c r="O479" s="4106"/>
      <c r="P479" s="4106" t="s">
        <v>80</v>
      </c>
      <c r="Q479" s="4106">
        <v>480</v>
      </c>
      <c r="R479" s="4106">
        <v>3</v>
      </c>
      <c r="S479" s="4106">
        <f t="shared" si="109"/>
        <v>1440</v>
      </c>
      <c r="T479" s="1132" t="s">
        <v>385</v>
      </c>
      <c r="U479" s="1252"/>
    </row>
    <row r="480" spans="1:21" ht="12.75" customHeight="1">
      <c r="A480" s="599" t="s">
        <v>315</v>
      </c>
      <c r="B480" s="4395"/>
      <c r="C480" s="4089"/>
      <c r="D480" s="3953"/>
      <c r="E480" s="3953"/>
      <c r="F480" s="3953"/>
      <c r="G480" s="3953"/>
      <c r="H480" s="3953"/>
      <c r="I480" s="4382"/>
      <c r="J480" s="2691" t="s">
        <v>134</v>
      </c>
      <c r="K480" s="3953"/>
      <c r="L480" s="701"/>
      <c r="M480" s="702"/>
      <c r="O480" s="3760"/>
      <c r="P480" s="3760" t="s">
        <v>80</v>
      </c>
      <c r="Q480" s="3760">
        <v>480</v>
      </c>
      <c r="R480" s="3760">
        <v>3</v>
      </c>
      <c r="S480" s="3760">
        <f t="shared" si="109"/>
        <v>1440</v>
      </c>
      <c r="T480" s="3886" t="s">
        <v>383</v>
      </c>
      <c r="U480" s="1252"/>
    </row>
    <row r="481" spans="1:23" ht="12.75" customHeight="1" thickBot="1">
      <c r="A481" s="599" t="s">
        <v>315</v>
      </c>
      <c r="B481" s="4395"/>
      <c r="C481" s="4090"/>
      <c r="D481" s="3954"/>
      <c r="E481" s="3954"/>
      <c r="F481" s="3954"/>
      <c r="G481" s="3954"/>
      <c r="H481" s="3954"/>
      <c r="I481" s="4383"/>
      <c r="J481" s="2691" t="s">
        <v>135</v>
      </c>
      <c r="K481" s="3954"/>
      <c r="L481" s="701"/>
      <c r="M481" s="702"/>
      <c r="N481" s="702"/>
      <c r="O481" s="3761"/>
      <c r="P481" s="3761" t="s">
        <v>80</v>
      </c>
      <c r="Q481" s="3761">
        <v>480</v>
      </c>
      <c r="R481" s="3761">
        <v>3</v>
      </c>
      <c r="S481" s="3761">
        <f t="shared" si="109"/>
        <v>1440</v>
      </c>
      <c r="T481" s="3887"/>
      <c r="U481" s="1252"/>
    </row>
    <row r="482" spans="1:23" ht="12.75" customHeight="1" thickBot="1">
      <c r="A482" s="599" t="s">
        <v>315</v>
      </c>
      <c r="B482" s="4395"/>
      <c r="C482" s="4091">
        <v>357019</v>
      </c>
      <c r="D482" s="3990">
        <v>1516</v>
      </c>
      <c r="E482" s="3990" t="s">
        <v>718</v>
      </c>
      <c r="F482" s="3990" t="s">
        <v>34</v>
      </c>
      <c r="G482" s="3990" t="s">
        <v>536</v>
      </c>
      <c r="H482" s="3990" t="s">
        <v>1637</v>
      </c>
      <c r="I482" s="4427" t="s">
        <v>139</v>
      </c>
      <c r="J482" s="2692" t="s">
        <v>1679</v>
      </c>
      <c r="K482" s="3990">
        <v>365</v>
      </c>
      <c r="L482" s="701"/>
      <c r="M482" s="702"/>
      <c r="O482" s="4106"/>
      <c r="P482" s="4106" t="s">
        <v>80</v>
      </c>
      <c r="Q482" s="4106">
        <v>480</v>
      </c>
      <c r="R482" s="4106">
        <v>3</v>
      </c>
      <c r="S482" s="4106">
        <f t="shared" si="109"/>
        <v>1440</v>
      </c>
      <c r="T482" s="1132" t="s">
        <v>385</v>
      </c>
      <c r="U482" s="1252"/>
    </row>
    <row r="483" spans="1:23" ht="12.75" customHeight="1" thickBot="1">
      <c r="A483" s="599" t="s">
        <v>315</v>
      </c>
      <c r="B483" s="4395"/>
      <c r="C483" s="4092"/>
      <c r="D483" s="3991"/>
      <c r="E483" s="3991"/>
      <c r="F483" s="3991"/>
      <c r="G483" s="3991"/>
      <c r="H483" s="3991"/>
      <c r="I483" s="4428"/>
      <c r="J483" s="2692" t="s">
        <v>143</v>
      </c>
      <c r="K483" s="3991"/>
      <c r="L483" s="701"/>
      <c r="M483" s="702"/>
      <c r="N483" s="702"/>
      <c r="O483" s="3761"/>
      <c r="P483" s="3761" t="s">
        <v>80</v>
      </c>
      <c r="Q483" s="3761">
        <v>480</v>
      </c>
      <c r="R483" s="3761">
        <v>3</v>
      </c>
      <c r="S483" s="3761">
        <f t="shared" si="109"/>
        <v>1440</v>
      </c>
      <c r="T483" s="1130" t="s">
        <v>383</v>
      </c>
      <c r="U483" s="1252"/>
    </row>
    <row r="484" spans="1:23" ht="12" customHeight="1">
      <c r="A484" s="599" t="s">
        <v>315</v>
      </c>
      <c r="B484" s="4395"/>
      <c r="C484" s="4101">
        <v>357018</v>
      </c>
      <c r="D484" s="4004">
        <v>1517</v>
      </c>
      <c r="E484" s="4004" t="s">
        <v>718</v>
      </c>
      <c r="F484" s="4004" t="s">
        <v>34</v>
      </c>
      <c r="G484" s="4004" t="s">
        <v>536</v>
      </c>
      <c r="H484" s="4004" t="str">
        <f t="shared" ref="H484" si="110">A484&amp;"-"&amp;E484&amp;F484&amp;"-"&amp;G484</f>
        <v>PK4-YR-ME</v>
      </c>
      <c r="I484" s="4434" t="s">
        <v>144</v>
      </c>
      <c r="J484" s="3048" t="s">
        <v>1680</v>
      </c>
      <c r="K484" s="4424">
        <v>365</v>
      </c>
      <c r="L484" s="701"/>
      <c r="M484" s="702"/>
      <c r="O484" s="4106"/>
      <c r="P484" s="4106" t="s">
        <v>80</v>
      </c>
      <c r="Q484" s="4106">
        <v>480</v>
      </c>
      <c r="R484" s="4106">
        <v>3</v>
      </c>
      <c r="S484" s="4106">
        <f t="shared" si="109"/>
        <v>1440</v>
      </c>
      <c r="T484" s="3886" t="s">
        <v>385</v>
      </c>
      <c r="U484" s="1252"/>
    </row>
    <row r="485" spans="1:23" ht="12.75" customHeight="1" thickBot="1">
      <c r="A485" s="599" t="s">
        <v>315</v>
      </c>
      <c r="B485" s="4395"/>
      <c r="C485" s="4102"/>
      <c r="D485" s="4005"/>
      <c r="E485" s="4005"/>
      <c r="F485" s="4005"/>
      <c r="G485" s="4005"/>
      <c r="H485" s="4005"/>
      <c r="I485" s="4435"/>
      <c r="J485" s="2693" t="s">
        <v>146</v>
      </c>
      <c r="K485" s="4425"/>
      <c r="L485" s="701"/>
      <c r="M485" s="702"/>
      <c r="N485" s="702"/>
      <c r="O485" s="3761"/>
      <c r="P485" s="3761" t="s">
        <v>80</v>
      </c>
      <c r="Q485" s="3761">
        <v>480</v>
      </c>
      <c r="R485" s="3761">
        <v>3</v>
      </c>
      <c r="S485" s="3761">
        <f t="shared" si="109"/>
        <v>1440</v>
      </c>
      <c r="T485" s="3887"/>
      <c r="U485" s="1252"/>
    </row>
    <row r="486" spans="1:23" ht="12.75" customHeight="1" thickBot="1">
      <c r="A486" s="599" t="s">
        <v>315</v>
      </c>
      <c r="B486" s="4395"/>
      <c r="C486" s="4103"/>
      <c r="D486" s="4006"/>
      <c r="E486" s="4006"/>
      <c r="F486" s="4006"/>
      <c r="G486" s="4006"/>
      <c r="H486" s="4006"/>
      <c r="I486" s="4436"/>
      <c r="J486" s="3049" t="s">
        <v>1809</v>
      </c>
      <c r="K486" s="4426"/>
      <c r="L486" s="701"/>
      <c r="M486" s="702"/>
      <c r="O486" s="2171"/>
      <c r="P486" s="2171"/>
      <c r="Q486" s="2171"/>
      <c r="R486" s="2171"/>
      <c r="S486" s="2171"/>
      <c r="T486" s="1132"/>
      <c r="U486" s="1252"/>
    </row>
    <row r="487" spans="1:23" ht="12.75" customHeight="1">
      <c r="A487" s="599" t="s">
        <v>315</v>
      </c>
      <c r="B487" s="4395"/>
      <c r="C487" s="4390">
        <v>366379</v>
      </c>
      <c r="D487" s="4388">
        <v>6796</v>
      </c>
      <c r="E487" s="4388" t="s">
        <v>718</v>
      </c>
      <c r="F487" s="4388" t="s">
        <v>34</v>
      </c>
      <c r="G487" s="4388" t="s">
        <v>536</v>
      </c>
      <c r="H487" s="4388" t="s">
        <v>1637</v>
      </c>
      <c r="I487" s="4412" t="s">
        <v>1723</v>
      </c>
      <c r="J487" s="2719" t="s">
        <v>1724</v>
      </c>
      <c r="K487" s="4388">
        <v>365</v>
      </c>
      <c r="L487" s="701"/>
      <c r="M487" s="702"/>
      <c r="O487" s="4106"/>
      <c r="P487" s="4106" t="s">
        <v>80</v>
      </c>
      <c r="Q487" s="4106">
        <v>480</v>
      </c>
      <c r="R487" s="4106">
        <v>3</v>
      </c>
      <c r="S487" s="4106">
        <f t="shared" si="109"/>
        <v>1440</v>
      </c>
      <c r="T487" s="3886" t="s">
        <v>385</v>
      </c>
      <c r="U487" s="1252"/>
    </row>
    <row r="488" spans="1:23" ht="12.75" customHeight="1" thickBot="1">
      <c r="A488" s="599" t="s">
        <v>315</v>
      </c>
      <c r="B488" s="4395"/>
      <c r="C488" s="4391"/>
      <c r="D488" s="4389"/>
      <c r="E488" s="4389"/>
      <c r="F488" s="4389"/>
      <c r="G488" s="4389"/>
      <c r="H488" s="4389"/>
      <c r="I488" s="4413"/>
      <c r="J488" s="2719" t="s">
        <v>1725</v>
      </c>
      <c r="K488" s="4389"/>
      <c r="L488" s="701"/>
      <c r="M488" s="702"/>
      <c r="O488" s="3761"/>
      <c r="P488" s="3761" t="s">
        <v>80</v>
      </c>
      <c r="Q488" s="3761">
        <v>480</v>
      </c>
      <c r="R488" s="3761">
        <v>3</v>
      </c>
      <c r="S488" s="3761">
        <f t="shared" si="109"/>
        <v>1440</v>
      </c>
      <c r="T488" s="3887"/>
      <c r="U488" s="1252"/>
    </row>
    <row r="489" spans="1:23" s="973" customFormat="1" ht="12.75" customHeight="1">
      <c r="A489" s="599" t="s">
        <v>315</v>
      </c>
      <c r="B489" s="4395"/>
      <c r="C489" s="2788">
        <v>366791</v>
      </c>
      <c r="D489" s="2789">
        <v>7161</v>
      </c>
      <c r="E489" s="2789" t="s">
        <v>718</v>
      </c>
      <c r="F489" s="2789" t="s">
        <v>34</v>
      </c>
      <c r="G489" s="2789" t="s">
        <v>536</v>
      </c>
      <c r="H489" s="2789" t="str">
        <f t="shared" ref="H489" si="111">A489&amp;"-"&amp;E489&amp;F489&amp;"-"&amp;G489</f>
        <v>PK4-YR-ME</v>
      </c>
      <c r="I489" s="2792" t="s">
        <v>1785</v>
      </c>
      <c r="J489" s="2791" t="s">
        <v>1787</v>
      </c>
      <c r="K489" s="2790">
        <v>365</v>
      </c>
      <c r="L489" s="1172"/>
      <c r="M489" s="1173"/>
      <c r="N489" s="1173"/>
      <c r="O489" s="1694" t="s">
        <v>80</v>
      </c>
      <c r="P489" s="964"/>
      <c r="Q489" s="964">
        <v>30</v>
      </c>
      <c r="R489" s="964">
        <v>1</v>
      </c>
      <c r="S489" s="2787">
        <v>30</v>
      </c>
      <c r="T489" s="1132" t="s">
        <v>385</v>
      </c>
      <c r="U489" s="1252"/>
      <c r="V489" s="1251"/>
      <c r="W489" s="1251"/>
    </row>
    <row r="490" spans="1:23" ht="12.75" customHeight="1" thickBot="1">
      <c r="A490" s="599" t="s">
        <v>315</v>
      </c>
      <c r="B490" s="4395"/>
      <c r="C490" s="2689">
        <v>366321</v>
      </c>
      <c r="D490" s="2689">
        <v>6783</v>
      </c>
      <c r="E490" s="2690" t="s">
        <v>718</v>
      </c>
      <c r="F490" s="2690" t="s">
        <v>34</v>
      </c>
      <c r="G490" s="2690" t="s">
        <v>536</v>
      </c>
      <c r="H490" s="2690" t="str">
        <f t="shared" ref="H490" si="112">A490&amp;"-"&amp;E490&amp;F490&amp;"-"&amp;G490</f>
        <v>PK4-YR-ME</v>
      </c>
      <c r="I490" s="2696" t="s">
        <v>1661</v>
      </c>
      <c r="J490" s="2697" t="s">
        <v>1694</v>
      </c>
      <c r="K490" s="2698">
        <v>540</v>
      </c>
      <c r="L490" s="701"/>
      <c r="M490" s="702"/>
      <c r="O490" s="970" t="s">
        <v>80</v>
      </c>
      <c r="P490" s="970"/>
      <c r="Q490" s="970">
        <v>60</v>
      </c>
      <c r="R490" s="970">
        <v>1</v>
      </c>
      <c r="S490" s="1905">
        <v>60</v>
      </c>
      <c r="T490" s="2655" t="s">
        <v>385</v>
      </c>
      <c r="U490" s="1252"/>
    </row>
    <row r="491" spans="1:23" ht="12.75" customHeight="1" thickBot="1">
      <c r="A491" s="599" t="s">
        <v>315</v>
      </c>
      <c r="B491" s="4395"/>
      <c r="C491" s="4403">
        <v>357022</v>
      </c>
      <c r="D491" s="4385">
        <v>1518</v>
      </c>
      <c r="E491" s="2216" t="s">
        <v>34</v>
      </c>
      <c r="F491" s="2216" t="s">
        <v>9</v>
      </c>
      <c r="G491" s="2216" t="s">
        <v>536</v>
      </c>
      <c r="H491" s="2216" t="s">
        <v>1569</v>
      </c>
      <c r="I491" s="4406" t="s">
        <v>147</v>
      </c>
      <c r="J491" s="2217" t="s">
        <v>1550</v>
      </c>
      <c r="K491" s="4385">
        <v>120</v>
      </c>
      <c r="L491" s="701"/>
      <c r="M491" s="702"/>
      <c r="O491" s="4106"/>
      <c r="P491" s="4106" t="s">
        <v>80</v>
      </c>
      <c r="Q491" s="4106">
        <v>120</v>
      </c>
      <c r="R491" s="4106">
        <v>2</v>
      </c>
      <c r="S491" s="4106">
        <f t="shared" si="109"/>
        <v>240</v>
      </c>
      <c r="T491" s="1130" t="s">
        <v>384</v>
      </c>
      <c r="U491" s="1253"/>
    </row>
    <row r="492" spans="1:23" ht="12.75" customHeight="1" thickBot="1">
      <c r="A492" s="599" t="s">
        <v>315</v>
      </c>
      <c r="B492" s="4395"/>
      <c r="C492" s="4404"/>
      <c r="D492" s="4386"/>
      <c r="E492" s="2216" t="s">
        <v>34</v>
      </c>
      <c r="F492" s="2216" t="s">
        <v>9</v>
      </c>
      <c r="G492" s="2216" t="s">
        <v>536</v>
      </c>
      <c r="H492" s="2216" t="s">
        <v>1569</v>
      </c>
      <c r="I492" s="4407"/>
      <c r="J492" s="4392" t="s">
        <v>1551</v>
      </c>
      <c r="K492" s="4386"/>
      <c r="O492" s="3760"/>
      <c r="P492" s="3760"/>
      <c r="Q492" s="3760"/>
      <c r="R492" s="3760"/>
      <c r="S492" s="3760"/>
      <c r="T492" s="1130"/>
      <c r="U492" s="1253"/>
    </row>
    <row r="493" spans="1:23" ht="12.75" customHeight="1" thickBot="1">
      <c r="A493" s="600" t="s">
        <v>315</v>
      </c>
      <c r="B493" s="4396"/>
      <c r="C493" s="4405"/>
      <c r="D493" s="4387"/>
      <c r="E493" s="2218" t="s">
        <v>34</v>
      </c>
      <c r="F493" s="2218" t="s">
        <v>9</v>
      </c>
      <c r="G493" s="2218" t="s">
        <v>536</v>
      </c>
      <c r="H493" s="2218" t="s">
        <v>1569</v>
      </c>
      <c r="I493" s="4408"/>
      <c r="J493" s="4393"/>
      <c r="K493" s="4387"/>
      <c r="L493" s="715"/>
      <c r="M493" s="716"/>
      <c r="N493" s="716"/>
      <c r="O493" s="3795"/>
      <c r="P493" s="3795" t="s">
        <v>80</v>
      </c>
      <c r="Q493" s="3795">
        <v>120</v>
      </c>
      <c r="R493" s="3795">
        <v>2</v>
      </c>
      <c r="S493" s="3795">
        <f t="shared" si="109"/>
        <v>240</v>
      </c>
      <c r="T493" s="1130" t="s">
        <v>383</v>
      </c>
      <c r="U493" s="1252"/>
    </row>
    <row r="494" spans="1:23" ht="12.75" customHeight="1">
      <c r="A494" s="598" t="s">
        <v>315</v>
      </c>
      <c r="B494" s="4394" t="s">
        <v>406</v>
      </c>
      <c r="C494" s="3793">
        <v>357023</v>
      </c>
      <c r="D494" s="3759">
        <v>1507</v>
      </c>
      <c r="E494" s="603" t="s">
        <v>846</v>
      </c>
      <c r="F494" s="603" t="s">
        <v>32</v>
      </c>
      <c r="G494" s="603" t="s">
        <v>536</v>
      </c>
      <c r="H494" s="603" t="s">
        <v>1572</v>
      </c>
      <c r="I494" s="3752" t="s">
        <v>106</v>
      </c>
      <c r="J494" s="652" t="s">
        <v>107</v>
      </c>
      <c r="K494" s="3742">
        <v>90</v>
      </c>
      <c r="L494" s="605"/>
      <c r="M494" s="606"/>
      <c r="N494" s="2060"/>
      <c r="O494" s="3742" t="s">
        <v>80</v>
      </c>
      <c r="P494" s="3754"/>
      <c r="Q494" s="3742">
        <v>60</v>
      </c>
      <c r="R494" s="3742">
        <v>1</v>
      </c>
      <c r="S494" s="3745">
        <f t="shared" si="109"/>
        <v>60</v>
      </c>
      <c r="T494" s="3886" t="s">
        <v>383</v>
      </c>
      <c r="U494" s="1252"/>
    </row>
    <row r="495" spans="1:23" ht="12.75" customHeight="1">
      <c r="A495" s="599" t="s">
        <v>315</v>
      </c>
      <c r="B495" s="4395"/>
      <c r="C495" s="3673"/>
      <c r="D495" s="3760"/>
      <c r="E495" s="640" t="s">
        <v>846</v>
      </c>
      <c r="F495" s="640" t="s">
        <v>32</v>
      </c>
      <c r="G495" s="640" t="s">
        <v>536</v>
      </c>
      <c r="H495" s="640" t="s">
        <v>1572</v>
      </c>
      <c r="I495" s="3753"/>
      <c r="J495" s="700" t="s">
        <v>108</v>
      </c>
      <c r="K495" s="3743"/>
      <c r="L495" s="701"/>
      <c r="M495" s="702"/>
      <c r="O495" s="3743"/>
      <c r="P495" s="3613"/>
      <c r="Q495" s="3743"/>
      <c r="R495" s="3743"/>
      <c r="S495" s="3616"/>
      <c r="T495" s="3891"/>
      <c r="U495" s="637"/>
    </row>
    <row r="496" spans="1:23" ht="12.75" customHeight="1">
      <c r="A496" s="599" t="s">
        <v>315</v>
      </c>
      <c r="B496" s="4395"/>
      <c r="C496" s="3673"/>
      <c r="D496" s="3760"/>
      <c r="E496" s="640" t="s">
        <v>846</v>
      </c>
      <c r="F496" s="640" t="s">
        <v>32</v>
      </c>
      <c r="G496" s="640" t="s">
        <v>536</v>
      </c>
      <c r="H496" s="640" t="s">
        <v>1572</v>
      </c>
      <c r="I496" s="3679"/>
      <c r="J496" s="700" t="s">
        <v>109</v>
      </c>
      <c r="K496" s="3743"/>
      <c r="L496" s="701"/>
      <c r="M496" s="702"/>
      <c r="O496" s="3743"/>
      <c r="P496" s="3613"/>
      <c r="Q496" s="3743"/>
      <c r="R496" s="3743"/>
      <c r="S496" s="3616"/>
      <c r="T496" s="3891"/>
      <c r="U496" s="637"/>
    </row>
    <row r="497" spans="1:21" ht="12.75" customHeight="1">
      <c r="A497" s="599" t="s">
        <v>315</v>
      </c>
      <c r="B497" s="4395"/>
      <c r="C497" s="3673"/>
      <c r="D497" s="3760"/>
      <c r="E497" s="640" t="s">
        <v>846</v>
      </c>
      <c r="F497" s="640" t="s">
        <v>32</v>
      </c>
      <c r="G497" s="640" t="s">
        <v>536</v>
      </c>
      <c r="H497" s="640" t="s">
        <v>1572</v>
      </c>
      <c r="I497" s="609" t="s">
        <v>110</v>
      </c>
      <c r="J497" s="700" t="s">
        <v>128</v>
      </c>
      <c r="K497" s="3743"/>
      <c r="L497" s="701"/>
      <c r="M497" s="702"/>
      <c r="O497" s="3743"/>
      <c r="P497" s="3613"/>
      <c r="Q497" s="3743"/>
      <c r="R497" s="3743"/>
      <c r="S497" s="3616"/>
      <c r="T497" s="3891"/>
      <c r="U497" s="637"/>
    </row>
    <row r="498" spans="1:21" ht="12.75" customHeight="1">
      <c r="A498" s="599" t="s">
        <v>315</v>
      </c>
      <c r="B498" s="4395"/>
      <c r="C498" s="3673"/>
      <c r="D498" s="3760"/>
      <c r="E498" s="640" t="s">
        <v>846</v>
      </c>
      <c r="F498" s="640" t="s">
        <v>32</v>
      </c>
      <c r="G498" s="640" t="s">
        <v>536</v>
      </c>
      <c r="H498" s="640" t="s">
        <v>1572</v>
      </c>
      <c r="I498" s="609" t="s">
        <v>112</v>
      </c>
      <c r="J498" s="700" t="s">
        <v>113</v>
      </c>
      <c r="K498" s="3743"/>
      <c r="L498" s="701"/>
      <c r="M498" s="702"/>
      <c r="O498" s="3743"/>
      <c r="P498" s="3613"/>
      <c r="Q498" s="3743"/>
      <c r="R498" s="3743"/>
      <c r="S498" s="3616"/>
      <c r="T498" s="3891"/>
      <c r="U498" s="637"/>
    </row>
    <row r="499" spans="1:21" ht="12.75" customHeight="1">
      <c r="A499" s="599" t="s">
        <v>315</v>
      </c>
      <c r="B499" s="4395"/>
      <c r="C499" s="3673"/>
      <c r="D499" s="3760"/>
      <c r="E499" s="640" t="s">
        <v>846</v>
      </c>
      <c r="F499" s="640" t="s">
        <v>32</v>
      </c>
      <c r="G499" s="640" t="s">
        <v>536</v>
      </c>
      <c r="H499" s="640" t="s">
        <v>1572</v>
      </c>
      <c r="I499" s="609" t="s">
        <v>114</v>
      </c>
      <c r="J499" s="700" t="s">
        <v>115</v>
      </c>
      <c r="K499" s="3743"/>
      <c r="L499" s="701"/>
      <c r="M499" s="702"/>
      <c r="O499" s="3743"/>
      <c r="P499" s="3613"/>
      <c r="Q499" s="3743"/>
      <c r="R499" s="3743"/>
      <c r="S499" s="3616"/>
      <c r="T499" s="3891"/>
      <c r="U499" s="637"/>
    </row>
    <row r="500" spans="1:21" ht="12.75" customHeight="1">
      <c r="A500" s="599" t="s">
        <v>315</v>
      </c>
      <c r="B500" s="4395"/>
      <c r="C500" s="3673"/>
      <c r="D500" s="3760"/>
      <c r="E500" s="640" t="s">
        <v>846</v>
      </c>
      <c r="F500" s="640" t="s">
        <v>32</v>
      </c>
      <c r="G500" s="640" t="s">
        <v>536</v>
      </c>
      <c r="H500" s="640" t="s">
        <v>1572</v>
      </c>
      <c r="I500" s="3568" t="s">
        <v>116</v>
      </c>
      <c r="J500" s="700" t="s">
        <v>117</v>
      </c>
      <c r="K500" s="3743"/>
      <c r="L500" s="701"/>
      <c r="M500" s="702"/>
      <c r="O500" s="3743"/>
      <c r="P500" s="3613"/>
      <c r="Q500" s="3743"/>
      <c r="R500" s="3743"/>
      <c r="S500" s="3616"/>
      <c r="T500" s="3891"/>
      <c r="U500" s="637"/>
    </row>
    <row r="501" spans="1:21" ht="12.75" customHeight="1">
      <c r="A501" s="599" t="s">
        <v>315</v>
      </c>
      <c r="B501" s="4395"/>
      <c r="C501" s="3673"/>
      <c r="D501" s="3760"/>
      <c r="E501" s="640" t="s">
        <v>846</v>
      </c>
      <c r="F501" s="640" t="s">
        <v>32</v>
      </c>
      <c r="G501" s="640" t="s">
        <v>536</v>
      </c>
      <c r="H501" s="640" t="s">
        <v>1572</v>
      </c>
      <c r="I501" s="3753"/>
      <c r="J501" s="700" t="s">
        <v>118</v>
      </c>
      <c r="K501" s="3743"/>
      <c r="L501" s="701"/>
      <c r="M501" s="702"/>
      <c r="O501" s="3743"/>
      <c r="P501" s="3613"/>
      <c r="Q501" s="3743"/>
      <c r="R501" s="3743"/>
      <c r="S501" s="3616"/>
      <c r="T501" s="3891"/>
      <c r="U501" s="637"/>
    </row>
    <row r="502" spans="1:21" ht="12.75" customHeight="1">
      <c r="A502" s="599" t="s">
        <v>315</v>
      </c>
      <c r="B502" s="4395"/>
      <c r="C502" s="3670"/>
      <c r="D502" s="3885"/>
      <c r="E502" s="887" t="s">
        <v>846</v>
      </c>
      <c r="F502" s="887" t="s">
        <v>32</v>
      </c>
      <c r="G502" s="887" t="s">
        <v>536</v>
      </c>
      <c r="H502" s="887" t="s">
        <v>1572</v>
      </c>
      <c r="I502" s="3659"/>
      <c r="J502" s="2219" t="s">
        <v>119</v>
      </c>
      <c r="K502" s="3661"/>
      <c r="L502" s="2220"/>
      <c r="M502" s="2221"/>
      <c r="N502" s="2221"/>
      <c r="O502" s="3661"/>
      <c r="P502" s="3614"/>
      <c r="Q502" s="3661"/>
      <c r="R502" s="3661"/>
      <c r="S502" s="3617"/>
      <c r="T502" s="4384"/>
      <c r="U502" s="637"/>
    </row>
    <row r="503" spans="1:21" ht="12.75" customHeight="1" thickBot="1">
      <c r="A503" s="599" t="s">
        <v>315</v>
      </c>
      <c r="B503" s="4395"/>
      <c r="C503" s="2234"/>
      <c r="D503" s="2223">
        <v>3231</v>
      </c>
      <c r="E503" s="2228" t="s">
        <v>695</v>
      </c>
      <c r="F503" s="2228" t="s">
        <v>32</v>
      </c>
      <c r="G503" s="2228" t="s">
        <v>697</v>
      </c>
      <c r="H503" s="2228" t="s">
        <v>1573</v>
      </c>
      <c r="I503" s="2229" t="s">
        <v>120</v>
      </c>
      <c r="J503" s="2230" t="s">
        <v>121</v>
      </c>
      <c r="K503" s="2224">
        <v>60</v>
      </c>
      <c r="L503" s="2225"/>
      <c r="M503" s="2226"/>
      <c r="N503" s="2226"/>
      <c r="O503" s="1103" t="s">
        <v>80</v>
      </c>
      <c r="P503" s="1103"/>
      <c r="Q503" s="1103">
        <v>60</v>
      </c>
      <c r="R503" s="1103">
        <v>2</v>
      </c>
      <c r="S503" s="2222">
        <f t="shared" ref="S503" si="113">Q503*R503</f>
        <v>120</v>
      </c>
      <c r="T503" s="2227" t="s">
        <v>383</v>
      </c>
      <c r="U503" s="637"/>
    </row>
    <row r="504" spans="1:21" ht="12.75" customHeight="1" thickBot="1">
      <c r="A504" s="599" t="s">
        <v>315</v>
      </c>
      <c r="B504" s="4395"/>
      <c r="C504" s="2089">
        <v>357029</v>
      </c>
      <c r="D504" s="2087">
        <v>1510</v>
      </c>
      <c r="E504" s="2087" t="s">
        <v>34</v>
      </c>
      <c r="F504" s="2087" t="s">
        <v>42</v>
      </c>
      <c r="G504" s="2087" t="s">
        <v>706</v>
      </c>
      <c r="H504" s="2087" t="s">
        <v>1354</v>
      </c>
      <c r="I504" s="2088" t="s">
        <v>1307</v>
      </c>
      <c r="J504" s="2088" t="s">
        <v>1308</v>
      </c>
      <c r="K504" s="957">
        <v>120</v>
      </c>
      <c r="L504" s="1169"/>
      <c r="M504" s="1170"/>
      <c r="N504" s="1170"/>
      <c r="O504" s="957"/>
      <c r="P504" s="957" t="s">
        <v>80</v>
      </c>
      <c r="Q504" s="957">
        <v>60</v>
      </c>
      <c r="R504" s="957">
        <v>2</v>
      </c>
      <c r="S504" s="1171">
        <f t="shared" ref="S504:S522" si="114">Q504*R504</f>
        <v>120</v>
      </c>
      <c r="T504" s="1130" t="s">
        <v>383</v>
      </c>
      <c r="U504" s="1252"/>
    </row>
    <row r="505" spans="1:21" ht="12.75" customHeight="1">
      <c r="A505" s="599" t="s">
        <v>315</v>
      </c>
      <c r="B505" s="4395"/>
      <c r="C505" s="4416">
        <v>357028</v>
      </c>
      <c r="D505" s="4400">
        <v>1513</v>
      </c>
      <c r="E505" s="2209" t="s">
        <v>696</v>
      </c>
      <c r="F505" s="2209" t="s">
        <v>9</v>
      </c>
      <c r="G505" s="2209" t="s">
        <v>697</v>
      </c>
      <c r="H505" s="2209" t="s">
        <v>1570</v>
      </c>
      <c r="I505" s="4431" t="s">
        <v>130</v>
      </c>
      <c r="J505" s="2208" t="s">
        <v>68</v>
      </c>
      <c r="K505" s="4400">
        <v>180</v>
      </c>
      <c r="L505" s="701"/>
      <c r="M505" s="702"/>
      <c r="O505" s="3759"/>
      <c r="P505" s="3759" t="s">
        <v>80</v>
      </c>
      <c r="Q505" s="3759">
        <v>480</v>
      </c>
      <c r="R505" s="3759">
        <v>3</v>
      </c>
      <c r="S505" s="3759">
        <f t="shared" si="114"/>
        <v>1440</v>
      </c>
      <c r="T505" s="3891" t="s">
        <v>384</v>
      </c>
      <c r="U505" s="1252"/>
    </row>
    <row r="506" spans="1:21" ht="12.75" customHeight="1" thickBot="1">
      <c r="A506" s="599" t="s">
        <v>315</v>
      </c>
      <c r="B506" s="4395"/>
      <c r="C506" s="4417"/>
      <c r="D506" s="4401"/>
      <c r="E506" s="2209" t="s">
        <v>696</v>
      </c>
      <c r="F506" s="2209" t="s">
        <v>9</v>
      </c>
      <c r="G506" s="2209" t="s">
        <v>697</v>
      </c>
      <c r="H506" s="2209" t="s">
        <v>1570</v>
      </c>
      <c r="I506" s="4432"/>
      <c r="J506" s="2208" t="s">
        <v>131</v>
      </c>
      <c r="K506" s="4401"/>
      <c r="L506" s="701"/>
      <c r="M506" s="702"/>
      <c r="O506" s="3760"/>
      <c r="P506" s="3760" t="s">
        <v>80</v>
      </c>
      <c r="Q506" s="3760">
        <v>480</v>
      </c>
      <c r="R506" s="3760">
        <v>3</v>
      </c>
      <c r="S506" s="3760">
        <f t="shared" si="114"/>
        <v>1440</v>
      </c>
      <c r="T506" s="3887"/>
      <c r="U506" s="1252"/>
    </row>
    <row r="507" spans="1:21" ht="12.75" customHeight="1" thickBot="1">
      <c r="A507" s="599" t="s">
        <v>315</v>
      </c>
      <c r="B507" s="4395"/>
      <c r="C507" s="4418"/>
      <c r="D507" s="4402"/>
      <c r="E507" s="2209" t="s">
        <v>696</v>
      </c>
      <c r="F507" s="2209" t="s">
        <v>9</v>
      </c>
      <c r="G507" s="2209" t="s">
        <v>697</v>
      </c>
      <c r="H507" s="2209" t="s">
        <v>1570</v>
      </c>
      <c r="I507" s="4433"/>
      <c r="J507" s="2208" t="s">
        <v>69</v>
      </c>
      <c r="K507" s="4402"/>
      <c r="L507" s="701"/>
      <c r="M507" s="702"/>
      <c r="N507" s="702"/>
      <c r="O507" s="3761"/>
      <c r="P507" s="3761" t="s">
        <v>80</v>
      </c>
      <c r="Q507" s="3761">
        <v>480</v>
      </c>
      <c r="R507" s="3761">
        <v>3</v>
      </c>
      <c r="S507" s="3761">
        <f t="shared" si="114"/>
        <v>1440</v>
      </c>
      <c r="T507" s="1130" t="s">
        <v>383</v>
      </c>
      <c r="U507" s="1252"/>
    </row>
    <row r="508" spans="1:21" ht="12.75" customHeight="1" thickBot="1">
      <c r="A508" s="599" t="s">
        <v>315</v>
      </c>
      <c r="B508" s="4395"/>
      <c r="C508" s="4088">
        <v>357025</v>
      </c>
      <c r="D508" s="3952">
        <v>1514</v>
      </c>
      <c r="E508" s="3952" t="s">
        <v>718</v>
      </c>
      <c r="F508" s="3952" t="s">
        <v>34</v>
      </c>
      <c r="G508" s="3952" t="s">
        <v>536</v>
      </c>
      <c r="H508" s="3952" t="s">
        <v>1637</v>
      </c>
      <c r="I508" s="4381" t="s">
        <v>132</v>
      </c>
      <c r="J508" s="2691" t="s">
        <v>1678</v>
      </c>
      <c r="K508" s="3952">
        <v>365</v>
      </c>
      <c r="L508" s="701"/>
      <c r="M508" s="702"/>
      <c r="O508" s="4106"/>
      <c r="P508" s="4106" t="s">
        <v>80</v>
      </c>
      <c r="Q508" s="4106">
        <v>480</v>
      </c>
      <c r="R508" s="4106">
        <v>3</v>
      </c>
      <c r="S508" s="4106">
        <f t="shared" si="114"/>
        <v>1440</v>
      </c>
      <c r="T508" s="1132" t="s">
        <v>385</v>
      </c>
      <c r="U508" s="1252"/>
    </row>
    <row r="509" spans="1:21" ht="12.75" customHeight="1">
      <c r="A509" s="599" t="s">
        <v>315</v>
      </c>
      <c r="B509" s="4395"/>
      <c r="C509" s="4089"/>
      <c r="D509" s="3953"/>
      <c r="E509" s="3953"/>
      <c r="F509" s="3953"/>
      <c r="G509" s="3953"/>
      <c r="H509" s="3953"/>
      <c r="I509" s="4382"/>
      <c r="J509" s="2691" t="s">
        <v>134</v>
      </c>
      <c r="K509" s="3953"/>
      <c r="L509" s="701"/>
      <c r="M509" s="702"/>
      <c r="O509" s="3760"/>
      <c r="P509" s="3760" t="s">
        <v>80</v>
      </c>
      <c r="Q509" s="3760">
        <v>480</v>
      </c>
      <c r="R509" s="3760">
        <v>3</v>
      </c>
      <c r="S509" s="3760">
        <f t="shared" si="114"/>
        <v>1440</v>
      </c>
      <c r="T509" s="3886" t="s">
        <v>383</v>
      </c>
      <c r="U509" s="1252"/>
    </row>
    <row r="510" spans="1:21" ht="12.75" customHeight="1" thickBot="1">
      <c r="A510" s="599" t="s">
        <v>315</v>
      </c>
      <c r="B510" s="4395"/>
      <c r="C510" s="4090"/>
      <c r="D510" s="3954"/>
      <c r="E510" s="3954"/>
      <c r="F510" s="3954"/>
      <c r="G510" s="3954"/>
      <c r="H510" s="3954"/>
      <c r="I510" s="4383"/>
      <c r="J510" s="2691" t="s">
        <v>135</v>
      </c>
      <c r="K510" s="3954"/>
      <c r="L510" s="701"/>
      <c r="M510" s="702"/>
      <c r="N510" s="702"/>
      <c r="O510" s="3761"/>
      <c r="P510" s="3761" t="s">
        <v>80</v>
      </c>
      <c r="Q510" s="3761">
        <v>480</v>
      </c>
      <c r="R510" s="3761">
        <v>3</v>
      </c>
      <c r="S510" s="3761">
        <f t="shared" si="114"/>
        <v>1440</v>
      </c>
      <c r="T510" s="3887"/>
      <c r="U510" s="1252"/>
    </row>
    <row r="511" spans="1:21" ht="12.75" customHeight="1" thickBot="1">
      <c r="A511" s="599" t="s">
        <v>315</v>
      </c>
      <c r="B511" s="4395"/>
      <c r="C511" s="4091">
        <v>357027</v>
      </c>
      <c r="D511" s="3990">
        <v>1516</v>
      </c>
      <c r="E511" s="3990" t="s">
        <v>718</v>
      </c>
      <c r="F511" s="3990" t="s">
        <v>34</v>
      </c>
      <c r="G511" s="3990" t="s">
        <v>536</v>
      </c>
      <c r="H511" s="3990" t="s">
        <v>1637</v>
      </c>
      <c r="I511" s="4427" t="s">
        <v>139</v>
      </c>
      <c r="J511" s="2692" t="s">
        <v>1679</v>
      </c>
      <c r="K511" s="3990">
        <v>365</v>
      </c>
      <c r="L511" s="701"/>
      <c r="M511" s="702"/>
      <c r="O511" s="4106"/>
      <c r="P511" s="4106" t="s">
        <v>80</v>
      </c>
      <c r="Q511" s="4106">
        <v>480</v>
      </c>
      <c r="R511" s="4106">
        <v>3</v>
      </c>
      <c r="S511" s="4106">
        <f t="shared" si="114"/>
        <v>1440</v>
      </c>
      <c r="T511" s="1132" t="s">
        <v>385</v>
      </c>
      <c r="U511" s="1252"/>
    </row>
    <row r="512" spans="1:21" ht="13.5" customHeight="1" thickBot="1">
      <c r="A512" s="599" t="s">
        <v>315</v>
      </c>
      <c r="B512" s="4395"/>
      <c r="C512" s="4092"/>
      <c r="D512" s="3991"/>
      <c r="E512" s="3991"/>
      <c r="F512" s="3991"/>
      <c r="G512" s="3991"/>
      <c r="H512" s="3991"/>
      <c r="I512" s="4428"/>
      <c r="J512" s="2692" t="s">
        <v>143</v>
      </c>
      <c r="K512" s="3991"/>
      <c r="L512" s="701"/>
      <c r="M512" s="702"/>
      <c r="N512" s="702"/>
      <c r="O512" s="3761"/>
      <c r="P512" s="3761" t="s">
        <v>80</v>
      </c>
      <c r="Q512" s="3761">
        <v>480</v>
      </c>
      <c r="R512" s="3761">
        <v>3</v>
      </c>
      <c r="S512" s="3761">
        <f t="shared" si="114"/>
        <v>1440</v>
      </c>
      <c r="T512" s="1130" t="s">
        <v>383</v>
      </c>
      <c r="U512" s="1252"/>
    </row>
    <row r="513" spans="1:23" ht="12.75" customHeight="1">
      <c r="A513" s="599" t="s">
        <v>315</v>
      </c>
      <c r="B513" s="4395"/>
      <c r="C513" s="4101">
        <v>357026</v>
      </c>
      <c r="D513" s="4004">
        <v>1517</v>
      </c>
      <c r="E513" s="4004" t="s">
        <v>718</v>
      </c>
      <c r="F513" s="4004" t="s">
        <v>34</v>
      </c>
      <c r="G513" s="4004" t="s">
        <v>536</v>
      </c>
      <c r="H513" s="4004" t="str">
        <f t="shared" ref="H513" si="115">A513&amp;"-"&amp;E513&amp;F513&amp;"-"&amp;G513</f>
        <v>PK4-YR-ME</v>
      </c>
      <c r="I513" s="4434" t="s">
        <v>144</v>
      </c>
      <c r="J513" s="3048" t="s">
        <v>1680</v>
      </c>
      <c r="K513" s="4424">
        <v>365</v>
      </c>
      <c r="L513" s="701"/>
      <c r="M513" s="702"/>
      <c r="O513" s="4106"/>
      <c r="P513" s="4106" t="s">
        <v>80</v>
      </c>
      <c r="Q513" s="4106">
        <v>480</v>
      </c>
      <c r="R513" s="4106">
        <v>3</v>
      </c>
      <c r="S513" s="4106">
        <f t="shared" si="114"/>
        <v>1440</v>
      </c>
      <c r="T513" s="3886" t="s">
        <v>385</v>
      </c>
      <c r="U513" s="1252"/>
    </row>
    <row r="514" spans="1:23" ht="12.75" customHeight="1" thickBot="1">
      <c r="A514" s="599" t="s">
        <v>315</v>
      </c>
      <c r="B514" s="4395"/>
      <c r="C514" s="4102"/>
      <c r="D514" s="4005"/>
      <c r="E514" s="4005"/>
      <c r="F514" s="4005"/>
      <c r="G514" s="4005"/>
      <c r="H514" s="4005"/>
      <c r="I514" s="4435"/>
      <c r="J514" s="2693" t="s">
        <v>146</v>
      </c>
      <c r="K514" s="4425"/>
      <c r="L514" s="701"/>
      <c r="M514" s="702"/>
      <c r="N514" s="702"/>
      <c r="O514" s="3761"/>
      <c r="P514" s="3761" t="s">
        <v>80</v>
      </c>
      <c r="Q514" s="3761">
        <v>480</v>
      </c>
      <c r="R514" s="3761">
        <v>3</v>
      </c>
      <c r="S514" s="3761">
        <f t="shared" si="114"/>
        <v>1440</v>
      </c>
      <c r="T514" s="3887"/>
      <c r="U514" s="1252"/>
    </row>
    <row r="515" spans="1:23" ht="12.75" customHeight="1" thickBot="1">
      <c r="A515" s="599" t="s">
        <v>315</v>
      </c>
      <c r="B515" s="4395"/>
      <c r="C515" s="4103"/>
      <c r="D515" s="4006"/>
      <c r="E515" s="4006"/>
      <c r="F515" s="4006"/>
      <c r="G515" s="4006"/>
      <c r="H515" s="4006"/>
      <c r="I515" s="4436"/>
      <c r="J515" s="3049" t="s">
        <v>1809</v>
      </c>
      <c r="K515" s="4426"/>
      <c r="L515" s="701"/>
      <c r="M515" s="702"/>
      <c r="O515" s="2171"/>
      <c r="P515" s="2171"/>
      <c r="Q515" s="2171"/>
      <c r="R515" s="2171"/>
      <c r="S515" s="2171"/>
      <c r="T515" s="1132"/>
      <c r="U515" s="1252"/>
    </row>
    <row r="516" spans="1:23" ht="12.75" customHeight="1">
      <c r="A516" s="599" t="s">
        <v>315</v>
      </c>
      <c r="B516" s="4395"/>
      <c r="C516" s="4390">
        <v>366380</v>
      </c>
      <c r="D516" s="4388">
        <v>6796</v>
      </c>
      <c r="E516" s="4388" t="s">
        <v>718</v>
      </c>
      <c r="F516" s="4388" t="s">
        <v>34</v>
      </c>
      <c r="G516" s="4388" t="s">
        <v>536</v>
      </c>
      <c r="H516" s="4388" t="s">
        <v>1637</v>
      </c>
      <c r="I516" s="4412" t="s">
        <v>1723</v>
      </c>
      <c r="J516" s="2719" t="s">
        <v>1724</v>
      </c>
      <c r="K516" s="4388">
        <v>365</v>
      </c>
      <c r="L516" s="701"/>
      <c r="M516" s="702"/>
      <c r="O516" s="4106"/>
      <c r="P516" s="4106" t="s">
        <v>80</v>
      </c>
      <c r="Q516" s="4106">
        <v>480</v>
      </c>
      <c r="R516" s="4106">
        <v>3</v>
      </c>
      <c r="S516" s="4106">
        <f t="shared" si="114"/>
        <v>1440</v>
      </c>
      <c r="T516" s="3886" t="s">
        <v>385</v>
      </c>
      <c r="U516" s="1252"/>
    </row>
    <row r="517" spans="1:23" ht="12.75" customHeight="1" thickBot="1">
      <c r="A517" s="599" t="s">
        <v>315</v>
      </c>
      <c r="B517" s="4395"/>
      <c r="C517" s="4391"/>
      <c r="D517" s="4389"/>
      <c r="E517" s="4389"/>
      <c r="F517" s="4389"/>
      <c r="G517" s="4389"/>
      <c r="H517" s="4389"/>
      <c r="I517" s="4413"/>
      <c r="J517" s="2719" t="s">
        <v>1725</v>
      </c>
      <c r="K517" s="4389"/>
      <c r="L517" s="701"/>
      <c r="M517" s="702"/>
      <c r="O517" s="3761"/>
      <c r="P517" s="3761" t="s">
        <v>80</v>
      </c>
      <c r="Q517" s="3761">
        <v>480</v>
      </c>
      <c r="R517" s="3761">
        <v>3</v>
      </c>
      <c r="S517" s="3761">
        <f t="shared" si="114"/>
        <v>1440</v>
      </c>
      <c r="T517" s="3887"/>
      <c r="U517" s="1252"/>
    </row>
    <row r="518" spans="1:23" s="973" customFormat="1" ht="12.75" customHeight="1">
      <c r="A518" s="599" t="s">
        <v>315</v>
      </c>
      <c r="B518" s="4395"/>
      <c r="C518" s="2788">
        <v>366792</v>
      </c>
      <c r="D518" s="2789">
        <v>7162</v>
      </c>
      <c r="E518" s="2789" t="s">
        <v>718</v>
      </c>
      <c r="F518" s="2789" t="s">
        <v>34</v>
      </c>
      <c r="G518" s="2789" t="s">
        <v>536</v>
      </c>
      <c r="H518" s="2789" t="str">
        <f t="shared" ref="H518" si="116">A518&amp;"-"&amp;E518&amp;F518&amp;"-"&amp;G518</f>
        <v>PK4-YR-ME</v>
      </c>
      <c r="I518" s="2792" t="s">
        <v>1785</v>
      </c>
      <c r="J518" s="2791" t="s">
        <v>1788</v>
      </c>
      <c r="K518" s="2790">
        <v>365</v>
      </c>
      <c r="L518" s="1172"/>
      <c r="M518" s="1173"/>
      <c r="N518" s="1173"/>
      <c r="O518" s="1694" t="s">
        <v>80</v>
      </c>
      <c r="P518" s="964"/>
      <c r="Q518" s="964">
        <v>30</v>
      </c>
      <c r="R518" s="964">
        <v>1</v>
      </c>
      <c r="S518" s="2787">
        <v>30</v>
      </c>
      <c r="T518" s="1132" t="s">
        <v>385</v>
      </c>
      <c r="U518" s="1252"/>
      <c r="V518" s="1251"/>
      <c r="W518" s="1251"/>
    </row>
    <row r="519" spans="1:23" ht="12.75" customHeight="1" thickBot="1">
      <c r="A519" s="599" t="s">
        <v>315</v>
      </c>
      <c r="B519" s="4395"/>
      <c r="C519" s="2689">
        <v>366322</v>
      </c>
      <c r="D519" s="2689">
        <v>6783</v>
      </c>
      <c r="E519" s="2690" t="s">
        <v>718</v>
      </c>
      <c r="F519" s="2690" t="s">
        <v>34</v>
      </c>
      <c r="G519" s="2690" t="s">
        <v>536</v>
      </c>
      <c r="H519" s="2690" t="str">
        <f t="shared" ref="H519" si="117">A519&amp;"-"&amp;E519&amp;F519&amp;"-"&amp;G519</f>
        <v>PK4-YR-ME</v>
      </c>
      <c r="I519" s="2696" t="s">
        <v>1661</v>
      </c>
      <c r="J519" s="2697" t="s">
        <v>1695</v>
      </c>
      <c r="K519" s="2698">
        <v>540</v>
      </c>
      <c r="L519" s="701"/>
      <c r="M519" s="702"/>
      <c r="O519" s="970" t="s">
        <v>80</v>
      </c>
      <c r="P519" s="970"/>
      <c r="Q519" s="970">
        <v>60</v>
      </c>
      <c r="R519" s="970">
        <v>1</v>
      </c>
      <c r="S519" s="1905">
        <v>60</v>
      </c>
      <c r="T519" s="2655" t="s">
        <v>385</v>
      </c>
      <c r="U519" s="1252"/>
    </row>
    <row r="520" spans="1:23" ht="13.5" customHeight="1" thickBot="1">
      <c r="A520" s="599" t="s">
        <v>315</v>
      </c>
      <c r="B520" s="4395"/>
      <c r="C520" s="4385">
        <v>357030</v>
      </c>
      <c r="D520" s="4385">
        <v>1518</v>
      </c>
      <c r="E520" s="4385" t="s">
        <v>34</v>
      </c>
      <c r="F520" s="4385" t="s">
        <v>9</v>
      </c>
      <c r="G520" s="4385" t="s">
        <v>536</v>
      </c>
      <c r="H520" s="4385" t="s">
        <v>1569</v>
      </c>
      <c r="I520" s="4406" t="s">
        <v>147</v>
      </c>
      <c r="J520" s="2217" t="s">
        <v>1550</v>
      </c>
      <c r="K520" s="4385">
        <v>120</v>
      </c>
      <c r="L520" s="701"/>
      <c r="M520" s="702"/>
      <c r="O520" s="4106"/>
      <c r="P520" s="4106" t="s">
        <v>80</v>
      </c>
      <c r="Q520" s="4106">
        <v>120</v>
      </c>
      <c r="R520" s="4106">
        <v>2</v>
      </c>
      <c r="S520" s="4106">
        <f t="shared" si="114"/>
        <v>240</v>
      </c>
      <c r="T520" s="1130" t="s">
        <v>384</v>
      </c>
      <c r="U520" s="1253"/>
    </row>
    <row r="521" spans="1:23" ht="13.5" customHeight="1" thickBot="1">
      <c r="A521" s="599" t="s">
        <v>315</v>
      </c>
      <c r="B521" s="4395"/>
      <c r="C521" s="4386"/>
      <c r="D521" s="4386"/>
      <c r="E521" s="4386"/>
      <c r="F521" s="4386"/>
      <c r="G521" s="4386"/>
      <c r="H521" s="4386"/>
      <c r="I521" s="4407"/>
      <c r="J521" s="4392" t="s">
        <v>1551</v>
      </c>
      <c r="K521" s="4386"/>
      <c r="O521" s="3760"/>
      <c r="P521" s="3760"/>
      <c r="Q521" s="3760"/>
      <c r="R521" s="3760"/>
      <c r="S521" s="3760"/>
      <c r="T521" s="1130"/>
      <c r="U521" s="1253"/>
    </row>
    <row r="522" spans="1:23" ht="13.5" customHeight="1" thickBot="1">
      <c r="A522" s="600" t="s">
        <v>315</v>
      </c>
      <c r="B522" s="4396"/>
      <c r="C522" s="4387"/>
      <c r="D522" s="4387"/>
      <c r="E522" s="4387"/>
      <c r="F522" s="4387"/>
      <c r="G522" s="4387"/>
      <c r="H522" s="4387"/>
      <c r="I522" s="4408"/>
      <c r="J522" s="4393"/>
      <c r="K522" s="4387"/>
      <c r="L522" s="715"/>
      <c r="M522" s="716"/>
      <c r="N522" s="716"/>
      <c r="O522" s="3795"/>
      <c r="P522" s="3795" t="s">
        <v>80</v>
      </c>
      <c r="Q522" s="3795">
        <v>120</v>
      </c>
      <c r="R522" s="3795">
        <v>2</v>
      </c>
      <c r="S522" s="3795">
        <f t="shared" si="114"/>
        <v>240</v>
      </c>
      <c r="T522" s="1130" t="s">
        <v>383</v>
      </c>
      <c r="U522" s="1252"/>
    </row>
    <row r="523" spans="1:23" ht="13.5" customHeight="1">
      <c r="A523" s="598" t="s">
        <v>315</v>
      </c>
      <c r="B523" s="3316" t="s">
        <v>1966</v>
      </c>
      <c r="C523" s="4531">
        <v>369438</v>
      </c>
      <c r="D523" s="4533">
        <v>9270</v>
      </c>
      <c r="E523" s="4533" t="s">
        <v>718</v>
      </c>
      <c r="F523" s="4533" t="s">
        <v>34</v>
      </c>
      <c r="G523" s="4533" t="s">
        <v>536</v>
      </c>
      <c r="H523" s="4533" t="s">
        <v>1637</v>
      </c>
      <c r="I523" s="4534" t="s">
        <v>132</v>
      </c>
      <c r="J523" s="3322" t="s">
        <v>1968</v>
      </c>
      <c r="K523" s="3730">
        <v>365</v>
      </c>
      <c r="L523" s="605"/>
      <c r="M523" s="606"/>
      <c r="N523" s="606"/>
      <c r="O523" s="975"/>
      <c r="P523" s="975"/>
      <c r="Q523" s="975"/>
      <c r="R523" s="975"/>
      <c r="S523" s="3319"/>
      <c r="T523" s="2090"/>
      <c r="U523" s="1252"/>
    </row>
    <row r="524" spans="1:23" ht="13.5" customHeight="1">
      <c r="A524" s="599" t="s">
        <v>315</v>
      </c>
      <c r="B524" s="599"/>
      <c r="C524" s="4532"/>
      <c r="D524" s="3853"/>
      <c r="E524" s="3853"/>
      <c r="F524" s="3853"/>
      <c r="G524" s="3853"/>
      <c r="H524" s="3853"/>
      <c r="I524" s="4530"/>
      <c r="J524" s="3323" t="s">
        <v>1971</v>
      </c>
      <c r="K524" s="3731"/>
      <c r="L524" s="611"/>
      <c r="M524" s="612"/>
      <c r="N524" s="612"/>
      <c r="O524" s="976"/>
      <c r="P524" s="976"/>
      <c r="Q524" s="976"/>
      <c r="R524" s="976"/>
      <c r="S524" s="3320"/>
      <c r="T524" s="2091"/>
      <c r="U524" s="1252"/>
    </row>
    <row r="525" spans="1:23" ht="13.5" customHeight="1">
      <c r="A525" s="599" t="s">
        <v>315</v>
      </c>
      <c r="B525" s="599"/>
      <c r="C525" s="4532"/>
      <c r="D525" s="3853"/>
      <c r="E525" s="3853"/>
      <c r="F525" s="3853"/>
      <c r="G525" s="3853"/>
      <c r="H525" s="3853"/>
      <c r="I525" s="4530"/>
      <c r="J525" s="3323" t="s">
        <v>1511</v>
      </c>
      <c r="K525" s="3732"/>
      <c r="L525" s="611"/>
      <c r="M525" s="612"/>
      <c r="N525" s="612"/>
      <c r="O525" s="976"/>
      <c r="P525" s="976"/>
      <c r="Q525" s="976"/>
      <c r="R525" s="976"/>
      <c r="S525" s="3320"/>
      <c r="T525" s="2091"/>
      <c r="U525" s="1252"/>
    </row>
    <row r="526" spans="1:23" ht="13.5" customHeight="1">
      <c r="A526" s="599" t="s">
        <v>315</v>
      </c>
      <c r="B526" s="599"/>
      <c r="C526" s="3727">
        <v>369439</v>
      </c>
      <c r="D526" s="3730">
        <v>9271</v>
      </c>
      <c r="E526" s="3730" t="s">
        <v>718</v>
      </c>
      <c r="F526" s="3730" t="s">
        <v>34</v>
      </c>
      <c r="G526" s="3730" t="s">
        <v>536</v>
      </c>
      <c r="H526" s="3730" t="s">
        <v>1637</v>
      </c>
      <c r="I526" s="3734" t="s">
        <v>144</v>
      </c>
      <c r="J526" s="3323" t="s">
        <v>1969</v>
      </c>
      <c r="K526" s="4452">
        <v>365</v>
      </c>
      <c r="L526" s="611"/>
      <c r="M526" s="612"/>
      <c r="N526" s="612"/>
      <c r="O526" s="976"/>
      <c r="P526" s="976"/>
      <c r="Q526" s="976"/>
      <c r="R526" s="976"/>
      <c r="S526" s="3320"/>
      <c r="T526" s="2091"/>
      <c r="U526" s="1252"/>
    </row>
    <row r="527" spans="1:23" ht="13.5" customHeight="1">
      <c r="A527" s="599" t="s">
        <v>315</v>
      </c>
      <c r="B527" s="599"/>
      <c r="C527" s="3728"/>
      <c r="D527" s="3731"/>
      <c r="E527" s="3731"/>
      <c r="F527" s="3731"/>
      <c r="G527" s="3731"/>
      <c r="H527" s="3731"/>
      <c r="I527" s="3734"/>
      <c r="J527" s="3323" t="s">
        <v>1972</v>
      </c>
      <c r="K527" s="3872"/>
      <c r="L527" s="611"/>
      <c r="M527" s="612"/>
      <c r="N527" s="612"/>
      <c r="O527" s="976"/>
      <c r="P527" s="976"/>
      <c r="Q527" s="976"/>
      <c r="R527" s="976"/>
      <c r="S527" s="3320"/>
      <c r="T527" s="2091"/>
      <c r="U527" s="1252"/>
    </row>
    <row r="528" spans="1:23" ht="13.5" customHeight="1">
      <c r="A528" s="599" t="s">
        <v>315</v>
      </c>
      <c r="B528" s="599"/>
      <c r="C528" s="3729"/>
      <c r="D528" s="3732"/>
      <c r="E528" s="3732"/>
      <c r="F528" s="3732"/>
      <c r="G528" s="3732"/>
      <c r="H528" s="3732"/>
      <c r="I528" s="3735"/>
      <c r="J528" s="3323" t="s">
        <v>1970</v>
      </c>
      <c r="K528" s="3870"/>
      <c r="L528" s="611"/>
      <c r="M528" s="612"/>
      <c r="N528" s="612"/>
      <c r="O528" s="976"/>
      <c r="P528" s="976"/>
      <c r="Q528" s="976"/>
      <c r="R528" s="976"/>
      <c r="S528" s="3320"/>
      <c r="T528" s="2091"/>
      <c r="U528" s="1252"/>
    </row>
    <row r="529" spans="1:21" ht="13.5" customHeight="1">
      <c r="A529" s="599" t="s">
        <v>315</v>
      </c>
      <c r="B529" s="599"/>
      <c r="C529" s="3731">
        <v>369440</v>
      </c>
      <c r="D529" s="3731">
        <v>9272</v>
      </c>
      <c r="E529" s="3731" t="s">
        <v>34</v>
      </c>
      <c r="F529" s="3731" t="s">
        <v>9</v>
      </c>
      <c r="G529" s="3731" t="s">
        <v>536</v>
      </c>
      <c r="H529" s="3731" t="s">
        <v>1569</v>
      </c>
      <c r="I529" s="3734" t="s">
        <v>147</v>
      </c>
      <c r="J529" s="3323" t="s">
        <v>1550</v>
      </c>
      <c r="K529" s="3730">
        <v>120</v>
      </c>
      <c r="L529" s="611"/>
      <c r="M529" s="612"/>
      <c r="N529" s="612"/>
      <c r="O529" s="976"/>
      <c r="P529" s="976"/>
      <c r="Q529" s="976"/>
      <c r="R529" s="976"/>
      <c r="S529" s="3320"/>
      <c r="T529" s="2091"/>
      <c r="U529" s="1252"/>
    </row>
    <row r="530" spans="1:21" ht="30.6" customHeight="1" thickBot="1">
      <c r="A530" s="600" t="s">
        <v>315</v>
      </c>
      <c r="B530" s="600"/>
      <c r="C530" s="3763"/>
      <c r="D530" s="3763"/>
      <c r="E530" s="3763"/>
      <c r="F530" s="3763"/>
      <c r="G530" s="3763"/>
      <c r="H530" s="3763"/>
      <c r="I530" s="3764"/>
      <c r="J530" s="3324" t="s">
        <v>1551</v>
      </c>
      <c r="K530" s="3763"/>
      <c r="L530" s="715"/>
      <c r="M530" s="716"/>
      <c r="N530" s="716"/>
      <c r="O530" s="2173"/>
      <c r="P530" s="2173"/>
      <c r="Q530" s="2173"/>
      <c r="R530" s="2173"/>
      <c r="S530" s="3325"/>
      <c r="T530" s="2186"/>
      <c r="U530" s="1252"/>
    </row>
    <row r="531" spans="1:21" ht="13.5" customHeight="1">
      <c r="A531" s="599" t="s">
        <v>315</v>
      </c>
      <c r="B531" s="3315" t="s">
        <v>1967</v>
      </c>
      <c r="C531" s="3729">
        <v>369491</v>
      </c>
      <c r="D531" s="3732">
        <v>9270</v>
      </c>
      <c r="E531" s="3732" t="s">
        <v>718</v>
      </c>
      <c r="F531" s="3732" t="s">
        <v>34</v>
      </c>
      <c r="G531" s="3732" t="s">
        <v>536</v>
      </c>
      <c r="H531" s="3732" t="s">
        <v>1637</v>
      </c>
      <c r="I531" s="3735" t="s">
        <v>132</v>
      </c>
      <c r="J531" s="3322" t="s">
        <v>1968</v>
      </c>
      <c r="K531" s="3731">
        <v>365</v>
      </c>
      <c r="L531" s="701"/>
      <c r="M531" s="702"/>
      <c r="N531" s="702"/>
      <c r="O531" s="964"/>
      <c r="P531" s="964"/>
      <c r="Q531" s="964"/>
      <c r="R531" s="964"/>
      <c r="S531" s="3321"/>
      <c r="T531" s="2094"/>
      <c r="U531" s="1252"/>
    </row>
    <row r="532" spans="1:21" ht="13.5" customHeight="1">
      <c r="A532" s="599" t="s">
        <v>315</v>
      </c>
      <c r="B532" s="599"/>
      <c r="C532" s="4532"/>
      <c r="D532" s="3853"/>
      <c r="E532" s="3853"/>
      <c r="F532" s="3853"/>
      <c r="G532" s="3853"/>
      <c r="H532" s="3853"/>
      <c r="I532" s="4530"/>
      <c r="J532" s="3323" t="s">
        <v>1971</v>
      </c>
      <c r="K532" s="3731"/>
      <c r="L532" s="611"/>
      <c r="M532" s="612"/>
      <c r="N532" s="612"/>
      <c r="O532" s="976"/>
      <c r="P532" s="976"/>
      <c r="Q532" s="976"/>
      <c r="R532" s="976"/>
      <c r="S532" s="3320"/>
      <c r="T532" s="2091"/>
      <c r="U532" s="1252"/>
    </row>
    <row r="533" spans="1:21" ht="13.5" customHeight="1">
      <c r="A533" s="599" t="s">
        <v>315</v>
      </c>
      <c r="B533" s="599"/>
      <c r="C533" s="4532"/>
      <c r="D533" s="3853"/>
      <c r="E533" s="3853"/>
      <c r="F533" s="3853"/>
      <c r="G533" s="3853"/>
      <c r="H533" s="3853"/>
      <c r="I533" s="4530"/>
      <c r="J533" s="3323" t="s">
        <v>1511</v>
      </c>
      <c r="K533" s="3732"/>
      <c r="L533" s="611"/>
      <c r="M533" s="612"/>
      <c r="N533" s="612"/>
      <c r="O533" s="976"/>
      <c r="P533" s="976"/>
      <c r="Q533" s="976"/>
      <c r="R533" s="976"/>
      <c r="S533" s="3320"/>
      <c r="T533" s="2091"/>
      <c r="U533" s="1252"/>
    </row>
    <row r="534" spans="1:21" ht="13.5" customHeight="1">
      <c r="A534" s="599" t="s">
        <v>315</v>
      </c>
      <c r="B534" s="599"/>
      <c r="C534" s="3727">
        <v>369492</v>
      </c>
      <c r="D534" s="3730">
        <v>9271</v>
      </c>
      <c r="E534" s="3730" t="s">
        <v>718</v>
      </c>
      <c r="F534" s="3730" t="s">
        <v>34</v>
      </c>
      <c r="G534" s="3730" t="s">
        <v>536</v>
      </c>
      <c r="H534" s="3730" t="s">
        <v>1637</v>
      </c>
      <c r="I534" s="3734" t="s">
        <v>144</v>
      </c>
      <c r="J534" s="3323" t="s">
        <v>1969</v>
      </c>
      <c r="K534" s="4452">
        <v>365</v>
      </c>
      <c r="L534" s="611"/>
      <c r="M534" s="612"/>
      <c r="N534" s="612"/>
      <c r="O534" s="976"/>
      <c r="P534" s="976"/>
      <c r="Q534" s="976"/>
      <c r="R534" s="976"/>
      <c r="S534" s="3320"/>
      <c r="T534" s="2091"/>
      <c r="U534" s="1252"/>
    </row>
    <row r="535" spans="1:21" ht="13.5" customHeight="1">
      <c r="A535" s="599" t="s">
        <v>315</v>
      </c>
      <c r="B535" s="599"/>
      <c r="C535" s="3728"/>
      <c r="D535" s="3731"/>
      <c r="E535" s="3731"/>
      <c r="F535" s="3731"/>
      <c r="G535" s="3731"/>
      <c r="H535" s="3731"/>
      <c r="I535" s="3734"/>
      <c r="J535" s="3323" t="s">
        <v>1972</v>
      </c>
      <c r="K535" s="3872"/>
      <c r="L535" s="611"/>
      <c r="M535" s="612"/>
      <c r="N535" s="612"/>
      <c r="O535" s="976"/>
      <c r="P535" s="976"/>
      <c r="Q535" s="976"/>
      <c r="R535" s="976"/>
      <c r="S535" s="3320"/>
      <c r="T535" s="2091"/>
      <c r="U535" s="1252"/>
    </row>
    <row r="536" spans="1:21" ht="13.5" customHeight="1">
      <c r="A536" s="599" t="s">
        <v>315</v>
      </c>
      <c r="B536" s="599"/>
      <c r="C536" s="3729"/>
      <c r="D536" s="3732"/>
      <c r="E536" s="3732"/>
      <c r="F536" s="3732"/>
      <c r="G536" s="3732"/>
      <c r="H536" s="3732"/>
      <c r="I536" s="3735"/>
      <c r="J536" s="3323" t="s">
        <v>1970</v>
      </c>
      <c r="K536" s="3870"/>
      <c r="L536" s="611"/>
      <c r="M536" s="612"/>
      <c r="N536" s="612"/>
      <c r="O536" s="976"/>
      <c r="P536" s="976"/>
      <c r="Q536" s="976"/>
      <c r="R536" s="976"/>
      <c r="S536" s="3320"/>
      <c r="T536" s="2091"/>
      <c r="U536" s="1252"/>
    </row>
    <row r="537" spans="1:21" ht="13.5" customHeight="1">
      <c r="A537" s="599" t="s">
        <v>315</v>
      </c>
      <c r="B537" s="599"/>
      <c r="C537" s="3731">
        <v>369493</v>
      </c>
      <c r="D537" s="3731">
        <v>9272</v>
      </c>
      <c r="E537" s="3731" t="s">
        <v>34</v>
      </c>
      <c r="F537" s="3731" t="s">
        <v>9</v>
      </c>
      <c r="G537" s="3731" t="s">
        <v>536</v>
      </c>
      <c r="H537" s="3731" t="s">
        <v>1569</v>
      </c>
      <c r="I537" s="3734" t="s">
        <v>147</v>
      </c>
      <c r="J537" s="3323" t="s">
        <v>1550</v>
      </c>
      <c r="K537" s="3730">
        <v>120</v>
      </c>
      <c r="L537" s="611"/>
      <c r="M537" s="612"/>
      <c r="N537" s="612"/>
      <c r="O537" s="976"/>
      <c r="P537" s="976"/>
      <c r="Q537" s="976"/>
      <c r="R537" s="976"/>
      <c r="S537" s="3320"/>
      <c r="T537" s="2091"/>
      <c r="U537" s="1252"/>
    </row>
    <row r="538" spans="1:21" ht="30.6" customHeight="1" thickBot="1">
      <c r="A538" s="3317" t="s">
        <v>315</v>
      </c>
      <c r="B538" s="3317"/>
      <c r="C538" s="3848"/>
      <c r="D538" s="3848"/>
      <c r="E538" s="3848"/>
      <c r="F538" s="3848"/>
      <c r="G538" s="3848"/>
      <c r="H538" s="3848"/>
      <c r="I538" s="3847"/>
      <c r="J538" s="3314" t="s">
        <v>1551</v>
      </c>
      <c r="K538" s="3848"/>
      <c r="L538" s="2220"/>
      <c r="M538" s="2221"/>
      <c r="N538" s="2221"/>
      <c r="O538" s="2578"/>
      <c r="P538" s="2578"/>
      <c r="Q538" s="2578"/>
      <c r="R538" s="2578"/>
      <c r="S538" s="3318"/>
      <c r="T538" s="1132"/>
      <c r="U538" s="1252"/>
    </row>
    <row r="539" spans="1:21">
      <c r="A539" s="759" t="s">
        <v>315</v>
      </c>
      <c r="B539" s="1968" t="s">
        <v>405</v>
      </c>
      <c r="C539" s="3793">
        <v>356836</v>
      </c>
      <c r="D539" s="3759">
        <v>1519</v>
      </c>
      <c r="E539" s="603"/>
      <c r="F539" s="603"/>
      <c r="G539" s="603"/>
      <c r="H539" s="603"/>
      <c r="I539" s="634" t="s">
        <v>132</v>
      </c>
      <c r="J539" s="604" t="s">
        <v>153</v>
      </c>
      <c r="K539" s="607">
        <v>30</v>
      </c>
      <c r="L539" s="635"/>
      <c r="M539" s="607"/>
      <c r="N539" s="607"/>
      <c r="O539" s="607" t="s">
        <v>80</v>
      </c>
      <c r="P539" s="607"/>
      <c r="Q539" s="607">
        <v>60</v>
      </c>
      <c r="R539" s="607">
        <v>1</v>
      </c>
      <c r="S539" s="636">
        <f t="shared" ref="S539:S564" si="118">Q539*R539</f>
        <v>60</v>
      </c>
      <c r="T539" s="3886" t="s">
        <v>383</v>
      </c>
      <c r="U539" s="1252"/>
    </row>
    <row r="540" spans="1:21" ht="12.75" customHeight="1">
      <c r="A540" s="757" t="s">
        <v>315</v>
      </c>
      <c r="B540" s="1966" t="s">
        <v>405</v>
      </c>
      <c r="C540" s="3673"/>
      <c r="D540" s="3760"/>
      <c r="E540" s="633"/>
      <c r="F540" s="662"/>
      <c r="G540" s="662"/>
      <c r="H540" s="662"/>
      <c r="I540" s="730" t="s">
        <v>132</v>
      </c>
      <c r="J540" s="609" t="s">
        <v>154</v>
      </c>
      <c r="K540" s="613">
        <v>30</v>
      </c>
      <c r="L540" s="642"/>
      <c r="M540" s="613"/>
      <c r="N540" s="613"/>
      <c r="O540" s="613" t="s">
        <v>80</v>
      </c>
      <c r="P540" s="613"/>
      <c r="Q540" s="613">
        <v>60</v>
      </c>
      <c r="R540" s="613">
        <v>1</v>
      </c>
      <c r="S540" s="643">
        <f t="shared" si="118"/>
        <v>60</v>
      </c>
      <c r="T540" s="3882"/>
      <c r="U540" s="637"/>
    </row>
    <row r="541" spans="1:21" ht="12.75" customHeight="1">
      <c r="A541" s="757" t="s">
        <v>315</v>
      </c>
      <c r="B541" s="1966" t="s">
        <v>405</v>
      </c>
      <c r="C541" s="3673"/>
      <c r="D541" s="3760"/>
      <c r="E541" s="633"/>
      <c r="F541" s="633"/>
      <c r="G541" s="633"/>
      <c r="H541" s="633"/>
      <c r="I541" s="965" t="s">
        <v>155</v>
      </c>
      <c r="J541" s="609" t="s">
        <v>156</v>
      </c>
      <c r="K541" s="613">
        <v>30</v>
      </c>
      <c r="L541" s="642"/>
      <c r="M541" s="613"/>
      <c r="N541" s="613"/>
      <c r="O541" s="613" t="s">
        <v>80</v>
      </c>
      <c r="P541" s="613"/>
      <c r="Q541" s="613">
        <v>60</v>
      </c>
      <c r="R541" s="613">
        <v>1</v>
      </c>
      <c r="S541" s="643">
        <f t="shared" si="118"/>
        <v>60</v>
      </c>
      <c r="T541" s="3882"/>
      <c r="U541" s="637"/>
    </row>
    <row r="542" spans="1:21" ht="12.75" customHeight="1">
      <c r="A542" s="757" t="s">
        <v>315</v>
      </c>
      <c r="B542" s="1966" t="s">
        <v>405</v>
      </c>
      <c r="C542" s="3673"/>
      <c r="D542" s="3760"/>
      <c r="E542" s="633"/>
      <c r="F542" s="633"/>
      <c r="G542" s="633"/>
      <c r="H542" s="633"/>
      <c r="I542" s="965" t="s">
        <v>157</v>
      </c>
      <c r="J542" s="609" t="s">
        <v>158</v>
      </c>
      <c r="K542" s="613">
        <v>30</v>
      </c>
      <c r="L542" s="642"/>
      <c r="M542" s="613"/>
      <c r="N542" s="613"/>
      <c r="O542" s="613" t="s">
        <v>80</v>
      </c>
      <c r="P542" s="613"/>
      <c r="Q542" s="613">
        <v>60</v>
      </c>
      <c r="R542" s="613">
        <v>1</v>
      </c>
      <c r="S542" s="643">
        <f t="shared" si="118"/>
        <v>60</v>
      </c>
      <c r="T542" s="3882"/>
      <c r="U542" s="637"/>
    </row>
    <row r="543" spans="1:21" ht="12.75" customHeight="1">
      <c r="A543" s="757" t="s">
        <v>315</v>
      </c>
      <c r="B543" s="1966" t="s">
        <v>405</v>
      </c>
      <c r="C543" s="3673"/>
      <c r="D543" s="3760"/>
      <c r="E543" s="633"/>
      <c r="F543" s="670"/>
      <c r="G543" s="670"/>
      <c r="H543" s="670"/>
      <c r="I543" s="705" t="s">
        <v>159</v>
      </c>
      <c r="J543" s="609" t="s">
        <v>160</v>
      </c>
      <c r="K543" s="613">
        <v>30</v>
      </c>
      <c r="L543" s="642"/>
      <c r="M543" s="613"/>
      <c r="N543" s="613"/>
      <c r="O543" s="613" t="s">
        <v>80</v>
      </c>
      <c r="P543" s="613"/>
      <c r="Q543" s="613">
        <v>60</v>
      </c>
      <c r="R543" s="613">
        <v>1</v>
      </c>
      <c r="S543" s="643">
        <f t="shared" si="118"/>
        <v>60</v>
      </c>
      <c r="T543" s="3882"/>
      <c r="U543" s="637"/>
    </row>
    <row r="544" spans="1:21" ht="12.75" customHeight="1">
      <c r="A544" s="757" t="s">
        <v>315</v>
      </c>
      <c r="B544" s="1966" t="s">
        <v>405</v>
      </c>
      <c r="C544" s="3673"/>
      <c r="D544" s="3760"/>
      <c r="E544" s="633"/>
      <c r="F544" s="670"/>
      <c r="G544" s="670"/>
      <c r="H544" s="670"/>
      <c r="I544" s="705" t="s">
        <v>159</v>
      </c>
      <c r="J544" s="609" t="s">
        <v>161</v>
      </c>
      <c r="K544" s="613">
        <v>30</v>
      </c>
      <c r="L544" s="642"/>
      <c r="M544" s="613"/>
      <c r="N544" s="613"/>
      <c r="O544" s="613" t="s">
        <v>80</v>
      </c>
      <c r="P544" s="613"/>
      <c r="Q544" s="613">
        <v>60</v>
      </c>
      <c r="R544" s="613">
        <v>1</v>
      </c>
      <c r="S544" s="643">
        <f t="shared" si="118"/>
        <v>60</v>
      </c>
      <c r="T544" s="3882"/>
      <c r="U544" s="637"/>
    </row>
    <row r="545" spans="1:21" ht="13.5" customHeight="1" thickBot="1">
      <c r="A545" s="758" t="s">
        <v>315</v>
      </c>
      <c r="B545" s="1967" t="s">
        <v>405</v>
      </c>
      <c r="C545" s="3794"/>
      <c r="D545" s="3795"/>
      <c r="E545" s="747"/>
      <c r="F545" s="747"/>
      <c r="G545" s="747"/>
      <c r="H545" s="747"/>
      <c r="I545" s="748" t="s">
        <v>120</v>
      </c>
      <c r="J545" s="749" t="s">
        <v>162</v>
      </c>
      <c r="K545" s="618">
        <v>30</v>
      </c>
      <c r="L545" s="978"/>
      <c r="M545" s="618"/>
      <c r="N545" s="618"/>
      <c r="O545" s="618" t="s">
        <v>80</v>
      </c>
      <c r="P545" s="618"/>
      <c r="Q545" s="618">
        <v>60</v>
      </c>
      <c r="R545" s="618">
        <v>1</v>
      </c>
      <c r="S545" s="750">
        <f t="shared" si="118"/>
        <v>60</v>
      </c>
      <c r="T545" s="3883"/>
      <c r="U545" s="637"/>
    </row>
    <row r="546" spans="1:21">
      <c r="A546" s="759" t="s">
        <v>315</v>
      </c>
      <c r="B546" s="1968" t="s">
        <v>405</v>
      </c>
      <c r="C546" s="3793">
        <v>357121</v>
      </c>
      <c r="D546" s="3759">
        <v>1520</v>
      </c>
      <c r="E546" s="603"/>
      <c r="F546" s="603"/>
      <c r="G546" s="603"/>
      <c r="H546" s="603"/>
      <c r="I546" s="4447" t="s">
        <v>132</v>
      </c>
      <c r="J546" s="604" t="s">
        <v>164</v>
      </c>
      <c r="K546" s="607">
        <v>180</v>
      </c>
      <c r="L546" s="635"/>
      <c r="M546" s="607"/>
      <c r="N546" s="607"/>
      <c r="O546" s="607" t="s">
        <v>80</v>
      </c>
      <c r="P546" s="607"/>
      <c r="Q546" s="607">
        <v>360</v>
      </c>
      <c r="R546" s="607">
        <v>3</v>
      </c>
      <c r="S546" s="636">
        <f t="shared" si="118"/>
        <v>1080</v>
      </c>
      <c r="T546" s="3886" t="s">
        <v>385</v>
      </c>
      <c r="U546" s="1252"/>
    </row>
    <row r="547" spans="1:21" ht="12.75" customHeight="1">
      <c r="A547" s="757" t="s">
        <v>315</v>
      </c>
      <c r="B547" s="1966" t="s">
        <v>405</v>
      </c>
      <c r="C547" s="3673"/>
      <c r="D547" s="3760"/>
      <c r="E547" s="633"/>
      <c r="F547" s="633"/>
      <c r="G547" s="633"/>
      <c r="H547" s="633"/>
      <c r="I547" s="4448"/>
      <c r="J547" s="609" t="s">
        <v>165</v>
      </c>
      <c r="K547" s="613">
        <v>365</v>
      </c>
      <c r="L547" s="642"/>
      <c r="M547" s="613"/>
      <c r="N547" s="613"/>
      <c r="O547" s="613" t="s">
        <v>80</v>
      </c>
      <c r="P547" s="613"/>
      <c r="Q547" s="613">
        <v>360</v>
      </c>
      <c r="R547" s="613">
        <v>3</v>
      </c>
      <c r="S547" s="643">
        <f t="shared" si="118"/>
        <v>1080</v>
      </c>
      <c r="T547" s="3891"/>
      <c r="U547" s="1252"/>
    </row>
    <row r="548" spans="1:21" ht="13.5" customHeight="1" thickBot="1">
      <c r="A548" s="757" t="s">
        <v>315</v>
      </c>
      <c r="B548" s="1966" t="s">
        <v>405</v>
      </c>
      <c r="C548" s="3673"/>
      <c r="D548" s="3760"/>
      <c r="E548" s="633"/>
      <c r="F548" s="633"/>
      <c r="G548" s="633"/>
      <c r="H548" s="633"/>
      <c r="I548" s="4448"/>
      <c r="J548" s="609" t="s">
        <v>166</v>
      </c>
      <c r="K548" s="613">
        <v>180</v>
      </c>
      <c r="L548" s="642"/>
      <c r="M548" s="613"/>
      <c r="N548" s="613"/>
      <c r="O548" s="613" t="s">
        <v>80</v>
      </c>
      <c r="P548" s="613"/>
      <c r="Q548" s="613">
        <v>360</v>
      </c>
      <c r="R548" s="613">
        <v>3</v>
      </c>
      <c r="S548" s="643">
        <f t="shared" si="118"/>
        <v>1080</v>
      </c>
      <c r="T548" s="3887"/>
      <c r="U548" s="1252"/>
    </row>
    <row r="549" spans="1:21" ht="13.5" customHeight="1" thickBot="1">
      <c r="A549" s="757" t="s">
        <v>315</v>
      </c>
      <c r="B549" s="1966" t="s">
        <v>405</v>
      </c>
      <c r="C549" s="4038"/>
      <c r="D549" s="3761"/>
      <c r="E549" s="633"/>
      <c r="F549" s="633"/>
      <c r="G549" s="633"/>
      <c r="H549" s="633"/>
      <c r="I549" s="4449"/>
      <c r="J549" s="609" t="s">
        <v>167</v>
      </c>
      <c r="K549" s="613">
        <v>180</v>
      </c>
      <c r="L549" s="642"/>
      <c r="M549" s="613"/>
      <c r="N549" s="613"/>
      <c r="O549" s="613" t="s">
        <v>80</v>
      </c>
      <c r="P549" s="613"/>
      <c r="Q549" s="613">
        <v>360</v>
      </c>
      <c r="R549" s="613">
        <v>3</v>
      </c>
      <c r="S549" s="643">
        <f t="shared" si="118"/>
        <v>1080</v>
      </c>
      <c r="T549" s="1130" t="s">
        <v>383</v>
      </c>
      <c r="U549" s="1252"/>
    </row>
    <row r="550" spans="1:21">
      <c r="A550" s="757" t="s">
        <v>315</v>
      </c>
      <c r="B550" s="1966" t="s">
        <v>405</v>
      </c>
      <c r="C550" s="3611">
        <v>357122</v>
      </c>
      <c r="D550" s="4450">
        <v>1521</v>
      </c>
      <c r="E550" s="1976" t="s">
        <v>696</v>
      </c>
      <c r="F550" s="1976" t="s">
        <v>34</v>
      </c>
      <c r="G550" s="1976" t="s">
        <v>536</v>
      </c>
      <c r="H550" s="1976" t="str">
        <f t="shared" ref="H550:H551" si="119">A550&amp;"-"&amp;E550&amp;F550&amp;"-"&amp;G550</f>
        <v>PK4-HR-ME</v>
      </c>
      <c r="I550" s="4429" t="s">
        <v>155</v>
      </c>
      <c r="J550" s="1975" t="s">
        <v>1554</v>
      </c>
      <c r="K550" s="2050">
        <v>180</v>
      </c>
      <c r="L550" s="2052"/>
      <c r="M550" s="2050"/>
      <c r="N550" s="4489" t="s">
        <v>1559</v>
      </c>
      <c r="O550" s="1119" t="s">
        <v>80</v>
      </c>
      <c r="P550" s="1119"/>
      <c r="Q550" s="1119">
        <v>360</v>
      </c>
      <c r="R550" s="1119">
        <v>3</v>
      </c>
      <c r="S550" s="1129">
        <f t="shared" si="118"/>
        <v>1080</v>
      </c>
      <c r="T550" s="3886" t="s">
        <v>385</v>
      </c>
      <c r="U550" s="1252"/>
    </row>
    <row r="551" spans="1:21" ht="12.75" customHeight="1">
      <c r="A551" s="757" t="s">
        <v>315</v>
      </c>
      <c r="B551" s="1966" t="s">
        <v>405</v>
      </c>
      <c r="C551" s="4443"/>
      <c r="D551" s="4451"/>
      <c r="E551" s="1976" t="s">
        <v>696</v>
      </c>
      <c r="F551" s="1976" t="s">
        <v>34</v>
      </c>
      <c r="G551" s="1976" t="s">
        <v>536</v>
      </c>
      <c r="H551" s="1976" t="str">
        <f t="shared" si="119"/>
        <v>PK4-HR-ME</v>
      </c>
      <c r="I551" s="4430"/>
      <c r="J551" s="1975" t="s">
        <v>1555</v>
      </c>
      <c r="K551" s="2050">
        <v>180</v>
      </c>
      <c r="L551" s="2052"/>
      <c r="M551" s="2050"/>
      <c r="N551" s="4490"/>
      <c r="O551" s="1119" t="s">
        <v>80</v>
      </c>
      <c r="P551" s="1119"/>
      <c r="Q551" s="1119">
        <v>360</v>
      </c>
      <c r="R551" s="1119">
        <v>3</v>
      </c>
      <c r="S551" s="1129">
        <f t="shared" si="118"/>
        <v>1080</v>
      </c>
      <c r="T551" s="3891"/>
      <c r="U551" s="1252"/>
    </row>
    <row r="552" spans="1:21">
      <c r="A552" s="757" t="s">
        <v>315</v>
      </c>
      <c r="B552" s="1966" t="s">
        <v>405</v>
      </c>
      <c r="C552" s="2054">
        <v>363198</v>
      </c>
      <c r="D552" s="2055">
        <v>4631</v>
      </c>
      <c r="E552" s="2056" t="s">
        <v>696</v>
      </c>
      <c r="F552" s="2056" t="s">
        <v>34</v>
      </c>
      <c r="G552" s="2056" t="s">
        <v>536</v>
      </c>
      <c r="H552" s="2056" t="str">
        <f>A552&amp;"-"&amp;E552&amp;F552&amp;"-"&amp;G552</f>
        <v>PK4-HR-ME</v>
      </c>
      <c r="I552" s="1644" t="s">
        <v>64</v>
      </c>
      <c r="J552" s="1642" t="s">
        <v>1484</v>
      </c>
      <c r="K552" s="1643">
        <v>180</v>
      </c>
      <c r="L552" s="2057"/>
      <c r="M552" s="2058"/>
      <c r="N552" s="2062"/>
      <c r="O552" s="1120" t="s">
        <v>80</v>
      </c>
      <c r="P552" s="1120"/>
      <c r="Q552" s="1120">
        <v>360</v>
      </c>
      <c r="R552" s="1120">
        <v>3</v>
      </c>
      <c r="S552" s="1121">
        <f>Q552*R552</f>
        <v>1080</v>
      </c>
      <c r="T552" s="3891"/>
      <c r="U552" s="1252"/>
    </row>
    <row r="553" spans="1:21">
      <c r="A553" s="757" t="s">
        <v>315</v>
      </c>
      <c r="B553" s="1966" t="s">
        <v>405</v>
      </c>
      <c r="C553" s="4444">
        <v>357123</v>
      </c>
      <c r="D553" s="4520">
        <v>1522</v>
      </c>
      <c r="E553" s="2048" t="s">
        <v>718</v>
      </c>
      <c r="F553" s="2048" t="s">
        <v>34</v>
      </c>
      <c r="G553" s="2048" t="s">
        <v>536</v>
      </c>
      <c r="H553" s="2048" t="str">
        <f t="shared" ref="H553:H557" si="120">A553&amp;"-"&amp;E553&amp;F553&amp;"-"&amp;G553</f>
        <v>PK4-YR-ME</v>
      </c>
      <c r="I553" s="4517" t="s">
        <v>170</v>
      </c>
      <c r="J553" s="2049" t="s">
        <v>1556</v>
      </c>
      <c r="K553" s="2051">
        <v>365</v>
      </c>
      <c r="L553" s="2053"/>
      <c r="M553" s="2051"/>
      <c r="N553" s="4486" t="s">
        <v>1559</v>
      </c>
      <c r="O553" s="1119" t="s">
        <v>80</v>
      </c>
      <c r="P553" s="1119"/>
      <c r="Q553" s="1119">
        <v>480</v>
      </c>
      <c r="R553" s="1119">
        <v>3</v>
      </c>
      <c r="S553" s="1129">
        <f t="shared" si="118"/>
        <v>1440</v>
      </c>
      <c r="T553" s="3891"/>
      <c r="U553" s="1252"/>
    </row>
    <row r="554" spans="1:21" ht="12.75" customHeight="1">
      <c r="A554" s="757" t="s">
        <v>315</v>
      </c>
      <c r="B554" s="1966" t="s">
        <v>405</v>
      </c>
      <c r="C554" s="4445"/>
      <c r="D554" s="4521"/>
      <c r="E554" s="2048" t="s">
        <v>718</v>
      </c>
      <c r="F554" s="2048" t="s">
        <v>34</v>
      </c>
      <c r="G554" s="2048" t="s">
        <v>536</v>
      </c>
      <c r="H554" s="2048" t="str">
        <f t="shared" si="120"/>
        <v>PK4-YR-ME</v>
      </c>
      <c r="I554" s="4518"/>
      <c r="J554" s="2049" t="s">
        <v>1557</v>
      </c>
      <c r="K554" s="2051">
        <v>365</v>
      </c>
      <c r="L554" s="2053"/>
      <c r="M554" s="2051"/>
      <c r="N554" s="4487"/>
      <c r="O554" s="1119" t="s">
        <v>80</v>
      </c>
      <c r="P554" s="1119"/>
      <c r="Q554" s="1119">
        <v>480</v>
      </c>
      <c r="R554" s="1119">
        <v>3</v>
      </c>
      <c r="S554" s="1129">
        <f t="shared" si="118"/>
        <v>1440</v>
      </c>
      <c r="T554" s="3891"/>
      <c r="U554" s="1252"/>
    </row>
    <row r="555" spans="1:21" ht="13.5" customHeight="1" thickBot="1">
      <c r="A555" s="757" t="s">
        <v>315</v>
      </c>
      <c r="B555" s="1966" t="s">
        <v>405</v>
      </c>
      <c r="C555" s="4445"/>
      <c r="D555" s="4521"/>
      <c r="E555" s="2048" t="s">
        <v>718</v>
      </c>
      <c r="F555" s="2048" t="s">
        <v>34</v>
      </c>
      <c r="G555" s="2048" t="s">
        <v>536</v>
      </c>
      <c r="H555" s="2048" t="str">
        <f t="shared" si="120"/>
        <v>PK4-YR-ME</v>
      </c>
      <c r="I555" s="4518"/>
      <c r="J555" s="2049" t="s">
        <v>1558</v>
      </c>
      <c r="K555" s="2051">
        <v>365</v>
      </c>
      <c r="L555" s="2053"/>
      <c r="M555" s="2051"/>
      <c r="N555" s="4487"/>
      <c r="O555" s="1119" t="s">
        <v>80</v>
      </c>
      <c r="P555" s="1119"/>
      <c r="Q555" s="1119">
        <v>480</v>
      </c>
      <c r="R555" s="1119">
        <v>3</v>
      </c>
      <c r="S555" s="1129">
        <f t="shared" si="118"/>
        <v>1440</v>
      </c>
      <c r="T555" s="3887"/>
      <c r="U555" s="1252"/>
    </row>
    <row r="556" spans="1:21" ht="12.75" customHeight="1">
      <c r="A556" s="757" t="s">
        <v>315</v>
      </c>
      <c r="B556" s="1966" t="s">
        <v>405</v>
      </c>
      <c r="C556" s="4445"/>
      <c r="D556" s="4521"/>
      <c r="E556" s="2048" t="s">
        <v>718</v>
      </c>
      <c r="F556" s="2048" t="s">
        <v>34</v>
      </c>
      <c r="G556" s="2048" t="s">
        <v>536</v>
      </c>
      <c r="H556" s="2048" t="str">
        <f t="shared" si="120"/>
        <v>PK4-YR-ME</v>
      </c>
      <c r="I556" s="4518"/>
      <c r="J556" s="2049" t="s">
        <v>174</v>
      </c>
      <c r="K556" s="2051">
        <v>365</v>
      </c>
      <c r="L556" s="2053"/>
      <c r="M556" s="2051"/>
      <c r="N556" s="4487"/>
      <c r="O556" s="1119" t="s">
        <v>80</v>
      </c>
      <c r="P556" s="1119"/>
      <c r="Q556" s="1119">
        <v>480</v>
      </c>
      <c r="R556" s="1119">
        <v>3</v>
      </c>
      <c r="S556" s="1129">
        <f t="shared" si="118"/>
        <v>1440</v>
      </c>
      <c r="T556" s="3886" t="s">
        <v>383</v>
      </c>
      <c r="U556" s="1252"/>
    </row>
    <row r="557" spans="1:21" ht="13.5" customHeight="1" thickBot="1">
      <c r="A557" s="757" t="s">
        <v>315</v>
      </c>
      <c r="B557" s="1966" t="s">
        <v>405</v>
      </c>
      <c r="C557" s="4446"/>
      <c r="D557" s="4522"/>
      <c r="E557" s="2048" t="s">
        <v>718</v>
      </c>
      <c r="F557" s="2048" t="s">
        <v>34</v>
      </c>
      <c r="G557" s="2048" t="s">
        <v>536</v>
      </c>
      <c r="H557" s="2048" t="str">
        <f t="shared" si="120"/>
        <v>PK4-YR-ME</v>
      </c>
      <c r="I557" s="4519"/>
      <c r="J557" s="2049" t="s">
        <v>175</v>
      </c>
      <c r="K557" s="2051">
        <v>365</v>
      </c>
      <c r="L557" s="2053"/>
      <c r="M557" s="2051"/>
      <c r="N557" s="4488"/>
      <c r="O557" s="1119" t="s">
        <v>80</v>
      </c>
      <c r="P557" s="1119"/>
      <c r="Q557" s="1119">
        <v>480</v>
      </c>
      <c r="R557" s="1119">
        <v>3</v>
      </c>
      <c r="S557" s="1129">
        <f t="shared" si="118"/>
        <v>1440</v>
      </c>
      <c r="T557" s="3887"/>
      <c r="U557" s="1252"/>
    </row>
    <row r="558" spans="1:21" ht="12.75" thickBot="1">
      <c r="A558" s="757" t="s">
        <v>315</v>
      </c>
      <c r="B558" s="1966" t="s">
        <v>405</v>
      </c>
      <c r="C558" s="1122">
        <v>362938</v>
      </c>
      <c r="D558" s="1123">
        <v>4286</v>
      </c>
      <c r="E558" s="1124" t="s">
        <v>695</v>
      </c>
      <c r="F558" s="1124" t="s">
        <v>42</v>
      </c>
      <c r="G558" s="1124" t="s">
        <v>536</v>
      </c>
      <c r="H558" s="1124" t="str">
        <f>A558&amp;"-"&amp;E558&amp;F558&amp;"-"&amp;G558</f>
        <v>PK4-ML-ME</v>
      </c>
      <c r="I558" s="1125" t="s">
        <v>1002</v>
      </c>
      <c r="J558" s="1126" t="s">
        <v>1003</v>
      </c>
      <c r="K558" s="2059">
        <v>30</v>
      </c>
      <c r="L558" s="2070"/>
      <c r="M558" s="2059"/>
      <c r="N558" s="2059"/>
      <c r="O558" s="1128"/>
      <c r="P558" s="1128" t="s">
        <v>80</v>
      </c>
      <c r="Q558" s="1119">
        <v>20</v>
      </c>
      <c r="R558" s="1119">
        <v>1</v>
      </c>
      <c r="S558" s="1129">
        <f t="shared" si="118"/>
        <v>20</v>
      </c>
      <c r="T558" s="1130" t="s">
        <v>503</v>
      </c>
      <c r="U558" s="637" t="s">
        <v>528</v>
      </c>
    </row>
    <row r="559" spans="1:21" ht="12.75" thickBot="1">
      <c r="A559" s="757" t="s">
        <v>315</v>
      </c>
      <c r="B559" s="1966" t="s">
        <v>405</v>
      </c>
      <c r="C559" s="1122">
        <v>362939</v>
      </c>
      <c r="D559" s="1123">
        <v>4287</v>
      </c>
      <c r="E559" s="1124" t="s">
        <v>696</v>
      </c>
      <c r="F559" s="1124" t="s">
        <v>32</v>
      </c>
      <c r="G559" s="1124" t="s">
        <v>536</v>
      </c>
      <c r="H559" s="1124" t="str">
        <f>A559&amp;"-"&amp;E559&amp;F559&amp;"-"&amp;G559</f>
        <v>PK4-HI-ME</v>
      </c>
      <c r="I559" s="1125" t="s">
        <v>1002</v>
      </c>
      <c r="J559" s="1126" t="s">
        <v>1004</v>
      </c>
      <c r="K559" s="2059">
        <v>180</v>
      </c>
      <c r="L559" s="2070"/>
      <c r="M559" s="2059"/>
      <c r="N559" s="2059"/>
      <c r="O559" s="1128" t="s">
        <v>80</v>
      </c>
      <c r="P559" s="1128"/>
      <c r="Q559" s="1119">
        <v>120</v>
      </c>
      <c r="R559" s="1119">
        <v>2</v>
      </c>
      <c r="S559" s="1129">
        <f t="shared" si="118"/>
        <v>240</v>
      </c>
      <c r="T559" s="1130" t="s">
        <v>383</v>
      </c>
      <c r="U559" s="1131" t="s">
        <v>529</v>
      </c>
    </row>
    <row r="560" spans="1:21" ht="12.75" thickBot="1">
      <c r="A560" s="757" t="s">
        <v>315</v>
      </c>
      <c r="B560" s="1966" t="s">
        <v>405</v>
      </c>
      <c r="C560" s="1122">
        <v>362940</v>
      </c>
      <c r="D560" s="1123">
        <v>4288</v>
      </c>
      <c r="E560" s="1124" t="s">
        <v>718</v>
      </c>
      <c r="F560" s="1124" t="s">
        <v>34</v>
      </c>
      <c r="G560" s="1124" t="s">
        <v>536</v>
      </c>
      <c r="H560" s="1124" t="str">
        <f>A560&amp;"-"&amp;E560&amp;F560&amp;"-"&amp;G560&amp;2</f>
        <v>PK4-YR-ME2</v>
      </c>
      <c r="I560" s="1125" t="s">
        <v>1002</v>
      </c>
      <c r="J560" s="1126" t="s">
        <v>1005</v>
      </c>
      <c r="K560" s="2059">
        <v>365</v>
      </c>
      <c r="L560" s="2070"/>
      <c r="M560" s="2059"/>
      <c r="N560" s="2059"/>
      <c r="O560" s="1119" t="s">
        <v>80</v>
      </c>
      <c r="P560" s="1119"/>
      <c r="Q560" s="1119">
        <v>180</v>
      </c>
      <c r="R560" s="1119">
        <v>2</v>
      </c>
      <c r="S560" s="1129">
        <f t="shared" si="118"/>
        <v>360</v>
      </c>
      <c r="T560" s="1132" t="s">
        <v>385</v>
      </c>
      <c r="U560" s="608" t="s">
        <v>530</v>
      </c>
    </row>
    <row r="561" spans="1:21" ht="12.75" thickBot="1">
      <c r="A561" s="757" t="s">
        <v>315</v>
      </c>
      <c r="B561" s="1966" t="s">
        <v>405</v>
      </c>
      <c r="C561" s="3723">
        <v>357125</v>
      </c>
      <c r="D561" s="4106">
        <v>1530</v>
      </c>
      <c r="E561" s="633" t="s">
        <v>696</v>
      </c>
      <c r="F561" s="633" t="s">
        <v>34</v>
      </c>
      <c r="G561" s="633" t="s">
        <v>697</v>
      </c>
      <c r="H561" s="633" t="str">
        <f t="shared" ref="H561:H564" si="121">A561&amp;"-"&amp;E561&amp;F561&amp;"-"&amp;G561</f>
        <v>PK4-HR-EE</v>
      </c>
      <c r="I561" s="3568" t="s">
        <v>67</v>
      </c>
      <c r="J561" s="609" t="s">
        <v>68</v>
      </c>
      <c r="K561" s="613">
        <v>180</v>
      </c>
      <c r="L561" s="642"/>
      <c r="M561" s="613"/>
      <c r="N561" s="613"/>
      <c r="O561" s="613" t="s">
        <v>80</v>
      </c>
      <c r="P561" s="613"/>
      <c r="Q561" s="613">
        <v>120</v>
      </c>
      <c r="R561" s="613">
        <v>2</v>
      </c>
      <c r="S561" s="643">
        <f t="shared" si="118"/>
        <v>240</v>
      </c>
      <c r="T561" s="1130" t="s">
        <v>384</v>
      </c>
      <c r="U561" s="1252"/>
    </row>
    <row r="562" spans="1:21" ht="12.75" customHeight="1">
      <c r="A562" s="757" t="s">
        <v>315</v>
      </c>
      <c r="B562" s="1966" t="s">
        <v>405</v>
      </c>
      <c r="C562" s="3673"/>
      <c r="D562" s="3760"/>
      <c r="E562" s="633" t="s">
        <v>696</v>
      </c>
      <c r="F562" s="633" t="s">
        <v>34</v>
      </c>
      <c r="G562" s="633" t="s">
        <v>697</v>
      </c>
      <c r="H562" s="633" t="str">
        <f t="shared" si="121"/>
        <v>PK4-HR-EE</v>
      </c>
      <c r="I562" s="3753"/>
      <c r="J562" s="609" t="s">
        <v>69</v>
      </c>
      <c r="K562" s="613">
        <v>180</v>
      </c>
      <c r="L562" s="642"/>
      <c r="M562" s="613"/>
      <c r="N562" s="613"/>
      <c r="O562" s="613" t="s">
        <v>80</v>
      </c>
      <c r="P562" s="613"/>
      <c r="Q562" s="613">
        <v>120</v>
      </c>
      <c r="R562" s="613">
        <v>2</v>
      </c>
      <c r="S562" s="643">
        <f t="shared" si="118"/>
        <v>240</v>
      </c>
      <c r="T562" s="3886" t="s">
        <v>383</v>
      </c>
      <c r="U562" s="1252"/>
    </row>
    <row r="563" spans="1:21" ht="12.75" customHeight="1">
      <c r="A563" s="757" t="s">
        <v>315</v>
      </c>
      <c r="B563" s="1966" t="s">
        <v>405</v>
      </c>
      <c r="C563" s="3673"/>
      <c r="D563" s="3760"/>
      <c r="E563" s="633" t="s">
        <v>696</v>
      </c>
      <c r="F563" s="633" t="s">
        <v>34</v>
      </c>
      <c r="G563" s="633" t="s">
        <v>697</v>
      </c>
      <c r="H563" s="633" t="str">
        <f t="shared" si="121"/>
        <v>PK4-HR-EE</v>
      </c>
      <c r="I563" s="3753"/>
      <c r="J563" s="609" t="s">
        <v>79</v>
      </c>
      <c r="K563" s="613">
        <v>180</v>
      </c>
      <c r="L563" s="642"/>
      <c r="M563" s="613"/>
      <c r="N563" s="613"/>
      <c r="O563" s="613" t="s">
        <v>80</v>
      </c>
      <c r="P563" s="613"/>
      <c r="Q563" s="613">
        <v>120</v>
      </c>
      <c r="R563" s="613">
        <v>2</v>
      </c>
      <c r="S563" s="643">
        <f t="shared" si="118"/>
        <v>240</v>
      </c>
      <c r="T563" s="3891"/>
      <c r="U563" s="1252"/>
    </row>
    <row r="564" spans="1:21" ht="13.5" customHeight="1" thickBot="1">
      <c r="A564" s="757" t="s">
        <v>315</v>
      </c>
      <c r="B564" s="1966" t="s">
        <v>405</v>
      </c>
      <c r="C564" s="3794"/>
      <c r="D564" s="3795"/>
      <c r="E564" s="747" t="s">
        <v>696</v>
      </c>
      <c r="F564" s="747" t="s">
        <v>34</v>
      </c>
      <c r="G564" s="747" t="s">
        <v>697</v>
      </c>
      <c r="H564" s="747" t="str">
        <f t="shared" si="121"/>
        <v>PK4-HR-EE</v>
      </c>
      <c r="I564" s="3569"/>
      <c r="J564" s="749" t="s">
        <v>72</v>
      </c>
      <c r="K564" s="618">
        <v>180</v>
      </c>
      <c r="L564" s="978"/>
      <c r="M564" s="618"/>
      <c r="N564" s="618"/>
      <c r="O564" s="618" t="s">
        <v>80</v>
      </c>
      <c r="P564" s="618"/>
      <c r="Q564" s="618">
        <v>120</v>
      </c>
      <c r="R564" s="618">
        <v>2</v>
      </c>
      <c r="S564" s="750">
        <f t="shared" si="118"/>
        <v>240</v>
      </c>
      <c r="T564" s="3887"/>
      <c r="U564" s="1252"/>
    </row>
    <row r="565" spans="1:21">
      <c r="A565" s="759" t="s">
        <v>315</v>
      </c>
      <c r="B565" s="1968" t="s">
        <v>1006</v>
      </c>
      <c r="C565" s="3793">
        <v>357121</v>
      </c>
      <c r="D565" s="3759">
        <v>1520</v>
      </c>
      <c r="E565" s="603"/>
      <c r="F565" s="603"/>
      <c r="G565" s="603"/>
      <c r="H565" s="603"/>
      <c r="I565" s="3752" t="s">
        <v>132</v>
      </c>
      <c r="J565" s="604" t="s">
        <v>164</v>
      </c>
      <c r="K565" s="607">
        <v>180</v>
      </c>
      <c r="L565" s="635"/>
      <c r="M565" s="607"/>
      <c r="N565" s="607"/>
      <c r="O565" s="607" t="s">
        <v>80</v>
      </c>
      <c r="P565" s="607"/>
      <c r="Q565" s="607">
        <v>360</v>
      </c>
      <c r="R565" s="607">
        <v>3</v>
      </c>
      <c r="S565" s="636">
        <f t="shared" ref="S565:S584" si="122">Q565*R565</f>
        <v>1080</v>
      </c>
      <c r="T565" s="3886" t="s">
        <v>385</v>
      </c>
      <c r="U565" s="1252"/>
    </row>
    <row r="566" spans="1:21" ht="12.75" customHeight="1">
      <c r="A566" s="757" t="s">
        <v>315</v>
      </c>
      <c r="B566" s="1966" t="s">
        <v>1006</v>
      </c>
      <c r="C566" s="3673"/>
      <c r="D566" s="3760"/>
      <c r="E566" s="633"/>
      <c r="F566" s="633"/>
      <c r="G566" s="633"/>
      <c r="H566" s="633"/>
      <c r="I566" s="3753"/>
      <c r="J566" s="609" t="s">
        <v>165</v>
      </c>
      <c r="K566" s="613">
        <v>180</v>
      </c>
      <c r="L566" s="642"/>
      <c r="M566" s="613"/>
      <c r="N566" s="613"/>
      <c r="O566" s="613" t="s">
        <v>80</v>
      </c>
      <c r="P566" s="613"/>
      <c r="Q566" s="613">
        <v>360</v>
      </c>
      <c r="R566" s="613">
        <v>3</v>
      </c>
      <c r="S566" s="643">
        <f t="shared" si="122"/>
        <v>1080</v>
      </c>
      <c r="T566" s="3891"/>
      <c r="U566" s="1252"/>
    </row>
    <row r="567" spans="1:21" ht="13.5" customHeight="1" thickBot="1">
      <c r="A567" s="757" t="s">
        <v>315</v>
      </c>
      <c r="B567" s="1966" t="s">
        <v>1006</v>
      </c>
      <c r="C567" s="3673"/>
      <c r="D567" s="3760"/>
      <c r="E567" s="633"/>
      <c r="F567" s="633"/>
      <c r="G567" s="633"/>
      <c r="H567" s="633"/>
      <c r="I567" s="3753"/>
      <c r="J567" s="609" t="s">
        <v>166</v>
      </c>
      <c r="K567" s="613">
        <v>180</v>
      </c>
      <c r="L567" s="642"/>
      <c r="M567" s="613"/>
      <c r="N567" s="613"/>
      <c r="O567" s="613" t="s">
        <v>80</v>
      </c>
      <c r="P567" s="613"/>
      <c r="Q567" s="613">
        <v>360</v>
      </c>
      <c r="R567" s="613">
        <v>3</v>
      </c>
      <c r="S567" s="643">
        <f t="shared" si="122"/>
        <v>1080</v>
      </c>
      <c r="T567" s="3887"/>
      <c r="U567" s="1252"/>
    </row>
    <row r="568" spans="1:21" ht="13.5" customHeight="1" thickBot="1">
      <c r="A568" s="757" t="s">
        <v>315</v>
      </c>
      <c r="B568" s="1966" t="s">
        <v>1006</v>
      </c>
      <c r="C568" s="4038"/>
      <c r="D568" s="3761"/>
      <c r="E568" s="633"/>
      <c r="F568" s="633"/>
      <c r="G568" s="633"/>
      <c r="H568" s="633"/>
      <c r="I568" s="3679"/>
      <c r="J568" s="609" t="s">
        <v>167</v>
      </c>
      <c r="K568" s="613">
        <v>180</v>
      </c>
      <c r="L568" s="642"/>
      <c r="M568" s="613"/>
      <c r="N568" s="613"/>
      <c r="O568" s="613" t="s">
        <v>80</v>
      </c>
      <c r="P568" s="613"/>
      <c r="Q568" s="613">
        <v>360</v>
      </c>
      <c r="R568" s="613">
        <v>3</v>
      </c>
      <c r="S568" s="643">
        <f t="shared" si="122"/>
        <v>1080</v>
      </c>
      <c r="T568" s="1130" t="s">
        <v>383</v>
      </c>
      <c r="U568" s="1252"/>
    </row>
    <row r="569" spans="1:21">
      <c r="A569" s="757" t="s">
        <v>315</v>
      </c>
      <c r="B569" s="1966" t="s">
        <v>1006</v>
      </c>
      <c r="C569" s="3611">
        <v>364711</v>
      </c>
      <c r="D569" s="4450">
        <v>1521</v>
      </c>
      <c r="E569" s="1976" t="s">
        <v>696</v>
      </c>
      <c r="F569" s="1976" t="s">
        <v>34</v>
      </c>
      <c r="G569" s="1976" t="s">
        <v>536</v>
      </c>
      <c r="H569" s="1976" t="str">
        <f t="shared" ref="H569:H570" si="123">A569&amp;"-"&amp;E569&amp;F569&amp;"-"&amp;G569</f>
        <v>PK4-HR-ME</v>
      </c>
      <c r="I569" s="4429" t="s">
        <v>155</v>
      </c>
      <c r="J569" s="1975" t="s">
        <v>1554</v>
      </c>
      <c r="K569" s="2050">
        <v>180</v>
      </c>
      <c r="L569" s="2052"/>
      <c r="M569" s="2050"/>
      <c r="N569" s="4489" t="s">
        <v>1560</v>
      </c>
      <c r="O569" s="1119" t="s">
        <v>80</v>
      </c>
      <c r="P569" s="1119"/>
      <c r="Q569" s="1119">
        <v>360</v>
      </c>
      <c r="R569" s="1119">
        <v>3</v>
      </c>
      <c r="S569" s="1129">
        <f t="shared" si="122"/>
        <v>1080</v>
      </c>
      <c r="T569" s="3886" t="s">
        <v>385</v>
      </c>
      <c r="U569" s="1252"/>
    </row>
    <row r="570" spans="1:21" ht="12.75" customHeight="1">
      <c r="A570" s="757" t="s">
        <v>315</v>
      </c>
      <c r="B570" s="1966" t="s">
        <v>1006</v>
      </c>
      <c r="C570" s="4443"/>
      <c r="D570" s="4451"/>
      <c r="E570" s="1976" t="s">
        <v>696</v>
      </c>
      <c r="F570" s="1976" t="s">
        <v>34</v>
      </c>
      <c r="G570" s="1976" t="s">
        <v>536</v>
      </c>
      <c r="H570" s="1976" t="str">
        <f t="shared" si="123"/>
        <v>PK4-HR-ME</v>
      </c>
      <c r="I570" s="4430"/>
      <c r="J570" s="1975" t="s">
        <v>1555</v>
      </c>
      <c r="K570" s="2050">
        <v>180</v>
      </c>
      <c r="L570" s="2052"/>
      <c r="M570" s="2050"/>
      <c r="N570" s="4490"/>
      <c r="O570" s="1119" t="s">
        <v>80</v>
      </c>
      <c r="P570" s="1119"/>
      <c r="Q570" s="1119">
        <v>360</v>
      </c>
      <c r="R570" s="1119">
        <v>3</v>
      </c>
      <c r="S570" s="1129">
        <f t="shared" si="122"/>
        <v>1080</v>
      </c>
      <c r="T570" s="3891"/>
      <c r="U570" s="1252"/>
    </row>
    <row r="571" spans="1:21">
      <c r="A571" s="757" t="s">
        <v>315</v>
      </c>
      <c r="B571" s="1966" t="s">
        <v>1006</v>
      </c>
      <c r="C571" s="2054">
        <v>363199</v>
      </c>
      <c r="D571" s="2055">
        <v>4632</v>
      </c>
      <c r="E571" s="2056" t="s">
        <v>696</v>
      </c>
      <c r="F571" s="2056" t="s">
        <v>34</v>
      </c>
      <c r="G571" s="2056" t="s">
        <v>536</v>
      </c>
      <c r="H571" s="2056" t="s">
        <v>1284</v>
      </c>
      <c r="I571" s="1644" t="s">
        <v>64</v>
      </c>
      <c r="J571" s="1642" t="s">
        <v>1285</v>
      </c>
      <c r="K571" s="1643">
        <v>180</v>
      </c>
      <c r="L571" s="2057"/>
      <c r="M571" s="2058"/>
      <c r="N571" s="2062"/>
      <c r="O571" s="1120" t="s">
        <v>80</v>
      </c>
      <c r="P571" s="1120"/>
      <c r="Q571" s="1120">
        <v>360</v>
      </c>
      <c r="R571" s="1120">
        <v>3</v>
      </c>
      <c r="S571" s="1121">
        <f>Q571*R571</f>
        <v>1080</v>
      </c>
      <c r="T571" s="3891"/>
      <c r="U571" s="1252"/>
    </row>
    <row r="572" spans="1:21">
      <c r="A572" s="757" t="s">
        <v>315</v>
      </c>
      <c r="B572" s="1966" t="s">
        <v>1006</v>
      </c>
      <c r="C572" s="4444">
        <v>364712</v>
      </c>
      <c r="D572" s="4520">
        <v>1522</v>
      </c>
      <c r="E572" s="2048" t="s">
        <v>718</v>
      </c>
      <c r="F572" s="2048" t="s">
        <v>34</v>
      </c>
      <c r="G572" s="2048" t="s">
        <v>536</v>
      </c>
      <c r="H572" s="2048" t="str">
        <f t="shared" ref="H572:H576" si="124">A572&amp;"-"&amp;E572&amp;F572&amp;"-"&amp;G572</f>
        <v>PK4-YR-ME</v>
      </c>
      <c r="I572" s="4517" t="s">
        <v>170</v>
      </c>
      <c r="J572" s="2049" t="s">
        <v>1556</v>
      </c>
      <c r="K572" s="2051">
        <v>365</v>
      </c>
      <c r="L572" s="2053"/>
      <c r="M572" s="2051"/>
      <c r="N572" s="4486" t="s">
        <v>1560</v>
      </c>
      <c r="O572" s="1119" t="s">
        <v>80</v>
      </c>
      <c r="P572" s="1119"/>
      <c r="Q572" s="1119">
        <v>480</v>
      </c>
      <c r="R572" s="1119">
        <v>3</v>
      </c>
      <c r="S572" s="1129">
        <f t="shared" si="122"/>
        <v>1440</v>
      </c>
      <c r="T572" s="3891"/>
      <c r="U572" s="1252"/>
    </row>
    <row r="573" spans="1:21" ht="12.75" customHeight="1">
      <c r="A573" s="757" t="s">
        <v>315</v>
      </c>
      <c r="B573" s="1966" t="s">
        <v>1006</v>
      </c>
      <c r="C573" s="4445"/>
      <c r="D573" s="4521"/>
      <c r="E573" s="2048" t="s">
        <v>718</v>
      </c>
      <c r="F573" s="2048" t="s">
        <v>34</v>
      </c>
      <c r="G573" s="2048" t="s">
        <v>536</v>
      </c>
      <c r="H573" s="2048" t="str">
        <f t="shared" si="124"/>
        <v>PK4-YR-ME</v>
      </c>
      <c r="I573" s="4518"/>
      <c r="J573" s="2049" t="s">
        <v>1557</v>
      </c>
      <c r="K573" s="2051">
        <v>365</v>
      </c>
      <c r="L573" s="2053"/>
      <c r="M573" s="2051"/>
      <c r="N573" s="4487"/>
      <c r="O573" s="1119" t="s">
        <v>80</v>
      </c>
      <c r="P573" s="1119"/>
      <c r="Q573" s="1119">
        <v>480</v>
      </c>
      <c r="R573" s="1119">
        <v>3</v>
      </c>
      <c r="S573" s="1129">
        <f t="shared" si="122"/>
        <v>1440</v>
      </c>
      <c r="T573" s="3891"/>
      <c r="U573" s="1252"/>
    </row>
    <row r="574" spans="1:21" ht="13.5" customHeight="1" thickBot="1">
      <c r="A574" s="757" t="s">
        <v>315</v>
      </c>
      <c r="B574" s="1966" t="s">
        <v>1006</v>
      </c>
      <c r="C574" s="4445"/>
      <c r="D574" s="4521"/>
      <c r="E574" s="2048" t="s">
        <v>718</v>
      </c>
      <c r="F574" s="2048" t="s">
        <v>34</v>
      </c>
      <c r="G574" s="2048" t="s">
        <v>536</v>
      </c>
      <c r="H574" s="2048" t="str">
        <f t="shared" si="124"/>
        <v>PK4-YR-ME</v>
      </c>
      <c r="I574" s="4518"/>
      <c r="J574" s="2049" t="s">
        <v>1558</v>
      </c>
      <c r="K574" s="2051">
        <v>365</v>
      </c>
      <c r="L574" s="2053"/>
      <c r="M574" s="2051"/>
      <c r="N574" s="4487"/>
      <c r="O574" s="1119" t="s">
        <v>80</v>
      </c>
      <c r="P574" s="1119"/>
      <c r="Q574" s="1119">
        <v>480</v>
      </c>
      <c r="R574" s="1119">
        <v>3</v>
      </c>
      <c r="S574" s="1129">
        <f t="shared" si="122"/>
        <v>1440</v>
      </c>
      <c r="T574" s="3887"/>
      <c r="U574" s="1252"/>
    </row>
    <row r="575" spans="1:21" ht="12.75" customHeight="1">
      <c r="A575" s="757" t="s">
        <v>315</v>
      </c>
      <c r="B575" s="1966" t="s">
        <v>1006</v>
      </c>
      <c r="C575" s="4445"/>
      <c r="D575" s="4521"/>
      <c r="E575" s="2048" t="s">
        <v>718</v>
      </c>
      <c r="F575" s="2048" t="s">
        <v>34</v>
      </c>
      <c r="G575" s="2048" t="s">
        <v>536</v>
      </c>
      <c r="H575" s="2048" t="str">
        <f t="shared" si="124"/>
        <v>PK4-YR-ME</v>
      </c>
      <c r="I575" s="4518"/>
      <c r="J575" s="2049" t="s">
        <v>174</v>
      </c>
      <c r="K575" s="2051">
        <v>365</v>
      </c>
      <c r="L575" s="2053"/>
      <c r="M575" s="2051"/>
      <c r="N575" s="4487"/>
      <c r="O575" s="1119" t="s">
        <v>80</v>
      </c>
      <c r="P575" s="1119"/>
      <c r="Q575" s="1119">
        <v>480</v>
      </c>
      <c r="R575" s="1119">
        <v>3</v>
      </c>
      <c r="S575" s="1129">
        <f t="shared" si="122"/>
        <v>1440</v>
      </c>
      <c r="T575" s="3886" t="s">
        <v>383</v>
      </c>
      <c r="U575" s="1252"/>
    </row>
    <row r="576" spans="1:21" ht="13.5" customHeight="1" thickBot="1">
      <c r="A576" s="757" t="s">
        <v>315</v>
      </c>
      <c r="B576" s="1966" t="s">
        <v>1006</v>
      </c>
      <c r="C576" s="4446"/>
      <c r="D576" s="4522"/>
      <c r="E576" s="2048" t="s">
        <v>718</v>
      </c>
      <c r="F576" s="2048" t="s">
        <v>34</v>
      </c>
      <c r="G576" s="2048" t="s">
        <v>536</v>
      </c>
      <c r="H576" s="2048" t="str">
        <f t="shared" si="124"/>
        <v>PK4-YR-ME</v>
      </c>
      <c r="I576" s="4519"/>
      <c r="J576" s="2049" t="s">
        <v>175</v>
      </c>
      <c r="K576" s="2051">
        <v>365</v>
      </c>
      <c r="L576" s="2053"/>
      <c r="M576" s="2051"/>
      <c r="N576" s="4488"/>
      <c r="O576" s="1119" t="s">
        <v>80</v>
      </c>
      <c r="P576" s="1119"/>
      <c r="Q576" s="1119">
        <v>480</v>
      </c>
      <c r="R576" s="1119">
        <v>3</v>
      </c>
      <c r="S576" s="1129">
        <f t="shared" si="122"/>
        <v>1440</v>
      </c>
      <c r="T576" s="3887"/>
      <c r="U576" s="1252"/>
    </row>
    <row r="577" spans="1:21" ht="12.75" thickBot="1">
      <c r="A577" s="757" t="s">
        <v>315</v>
      </c>
      <c r="B577" s="1966" t="s">
        <v>1006</v>
      </c>
      <c r="C577" s="2071">
        <v>362961</v>
      </c>
      <c r="D577" s="2072">
        <v>4286</v>
      </c>
      <c r="E577" s="2073" t="s">
        <v>695</v>
      </c>
      <c r="F577" s="2073" t="s">
        <v>42</v>
      </c>
      <c r="G577" s="2073" t="s">
        <v>536</v>
      </c>
      <c r="H577" s="2073" t="str">
        <f>A577&amp;"-"&amp;E577&amp;F577&amp;"-"&amp;G577</f>
        <v>PK4-ML-ME</v>
      </c>
      <c r="I577" s="2074" t="s">
        <v>1002</v>
      </c>
      <c r="J577" s="2075" t="s">
        <v>1003</v>
      </c>
      <c r="K577" s="2076">
        <v>30</v>
      </c>
      <c r="L577" s="2077"/>
      <c r="M577" s="2076"/>
      <c r="N577" s="2076"/>
      <c r="O577" s="1128"/>
      <c r="P577" s="1128" t="s">
        <v>80</v>
      </c>
      <c r="Q577" s="1119">
        <v>20</v>
      </c>
      <c r="R577" s="1119">
        <v>1</v>
      </c>
      <c r="S577" s="1129">
        <f t="shared" si="122"/>
        <v>20</v>
      </c>
      <c r="T577" s="1130" t="s">
        <v>503</v>
      </c>
      <c r="U577" s="1252"/>
    </row>
    <row r="578" spans="1:21" ht="12.75" thickBot="1">
      <c r="A578" s="757" t="s">
        <v>315</v>
      </c>
      <c r="B578" s="1966" t="s">
        <v>1006</v>
      </c>
      <c r="C578" s="2071">
        <v>362962</v>
      </c>
      <c r="D578" s="2072">
        <v>4287</v>
      </c>
      <c r="E578" s="2073" t="s">
        <v>696</v>
      </c>
      <c r="F578" s="2073" t="s">
        <v>32</v>
      </c>
      <c r="G578" s="2073" t="s">
        <v>536</v>
      </c>
      <c r="H578" s="2073" t="str">
        <f>A578&amp;"-"&amp;E578&amp;F578&amp;"-"&amp;G578</f>
        <v>PK4-HI-ME</v>
      </c>
      <c r="I578" s="2074" t="s">
        <v>1002</v>
      </c>
      <c r="J578" s="2075" t="s">
        <v>1004</v>
      </c>
      <c r="K578" s="2076">
        <v>180</v>
      </c>
      <c r="L578" s="2077"/>
      <c r="M578" s="2076"/>
      <c r="N578" s="2076"/>
      <c r="O578" s="1128" t="s">
        <v>80</v>
      </c>
      <c r="P578" s="1128"/>
      <c r="Q578" s="1119">
        <v>120</v>
      </c>
      <c r="R578" s="1119">
        <v>2</v>
      </c>
      <c r="S578" s="1129">
        <f t="shared" si="122"/>
        <v>240</v>
      </c>
      <c r="T578" s="1130" t="s">
        <v>383</v>
      </c>
      <c r="U578" s="1252"/>
    </row>
    <row r="579" spans="1:21" ht="12.75" thickBot="1">
      <c r="A579" s="757" t="s">
        <v>315</v>
      </c>
      <c r="B579" s="1966" t="s">
        <v>1006</v>
      </c>
      <c r="C579" s="2071">
        <v>362963</v>
      </c>
      <c r="D579" s="2072">
        <v>4288</v>
      </c>
      <c r="E579" s="2073" t="s">
        <v>718</v>
      </c>
      <c r="F579" s="2073" t="s">
        <v>34</v>
      </c>
      <c r="G579" s="2073" t="s">
        <v>536</v>
      </c>
      <c r="H579" s="2073" t="str">
        <f>A579&amp;"-"&amp;E579&amp;F579&amp;"-"&amp;G579&amp;2</f>
        <v>PK4-YR-ME2</v>
      </c>
      <c r="I579" s="2074" t="s">
        <v>1002</v>
      </c>
      <c r="J579" s="2075" t="s">
        <v>1005</v>
      </c>
      <c r="K579" s="2076">
        <v>365</v>
      </c>
      <c r="L579" s="2077"/>
      <c r="M579" s="2076"/>
      <c r="N579" s="2076"/>
      <c r="O579" s="1119" t="s">
        <v>80</v>
      </c>
      <c r="P579" s="1119"/>
      <c r="Q579" s="1119">
        <v>180</v>
      </c>
      <c r="R579" s="1119">
        <v>2</v>
      </c>
      <c r="S579" s="1129">
        <f t="shared" si="122"/>
        <v>360</v>
      </c>
      <c r="T579" s="1132" t="s">
        <v>385</v>
      </c>
      <c r="U579" s="1252"/>
    </row>
    <row r="580" spans="1:21" ht="12.75" thickBot="1">
      <c r="A580" s="757" t="s">
        <v>315</v>
      </c>
      <c r="B580" s="1966" t="s">
        <v>1006</v>
      </c>
      <c r="C580" s="3723">
        <v>364713</v>
      </c>
      <c r="D580" s="4106">
        <v>1530</v>
      </c>
      <c r="E580" s="633" t="s">
        <v>696</v>
      </c>
      <c r="F580" s="633" t="s">
        <v>34</v>
      </c>
      <c r="G580" s="633" t="s">
        <v>697</v>
      </c>
      <c r="H580" s="633" t="str">
        <f t="shared" ref="H580:H583" si="125">A580&amp;"-"&amp;E580&amp;F580&amp;"-"&amp;G580</f>
        <v>PK4-HR-EE</v>
      </c>
      <c r="I580" s="3568" t="s">
        <v>67</v>
      </c>
      <c r="J580" s="609" t="s">
        <v>68</v>
      </c>
      <c r="K580" s="613">
        <v>180</v>
      </c>
      <c r="L580" s="642"/>
      <c r="M580" s="613"/>
      <c r="N580" s="613"/>
      <c r="O580" s="613" t="s">
        <v>80</v>
      </c>
      <c r="P580" s="613"/>
      <c r="Q580" s="613">
        <v>120</v>
      </c>
      <c r="R580" s="613">
        <v>2</v>
      </c>
      <c r="S580" s="643">
        <f t="shared" si="122"/>
        <v>240</v>
      </c>
      <c r="T580" s="1130" t="s">
        <v>384</v>
      </c>
      <c r="U580" s="1252"/>
    </row>
    <row r="581" spans="1:21" ht="12.75" customHeight="1">
      <c r="A581" s="757" t="s">
        <v>315</v>
      </c>
      <c r="B581" s="1966" t="s">
        <v>1006</v>
      </c>
      <c r="C581" s="3673"/>
      <c r="D581" s="3760"/>
      <c r="E581" s="633" t="s">
        <v>696</v>
      </c>
      <c r="F581" s="633" t="s">
        <v>34</v>
      </c>
      <c r="G581" s="633" t="s">
        <v>697</v>
      </c>
      <c r="H581" s="633" t="str">
        <f t="shared" si="125"/>
        <v>PK4-HR-EE</v>
      </c>
      <c r="I581" s="3753"/>
      <c r="J581" s="609" t="s">
        <v>69</v>
      </c>
      <c r="K581" s="613">
        <v>180</v>
      </c>
      <c r="L581" s="642"/>
      <c r="M581" s="613"/>
      <c r="N581" s="613"/>
      <c r="O581" s="613" t="s">
        <v>80</v>
      </c>
      <c r="P581" s="613"/>
      <c r="Q581" s="613">
        <v>120</v>
      </c>
      <c r="R581" s="613">
        <v>2</v>
      </c>
      <c r="S581" s="643">
        <f t="shared" si="122"/>
        <v>240</v>
      </c>
      <c r="T581" s="3886" t="s">
        <v>383</v>
      </c>
      <c r="U581" s="1252"/>
    </row>
    <row r="582" spans="1:21" ht="12.75" customHeight="1">
      <c r="A582" s="757" t="s">
        <v>315</v>
      </c>
      <c r="B582" s="1966" t="s">
        <v>1006</v>
      </c>
      <c r="C582" s="3673"/>
      <c r="D582" s="3760"/>
      <c r="E582" s="633" t="s">
        <v>696</v>
      </c>
      <c r="F582" s="633" t="s">
        <v>34</v>
      </c>
      <c r="G582" s="633" t="s">
        <v>697</v>
      </c>
      <c r="H582" s="633" t="str">
        <f t="shared" si="125"/>
        <v>PK4-HR-EE</v>
      </c>
      <c r="I582" s="3753"/>
      <c r="J582" s="609" t="s">
        <v>79</v>
      </c>
      <c r="K582" s="613">
        <v>180</v>
      </c>
      <c r="L582" s="642"/>
      <c r="M582" s="613"/>
      <c r="N582" s="613"/>
      <c r="O582" s="613" t="s">
        <v>80</v>
      </c>
      <c r="P582" s="613"/>
      <c r="Q582" s="613">
        <v>120</v>
      </c>
      <c r="R582" s="613">
        <v>2</v>
      </c>
      <c r="S582" s="643">
        <f t="shared" si="122"/>
        <v>240</v>
      </c>
      <c r="T582" s="3891"/>
      <c r="U582" s="1252"/>
    </row>
    <row r="583" spans="1:21" ht="13.5" customHeight="1" thickBot="1">
      <c r="A583" s="758" t="s">
        <v>315</v>
      </c>
      <c r="B583" s="1967" t="s">
        <v>1006</v>
      </c>
      <c r="C583" s="3794"/>
      <c r="D583" s="3795"/>
      <c r="E583" s="747" t="s">
        <v>696</v>
      </c>
      <c r="F583" s="747" t="s">
        <v>34</v>
      </c>
      <c r="G583" s="747" t="s">
        <v>697</v>
      </c>
      <c r="H583" s="747" t="str">
        <f t="shared" si="125"/>
        <v>PK4-HR-EE</v>
      </c>
      <c r="I583" s="3569"/>
      <c r="J583" s="749" t="s">
        <v>72</v>
      </c>
      <c r="K583" s="618">
        <v>180</v>
      </c>
      <c r="L583" s="978"/>
      <c r="M583" s="618"/>
      <c r="N583" s="618"/>
      <c r="O583" s="618" t="s">
        <v>80</v>
      </c>
      <c r="P583" s="618"/>
      <c r="Q583" s="618">
        <v>120</v>
      </c>
      <c r="R583" s="618">
        <v>2</v>
      </c>
      <c r="S583" s="750">
        <f t="shared" si="122"/>
        <v>240</v>
      </c>
      <c r="T583" s="3887"/>
      <c r="U583" s="1252"/>
    </row>
    <row r="584" spans="1:21">
      <c r="A584" s="2095" t="s">
        <v>315</v>
      </c>
      <c r="B584" s="2096" t="s">
        <v>421</v>
      </c>
      <c r="C584" s="1006">
        <v>362953</v>
      </c>
      <c r="D584" s="3759">
        <v>4297</v>
      </c>
      <c r="E584" s="603" t="s">
        <v>718</v>
      </c>
      <c r="F584" s="603" t="s">
        <v>34</v>
      </c>
      <c r="G584" s="603" t="s">
        <v>536</v>
      </c>
      <c r="H584" s="603" t="str">
        <f t="shared" ref="H584:H590" si="126">A584&amp;"-"&amp;E584&amp;F584&amp;"-"&amp;G584</f>
        <v>PK4-YR-ME</v>
      </c>
      <c r="I584" s="634" t="s">
        <v>1017</v>
      </c>
      <c r="J584" s="604" t="s">
        <v>1016</v>
      </c>
      <c r="K584" s="607">
        <v>365</v>
      </c>
      <c r="L584" s="635"/>
      <c r="M584" s="607"/>
      <c r="N584" s="607"/>
      <c r="O584" s="607" t="s">
        <v>80</v>
      </c>
      <c r="P584" s="607"/>
      <c r="Q584" s="607">
        <v>480</v>
      </c>
      <c r="R584" s="607">
        <v>2</v>
      </c>
      <c r="S584" s="636">
        <f t="shared" si="122"/>
        <v>960</v>
      </c>
      <c r="T584" s="2090" t="s">
        <v>385</v>
      </c>
      <c r="U584" s="1252" t="s">
        <v>1031</v>
      </c>
    </row>
    <row r="585" spans="1:21" ht="12.75" customHeight="1">
      <c r="A585" s="2097" t="s">
        <v>315</v>
      </c>
      <c r="B585" s="2098" t="s">
        <v>414</v>
      </c>
      <c r="C585" s="986">
        <v>362954</v>
      </c>
      <c r="D585" s="3760"/>
      <c r="E585" s="633" t="s">
        <v>718</v>
      </c>
      <c r="F585" s="633" t="s">
        <v>34</v>
      </c>
      <c r="G585" s="633" t="s">
        <v>536</v>
      </c>
      <c r="H585" s="633" t="str">
        <f t="shared" si="126"/>
        <v>PK4-YR-ME</v>
      </c>
      <c r="I585" s="641" t="s">
        <v>1018</v>
      </c>
      <c r="J585" s="609" t="s">
        <v>1016</v>
      </c>
      <c r="K585" s="613">
        <v>365</v>
      </c>
      <c r="L585" s="642"/>
      <c r="M585" s="613"/>
      <c r="N585" s="613"/>
      <c r="O585" s="613" t="s">
        <v>80</v>
      </c>
      <c r="P585" s="613"/>
      <c r="Q585" s="613">
        <v>480</v>
      </c>
      <c r="R585" s="613">
        <v>2</v>
      </c>
      <c r="S585" s="643">
        <f t="shared" ref="S585:S590" si="127">Q585*R585</f>
        <v>960</v>
      </c>
      <c r="T585" s="2091" t="s">
        <v>385</v>
      </c>
      <c r="U585" s="1252" t="s">
        <v>1032</v>
      </c>
    </row>
    <row r="586" spans="1:21" ht="12.75" customHeight="1">
      <c r="A586" s="2097" t="s">
        <v>315</v>
      </c>
      <c r="B586" s="2098" t="s">
        <v>415</v>
      </c>
      <c r="C586" s="986">
        <v>362955</v>
      </c>
      <c r="D586" s="3760"/>
      <c r="E586" s="633" t="s">
        <v>718</v>
      </c>
      <c r="F586" s="633" t="s">
        <v>34</v>
      </c>
      <c r="G586" s="633" t="s">
        <v>536</v>
      </c>
      <c r="H586" s="633" t="str">
        <f t="shared" si="126"/>
        <v>PK4-YR-ME</v>
      </c>
      <c r="I586" s="641" t="s">
        <v>1019</v>
      </c>
      <c r="J586" s="609" t="s">
        <v>1016</v>
      </c>
      <c r="K586" s="613">
        <v>365</v>
      </c>
      <c r="L586" s="642"/>
      <c r="M586" s="613"/>
      <c r="N586" s="613"/>
      <c r="O586" s="613" t="s">
        <v>80</v>
      </c>
      <c r="P586" s="613"/>
      <c r="Q586" s="613">
        <v>480</v>
      </c>
      <c r="R586" s="613">
        <v>2</v>
      </c>
      <c r="S586" s="643">
        <f t="shared" si="127"/>
        <v>960</v>
      </c>
      <c r="T586" s="2091" t="s">
        <v>385</v>
      </c>
      <c r="U586" s="1252" t="s">
        <v>1033</v>
      </c>
    </row>
    <row r="587" spans="1:21" ht="12.75" customHeight="1">
      <c r="A587" s="2097" t="s">
        <v>315</v>
      </c>
      <c r="B587" s="2098" t="s">
        <v>416</v>
      </c>
      <c r="C587" s="986">
        <v>362956</v>
      </c>
      <c r="D587" s="3760"/>
      <c r="E587" s="633" t="s">
        <v>718</v>
      </c>
      <c r="F587" s="633" t="s">
        <v>34</v>
      </c>
      <c r="G587" s="633" t="s">
        <v>536</v>
      </c>
      <c r="H587" s="633" t="str">
        <f t="shared" si="126"/>
        <v>PK4-YR-ME</v>
      </c>
      <c r="I587" s="641" t="s">
        <v>1020</v>
      </c>
      <c r="J587" s="609" t="s">
        <v>1016</v>
      </c>
      <c r="K587" s="613">
        <v>365</v>
      </c>
      <c r="L587" s="642"/>
      <c r="M587" s="613"/>
      <c r="N587" s="613"/>
      <c r="O587" s="613" t="s">
        <v>80</v>
      </c>
      <c r="P587" s="613"/>
      <c r="Q587" s="613">
        <v>480</v>
      </c>
      <c r="R587" s="613">
        <v>2</v>
      </c>
      <c r="S587" s="643">
        <f t="shared" si="127"/>
        <v>960</v>
      </c>
      <c r="T587" s="2091" t="s">
        <v>385</v>
      </c>
      <c r="U587" s="1252" t="s">
        <v>1034</v>
      </c>
    </row>
    <row r="588" spans="1:21" ht="12.75" customHeight="1">
      <c r="A588" s="2097" t="s">
        <v>315</v>
      </c>
      <c r="B588" s="2098" t="s">
        <v>412</v>
      </c>
      <c r="C588" s="986">
        <v>362957</v>
      </c>
      <c r="D588" s="3760"/>
      <c r="E588" s="633" t="s">
        <v>718</v>
      </c>
      <c r="F588" s="633" t="s">
        <v>34</v>
      </c>
      <c r="G588" s="633" t="s">
        <v>536</v>
      </c>
      <c r="H588" s="633" t="str">
        <f t="shared" si="126"/>
        <v>PK4-YR-ME</v>
      </c>
      <c r="I588" s="641" t="s">
        <v>1021</v>
      </c>
      <c r="J588" s="609" t="s">
        <v>1016</v>
      </c>
      <c r="K588" s="613">
        <v>365</v>
      </c>
      <c r="L588" s="642"/>
      <c r="M588" s="613"/>
      <c r="N588" s="613"/>
      <c r="O588" s="613" t="s">
        <v>80</v>
      </c>
      <c r="P588" s="613"/>
      <c r="Q588" s="613">
        <v>480</v>
      </c>
      <c r="R588" s="613">
        <v>2</v>
      </c>
      <c r="S588" s="643">
        <f t="shared" si="127"/>
        <v>960</v>
      </c>
      <c r="T588" s="2091" t="s">
        <v>385</v>
      </c>
      <c r="U588" s="1252" t="s">
        <v>1035</v>
      </c>
    </row>
    <row r="589" spans="1:21" ht="13.5" customHeight="1" thickBot="1">
      <c r="A589" s="2099" t="s">
        <v>315</v>
      </c>
      <c r="B589" s="2100" t="s">
        <v>413</v>
      </c>
      <c r="C589" s="2092">
        <v>362958</v>
      </c>
      <c r="D589" s="3795"/>
      <c r="E589" s="747" t="s">
        <v>718</v>
      </c>
      <c r="F589" s="747" t="s">
        <v>34</v>
      </c>
      <c r="G589" s="747" t="s">
        <v>536</v>
      </c>
      <c r="H589" s="747" t="str">
        <f t="shared" si="126"/>
        <v>PK4-YR-ME</v>
      </c>
      <c r="I589" s="645" t="s">
        <v>1022</v>
      </c>
      <c r="J589" s="749" t="s">
        <v>1016</v>
      </c>
      <c r="K589" s="618">
        <v>365</v>
      </c>
      <c r="L589" s="978"/>
      <c r="M589" s="618"/>
      <c r="N589" s="618"/>
      <c r="O589" s="618" t="s">
        <v>80</v>
      </c>
      <c r="P589" s="618"/>
      <c r="Q589" s="618">
        <v>480</v>
      </c>
      <c r="R589" s="618">
        <v>2</v>
      </c>
      <c r="S589" s="750">
        <f t="shared" si="127"/>
        <v>960</v>
      </c>
      <c r="T589" s="2093" t="s">
        <v>385</v>
      </c>
      <c r="U589" s="1252" t="s">
        <v>1036</v>
      </c>
    </row>
    <row r="590" spans="1:21">
      <c r="A590" s="2560" t="s">
        <v>315</v>
      </c>
      <c r="B590" s="2561" t="s">
        <v>421</v>
      </c>
      <c r="C590" s="1232">
        <v>362959</v>
      </c>
      <c r="D590" s="3740">
        <v>4298</v>
      </c>
      <c r="E590" s="3740" t="s">
        <v>695</v>
      </c>
      <c r="F590" s="3740" t="s">
        <v>846</v>
      </c>
      <c r="G590" s="3740" t="s">
        <v>536</v>
      </c>
      <c r="H590" s="3740" t="str">
        <f t="shared" si="126"/>
        <v>PK4-MQ-ME</v>
      </c>
      <c r="I590" s="1090" t="s">
        <v>1017</v>
      </c>
      <c r="J590" s="2390" t="s">
        <v>1023</v>
      </c>
      <c r="K590" s="1236">
        <v>90</v>
      </c>
      <c r="L590" s="635"/>
      <c r="M590" s="607"/>
      <c r="N590" s="607"/>
      <c r="O590" s="607" t="s">
        <v>80</v>
      </c>
      <c r="P590" s="982"/>
      <c r="Q590" s="982">
        <v>60</v>
      </c>
      <c r="R590" s="982">
        <v>2</v>
      </c>
      <c r="S590" s="1249">
        <f t="shared" si="127"/>
        <v>120</v>
      </c>
      <c r="T590" s="2090" t="s">
        <v>384</v>
      </c>
      <c r="U590" s="1252" t="s">
        <v>1031</v>
      </c>
    </row>
    <row r="591" spans="1:21" ht="12.75" customHeight="1">
      <c r="A591" s="2562" t="s">
        <v>315</v>
      </c>
      <c r="B591" s="2563" t="s">
        <v>414</v>
      </c>
      <c r="C591" s="1237">
        <v>362960</v>
      </c>
      <c r="D591" s="3731"/>
      <c r="E591" s="3731"/>
      <c r="F591" s="3731"/>
      <c r="G591" s="3731"/>
      <c r="H591" s="3731"/>
      <c r="I591" s="1239" t="s">
        <v>1018</v>
      </c>
      <c r="J591" s="1240" t="s">
        <v>1023</v>
      </c>
      <c r="K591" s="1119">
        <v>90</v>
      </c>
      <c r="L591" s="642"/>
      <c r="M591" s="613"/>
      <c r="N591" s="613"/>
      <c r="O591" s="613" t="s">
        <v>80</v>
      </c>
      <c r="P591" s="613"/>
      <c r="Q591" s="613">
        <v>60</v>
      </c>
      <c r="R591" s="613">
        <v>2</v>
      </c>
      <c r="S591" s="643">
        <f t="shared" ref="S591:S595" si="128">Q591*R591</f>
        <v>120</v>
      </c>
      <c r="T591" s="2094" t="s">
        <v>384</v>
      </c>
      <c r="U591" s="1252" t="s">
        <v>1032</v>
      </c>
    </row>
    <row r="592" spans="1:21" ht="12.75" customHeight="1">
      <c r="A592" s="2562" t="s">
        <v>315</v>
      </c>
      <c r="B592" s="2563" t="s">
        <v>415</v>
      </c>
      <c r="C592" s="1237">
        <v>362981</v>
      </c>
      <c r="D592" s="3731"/>
      <c r="E592" s="3731"/>
      <c r="F592" s="3731"/>
      <c r="G592" s="3731"/>
      <c r="H592" s="3731"/>
      <c r="I592" s="1239" t="s">
        <v>1019</v>
      </c>
      <c r="J592" s="1240" t="s">
        <v>1023</v>
      </c>
      <c r="K592" s="1119">
        <v>90</v>
      </c>
      <c r="L592" s="642"/>
      <c r="M592" s="613"/>
      <c r="N592" s="613"/>
      <c r="O592" s="613" t="s">
        <v>80</v>
      </c>
      <c r="P592" s="613"/>
      <c r="Q592" s="613">
        <v>60</v>
      </c>
      <c r="R592" s="613">
        <v>2</v>
      </c>
      <c r="S592" s="643">
        <f t="shared" si="128"/>
        <v>120</v>
      </c>
      <c r="T592" s="2091" t="s">
        <v>384</v>
      </c>
      <c r="U592" s="1252" t="s">
        <v>1033</v>
      </c>
    </row>
    <row r="593" spans="1:21" ht="12.75" customHeight="1">
      <c r="A593" s="2562" t="s">
        <v>315</v>
      </c>
      <c r="B593" s="2563" t="s">
        <v>416</v>
      </c>
      <c r="C593" s="1237">
        <v>362982</v>
      </c>
      <c r="D593" s="3731"/>
      <c r="E593" s="3731"/>
      <c r="F593" s="3731"/>
      <c r="G593" s="3731"/>
      <c r="H593" s="3731"/>
      <c r="I593" s="1239" t="s">
        <v>1020</v>
      </c>
      <c r="J593" s="1240" t="s">
        <v>1023</v>
      </c>
      <c r="K593" s="1119">
        <v>90</v>
      </c>
      <c r="L593" s="642"/>
      <c r="M593" s="613"/>
      <c r="N593" s="613"/>
      <c r="O593" s="613" t="s">
        <v>80</v>
      </c>
      <c r="P593" s="613"/>
      <c r="Q593" s="613">
        <v>60</v>
      </c>
      <c r="R593" s="613">
        <v>2</v>
      </c>
      <c r="S593" s="643">
        <f t="shared" si="128"/>
        <v>120</v>
      </c>
      <c r="T593" s="2091" t="s">
        <v>384</v>
      </c>
      <c r="U593" s="1252" t="s">
        <v>1034</v>
      </c>
    </row>
    <row r="594" spans="1:21" ht="12.75" customHeight="1">
      <c r="A594" s="2562" t="s">
        <v>315</v>
      </c>
      <c r="B594" s="2563" t="s">
        <v>412</v>
      </c>
      <c r="C594" s="1237">
        <v>362983</v>
      </c>
      <c r="D594" s="3731"/>
      <c r="E594" s="3731"/>
      <c r="F594" s="3731"/>
      <c r="G594" s="3731"/>
      <c r="H594" s="3731"/>
      <c r="I594" s="1239" t="s">
        <v>1021</v>
      </c>
      <c r="J594" s="1240" t="s">
        <v>1023</v>
      </c>
      <c r="K594" s="1119">
        <v>90</v>
      </c>
      <c r="L594" s="642"/>
      <c r="M594" s="613"/>
      <c r="N594" s="613"/>
      <c r="O594" s="613" t="s">
        <v>80</v>
      </c>
      <c r="P594" s="613"/>
      <c r="Q594" s="613">
        <v>60</v>
      </c>
      <c r="R594" s="613">
        <v>2</v>
      </c>
      <c r="S594" s="643">
        <f t="shared" si="128"/>
        <v>120</v>
      </c>
      <c r="T594" s="2091" t="s">
        <v>384</v>
      </c>
      <c r="U594" s="1252" t="s">
        <v>1035</v>
      </c>
    </row>
    <row r="595" spans="1:21" ht="13.5" customHeight="1" thickBot="1">
      <c r="A595" s="2562" t="s">
        <v>315</v>
      </c>
      <c r="B595" s="2564" t="s">
        <v>413</v>
      </c>
      <c r="C595" s="1237">
        <v>362984</v>
      </c>
      <c r="D595" s="3763"/>
      <c r="E595" s="3763"/>
      <c r="F595" s="3763"/>
      <c r="G595" s="3763"/>
      <c r="H595" s="3763"/>
      <c r="I595" s="1239" t="s">
        <v>1022</v>
      </c>
      <c r="J595" s="1240" t="s">
        <v>1023</v>
      </c>
      <c r="K595" s="1245">
        <v>90</v>
      </c>
      <c r="L595" s="978"/>
      <c r="M595" s="618"/>
      <c r="N595" s="618"/>
      <c r="O595" s="618" t="s">
        <v>80</v>
      </c>
      <c r="P595" s="613"/>
      <c r="Q595" s="613">
        <v>60</v>
      </c>
      <c r="R595" s="613">
        <v>2</v>
      </c>
      <c r="S595" s="643">
        <f t="shared" si="128"/>
        <v>120</v>
      </c>
      <c r="T595" s="2091" t="s">
        <v>384</v>
      </c>
      <c r="U595" s="1252" t="s">
        <v>1036</v>
      </c>
    </row>
    <row r="596" spans="1:21">
      <c r="A596" s="759" t="s">
        <v>315</v>
      </c>
      <c r="B596" s="1966" t="s">
        <v>324</v>
      </c>
      <c r="C596" s="2187">
        <v>357732</v>
      </c>
      <c r="D596" s="2170">
        <v>1539</v>
      </c>
      <c r="E596" s="601" t="s">
        <v>718</v>
      </c>
      <c r="F596" s="601" t="s">
        <v>8</v>
      </c>
      <c r="G596" s="601" t="s">
        <v>536</v>
      </c>
      <c r="H596" s="601" t="str">
        <f>A596&amp;"-"&amp;E596&amp;F596&amp;"-"&amp;G596</f>
        <v>PK4-YB-ME</v>
      </c>
      <c r="I596" s="634" t="s">
        <v>340</v>
      </c>
      <c r="J596" s="604" t="s">
        <v>274</v>
      </c>
      <c r="K596" s="607">
        <v>365</v>
      </c>
      <c r="L596" s="607"/>
      <c r="M596" s="607"/>
      <c r="N596" s="607"/>
      <c r="O596" s="607" t="s">
        <v>80</v>
      </c>
      <c r="P596" s="607"/>
      <c r="Q596" s="607">
        <v>30</v>
      </c>
      <c r="R596" s="607">
        <v>1</v>
      </c>
      <c r="S596" s="636">
        <f t="shared" ref="S596:S648" si="129">Q596*R596</f>
        <v>30</v>
      </c>
      <c r="T596" s="3886" t="s">
        <v>638</v>
      </c>
      <c r="U596" s="1252" t="s">
        <v>858</v>
      </c>
    </row>
    <row r="597" spans="1:21">
      <c r="A597" s="757" t="s">
        <v>315</v>
      </c>
      <c r="B597" s="1966"/>
      <c r="C597" s="2188"/>
      <c r="D597" s="2171"/>
      <c r="E597" s="610"/>
      <c r="F597" s="610"/>
      <c r="G597" s="610"/>
      <c r="H597" s="610"/>
      <c r="I597" s="641"/>
      <c r="J597" s="609" t="s">
        <v>275</v>
      </c>
      <c r="K597" s="613">
        <v>365</v>
      </c>
      <c r="L597" s="613"/>
      <c r="M597" s="613"/>
      <c r="N597" s="613"/>
      <c r="O597" s="613" t="s">
        <v>80</v>
      </c>
      <c r="P597" s="613"/>
      <c r="Q597" s="613">
        <v>30</v>
      </c>
      <c r="R597" s="613">
        <v>1</v>
      </c>
      <c r="S597" s="643">
        <f t="shared" si="129"/>
        <v>30</v>
      </c>
      <c r="T597" s="3891"/>
      <c r="U597" s="1252"/>
    </row>
    <row r="598" spans="1:21" ht="12.75" thickBot="1">
      <c r="A598" s="757" t="s">
        <v>315</v>
      </c>
      <c r="B598" s="1966"/>
      <c r="C598" s="2235"/>
      <c r="D598" s="2171"/>
      <c r="E598" s="1133"/>
      <c r="F598" s="1133"/>
      <c r="G598" s="1133"/>
      <c r="H598" s="1133"/>
      <c r="I598" s="1134"/>
      <c r="J598" s="1010" t="s">
        <v>276</v>
      </c>
      <c r="K598" s="1011">
        <v>365</v>
      </c>
      <c r="L598" s="1011"/>
      <c r="M598" s="1011"/>
      <c r="N598" s="1011"/>
      <c r="O598" s="1011" t="s">
        <v>80</v>
      </c>
      <c r="P598" s="1011"/>
      <c r="Q598" s="1011">
        <v>30</v>
      </c>
      <c r="R598" s="1011">
        <v>1</v>
      </c>
      <c r="S598" s="1135">
        <f t="shared" si="129"/>
        <v>30</v>
      </c>
      <c r="T598" s="3887"/>
      <c r="U598" s="1252"/>
    </row>
    <row r="599" spans="1:21">
      <c r="A599" s="757" t="s">
        <v>315</v>
      </c>
      <c r="B599" s="1966" t="s">
        <v>325</v>
      </c>
      <c r="C599" s="2236">
        <v>357733</v>
      </c>
      <c r="D599" s="2171"/>
      <c r="E599" s="1137" t="s">
        <v>718</v>
      </c>
      <c r="F599" s="1137" t="s">
        <v>8</v>
      </c>
      <c r="G599" s="1137" t="s">
        <v>536</v>
      </c>
      <c r="H599" s="1137" t="str">
        <f>A599&amp;"-"&amp;E599&amp;F599&amp;"-"&amp;G599</f>
        <v>PK4-YB-ME</v>
      </c>
      <c r="I599" s="949" t="s">
        <v>341</v>
      </c>
      <c r="J599" s="1138" t="s">
        <v>274</v>
      </c>
      <c r="K599" s="1139">
        <v>365</v>
      </c>
      <c r="L599" s="1139"/>
      <c r="M599" s="1139"/>
      <c r="N599" s="1139"/>
      <c r="O599" s="1139" t="s">
        <v>80</v>
      </c>
      <c r="P599" s="1139"/>
      <c r="Q599" s="1139">
        <v>30</v>
      </c>
      <c r="R599" s="1139">
        <v>1</v>
      </c>
      <c r="S599" s="1140">
        <f t="shared" si="129"/>
        <v>30</v>
      </c>
      <c r="T599" s="3886" t="s">
        <v>638</v>
      </c>
      <c r="U599" s="1252" t="s">
        <v>858</v>
      </c>
    </row>
    <row r="600" spans="1:21">
      <c r="A600" s="757" t="s">
        <v>315</v>
      </c>
      <c r="B600" s="1966"/>
      <c r="C600" s="2188"/>
      <c r="D600" s="2171"/>
      <c r="E600" s="1141"/>
      <c r="F600" s="1141"/>
      <c r="G600" s="1141"/>
      <c r="H600" s="1141"/>
      <c r="I600" s="641"/>
      <c r="J600" s="677" t="s">
        <v>275</v>
      </c>
      <c r="K600" s="983">
        <v>365</v>
      </c>
      <c r="L600" s="983"/>
      <c r="M600" s="983"/>
      <c r="N600" s="983"/>
      <c r="O600" s="983" t="s">
        <v>80</v>
      </c>
      <c r="P600" s="983"/>
      <c r="Q600" s="983">
        <v>30</v>
      </c>
      <c r="R600" s="983">
        <v>1</v>
      </c>
      <c r="S600" s="732">
        <f t="shared" si="129"/>
        <v>30</v>
      </c>
      <c r="T600" s="3891"/>
      <c r="U600" s="1252"/>
    </row>
    <row r="601" spans="1:21" ht="12.75" thickBot="1">
      <c r="A601" s="757" t="s">
        <v>315</v>
      </c>
      <c r="B601" s="1966"/>
      <c r="C601" s="2235"/>
      <c r="D601" s="2171"/>
      <c r="E601" s="1133"/>
      <c r="F601" s="1133"/>
      <c r="G601" s="1133"/>
      <c r="H601" s="1133"/>
      <c r="I601" s="705"/>
      <c r="J601" s="1010" t="s">
        <v>276</v>
      </c>
      <c r="K601" s="1011">
        <v>365</v>
      </c>
      <c r="L601" s="1011"/>
      <c r="M601" s="1011"/>
      <c r="N601" s="1011"/>
      <c r="O601" s="1011" t="s">
        <v>80</v>
      </c>
      <c r="P601" s="1011"/>
      <c r="Q601" s="1011">
        <v>30</v>
      </c>
      <c r="R601" s="1011">
        <v>1</v>
      </c>
      <c r="S601" s="1135">
        <f t="shared" si="129"/>
        <v>30</v>
      </c>
      <c r="T601" s="3887"/>
      <c r="U601" s="1252"/>
    </row>
    <row r="602" spans="1:21">
      <c r="A602" s="757" t="s">
        <v>315</v>
      </c>
      <c r="B602" s="1966" t="s">
        <v>326</v>
      </c>
      <c r="C602" s="2236">
        <v>357734</v>
      </c>
      <c r="D602" s="2171"/>
      <c r="E602" s="1142" t="s">
        <v>718</v>
      </c>
      <c r="F602" s="1142" t="s">
        <v>8</v>
      </c>
      <c r="G602" s="1142" t="s">
        <v>536</v>
      </c>
      <c r="H602" s="1142" t="str">
        <f>A602&amp;"-"&amp;E602&amp;F602&amp;"-"&amp;G602</f>
        <v>PK4-YB-ME</v>
      </c>
      <c r="I602" s="1250" t="s">
        <v>342</v>
      </c>
      <c r="J602" s="1143" t="s">
        <v>274</v>
      </c>
      <c r="K602" s="1102">
        <v>365</v>
      </c>
      <c r="L602" s="1102"/>
      <c r="M602" s="1102"/>
      <c r="N602" s="1102"/>
      <c r="O602" s="1102" t="s">
        <v>80</v>
      </c>
      <c r="P602" s="1102"/>
      <c r="Q602" s="1102">
        <v>30</v>
      </c>
      <c r="R602" s="1102">
        <v>1</v>
      </c>
      <c r="S602" s="1144">
        <f t="shared" si="129"/>
        <v>30</v>
      </c>
      <c r="T602" s="3886" t="s">
        <v>638</v>
      </c>
      <c r="U602" s="1252" t="s">
        <v>858</v>
      </c>
    </row>
    <row r="603" spans="1:21">
      <c r="A603" s="757" t="s">
        <v>315</v>
      </c>
      <c r="B603" s="1966"/>
      <c r="C603" s="2188"/>
      <c r="D603" s="2171"/>
      <c r="E603" s="1141"/>
      <c r="F603" s="1141"/>
      <c r="G603" s="1141"/>
      <c r="H603" s="1141"/>
      <c r="I603" s="641"/>
      <c r="J603" s="677" t="s">
        <v>275</v>
      </c>
      <c r="K603" s="983">
        <v>365</v>
      </c>
      <c r="L603" s="983"/>
      <c r="M603" s="983"/>
      <c r="N603" s="983"/>
      <c r="O603" s="983" t="s">
        <v>80</v>
      </c>
      <c r="P603" s="983"/>
      <c r="Q603" s="983">
        <v>30</v>
      </c>
      <c r="R603" s="983">
        <v>1</v>
      </c>
      <c r="S603" s="732">
        <f t="shared" si="129"/>
        <v>30</v>
      </c>
      <c r="T603" s="3891"/>
      <c r="U603" s="1252"/>
    </row>
    <row r="604" spans="1:21" ht="12.75" thickBot="1">
      <c r="A604" s="757" t="s">
        <v>315</v>
      </c>
      <c r="B604" s="1966"/>
      <c r="C604" s="2235"/>
      <c r="D604" s="2171"/>
      <c r="E604" s="1133"/>
      <c r="F604" s="1133"/>
      <c r="G604" s="1133"/>
      <c r="H604" s="1133"/>
      <c r="I604" s="1134"/>
      <c r="J604" s="1010" t="s">
        <v>276</v>
      </c>
      <c r="K604" s="1011">
        <v>365</v>
      </c>
      <c r="L604" s="1011"/>
      <c r="M604" s="1011"/>
      <c r="N604" s="1011"/>
      <c r="O604" s="1011" t="s">
        <v>80</v>
      </c>
      <c r="P604" s="1011"/>
      <c r="Q604" s="1011">
        <v>30</v>
      </c>
      <c r="R604" s="1011">
        <v>1</v>
      </c>
      <c r="S604" s="1135">
        <f t="shared" si="129"/>
        <v>30</v>
      </c>
      <c r="T604" s="3887"/>
      <c r="U604" s="1252"/>
    </row>
    <row r="605" spans="1:21">
      <c r="A605" s="757" t="s">
        <v>315</v>
      </c>
      <c r="B605" s="1966" t="s">
        <v>327</v>
      </c>
      <c r="C605" s="2236">
        <v>357735</v>
      </c>
      <c r="D605" s="2171"/>
      <c r="E605" s="1142" t="s">
        <v>718</v>
      </c>
      <c r="F605" s="1142" t="s">
        <v>8</v>
      </c>
      <c r="G605" s="1142" t="s">
        <v>536</v>
      </c>
      <c r="H605" s="1142" t="s">
        <v>1001</v>
      </c>
      <c r="I605" s="1250" t="s">
        <v>343</v>
      </c>
      <c r="J605" s="1143" t="s">
        <v>274</v>
      </c>
      <c r="K605" s="1102">
        <v>365</v>
      </c>
      <c r="L605" s="1102"/>
      <c r="M605" s="1102"/>
      <c r="N605" s="1102"/>
      <c r="O605" s="1102" t="s">
        <v>80</v>
      </c>
      <c r="P605" s="1102"/>
      <c r="Q605" s="1102">
        <v>30</v>
      </c>
      <c r="R605" s="1102">
        <v>1</v>
      </c>
      <c r="S605" s="1144">
        <f t="shared" si="129"/>
        <v>30</v>
      </c>
      <c r="T605" s="3886" t="s">
        <v>638</v>
      </c>
      <c r="U605" s="1252" t="s">
        <v>858</v>
      </c>
    </row>
    <row r="606" spans="1:21">
      <c r="A606" s="757" t="s">
        <v>315</v>
      </c>
      <c r="B606" s="1966"/>
      <c r="C606" s="2188"/>
      <c r="D606" s="2171"/>
      <c r="E606" s="1141"/>
      <c r="F606" s="1141"/>
      <c r="G606" s="1141"/>
      <c r="H606" s="1141"/>
      <c r="I606" s="641"/>
      <c r="J606" s="677" t="s">
        <v>275</v>
      </c>
      <c r="K606" s="983">
        <v>365</v>
      </c>
      <c r="L606" s="983"/>
      <c r="M606" s="983"/>
      <c r="N606" s="983"/>
      <c r="O606" s="983" t="s">
        <v>80</v>
      </c>
      <c r="P606" s="983"/>
      <c r="Q606" s="983">
        <v>30</v>
      </c>
      <c r="R606" s="983">
        <v>1</v>
      </c>
      <c r="S606" s="732">
        <f t="shared" si="129"/>
        <v>30</v>
      </c>
      <c r="T606" s="3891"/>
      <c r="U606" s="1252"/>
    </row>
    <row r="607" spans="1:21" ht="12.75" thickBot="1">
      <c r="A607" s="757" t="s">
        <v>315</v>
      </c>
      <c r="B607" s="1966"/>
      <c r="C607" s="2235"/>
      <c r="D607" s="2171"/>
      <c r="E607" s="1133"/>
      <c r="F607" s="1133"/>
      <c r="G607" s="1133"/>
      <c r="H607" s="1133"/>
      <c r="I607" s="1134"/>
      <c r="J607" s="1010" t="s">
        <v>276</v>
      </c>
      <c r="K607" s="1011">
        <v>365</v>
      </c>
      <c r="L607" s="1011"/>
      <c r="M607" s="1011"/>
      <c r="N607" s="1011"/>
      <c r="O607" s="1011" t="s">
        <v>80</v>
      </c>
      <c r="P607" s="1011"/>
      <c r="Q607" s="1011">
        <v>30</v>
      </c>
      <c r="R607" s="1011">
        <v>1</v>
      </c>
      <c r="S607" s="1135">
        <f t="shared" si="129"/>
        <v>30</v>
      </c>
      <c r="T607" s="3887"/>
      <c r="U607" s="1252"/>
    </row>
    <row r="608" spans="1:21">
      <c r="A608" s="757" t="s">
        <v>315</v>
      </c>
      <c r="B608" s="1966" t="s">
        <v>328</v>
      </c>
      <c r="C608" s="2236">
        <v>357736</v>
      </c>
      <c r="D608" s="2171"/>
      <c r="E608" s="1137" t="s">
        <v>718</v>
      </c>
      <c r="F608" s="1137" t="s">
        <v>8</v>
      </c>
      <c r="G608" s="1137" t="s">
        <v>536</v>
      </c>
      <c r="H608" s="1137" t="str">
        <f>A608&amp;"-"&amp;E608&amp;F608&amp;"-"&amp;G608</f>
        <v>PK4-YB-ME</v>
      </c>
      <c r="I608" s="949" t="s">
        <v>344</v>
      </c>
      <c r="J608" s="1143" t="s">
        <v>274</v>
      </c>
      <c r="K608" s="1102">
        <v>365</v>
      </c>
      <c r="L608" s="1102"/>
      <c r="M608" s="1102"/>
      <c r="N608" s="1102"/>
      <c r="O608" s="1102" t="s">
        <v>80</v>
      </c>
      <c r="P608" s="1102"/>
      <c r="Q608" s="1102">
        <v>30</v>
      </c>
      <c r="R608" s="1102">
        <v>1</v>
      </c>
      <c r="S608" s="1144">
        <f t="shared" si="129"/>
        <v>30</v>
      </c>
      <c r="T608" s="3886" t="s">
        <v>638</v>
      </c>
      <c r="U608" s="1252" t="s">
        <v>858</v>
      </c>
    </row>
    <row r="609" spans="1:21">
      <c r="A609" s="757" t="s">
        <v>315</v>
      </c>
      <c r="B609" s="1966"/>
      <c r="C609" s="2188"/>
      <c r="D609" s="2171"/>
      <c r="E609" s="1141"/>
      <c r="F609" s="1141"/>
      <c r="G609" s="1141"/>
      <c r="H609" s="1141"/>
      <c r="I609" s="641"/>
      <c r="J609" s="677" t="s">
        <v>275</v>
      </c>
      <c r="K609" s="983">
        <v>365</v>
      </c>
      <c r="L609" s="983"/>
      <c r="M609" s="983"/>
      <c r="N609" s="983"/>
      <c r="O609" s="983" t="s">
        <v>80</v>
      </c>
      <c r="P609" s="983"/>
      <c r="Q609" s="983">
        <v>30</v>
      </c>
      <c r="R609" s="983">
        <v>1</v>
      </c>
      <c r="S609" s="732">
        <f t="shared" si="129"/>
        <v>30</v>
      </c>
      <c r="T609" s="3891"/>
      <c r="U609" s="1252"/>
    </row>
    <row r="610" spans="1:21" ht="12.75" thickBot="1">
      <c r="A610" s="757" t="s">
        <v>315</v>
      </c>
      <c r="B610" s="1966"/>
      <c r="C610" s="2235"/>
      <c r="D610" s="2171"/>
      <c r="E610" s="1133"/>
      <c r="F610" s="1133"/>
      <c r="G610" s="1133"/>
      <c r="H610" s="1133"/>
      <c r="I610" s="641"/>
      <c r="J610" s="1010" t="s">
        <v>276</v>
      </c>
      <c r="K610" s="1011">
        <v>365</v>
      </c>
      <c r="L610" s="1011"/>
      <c r="M610" s="1011"/>
      <c r="N610" s="1011"/>
      <c r="O610" s="1011" t="s">
        <v>80</v>
      </c>
      <c r="P610" s="1011"/>
      <c r="Q610" s="1011">
        <v>30</v>
      </c>
      <c r="R610" s="1011">
        <v>1</v>
      </c>
      <c r="S610" s="1135">
        <f t="shared" si="129"/>
        <v>30</v>
      </c>
      <c r="T610" s="3887"/>
      <c r="U610" s="1252"/>
    </row>
    <row r="611" spans="1:21">
      <c r="A611" s="757" t="s">
        <v>315</v>
      </c>
      <c r="B611" s="1966" t="s">
        <v>329</v>
      </c>
      <c r="C611" s="2236">
        <v>357737</v>
      </c>
      <c r="D611" s="2171"/>
      <c r="E611" s="1142" t="s">
        <v>718</v>
      </c>
      <c r="F611" s="1142" t="s">
        <v>8</v>
      </c>
      <c r="G611" s="1142" t="s">
        <v>536</v>
      </c>
      <c r="H611" s="1142" t="str">
        <f>A611&amp;"-"&amp;E611&amp;F611&amp;"-"&amp;G611</f>
        <v>PK4-YB-ME</v>
      </c>
      <c r="I611" s="1250" t="s">
        <v>345</v>
      </c>
      <c r="J611" s="1143" t="s">
        <v>274</v>
      </c>
      <c r="K611" s="1102">
        <v>365</v>
      </c>
      <c r="L611" s="1102"/>
      <c r="M611" s="1102"/>
      <c r="N611" s="1102"/>
      <c r="O611" s="1102" t="s">
        <v>80</v>
      </c>
      <c r="P611" s="1102"/>
      <c r="Q611" s="1102">
        <v>30</v>
      </c>
      <c r="R611" s="1102">
        <v>1</v>
      </c>
      <c r="S611" s="1144">
        <f t="shared" si="129"/>
        <v>30</v>
      </c>
      <c r="T611" s="3886" t="s">
        <v>638</v>
      </c>
      <c r="U611" s="1252" t="s">
        <v>858</v>
      </c>
    </row>
    <row r="612" spans="1:21">
      <c r="A612" s="757" t="s">
        <v>315</v>
      </c>
      <c r="B612" s="1966"/>
      <c r="C612" s="2188"/>
      <c r="D612" s="2171"/>
      <c r="E612" s="1141"/>
      <c r="F612" s="1141"/>
      <c r="G612" s="1141"/>
      <c r="H612" s="1141"/>
      <c r="I612" s="641"/>
      <c r="J612" s="677" t="s">
        <v>275</v>
      </c>
      <c r="K612" s="983">
        <v>365</v>
      </c>
      <c r="L612" s="983"/>
      <c r="M612" s="983"/>
      <c r="N612" s="983"/>
      <c r="O612" s="983" t="s">
        <v>80</v>
      </c>
      <c r="P612" s="983"/>
      <c r="Q612" s="983">
        <v>30</v>
      </c>
      <c r="R612" s="983">
        <v>1</v>
      </c>
      <c r="S612" s="732">
        <f t="shared" si="129"/>
        <v>30</v>
      </c>
      <c r="T612" s="3891"/>
      <c r="U612" s="1252"/>
    </row>
    <row r="613" spans="1:21" ht="12.75" thickBot="1">
      <c r="A613" s="757" t="s">
        <v>315</v>
      </c>
      <c r="B613" s="1966"/>
      <c r="C613" s="2235"/>
      <c r="D613" s="2171"/>
      <c r="E613" s="1133"/>
      <c r="F613" s="1133"/>
      <c r="G613" s="1133"/>
      <c r="H613" s="1133"/>
      <c r="I613" s="1134"/>
      <c r="J613" s="1010" t="s">
        <v>276</v>
      </c>
      <c r="K613" s="1011">
        <v>365</v>
      </c>
      <c r="L613" s="1011"/>
      <c r="M613" s="1011"/>
      <c r="N613" s="1011"/>
      <c r="O613" s="1011" t="s">
        <v>80</v>
      </c>
      <c r="P613" s="1011"/>
      <c r="Q613" s="1011">
        <v>30</v>
      </c>
      <c r="R613" s="1011">
        <v>1</v>
      </c>
      <c r="S613" s="1135">
        <f t="shared" si="129"/>
        <v>30</v>
      </c>
      <c r="T613" s="3887"/>
      <c r="U613" s="1252"/>
    </row>
    <row r="614" spans="1:21">
      <c r="A614" s="757" t="s">
        <v>315</v>
      </c>
      <c r="B614" s="1966" t="s">
        <v>330</v>
      </c>
      <c r="C614" s="2236">
        <v>357738</v>
      </c>
      <c r="D614" s="2171"/>
      <c r="E614" s="1142" t="s">
        <v>718</v>
      </c>
      <c r="F614" s="1142" t="s">
        <v>8</v>
      </c>
      <c r="G614" s="1142" t="s">
        <v>536</v>
      </c>
      <c r="H614" s="1142" t="str">
        <f>A614&amp;"-"&amp;E614&amp;F614&amp;"-"&amp;G614</f>
        <v>PK4-YB-ME</v>
      </c>
      <c r="I614" s="949" t="s">
        <v>346</v>
      </c>
      <c r="J614" s="1143" t="s">
        <v>274</v>
      </c>
      <c r="K614" s="1102">
        <v>365</v>
      </c>
      <c r="L614" s="1102"/>
      <c r="M614" s="1102"/>
      <c r="N614" s="1102"/>
      <c r="O614" s="1102" t="s">
        <v>80</v>
      </c>
      <c r="P614" s="1102"/>
      <c r="Q614" s="1102">
        <v>30</v>
      </c>
      <c r="R614" s="1102">
        <v>1</v>
      </c>
      <c r="S614" s="1144">
        <f t="shared" si="129"/>
        <v>30</v>
      </c>
      <c r="T614" s="3886" t="s">
        <v>638</v>
      </c>
      <c r="U614" s="1252" t="s">
        <v>858</v>
      </c>
    </row>
    <row r="615" spans="1:21">
      <c r="A615" s="757" t="s">
        <v>315</v>
      </c>
      <c r="B615" s="1966"/>
      <c r="C615" s="2188"/>
      <c r="D615" s="2171"/>
      <c r="E615" s="1141"/>
      <c r="F615" s="1141"/>
      <c r="G615" s="1141"/>
      <c r="H615" s="1141"/>
      <c r="I615" s="641"/>
      <c r="J615" s="677" t="s">
        <v>275</v>
      </c>
      <c r="K615" s="983">
        <v>365</v>
      </c>
      <c r="L615" s="983"/>
      <c r="M615" s="983"/>
      <c r="N615" s="983"/>
      <c r="O615" s="983" t="s">
        <v>80</v>
      </c>
      <c r="P615" s="983"/>
      <c r="Q615" s="983">
        <v>30</v>
      </c>
      <c r="R615" s="983">
        <v>1</v>
      </c>
      <c r="S615" s="732">
        <f t="shared" si="129"/>
        <v>30</v>
      </c>
      <c r="T615" s="3891"/>
      <c r="U615" s="1252"/>
    </row>
    <row r="616" spans="1:21" ht="12.75" thickBot="1">
      <c r="A616" s="757" t="s">
        <v>315</v>
      </c>
      <c r="B616" s="1966"/>
      <c r="C616" s="2235"/>
      <c r="D616" s="2171"/>
      <c r="E616" s="1133"/>
      <c r="F616" s="1011"/>
      <c r="G616" s="1133"/>
      <c r="H616" s="1133"/>
      <c r="I616" s="705"/>
      <c r="J616" s="1010" t="s">
        <v>276</v>
      </c>
      <c r="K616" s="1011">
        <v>365</v>
      </c>
      <c r="L616" s="1011"/>
      <c r="M616" s="1011"/>
      <c r="N616" s="1011"/>
      <c r="O616" s="1011" t="s">
        <v>80</v>
      </c>
      <c r="P616" s="1011"/>
      <c r="Q616" s="1011">
        <v>30</v>
      </c>
      <c r="R616" s="1011">
        <v>1</v>
      </c>
      <c r="S616" s="1135">
        <f t="shared" si="129"/>
        <v>30</v>
      </c>
      <c r="T616" s="3887"/>
      <c r="U616" s="1252"/>
    </row>
    <row r="617" spans="1:21">
      <c r="A617" s="757" t="s">
        <v>315</v>
      </c>
      <c r="B617" s="1966" t="s">
        <v>331</v>
      </c>
      <c r="C617" s="2236">
        <v>357739</v>
      </c>
      <c r="D617" s="2171"/>
      <c r="E617" s="1142" t="s">
        <v>718</v>
      </c>
      <c r="F617" s="1142" t="s">
        <v>8</v>
      </c>
      <c r="G617" s="1142" t="s">
        <v>536</v>
      </c>
      <c r="H617" s="1142" t="str">
        <f>A617&amp;"-"&amp;E617&amp;F617&amp;"-"&amp;G617</f>
        <v>PK4-YB-ME</v>
      </c>
      <c r="I617" s="1250" t="s">
        <v>347</v>
      </c>
      <c r="J617" s="1143" t="s">
        <v>274</v>
      </c>
      <c r="K617" s="1102">
        <v>365</v>
      </c>
      <c r="L617" s="1102"/>
      <c r="M617" s="1102"/>
      <c r="N617" s="1102"/>
      <c r="O617" s="1102" t="s">
        <v>80</v>
      </c>
      <c r="P617" s="1102"/>
      <c r="Q617" s="1102">
        <v>30</v>
      </c>
      <c r="R617" s="1102">
        <v>1</v>
      </c>
      <c r="S617" s="1144">
        <f t="shared" si="129"/>
        <v>30</v>
      </c>
      <c r="T617" s="3886" t="s">
        <v>638</v>
      </c>
      <c r="U617" s="1252" t="s">
        <v>858</v>
      </c>
    </row>
    <row r="618" spans="1:21">
      <c r="A618" s="757" t="s">
        <v>315</v>
      </c>
      <c r="B618" s="1966"/>
      <c r="C618" s="2188"/>
      <c r="D618" s="2171"/>
      <c r="E618" s="1141"/>
      <c r="F618" s="1141"/>
      <c r="G618" s="1141"/>
      <c r="H618" s="1141"/>
      <c r="I618" s="641"/>
      <c r="J618" s="677" t="s">
        <v>275</v>
      </c>
      <c r="K618" s="983">
        <v>365</v>
      </c>
      <c r="L618" s="983"/>
      <c r="M618" s="983"/>
      <c r="N618" s="983"/>
      <c r="O618" s="983" t="s">
        <v>80</v>
      </c>
      <c r="P618" s="983"/>
      <c r="Q618" s="983">
        <v>30</v>
      </c>
      <c r="R618" s="983">
        <v>1</v>
      </c>
      <c r="S618" s="732">
        <f t="shared" si="129"/>
        <v>30</v>
      </c>
      <c r="T618" s="3891"/>
      <c r="U618" s="1252"/>
    </row>
    <row r="619" spans="1:21" ht="12.75" thickBot="1">
      <c r="A619" s="757" t="s">
        <v>315</v>
      </c>
      <c r="B619" s="1966"/>
      <c r="C619" s="2235"/>
      <c r="D619" s="2171"/>
      <c r="E619" s="1133"/>
      <c r="F619" s="1011"/>
      <c r="G619" s="1133"/>
      <c r="H619" s="1133"/>
      <c r="I619" s="705"/>
      <c r="J619" s="1010" t="s">
        <v>276</v>
      </c>
      <c r="K619" s="1011">
        <v>365</v>
      </c>
      <c r="L619" s="1011"/>
      <c r="M619" s="1011"/>
      <c r="N619" s="1011"/>
      <c r="O619" s="1011" t="s">
        <v>80</v>
      </c>
      <c r="P619" s="1011"/>
      <c r="Q619" s="1011">
        <v>30</v>
      </c>
      <c r="R619" s="1011">
        <v>1</v>
      </c>
      <c r="S619" s="1135">
        <f t="shared" si="129"/>
        <v>30</v>
      </c>
      <c r="T619" s="3887"/>
      <c r="U619" s="1252"/>
    </row>
    <row r="620" spans="1:21">
      <c r="A620" s="757" t="s">
        <v>315</v>
      </c>
      <c r="B620" s="1966" t="s">
        <v>332</v>
      </c>
      <c r="C620" s="2236">
        <v>357740</v>
      </c>
      <c r="D620" s="2171"/>
      <c r="E620" s="1142" t="s">
        <v>718</v>
      </c>
      <c r="F620" s="1142" t="s">
        <v>8</v>
      </c>
      <c r="G620" s="1142" t="s">
        <v>536</v>
      </c>
      <c r="H620" s="1142" t="str">
        <f>A620&amp;"-"&amp;E620&amp;F620&amp;"-"&amp;G620</f>
        <v>PK4-YB-ME</v>
      </c>
      <c r="I620" s="1250" t="s">
        <v>348</v>
      </c>
      <c r="J620" s="1143" t="s">
        <v>274</v>
      </c>
      <c r="K620" s="1102">
        <v>365</v>
      </c>
      <c r="L620" s="1102"/>
      <c r="M620" s="1102"/>
      <c r="N620" s="1102"/>
      <c r="O620" s="1102" t="s">
        <v>80</v>
      </c>
      <c r="P620" s="1102"/>
      <c r="Q620" s="1102">
        <v>30</v>
      </c>
      <c r="R620" s="1102">
        <v>1</v>
      </c>
      <c r="S620" s="1144">
        <f t="shared" si="129"/>
        <v>30</v>
      </c>
      <c r="T620" s="3886" t="s">
        <v>638</v>
      </c>
      <c r="U620" s="1252" t="s">
        <v>858</v>
      </c>
    </row>
    <row r="621" spans="1:21">
      <c r="A621" s="757" t="s">
        <v>315</v>
      </c>
      <c r="B621" s="1966"/>
      <c r="C621" s="2188"/>
      <c r="D621" s="2171"/>
      <c r="E621" s="1141"/>
      <c r="F621" s="1141"/>
      <c r="G621" s="1141"/>
      <c r="H621" s="1141"/>
      <c r="I621" s="641"/>
      <c r="J621" s="677" t="s">
        <v>275</v>
      </c>
      <c r="K621" s="983">
        <v>365</v>
      </c>
      <c r="L621" s="983"/>
      <c r="M621" s="983"/>
      <c r="N621" s="983"/>
      <c r="O621" s="983" t="s">
        <v>80</v>
      </c>
      <c r="P621" s="983"/>
      <c r="Q621" s="983">
        <v>30</v>
      </c>
      <c r="R621" s="983">
        <v>1</v>
      </c>
      <c r="S621" s="732">
        <f t="shared" si="129"/>
        <v>30</v>
      </c>
      <c r="T621" s="3891"/>
      <c r="U621" s="1252"/>
    </row>
    <row r="622" spans="1:21" ht="12.75" thickBot="1">
      <c r="A622" s="757" t="s">
        <v>315</v>
      </c>
      <c r="B622" s="1966"/>
      <c r="C622" s="2235"/>
      <c r="D622" s="2171"/>
      <c r="E622" s="1133"/>
      <c r="F622" s="1011"/>
      <c r="G622" s="1133"/>
      <c r="H622" s="1133"/>
      <c r="I622" s="705"/>
      <c r="J622" s="1010" t="s">
        <v>276</v>
      </c>
      <c r="K622" s="1011">
        <v>365</v>
      </c>
      <c r="L622" s="1011"/>
      <c r="M622" s="1011"/>
      <c r="N622" s="1011"/>
      <c r="O622" s="1011" t="s">
        <v>80</v>
      </c>
      <c r="P622" s="1011"/>
      <c r="Q622" s="1011">
        <v>30</v>
      </c>
      <c r="R622" s="1011">
        <v>1</v>
      </c>
      <c r="S622" s="1135">
        <f t="shared" si="129"/>
        <v>30</v>
      </c>
      <c r="T622" s="3887"/>
      <c r="U622" s="1252"/>
    </row>
    <row r="623" spans="1:21">
      <c r="A623" s="757" t="s">
        <v>315</v>
      </c>
      <c r="B623" s="1966" t="s">
        <v>333</v>
      </c>
      <c r="C623" s="2236">
        <v>357771</v>
      </c>
      <c r="D623" s="2171"/>
      <c r="E623" s="1142" t="s">
        <v>718</v>
      </c>
      <c r="F623" s="1142" t="s">
        <v>8</v>
      </c>
      <c r="G623" s="1142" t="s">
        <v>536</v>
      </c>
      <c r="H623" s="1142" t="str">
        <f>A623&amp;"-"&amp;E623&amp;F623&amp;"-"&amp;G623</f>
        <v>PK4-YB-ME</v>
      </c>
      <c r="I623" s="1250" t="s">
        <v>349</v>
      </c>
      <c r="J623" s="1143" t="s">
        <v>274</v>
      </c>
      <c r="K623" s="1102">
        <v>365</v>
      </c>
      <c r="L623" s="1102"/>
      <c r="M623" s="1102"/>
      <c r="N623" s="1102"/>
      <c r="O623" s="1102" t="s">
        <v>80</v>
      </c>
      <c r="P623" s="1102"/>
      <c r="Q623" s="1102">
        <v>30</v>
      </c>
      <c r="R623" s="1102">
        <v>1</v>
      </c>
      <c r="S623" s="1144">
        <f t="shared" si="129"/>
        <v>30</v>
      </c>
      <c r="T623" s="3886" t="s">
        <v>638</v>
      </c>
      <c r="U623" s="1252" t="s">
        <v>858</v>
      </c>
    </row>
    <row r="624" spans="1:21">
      <c r="A624" s="757" t="s">
        <v>315</v>
      </c>
      <c r="B624" s="1966"/>
      <c r="C624" s="2188"/>
      <c r="D624" s="2171"/>
      <c r="E624" s="1141"/>
      <c r="F624" s="1141"/>
      <c r="G624" s="1141"/>
      <c r="H624" s="1141"/>
      <c r="I624" s="641"/>
      <c r="J624" s="677" t="s">
        <v>275</v>
      </c>
      <c r="K624" s="983">
        <v>365</v>
      </c>
      <c r="L624" s="983"/>
      <c r="M624" s="983"/>
      <c r="N624" s="983"/>
      <c r="O624" s="983" t="s">
        <v>80</v>
      </c>
      <c r="P624" s="983"/>
      <c r="Q624" s="983">
        <v>30</v>
      </c>
      <c r="R624" s="983">
        <v>1</v>
      </c>
      <c r="S624" s="732">
        <f t="shared" si="129"/>
        <v>30</v>
      </c>
      <c r="T624" s="3891"/>
      <c r="U624" s="1252"/>
    </row>
    <row r="625" spans="1:21" ht="12.75" thickBot="1">
      <c r="A625" s="757" t="s">
        <v>315</v>
      </c>
      <c r="B625" s="1966"/>
      <c r="C625" s="2235"/>
      <c r="D625" s="2171"/>
      <c r="E625" s="1133"/>
      <c r="F625" s="1011"/>
      <c r="G625" s="1133"/>
      <c r="H625" s="1133"/>
      <c r="I625" s="705"/>
      <c r="J625" s="1010" t="s">
        <v>276</v>
      </c>
      <c r="K625" s="1011">
        <v>365</v>
      </c>
      <c r="L625" s="1011"/>
      <c r="M625" s="1011"/>
      <c r="N625" s="1011"/>
      <c r="O625" s="1011" t="s">
        <v>80</v>
      </c>
      <c r="P625" s="1011"/>
      <c r="Q625" s="1011">
        <v>30</v>
      </c>
      <c r="R625" s="1011">
        <v>1</v>
      </c>
      <c r="S625" s="1135">
        <f t="shared" si="129"/>
        <v>30</v>
      </c>
      <c r="T625" s="3887"/>
      <c r="U625" s="1252"/>
    </row>
    <row r="626" spans="1:21">
      <c r="A626" s="757" t="s">
        <v>315</v>
      </c>
      <c r="B626" s="1966" t="s">
        <v>334</v>
      </c>
      <c r="C626" s="2236">
        <v>357772</v>
      </c>
      <c r="D626" s="2171"/>
      <c r="E626" s="1142" t="s">
        <v>718</v>
      </c>
      <c r="F626" s="1142" t="s">
        <v>8</v>
      </c>
      <c r="G626" s="1142" t="s">
        <v>536</v>
      </c>
      <c r="H626" s="1142" t="str">
        <f>A626&amp;"-"&amp;E626&amp;F626&amp;"-"&amp;G626</f>
        <v>PK4-YB-ME</v>
      </c>
      <c r="I626" s="1250" t="s">
        <v>350</v>
      </c>
      <c r="J626" s="1143" t="s">
        <v>274</v>
      </c>
      <c r="K626" s="1102">
        <v>365</v>
      </c>
      <c r="L626" s="1102"/>
      <c r="M626" s="1102"/>
      <c r="N626" s="1102"/>
      <c r="O626" s="1102" t="s">
        <v>80</v>
      </c>
      <c r="P626" s="1102"/>
      <c r="Q626" s="1102">
        <v>30</v>
      </c>
      <c r="R626" s="1102">
        <v>1</v>
      </c>
      <c r="S626" s="1144">
        <f t="shared" si="129"/>
        <v>30</v>
      </c>
      <c r="T626" s="3886" t="s">
        <v>638</v>
      </c>
      <c r="U626" s="1252" t="s">
        <v>858</v>
      </c>
    </row>
    <row r="627" spans="1:21">
      <c r="A627" s="757" t="s">
        <v>315</v>
      </c>
      <c r="B627" s="1966"/>
      <c r="C627" s="2188"/>
      <c r="D627" s="2171"/>
      <c r="E627" s="1141"/>
      <c r="F627" s="1141"/>
      <c r="G627" s="1141"/>
      <c r="H627" s="1141"/>
      <c r="I627" s="641"/>
      <c r="J627" s="677" t="s">
        <v>275</v>
      </c>
      <c r="K627" s="983">
        <v>365</v>
      </c>
      <c r="L627" s="983"/>
      <c r="M627" s="983"/>
      <c r="N627" s="983"/>
      <c r="O627" s="983" t="s">
        <v>80</v>
      </c>
      <c r="P627" s="983"/>
      <c r="Q627" s="983">
        <v>30</v>
      </c>
      <c r="R627" s="983">
        <v>1</v>
      </c>
      <c r="S627" s="732">
        <f t="shared" si="129"/>
        <v>30</v>
      </c>
      <c r="T627" s="3891"/>
      <c r="U627" s="1252"/>
    </row>
    <row r="628" spans="1:21" ht="12.75" thickBot="1">
      <c r="A628" s="757" t="s">
        <v>315</v>
      </c>
      <c r="B628" s="1966"/>
      <c r="C628" s="2235"/>
      <c r="D628" s="2171"/>
      <c r="E628" s="1133"/>
      <c r="F628" s="1011"/>
      <c r="G628" s="1133"/>
      <c r="H628" s="1133"/>
      <c r="I628" s="705"/>
      <c r="J628" s="1010" t="s">
        <v>276</v>
      </c>
      <c r="K628" s="1011">
        <v>365</v>
      </c>
      <c r="L628" s="1011"/>
      <c r="M628" s="1011"/>
      <c r="N628" s="1011"/>
      <c r="O628" s="1011" t="s">
        <v>80</v>
      </c>
      <c r="P628" s="1011"/>
      <c r="Q628" s="1011">
        <v>30</v>
      </c>
      <c r="R628" s="1011">
        <v>1</v>
      </c>
      <c r="S628" s="1135">
        <f t="shared" si="129"/>
        <v>30</v>
      </c>
      <c r="T628" s="3887"/>
      <c r="U628" s="1252"/>
    </row>
    <row r="629" spans="1:21">
      <c r="A629" s="757" t="s">
        <v>315</v>
      </c>
      <c r="B629" s="1966" t="s">
        <v>335</v>
      </c>
      <c r="C629" s="2236">
        <v>357773</v>
      </c>
      <c r="D629" s="2171"/>
      <c r="E629" s="1142" t="s">
        <v>718</v>
      </c>
      <c r="F629" s="1142" t="s">
        <v>8</v>
      </c>
      <c r="G629" s="1142" t="s">
        <v>536</v>
      </c>
      <c r="H629" s="1142" t="str">
        <f>A629&amp;"-"&amp;E629&amp;F629&amp;"-"&amp;G629</f>
        <v>PK4-YB-ME</v>
      </c>
      <c r="I629" s="1250" t="s">
        <v>351</v>
      </c>
      <c r="J629" s="1143" t="s">
        <v>274</v>
      </c>
      <c r="K629" s="1102">
        <v>365</v>
      </c>
      <c r="L629" s="1102"/>
      <c r="M629" s="1102"/>
      <c r="N629" s="1102"/>
      <c r="O629" s="1102" t="s">
        <v>80</v>
      </c>
      <c r="P629" s="1102"/>
      <c r="Q629" s="1102">
        <v>30</v>
      </c>
      <c r="R629" s="1102">
        <v>1</v>
      </c>
      <c r="S629" s="1144">
        <f t="shared" si="129"/>
        <v>30</v>
      </c>
      <c r="T629" s="3886" t="s">
        <v>638</v>
      </c>
      <c r="U629" s="1252" t="s">
        <v>858</v>
      </c>
    </row>
    <row r="630" spans="1:21">
      <c r="A630" s="757" t="s">
        <v>315</v>
      </c>
      <c r="B630" s="1966"/>
      <c r="C630" s="2188"/>
      <c r="D630" s="2171"/>
      <c r="E630" s="1141"/>
      <c r="F630" s="1141"/>
      <c r="G630" s="1141"/>
      <c r="H630" s="1141"/>
      <c r="I630" s="641"/>
      <c r="J630" s="677" t="s">
        <v>275</v>
      </c>
      <c r="K630" s="983">
        <v>365</v>
      </c>
      <c r="L630" s="983"/>
      <c r="M630" s="983"/>
      <c r="N630" s="983"/>
      <c r="O630" s="983" t="s">
        <v>80</v>
      </c>
      <c r="P630" s="983"/>
      <c r="Q630" s="983">
        <v>30</v>
      </c>
      <c r="R630" s="983">
        <v>1</v>
      </c>
      <c r="S630" s="732">
        <f t="shared" si="129"/>
        <v>30</v>
      </c>
      <c r="T630" s="3891"/>
      <c r="U630" s="1252"/>
    </row>
    <row r="631" spans="1:21" ht="12.75" thickBot="1">
      <c r="A631" s="757" t="s">
        <v>315</v>
      </c>
      <c r="B631" s="1966"/>
      <c r="C631" s="2235"/>
      <c r="D631" s="2171"/>
      <c r="E631" s="1133"/>
      <c r="F631" s="1011"/>
      <c r="G631" s="1133"/>
      <c r="H631" s="1133"/>
      <c r="I631" s="705"/>
      <c r="J631" s="1010" t="s">
        <v>276</v>
      </c>
      <c r="K631" s="1011">
        <v>365</v>
      </c>
      <c r="L631" s="1011"/>
      <c r="M631" s="1011"/>
      <c r="N631" s="1011"/>
      <c r="O631" s="1011" t="s">
        <v>80</v>
      </c>
      <c r="P631" s="1011"/>
      <c r="Q631" s="1011">
        <v>30</v>
      </c>
      <c r="R631" s="1011">
        <v>1</v>
      </c>
      <c r="S631" s="1135">
        <f t="shared" si="129"/>
        <v>30</v>
      </c>
      <c r="T631" s="3887"/>
      <c r="U631" s="1252"/>
    </row>
    <row r="632" spans="1:21">
      <c r="A632" s="757" t="s">
        <v>315</v>
      </c>
      <c r="B632" s="1966" t="s">
        <v>336</v>
      </c>
      <c r="C632" s="2236">
        <v>357774</v>
      </c>
      <c r="D632" s="2171"/>
      <c r="E632" s="1142" t="s">
        <v>718</v>
      </c>
      <c r="F632" s="1142" t="s">
        <v>8</v>
      </c>
      <c r="G632" s="1142" t="s">
        <v>536</v>
      </c>
      <c r="H632" s="1142" t="str">
        <f>A632&amp;"-"&amp;E632&amp;F632&amp;"-"&amp;G632</f>
        <v>PK4-YB-ME</v>
      </c>
      <c r="I632" s="1250" t="s">
        <v>352</v>
      </c>
      <c r="J632" s="1143" t="s">
        <v>274</v>
      </c>
      <c r="K632" s="1102">
        <v>365</v>
      </c>
      <c r="L632" s="1102"/>
      <c r="M632" s="1102"/>
      <c r="N632" s="1102"/>
      <c r="O632" s="1102" t="s">
        <v>80</v>
      </c>
      <c r="P632" s="1102"/>
      <c r="Q632" s="1102">
        <v>30</v>
      </c>
      <c r="R632" s="1102">
        <v>1</v>
      </c>
      <c r="S632" s="1144">
        <f t="shared" si="129"/>
        <v>30</v>
      </c>
      <c r="T632" s="3886" t="s">
        <v>638</v>
      </c>
      <c r="U632" s="1252" t="s">
        <v>858</v>
      </c>
    </row>
    <row r="633" spans="1:21">
      <c r="A633" s="757" t="s">
        <v>315</v>
      </c>
      <c r="B633" s="1966"/>
      <c r="C633" s="2188"/>
      <c r="D633" s="2171"/>
      <c r="E633" s="1141"/>
      <c r="F633" s="1141"/>
      <c r="G633" s="1141"/>
      <c r="H633" s="1141"/>
      <c r="I633" s="641"/>
      <c r="J633" s="677" t="s">
        <v>275</v>
      </c>
      <c r="K633" s="983">
        <v>365</v>
      </c>
      <c r="L633" s="983"/>
      <c r="M633" s="983"/>
      <c r="N633" s="983"/>
      <c r="O633" s="983" t="s">
        <v>80</v>
      </c>
      <c r="P633" s="983"/>
      <c r="Q633" s="983">
        <v>30</v>
      </c>
      <c r="R633" s="983">
        <v>1</v>
      </c>
      <c r="S633" s="732">
        <f t="shared" si="129"/>
        <v>30</v>
      </c>
      <c r="T633" s="3891"/>
      <c r="U633" s="1252"/>
    </row>
    <row r="634" spans="1:21" ht="12.75" thickBot="1">
      <c r="A634" s="757" t="s">
        <v>315</v>
      </c>
      <c r="B634" s="1966"/>
      <c r="C634" s="2235"/>
      <c r="D634" s="2171"/>
      <c r="E634" s="1133"/>
      <c r="F634" s="1011"/>
      <c r="G634" s="1133"/>
      <c r="H634" s="1133"/>
      <c r="I634" s="705"/>
      <c r="J634" s="1010" t="s">
        <v>276</v>
      </c>
      <c r="K634" s="1011">
        <v>365</v>
      </c>
      <c r="L634" s="1011"/>
      <c r="M634" s="1011"/>
      <c r="N634" s="1011"/>
      <c r="O634" s="1011" t="s">
        <v>80</v>
      </c>
      <c r="P634" s="1011"/>
      <c r="Q634" s="1011">
        <v>30</v>
      </c>
      <c r="R634" s="1011">
        <v>1</v>
      </c>
      <c r="S634" s="1135">
        <f t="shared" si="129"/>
        <v>30</v>
      </c>
      <c r="T634" s="3887"/>
      <c r="U634" s="1252"/>
    </row>
    <row r="635" spans="1:21">
      <c r="A635" s="757" t="s">
        <v>315</v>
      </c>
      <c r="B635" s="1966" t="s">
        <v>337</v>
      </c>
      <c r="C635" s="2236">
        <v>357775</v>
      </c>
      <c r="D635" s="2171"/>
      <c r="E635" s="1142" t="s">
        <v>718</v>
      </c>
      <c r="F635" s="1142" t="s">
        <v>8</v>
      </c>
      <c r="G635" s="1142" t="s">
        <v>536</v>
      </c>
      <c r="H635" s="1142" t="str">
        <f>A635&amp;"-"&amp;E635&amp;F635&amp;"-"&amp;G635</f>
        <v>PK4-YB-ME</v>
      </c>
      <c r="I635" s="1250" t="s">
        <v>353</v>
      </c>
      <c r="J635" s="1143" t="s">
        <v>274</v>
      </c>
      <c r="K635" s="1102">
        <v>365</v>
      </c>
      <c r="L635" s="1102"/>
      <c r="M635" s="1102"/>
      <c r="N635" s="1102"/>
      <c r="O635" s="1102" t="s">
        <v>80</v>
      </c>
      <c r="P635" s="1102"/>
      <c r="Q635" s="1102">
        <v>30</v>
      </c>
      <c r="R635" s="1102">
        <v>1</v>
      </c>
      <c r="S635" s="1144">
        <f t="shared" si="129"/>
        <v>30</v>
      </c>
      <c r="T635" s="3886" t="s">
        <v>638</v>
      </c>
      <c r="U635" s="1252" t="s">
        <v>858</v>
      </c>
    </row>
    <row r="636" spans="1:21">
      <c r="A636" s="757" t="s">
        <v>315</v>
      </c>
      <c r="B636" s="1966"/>
      <c r="C636" s="2188"/>
      <c r="D636" s="2171"/>
      <c r="E636" s="1141"/>
      <c r="F636" s="1141"/>
      <c r="G636" s="1141"/>
      <c r="H636" s="1141"/>
      <c r="I636" s="641"/>
      <c r="J636" s="677" t="s">
        <v>275</v>
      </c>
      <c r="K636" s="983">
        <v>365</v>
      </c>
      <c r="L636" s="983"/>
      <c r="M636" s="983"/>
      <c r="N636" s="983"/>
      <c r="O636" s="983" t="s">
        <v>80</v>
      </c>
      <c r="P636" s="983"/>
      <c r="Q636" s="983">
        <v>30</v>
      </c>
      <c r="R636" s="983">
        <v>1</v>
      </c>
      <c r="S636" s="732">
        <f t="shared" si="129"/>
        <v>30</v>
      </c>
      <c r="T636" s="3891"/>
      <c r="U636" s="1252"/>
    </row>
    <row r="637" spans="1:21" ht="12.75" thickBot="1">
      <c r="A637" s="757" t="s">
        <v>315</v>
      </c>
      <c r="B637" s="1966"/>
      <c r="C637" s="2235"/>
      <c r="D637" s="2171"/>
      <c r="E637" s="1133"/>
      <c r="F637" s="1011"/>
      <c r="G637" s="1133"/>
      <c r="H637" s="1133"/>
      <c r="I637" s="705"/>
      <c r="J637" s="1010" t="s">
        <v>276</v>
      </c>
      <c r="K637" s="1011">
        <v>365</v>
      </c>
      <c r="L637" s="1011"/>
      <c r="M637" s="1011"/>
      <c r="N637" s="1011"/>
      <c r="O637" s="1011" t="s">
        <v>80</v>
      </c>
      <c r="P637" s="1011"/>
      <c r="Q637" s="1011">
        <v>30</v>
      </c>
      <c r="R637" s="1011">
        <v>1</v>
      </c>
      <c r="S637" s="1135">
        <f t="shared" si="129"/>
        <v>30</v>
      </c>
      <c r="T637" s="3887"/>
      <c r="U637" s="1252"/>
    </row>
    <row r="638" spans="1:21">
      <c r="A638" s="757" t="s">
        <v>315</v>
      </c>
      <c r="B638" s="1966" t="s">
        <v>338</v>
      </c>
      <c r="C638" s="2236">
        <v>357776</v>
      </c>
      <c r="D638" s="2171"/>
      <c r="E638" s="1142" t="s">
        <v>718</v>
      </c>
      <c r="F638" s="1142" t="s">
        <v>8</v>
      </c>
      <c r="G638" s="1142" t="s">
        <v>536</v>
      </c>
      <c r="H638" s="1142" t="str">
        <f>A638&amp;"-"&amp;E638&amp;F638&amp;"-"&amp;G638</f>
        <v>PK4-YB-ME</v>
      </c>
      <c r="I638" s="1250" t="s">
        <v>354</v>
      </c>
      <c r="J638" s="1143" t="s">
        <v>274</v>
      </c>
      <c r="K638" s="1102">
        <v>365</v>
      </c>
      <c r="L638" s="1102"/>
      <c r="M638" s="1102"/>
      <c r="N638" s="1102"/>
      <c r="O638" s="1102" t="s">
        <v>80</v>
      </c>
      <c r="P638" s="1102"/>
      <c r="Q638" s="1102">
        <v>30</v>
      </c>
      <c r="R638" s="1102">
        <v>1</v>
      </c>
      <c r="S638" s="1144">
        <f t="shared" si="129"/>
        <v>30</v>
      </c>
      <c r="T638" s="3886" t="s">
        <v>638</v>
      </c>
      <c r="U638" s="1252" t="s">
        <v>858</v>
      </c>
    </row>
    <row r="639" spans="1:21">
      <c r="A639" s="757" t="s">
        <v>315</v>
      </c>
      <c r="B639" s="1966"/>
      <c r="C639" s="2188"/>
      <c r="D639" s="2171"/>
      <c r="E639" s="1141"/>
      <c r="F639" s="1141"/>
      <c r="G639" s="1141"/>
      <c r="H639" s="1141"/>
      <c r="I639" s="641"/>
      <c r="J639" s="677" t="s">
        <v>275</v>
      </c>
      <c r="K639" s="983">
        <v>365</v>
      </c>
      <c r="L639" s="983"/>
      <c r="M639" s="983"/>
      <c r="N639" s="983"/>
      <c r="O639" s="983" t="s">
        <v>80</v>
      </c>
      <c r="P639" s="983"/>
      <c r="Q639" s="983">
        <v>30</v>
      </c>
      <c r="R639" s="983">
        <v>1</v>
      </c>
      <c r="S639" s="732">
        <f t="shared" si="129"/>
        <v>30</v>
      </c>
      <c r="T639" s="3891"/>
      <c r="U639" s="1252"/>
    </row>
    <row r="640" spans="1:21" ht="12.75" thickBot="1">
      <c r="A640" s="757" t="s">
        <v>315</v>
      </c>
      <c r="B640" s="1966"/>
      <c r="C640" s="2235"/>
      <c r="D640" s="2171"/>
      <c r="E640" s="1133"/>
      <c r="F640" s="1011"/>
      <c r="G640" s="1133"/>
      <c r="H640" s="1133"/>
      <c r="I640" s="705"/>
      <c r="J640" s="1010" t="s">
        <v>276</v>
      </c>
      <c r="K640" s="1011">
        <v>365</v>
      </c>
      <c r="L640" s="1011"/>
      <c r="M640" s="1011"/>
      <c r="N640" s="1011"/>
      <c r="O640" s="1011" t="s">
        <v>80</v>
      </c>
      <c r="P640" s="1011"/>
      <c r="Q640" s="1011">
        <v>30</v>
      </c>
      <c r="R640" s="1011">
        <v>1</v>
      </c>
      <c r="S640" s="1135">
        <f t="shared" si="129"/>
        <v>30</v>
      </c>
      <c r="T640" s="3887"/>
      <c r="U640" s="1252"/>
    </row>
    <row r="641" spans="1:26">
      <c r="A641" s="757" t="s">
        <v>315</v>
      </c>
      <c r="B641" s="1966" t="s">
        <v>339</v>
      </c>
      <c r="C641" s="2236">
        <v>357777</v>
      </c>
      <c r="D641" s="2171"/>
      <c r="E641" s="1142" t="s">
        <v>718</v>
      </c>
      <c r="F641" s="1142" t="s">
        <v>8</v>
      </c>
      <c r="G641" s="1142" t="s">
        <v>536</v>
      </c>
      <c r="H641" s="1142" t="str">
        <f>A641&amp;"-"&amp;E641&amp;F641&amp;"-"&amp;G641</f>
        <v>PK4-YB-ME</v>
      </c>
      <c r="I641" s="1250" t="s">
        <v>355</v>
      </c>
      <c r="J641" s="1143" t="s">
        <v>274</v>
      </c>
      <c r="K641" s="1102">
        <v>365</v>
      </c>
      <c r="L641" s="1102"/>
      <c r="M641" s="1102"/>
      <c r="N641" s="1102"/>
      <c r="O641" s="1102" t="s">
        <v>80</v>
      </c>
      <c r="P641" s="1102"/>
      <c r="Q641" s="1102">
        <v>30</v>
      </c>
      <c r="R641" s="1102">
        <v>1</v>
      </c>
      <c r="S641" s="1144">
        <f t="shared" si="129"/>
        <v>30</v>
      </c>
      <c r="T641" s="3886" t="s">
        <v>638</v>
      </c>
      <c r="U641" s="1252" t="s">
        <v>858</v>
      </c>
    </row>
    <row r="642" spans="1:26">
      <c r="A642" s="757" t="s">
        <v>315</v>
      </c>
      <c r="B642" s="1966"/>
      <c r="C642" s="2188"/>
      <c r="D642" s="2171"/>
      <c r="E642" s="1141"/>
      <c r="F642" s="1141"/>
      <c r="G642" s="1141"/>
      <c r="H642" s="1141"/>
      <c r="I642" s="641"/>
      <c r="J642" s="677" t="s">
        <v>275</v>
      </c>
      <c r="K642" s="983">
        <v>365</v>
      </c>
      <c r="L642" s="983"/>
      <c r="M642" s="983"/>
      <c r="N642" s="983"/>
      <c r="O642" s="983" t="s">
        <v>80</v>
      </c>
      <c r="P642" s="983"/>
      <c r="Q642" s="983">
        <v>30</v>
      </c>
      <c r="R642" s="983">
        <v>1</v>
      </c>
      <c r="S642" s="732">
        <f t="shared" si="129"/>
        <v>30</v>
      </c>
      <c r="T642" s="3891"/>
      <c r="U642" s="1252"/>
    </row>
    <row r="643" spans="1:26" ht="12.75" thickBot="1">
      <c r="A643" s="757" t="s">
        <v>315</v>
      </c>
      <c r="B643" s="1966"/>
      <c r="C643" s="2237"/>
      <c r="D643" s="2173"/>
      <c r="E643" s="1133"/>
      <c r="F643" s="1141"/>
      <c r="G643" s="1141"/>
      <c r="H643" s="1141"/>
      <c r="I643" s="645"/>
      <c r="J643" s="1010" t="s">
        <v>276</v>
      </c>
      <c r="K643" s="1011">
        <v>365</v>
      </c>
      <c r="L643" s="1011"/>
      <c r="M643" s="1011"/>
      <c r="N643" s="1011"/>
      <c r="O643" s="1011" t="s">
        <v>80</v>
      </c>
      <c r="P643" s="1011"/>
      <c r="Q643" s="1011">
        <v>30</v>
      </c>
      <c r="R643" s="1011">
        <v>1</v>
      </c>
      <c r="S643" s="1135">
        <f t="shared" si="129"/>
        <v>30</v>
      </c>
      <c r="T643" s="3887"/>
      <c r="U643" s="1252"/>
    </row>
    <row r="644" spans="1:26" ht="12.75" thickBot="1">
      <c r="A644" s="759" t="s">
        <v>315</v>
      </c>
      <c r="B644" s="1968" t="s">
        <v>67</v>
      </c>
      <c r="C644" s="2168">
        <v>357129</v>
      </c>
      <c r="D644" s="2170">
        <v>1530</v>
      </c>
      <c r="E644" s="601"/>
      <c r="F644" s="601"/>
      <c r="G644" s="601"/>
      <c r="H644" s="601"/>
      <c r="I644" s="1680" t="s">
        <v>67</v>
      </c>
      <c r="J644" s="604" t="s">
        <v>68</v>
      </c>
      <c r="K644" s="607">
        <v>180</v>
      </c>
      <c r="L644" s="607"/>
      <c r="M644" s="607"/>
      <c r="N644" s="607"/>
      <c r="O644" s="607" t="s">
        <v>80</v>
      </c>
      <c r="P644" s="607"/>
      <c r="Q644" s="607">
        <v>120</v>
      </c>
      <c r="R644" s="607">
        <v>2</v>
      </c>
      <c r="S644" s="636">
        <f t="shared" si="129"/>
        <v>240</v>
      </c>
      <c r="T644" s="1130" t="s">
        <v>384</v>
      </c>
      <c r="U644" s="1253"/>
    </row>
    <row r="645" spans="1:26">
      <c r="A645" s="757" t="s">
        <v>315</v>
      </c>
      <c r="B645" s="1966" t="s">
        <v>67</v>
      </c>
      <c r="C645" s="2169"/>
      <c r="D645" s="2171"/>
      <c r="E645" s="610"/>
      <c r="F645" s="610"/>
      <c r="G645" s="610"/>
      <c r="H645" s="610"/>
      <c r="I645" s="730"/>
      <c r="J645" s="609" t="s">
        <v>69</v>
      </c>
      <c r="K645" s="613">
        <v>180</v>
      </c>
      <c r="L645" s="613"/>
      <c r="M645" s="613"/>
      <c r="O645" s="666" t="s">
        <v>80</v>
      </c>
      <c r="P645" s="613"/>
      <c r="Q645" s="613">
        <v>120</v>
      </c>
      <c r="R645" s="613">
        <v>2</v>
      </c>
      <c r="S645" s="643">
        <f t="shared" si="129"/>
        <v>240</v>
      </c>
      <c r="T645" s="3886" t="s">
        <v>383</v>
      </c>
      <c r="U645" s="1252"/>
    </row>
    <row r="646" spans="1:26">
      <c r="A646" s="757" t="s">
        <v>315</v>
      </c>
      <c r="B646" s="1966" t="s">
        <v>67</v>
      </c>
      <c r="C646" s="2169"/>
      <c r="D646" s="2171"/>
      <c r="E646" s="610"/>
      <c r="F646" s="610"/>
      <c r="G646" s="610"/>
      <c r="H646" s="610"/>
      <c r="I646" s="730"/>
      <c r="J646" s="609" t="s">
        <v>79</v>
      </c>
      <c r="K646" s="613">
        <v>180</v>
      </c>
      <c r="L646" s="613"/>
      <c r="M646" s="613"/>
      <c r="N646" s="613"/>
      <c r="O646" s="613" t="s">
        <v>80</v>
      </c>
      <c r="P646" s="613"/>
      <c r="Q646" s="613">
        <v>120</v>
      </c>
      <c r="R646" s="613">
        <v>2</v>
      </c>
      <c r="S646" s="643">
        <f t="shared" si="129"/>
        <v>240</v>
      </c>
      <c r="T646" s="3891"/>
      <c r="U646" s="1252"/>
    </row>
    <row r="647" spans="1:26" ht="12.75" thickBot="1">
      <c r="A647" s="758" t="s">
        <v>315</v>
      </c>
      <c r="B647" s="1967" t="s">
        <v>67</v>
      </c>
      <c r="C647" s="2172"/>
      <c r="D647" s="2173"/>
      <c r="E647" s="615"/>
      <c r="F647" s="615"/>
      <c r="G647" s="615"/>
      <c r="H647" s="615"/>
      <c r="I647" s="1681"/>
      <c r="J647" s="749" t="s">
        <v>72</v>
      </c>
      <c r="K647" s="618">
        <v>180</v>
      </c>
      <c r="L647" s="618"/>
      <c r="M647" s="618"/>
      <c r="N647" s="618"/>
      <c r="O647" s="618" t="s">
        <v>80</v>
      </c>
      <c r="P647" s="618"/>
      <c r="Q647" s="618">
        <v>120</v>
      </c>
      <c r="R647" s="618">
        <v>2</v>
      </c>
      <c r="S647" s="750">
        <f t="shared" si="129"/>
        <v>240</v>
      </c>
      <c r="T647" s="3887"/>
      <c r="U647" s="1252"/>
    </row>
    <row r="648" spans="1:26" ht="12.75" thickBot="1">
      <c r="A648" s="2606" t="s">
        <v>315</v>
      </c>
      <c r="B648" s="1564" t="s">
        <v>1646</v>
      </c>
      <c r="C648" s="1232">
        <v>360553</v>
      </c>
      <c r="D648" s="2180">
        <v>2911</v>
      </c>
      <c r="E648" s="1288" t="s">
        <v>694</v>
      </c>
      <c r="F648" s="1288" t="s">
        <v>32</v>
      </c>
      <c r="G648" s="1288" t="s">
        <v>706</v>
      </c>
      <c r="H648" s="1288" t="str">
        <f>A648&amp;"-"&amp;E648&amp;F648&amp;"-"&amp;G648</f>
        <v>PK4-FI-OP</v>
      </c>
      <c r="I648" s="1235" t="str">
        <f>B648</f>
        <v>Bag maker 4A1-16</v>
      </c>
      <c r="J648" s="1235" t="s">
        <v>1000</v>
      </c>
      <c r="K648" s="1236">
        <v>7</v>
      </c>
      <c r="L648" s="635"/>
      <c r="M648" s="607"/>
      <c r="N648" s="607"/>
      <c r="O648" s="607" t="s">
        <v>80</v>
      </c>
      <c r="P648" s="607"/>
      <c r="Q648" s="607">
        <v>30</v>
      </c>
      <c r="R648" s="607">
        <v>1</v>
      </c>
      <c r="S648" s="653">
        <f t="shared" si="129"/>
        <v>30</v>
      </c>
      <c r="T648" s="1953" t="s">
        <v>383</v>
      </c>
      <c r="U648" s="1252" t="s">
        <v>529</v>
      </c>
    </row>
    <row r="649" spans="1:26">
      <c r="A649" s="1971" t="s">
        <v>315</v>
      </c>
      <c r="B649" s="2211" t="s">
        <v>864</v>
      </c>
      <c r="C649" s="1232">
        <v>362711</v>
      </c>
      <c r="D649" s="1254">
        <v>4164</v>
      </c>
      <c r="E649" s="1233" t="s">
        <v>695</v>
      </c>
      <c r="F649" s="1233" t="s">
        <v>42</v>
      </c>
      <c r="G649" s="1233" t="s">
        <v>536</v>
      </c>
      <c r="H649" s="1255" t="str">
        <f t="shared" ref="H649" si="130">A649&amp;"-"&amp;E649&amp;F649&amp;"-"&amp;G649</f>
        <v>PK4-ML-ME</v>
      </c>
      <c r="I649" s="1234" t="s">
        <v>1165</v>
      </c>
      <c r="J649" s="1256" t="s">
        <v>975</v>
      </c>
      <c r="K649" s="1236">
        <v>30</v>
      </c>
      <c r="L649" s="1257"/>
      <c r="M649" s="1258"/>
      <c r="N649" s="1258"/>
      <c r="O649" s="1259"/>
      <c r="P649" s="1259" t="s">
        <v>80</v>
      </c>
      <c r="Q649" s="1259">
        <v>30</v>
      </c>
      <c r="R649" s="1259">
        <v>2</v>
      </c>
      <c r="S649" s="1259">
        <f t="shared" ref="S649:S696" si="131">Q649*R649</f>
        <v>60</v>
      </c>
      <c r="T649" s="1580" t="s">
        <v>503</v>
      </c>
      <c r="U649" s="1261" t="s">
        <v>528</v>
      </c>
    </row>
    <row r="650" spans="1:26">
      <c r="A650" s="1971" t="s">
        <v>315</v>
      </c>
      <c r="B650" s="1638"/>
      <c r="C650" s="3727">
        <v>361418</v>
      </c>
      <c r="D650" s="3730">
        <v>3288</v>
      </c>
      <c r="E650" s="3730" t="s">
        <v>846</v>
      </c>
      <c r="F650" s="3730" t="s">
        <v>9</v>
      </c>
      <c r="G650" s="3730" t="s">
        <v>536</v>
      </c>
      <c r="H650" s="3730" t="str">
        <f>A651&amp;"-"&amp;E650&amp;F650&amp;"-"&amp;G650</f>
        <v>PK4-QC-ME</v>
      </c>
      <c r="I650" s="3733" t="s">
        <v>1165</v>
      </c>
      <c r="J650" s="1262" t="s">
        <v>1193</v>
      </c>
      <c r="K650" s="4452">
        <v>90</v>
      </c>
      <c r="L650" s="1263"/>
      <c r="M650" s="1264"/>
      <c r="N650" s="2063"/>
      <c r="O650" s="4498" t="s">
        <v>80</v>
      </c>
      <c r="P650" s="4452"/>
      <c r="Q650" s="4452">
        <v>120</v>
      </c>
      <c r="R650" s="4452">
        <v>2</v>
      </c>
      <c r="S650" s="4452">
        <f>Q650*R650</f>
        <v>240</v>
      </c>
      <c r="T650" s="4506" t="s">
        <v>384</v>
      </c>
      <c r="U650" s="4470" t="s">
        <v>531</v>
      </c>
    </row>
    <row r="651" spans="1:26" ht="12.75" customHeight="1">
      <c r="A651" s="1971" t="s">
        <v>315</v>
      </c>
      <c r="B651" s="1638"/>
      <c r="C651" s="3729"/>
      <c r="D651" s="3732"/>
      <c r="E651" s="3732"/>
      <c r="F651" s="3732"/>
      <c r="G651" s="3732"/>
      <c r="H651" s="3732"/>
      <c r="I651" s="3735"/>
      <c r="J651" s="1265" t="s">
        <v>1194</v>
      </c>
      <c r="K651" s="3870"/>
      <c r="L651" s="1266"/>
      <c r="M651" s="1267"/>
      <c r="N651" s="1264"/>
      <c r="O651" s="4499"/>
      <c r="P651" s="3870"/>
      <c r="Q651" s="3870"/>
      <c r="R651" s="3870"/>
      <c r="S651" s="3870"/>
      <c r="T651" s="4507"/>
      <c r="U651" s="4470"/>
    </row>
    <row r="652" spans="1:26" s="666" customFormat="1">
      <c r="A652" s="1971" t="s">
        <v>315</v>
      </c>
      <c r="B652" s="1638"/>
      <c r="C652" s="3727">
        <v>362717</v>
      </c>
      <c r="D652" s="3730">
        <v>4171</v>
      </c>
      <c r="E652" s="3730" t="s">
        <v>718</v>
      </c>
      <c r="F652" s="3730" t="s">
        <v>34</v>
      </c>
      <c r="G652" s="3730" t="s">
        <v>536</v>
      </c>
      <c r="H652" s="3730" t="str">
        <f>A653&amp;"-"&amp;E652&amp;F652&amp;"-"&amp;G652</f>
        <v>PK4-YR-ME</v>
      </c>
      <c r="I652" s="3733" t="s">
        <v>1165</v>
      </c>
      <c r="J652" s="1240" t="s">
        <v>1269</v>
      </c>
      <c r="K652" s="4452">
        <v>365</v>
      </c>
      <c r="L652" s="1268"/>
      <c r="M652" s="1269"/>
      <c r="N652" s="1269"/>
      <c r="O652" s="4498" t="s">
        <v>80</v>
      </c>
      <c r="P652" s="4452"/>
      <c r="Q652" s="4452">
        <v>360</v>
      </c>
      <c r="R652" s="4452">
        <v>3</v>
      </c>
      <c r="S652" s="4452">
        <f>Q652*R652</f>
        <v>1080</v>
      </c>
      <c r="T652" s="4476" t="s">
        <v>385</v>
      </c>
      <c r="U652" s="4470" t="s">
        <v>530</v>
      </c>
      <c r="X652" s="608"/>
      <c r="Y652" s="608"/>
      <c r="Z652" s="608"/>
    </row>
    <row r="653" spans="1:26" s="666" customFormat="1" ht="13.5" customHeight="1" thickBot="1">
      <c r="A653" s="1971" t="s">
        <v>315</v>
      </c>
      <c r="B653" s="1638"/>
      <c r="C653" s="3762"/>
      <c r="D653" s="3763"/>
      <c r="E653" s="3763"/>
      <c r="F653" s="3763"/>
      <c r="G653" s="3763"/>
      <c r="H653" s="3763"/>
      <c r="I653" s="3764"/>
      <c r="J653" s="1270" t="s">
        <v>1195</v>
      </c>
      <c r="K653" s="4371"/>
      <c r="L653" s="1271"/>
      <c r="M653" s="1272"/>
      <c r="N653" s="1272"/>
      <c r="O653" s="4502"/>
      <c r="P653" s="4371"/>
      <c r="Q653" s="4371"/>
      <c r="R653" s="4371"/>
      <c r="S653" s="4371">
        <f t="shared" si="131"/>
        <v>0</v>
      </c>
      <c r="T653" s="4497"/>
      <c r="U653" s="4470"/>
      <c r="X653" s="608"/>
      <c r="Y653" s="608"/>
      <c r="Z653" s="608"/>
    </row>
    <row r="654" spans="1:26" s="666" customFormat="1">
      <c r="A654" s="1971" t="s">
        <v>315</v>
      </c>
      <c r="B654" s="1638"/>
      <c r="C654" s="1232">
        <v>363221</v>
      </c>
      <c r="D654" s="1254">
        <v>4412</v>
      </c>
      <c r="E654" s="1233" t="s">
        <v>695</v>
      </c>
      <c r="F654" s="1233" t="s">
        <v>42</v>
      </c>
      <c r="G654" s="1233" t="s">
        <v>536</v>
      </c>
      <c r="H654" s="1255" t="str">
        <f t="shared" ref="H654" si="132">A654&amp;"-"&amp;E654&amp;F654&amp;"-"&amp;G654</f>
        <v>PK4-ML-ME</v>
      </c>
      <c r="I654" s="1234" t="s">
        <v>1166</v>
      </c>
      <c r="J654" s="1256" t="s">
        <v>975</v>
      </c>
      <c r="K654" s="1236">
        <v>30</v>
      </c>
      <c r="L654" s="1257"/>
      <c r="M654" s="1258"/>
      <c r="N654" s="1258"/>
      <c r="O654" s="1259"/>
      <c r="P654" s="1259" t="s">
        <v>80</v>
      </c>
      <c r="Q654" s="1259">
        <v>30</v>
      </c>
      <c r="R654" s="1259">
        <v>2</v>
      </c>
      <c r="S654" s="1259">
        <f t="shared" ref="S654" si="133">Q654*R654</f>
        <v>60</v>
      </c>
      <c r="T654" s="1580" t="s">
        <v>503</v>
      </c>
      <c r="U654" s="1261" t="s">
        <v>528</v>
      </c>
      <c r="X654" s="608"/>
      <c r="Y654" s="608"/>
      <c r="Z654" s="608"/>
    </row>
    <row r="655" spans="1:26" s="666" customFormat="1">
      <c r="A655" s="1971" t="s">
        <v>315</v>
      </c>
      <c r="B655" s="1638"/>
      <c r="C655" s="3727">
        <v>363222</v>
      </c>
      <c r="D655" s="3730">
        <v>4413</v>
      </c>
      <c r="E655" s="3730" t="s">
        <v>846</v>
      </c>
      <c r="F655" s="3730" t="s">
        <v>9</v>
      </c>
      <c r="G655" s="3730" t="s">
        <v>536</v>
      </c>
      <c r="H655" s="3730" t="str">
        <f>A656&amp;"-"&amp;E655&amp;F655&amp;"-"&amp;G655</f>
        <v>PK4-QC-ME</v>
      </c>
      <c r="I655" s="3733" t="s">
        <v>1166</v>
      </c>
      <c r="J655" s="1262" t="s">
        <v>1193</v>
      </c>
      <c r="K655" s="4452">
        <v>90</v>
      </c>
      <c r="L655" s="1263"/>
      <c r="M655" s="1264"/>
      <c r="N655" s="2063"/>
      <c r="O655" s="4498" t="s">
        <v>80</v>
      </c>
      <c r="P655" s="4452"/>
      <c r="Q655" s="4452">
        <v>120</v>
      </c>
      <c r="R655" s="4452">
        <v>2</v>
      </c>
      <c r="S655" s="4452">
        <f>Q655*R655</f>
        <v>240</v>
      </c>
      <c r="T655" s="4506" t="s">
        <v>384</v>
      </c>
      <c r="U655" s="4470" t="s">
        <v>531</v>
      </c>
      <c r="X655" s="608"/>
      <c r="Y655" s="608"/>
      <c r="Z655" s="608"/>
    </row>
    <row r="656" spans="1:26" s="666" customFormat="1" ht="12.75" customHeight="1">
      <c r="A656" s="1971" t="s">
        <v>315</v>
      </c>
      <c r="B656" s="1638"/>
      <c r="C656" s="3729"/>
      <c r="D656" s="3732"/>
      <c r="E656" s="3732"/>
      <c r="F656" s="3732"/>
      <c r="G656" s="3732"/>
      <c r="H656" s="3732"/>
      <c r="I656" s="3735"/>
      <c r="J656" s="1265" t="s">
        <v>1194</v>
      </c>
      <c r="K656" s="3870"/>
      <c r="L656" s="1266"/>
      <c r="M656" s="1267"/>
      <c r="N656" s="1264"/>
      <c r="O656" s="4499"/>
      <c r="P656" s="3870"/>
      <c r="Q656" s="3870"/>
      <c r="R656" s="3870"/>
      <c r="S656" s="3870"/>
      <c r="T656" s="4507"/>
      <c r="U656" s="4470"/>
      <c r="X656" s="608"/>
      <c r="Y656" s="608"/>
      <c r="Z656" s="608"/>
    </row>
    <row r="657" spans="1:26" s="666" customFormat="1">
      <c r="A657" s="1971" t="s">
        <v>315</v>
      </c>
      <c r="B657" s="1638"/>
      <c r="C657" s="3727">
        <v>363223</v>
      </c>
      <c r="D657" s="3730">
        <v>4414</v>
      </c>
      <c r="E657" s="3730" t="s">
        <v>718</v>
      </c>
      <c r="F657" s="3730" t="s">
        <v>34</v>
      </c>
      <c r="G657" s="3730" t="s">
        <v>536</v>
      </c>
      <c r="H657" s="3730" t="str">
        <f>A658&amp;"-"&amp;E657&amp;F657&amp;"-"&amp;G657</f>
        <v>PK4-YR-ME</v>
      </c>
      <c r="I657" s="3733" t="s">
        <v>1166</v>
      </c>
      <c r="J657" s="1240" t="s">
        <v>1182</v>
      </c>
      <c r="K657" s="4452">
        <v>365</v>
      </c>
      <c r="L657" s="1268"/>
      <c r="M657" s="1269"/>
      <c r="N657" s="1269"/>
      <c r="O657" s="4498" t="s">
        <v>80</v>
      </c>
      <c r="P657" s="4452"/>
      <c r="Q657" s="4452">
        <v>360</v>
      </c>
      <c r="R657" s="4452">
        <v>3</v>
      </c>
      <c r="S657" s="4452">
        <f>Q657*R657</f>
        <v>1080</v>
      </c>
      <c r="T657" s="4476" t="s">
        <v>385</v>
      </c>
      <c r="U657" s="4470" t="s">
        <v>530</v>
      </c>
      <c r="X657" s="608"/>
      <c r="Y657" s="608"/>
      <c r="Z657" s="608"/>
    </row>
    <row r="658" spans="1:26" s="666" customFormat="1" ht="13.5" customHeight="1" thickBot="1">
      <c r="A658" s="1971" t="s">
        <v>315</v>
      </c>
      <c r="B658" s="1638"/>
      <c r="C658" s="3762"/>
      <c r="D658" s="3763"/>
      <c r="E658" s="3763"/>
      <c r="F658" s="3763"/>
      <c r="G658" s="3763"/>
      <c r="H658" s="3763"/>
      <c r="I658" s="3764"/>
      <c r="J658" s="1270" t="s">
        <v>1195</v>
      </c>
      <c r="K658" s="4371"/>
      <c r="L658" s="1271"/>
      <c r="M658" s="1272"/>
      <c r="N658" s="1272"/>
      <c r="O658" s="4502"/>
      <c r="P658" s="4371"/>
      <c r="Q658" s="4371"/>
      <c r="R658" s="4371"/>
      <c r="S658" s="4371">
        <f t="shared" ref="S658" si="134">Q658*R658</f>
        <v>0</v>
      </c>
      <c r="T658" s="4497"/>
      <c r="U658" s="4470"/>
      <c r="X658" s="608"/>
      <c r="Y658" s="608"/>
      <c r="Z658" s="608"/>
    </row>
    <row r="659" spans="1:26" s="666" customFormat="1">
      <c r="A659" s="1971" t="s">
        <v>315</v>
      </c>
      <c r="B659" s="1638"/>
      <c r="C659" s="3739">
        <v>362712</v>
      </c>
      <c r="D659" s="3740">
        <v>4165</v>
      </c>
      <c r="E659" s="3740" t="s">
        <v>696</v>
      </c>
      <c r="F659" s="3740" t="s">
        <v>34</v>
      </c>
      <c r="G659" s="3740" t="s">
        <v>536</v>
      </c>
      <c r="H659" s="3740" t="str">
        <f t="shared" ref="H659:H699" si="135">A659&amp;"-"&amp;E659&amp;F659&amp;"-"&amp;G659</f>
        <v>PK4-HR-ME</v>
      </c>
      <c r="I659" s="3741" t="s">
        <v>1181</v>
      </c>
      <c r="J659" s="1256" t="s">
        <v>976</v>
      </c>
      <c r="K659" s="4370">
        <v>180</v>
      </c>
      <c r="L659" s="1257"/>
      <c r="M659" s="1258"/>
      <c r="N659" s="2064"/>
      <c r="O659" s="4500" t="s">
        <v>80</v>
      </c>
      <c r="P659" s="4370"/>
      <c r="Q659" s="4370">
        <v>120</v>
      </c>
      <c r="R659" s="4370">
        <v>2</v>
      </c>
      <c r="S659" s="4370">
        <f>Q659*R659</f>
        <v>240</v>
      </c>
      <c r="T659" s="4483" t="s">
        <v>385</v>
      </c>
      <c r="U659" s="4470" t="s">
        <v>530</v>
      </c>
      <c r="X659" s="608"/>
      <c r="Y659" s="608"/>
      <c r="Z659" s="608"/>
    </row>
    <row r="660" spans="1:26" s="666" customFormat="1" ht="12.75" customHeight="1">
      <c r="A660" s="1971" t="s">
        <v>315</v>
      </c>
      <c r="B660" s="1638"/>
      <c r="C660" s="3728"/>
      <c r="D660" s="3731"/>
      <c r="E660" s="3731"/>
      <c r="F660" s="3731"/>
      <c r="G660" s="3731"/>
      <c r="H660" s="3731"/>
      <c r="I660" s="3734"/>
      <c r="J660" s="1275" t="s">
        <v>977</v>
      </c>
      <c r="K660" s="3872"/>
      <c r="L660" s="1266"/>
      <c r="M660" s="1267"/>
      <c r="N660" s="2063"/>
      <c r="O660" s="4501"/>
      <c r="P660" s="3872"/>
      <c r="Q660" s="3872"/>
      <c r="R660" s="3872"/>
      <c r="S660" s="3872"/>
      <c r="T660" s="4476"/>
      <c r="U660" s="4470"/>
      <c r="X660" s="608"/>
      <c r="Y660" s="608"/>
      <c r="Z660" s="608"/>
    </row>
    <row r="661" spans="1:26" s="666" customFormat="1" ht="13.5" customHeight="1" thickBot="1">
      <c r="A661" s="1971" t="s">
        <v>315</v>
      </c>
      <c r="B661" s="1638"/>
      <c r="C661" s="3762"/>
      <c r="D661" s="3763"/>
      <c r="E661" s="3763"/>
      <c r="F661" s="3763"/>
      <c r="G661" s="3763"/>
      <c r="H661" s="3763"/>
      <c r="I661" s="3764"/>
      <c r="J661" s="1278" t="s">
        <v>978</v>
      </c>
      <c r="K661" s="4371"/>
      <c r="L661" s="1581"/>
      <c r="M661" s="1582"/>
      <c r="N661" s="1584"/>
      <c r="O661" s="4502"/>
      <c r="P661" s="4371"/>
      <c r="Q661" s="4371"/>
      <c r="R661" s="4371"/>
      <c r="S661" s="4371"/>
      <c r="T661" s="4511"/>
      <c r="U661" s="4470"/>
      <c r="X661" s="608"/>
      <c r="Y661" s="608"/>
      <c r="Z661" s="608"/>
    </row>
    <row r="662" spans="1:26" s="666" customFormat="1">
      <c r="A662" s="1971" t="s">
        <v>315</v>
      </c>
      <c r="B662" s="1638"/>
      <c r="C662" s="3739">
        <v>362714</v>
      </c>
      <c r="D662" s="3740">
        <v>4167</v>
      </c>
      <c r="E662" s="3740" t="s">
        <v>695</v>
      </c>
      <c r="F662" s="3740" t="s">
        <v>32</v>
      </c>
      <c r="G662" s="3740" t="s">
        <v>536</v>
      </c>
      <c r="H662" s="3740" t="str">
        <f t="shared" ref="H662" si="136">A662&amp;"-"&amp;E662&amp;F662&amp;"-"&amp;G662</f>
        <v>PK4-MI-ME</v>
      </c>
      <c r="I662" s="3741" t="s">
        <v>1167</v>
      </c>
      <c r="J662" s="1256" t="s">
        <v>1183</v>
      </c>
      <c r="K662" s="4370">
        <v>30</v>
      </c>
      <c r="L662" s="1257"/>
      <c r="M662" s="1258"/>
      <c r="N662" s="2064"/>
      <c r="O662" s="4500" t="s">
        <v>80</v>
      </c>
      <c r="P662" s="4370"/>
      <c r="Q662" s="4370">
        <v>30</v>
      </c>
      <c r="R662" s="4370">
        <v>2</v>
      </c>
      <c r="S662" s="4370">
        <f>Q662*R662</f>
        <v>60</v>
      </c>
      <c r="T662" s="4483" t="s">
        <v>383</v>
      </c>
      <c r="U662" s="4470" t="s">
        <v>529</v>
      </c>
      <c r="X662" s="608"/>
      <c r="Y662" s="608"/>
      <c r="Z662" s="608"/>
    </row>
    <row r="663" spans="1:26" s="666" customFormat="1" ht="12.75" customHeight="1">
      <c r="A663" s="1971" t="s">
        <v>315</v>
      </c>
      <c r="B663" s="1638"/>
      <c r="C663" s="3729"/>
      <c r="D663" s="3732"/>
      <c r="E663" s="3732"/>
      <c r="F663" s="3732"/>
      <c r="G663" s="3732"/>
      <c r="H663" s="3732"/>
      <c r="I663" s="3735"/>
      <c r="J663" s="1275" t="s">
        <v>979</v>
      </c>
      <c r="K663" s="3870"/>
      <c r="L663" s="1266"/>
      <c r="M663" s="1267"/>
      <c r="N663" s="1264"/>
      <c r="O663" s="4499"/>
      <c r="P663" s="3870"/>
      <c r="Q663" s="3870"/>
      <c r="R663" s="3870"/>
      <c r="S663" s="3870"/>
      <c r="T663" s="4485"/>
      <c r="U663" s="4470"/>
      <c r="X663" s="608"/>
      <c r="Y663" s="608"/>
      <c r="Z663" s="608"/>
    </row>
    <row r="664" spans="1:26" s="666" customFormat="1">
      <c r="A664" s="1971" t="s">
        <v>315</v>
      </c>
      <c r="B664" s="1638"/>
      <c r="C664" s="3727">
        <v>363131</v>
      </c>
      <c r="D664" s="3730">
        <v>4361</v>
      </c>
      <c r="E664" s="3730" t="s">
        <v>696</v>
      </c>
      <c r="F664" s="3730" t="s">
        <v>34</v>
      </c>
      <c r="G664" s="3730" t="s">
        <v>536</v>
      </c>
      <c r="H664" s="3730" t="str">
        <f t="shared" ref="H664" si="137">A664&amp;"-"&amp;E664&amp;F664&amp;"-"&amp;G664</f>
        <v>PK4-HR-ME</v>
      </c>
      <c r="I664" s="3733" t="s">
        <v>1167</v>
      </c>
      <c r="J664" s="1275" t="s">
        <v>1184</v>
      </c>
      <c r="K664" s="4452">
        <v>180</v>
      </c>
      <c r="L664" s="1266"/>
      <c r="M664" s="1267"/>
      <c r="N664" s="2065"/>
      <c r="O664" s="4498" t="s">
        <v>80</v>
      </c>
      <c r="P664" s="4452"/>
      <c r="Q664" s="4452">
        <v>240</v>
      </c>
      <c r="R664" s="4452">
        <v>2</v>
      </c>
      <c r="S664" s="4452">
        <f t="shared" si="131"/>
        <v>480</v>
      </c>
      <c r="T664" s="4509" t="s">
        <v>385</v>
      </c>
      <c r="U664" s="4470" t="s">
        <v>530</v>
      </c>
      <c r="X664" s="608"/>
      <c r="Y664" s="608"/>
      <c r="Z664" s="608"/>
    </row>
    <row r="665" spans="1:26" s="666" customFormat="1" ht="12.75" customHeight="1">
      <c r="A665" s="1971" t="s">
        <v>315</v>
      </c>
      <c r="B665" s="1638"/>
      <c r="C665" s="3729"/>
      <c r="D665" s="3732"/>
      <c r="E665" s="3732"/>
      <c r="F665" s="3732"/>
      <c r="G665" s="3732"/>
      <c r="H665" s="3732"/>
      <c r="I665" s="3735"/>
      <c r="J665" s="1275" t="s">
        <v>1069</v>
      </c>
      <c r="K665" s="3870"/>
      <c r="L665" s="1266"/>
      <c r="M665" s="1267"/>
      <c r="N665" s="1264"/>
      <c r="O665" s="4499"/>
      <c r="P665" s="3870"/>
      <c r="Q665" s="3870"/>
      <c r="R665" s="3870"/>
      <c r="S665" s="3870"/>
      <c r="T665" s="4510"/>
      <c r="U665" s="4470"/>
      <c r="X665" s="608"/>
      <c r="Y665" s="608"/>
      <c r="Z665" s="608"/>
    </row>
    <row r="666" spans="1:26" s="666" customFormat="1" ht="12.75" thickBot="1">
      <c r="A666" s="1971" t="s">
        <v>315</v>
      </c>
      <c r="B666" s="1638"/>
      <c r="C666" s="2239">
        <v>362716</v>
      </c>
      <c r="D666" s="2240">
        <v>4169</v>
      </c>
      <c r="E666" s="2241" t="s">
        <v>696</v>
      </c>
      <c r="F666" s="2241" t="s">
        <v>32</v>
      </c>
      <c r="G666" s="2241" t="s">
        <v>536</v>
      </c>
      <c r="H666" s="2242" t="str">
        <f t="shared" ref="H666:H667" si="138">A666&amp;"-"&amp;E666&amp;F666&amp;"-"&amp;G666</f>
        <v>PK4-HI-ME</v>
      </c>
      <c r="I666" s="2243" t="s">
        <v>1167</v>
      </c>
      <c r="J666" s="2244" t="s">
        <v>1185</v>
      </c>
      <c r="K666" s="2245">
        <v>180</v>
      </c>
      <c r="L666" s="1583"/>
      <c r="M666" s="1584"/>
      <c r="N666" s="1584"/>
      <c r="O666" s="1585" t="s">
        <v>80</v>
      </c>
      <c r="P666" s="1585"/>
      <c r="Q666" s="1585">
        <v>30</v>
      </c>
      <c r="R666" s="1585">
        <v>2</v>
      </c>
      <c r="S666" s="1585">
        <f t="shared" ref="S666" si="139">Q666*R666</f>
        <v>60</v>
      </c>
      <c r="T666" s="1551" t="s">
        <v>383</v>
      </c>
      <c r="U666" s="1261" t="s">
        <v>529</v>
      </c>
      <c r="X666" s="608"/>
      <c r="Y666" s="608"/>
      <c r="Z666" s="608"/>
    </row>
    <row r="667" spans="1:26" s="666" customFormat="1">
      <c r="A667" s="1971" t="s">
        <v>315</v>
      </c>
      <c r="B667" s="1638"/>
      <c r="C667" s="3739">
        <v>362715</v>
      </c>
      <c r="D667" s="3740">
        <v>4168</v>
      </c>
      <c r="E667" s="3740" t="s">
        <v>695</v>
      </c>
      <c r="F667" s="3740" t="s">
        <v>32</v>
      </c>
      <c r="G667" s="3740" t="s">
        <v>536</v>
      </c>
      <c r="H667" s="3740" t="str">
        <f t="shared" si="138"/>
        <v>PK4-MI-ME</v>
      </c>
      <c r="I667" s="3741" t="s">
        <v>1168</v>
      </c>
      <c r="J667" s="1256" t="s">
        <v>1183</v>
      </c>
      <c r="K667" s="4370">
        <v>30</v>
      </c>
      <c r="L667" s="1257"/>
      <c r="M667" s="1258"/>
      <c r="N667" s="2064"/>
      <c r="O667" s="4500" t="s">
        <v>80</v>
      </c>
      <c r="P667" s="4370"/>
      <c r="Q667" s="4370">
        <v>30</v>
      </c>
      <c r="R667" s="4370">
        <v>2</v>
      </c>
      <c r="S667" s="4370">
        <f>Q667*R667</f>
        <v>60</v>
      </c>
      <c r="T667" s="4483" t="s">
        <v>383</v>
      </c>
      <c r="U667" s="4470" t="s">
        <v>529</v>
      </c>
      <c r="X667" s="608"/>
      <c r="Y667" s="608"/>
      <c r="Z667" s="608"/>
    </row>
    <row r="668" spans="1:26" s="666" customFormat="1" ht="12.75" customHeight="1">
      <c r="A668" s="1971" t="s">
        <v>315</v>
      </c>
      <c r="B668" s="1638"/>
      <c r="C668" s="3729"/>
      <c r="D668" s="3732"/>
      <c r="E668" s="3732"/>
      <c r="F668" s="3732"/>
      <c r="G668" s="3732"/>
      <c r="H668" s="3732"/>
      <c r="I668" s="3735"/>
      <c r="J668" s="1275" t="s">
        <v>979</v>
      </c>
      <c r="K668" s="3870"/>
      <c r="L668" s="1266"/>
      <c r="M668" s="1267"/>
      <c r="N668" s="1264"/>
      <c r="O668" s="4499"/>
      <c r="P668" s="3870"/>
      <c r="Q668" s="3870"/>
      <c r="R668" s="3870"/>
      <c r="S668" s="3870"/>
      <c r="T668" s="4485"/>
      <c r="U668" s="4470"/>
      <c r="X668" s="608"/>
      <c r="Y668" s="608"/>
      <c r="Z668" s="608"/>
    </row>
    <row r="669" spans="1:26" s="666" customFormat="1">
      <c r="A669" s="1971" t="s">
        <v>315</v>
      </c>
      <c r="B669" s="1638"/>
      <c r="C669" s="3727">
        <v>363132</v>
      </c>
      <c r="D669" s="3730">
        <v>4362</v>
      </c>
      <c r="E669" s="3730" t="s">
        <v>696</v>
      </c>
      <c r="F669" s="3730" t="s">
        <v>34</v>
      </c>
      <c r="G669" s="3730" t="s">
        <v>536</v>
      </c>
      <c r="H669" s="3730" t="str">
        <f t="shared" ref="H669:H671" si="140">A669&amp;"-"&amp;E669&amp;F669&amp;"-"&amp;G669</f>
        <v>PK4-HR-ME</v>
      </c>
      <c r="I669" s="3733" t="s">
        <v>1168</v>
      </c>
      <c r="J669" s="1275" t="s">
        <v>1184</v>
      </c>
      <c r="K669" s="4452">
        <v>180</v>
      </c>
      <c r="L669" s="1586"/>
      <c r="M669" s="1587"/>
      <c r="N669" s="2066"/>
      <c r="O669" s="4498" t="s">
        <v>80</v>
      </c>
      <c r="P669" s="4452"/>
      <c r="Q669" s="4452">
        <v>240</v>
      </c>
      <c r="R669" s="4452">
        <v>2</v>
      </c>
      <c r="S669" s="4452">
        <f t="shared" ref="S669" si="141">Q669*R669</f>
        <v>480</v>
      </c>
      <c r="T669" s="4509" t="s">
        <v>385</v>
      </c>
      <c r="U669" s="4470" t="s">
        <v>530</v>
      </c>
      <c r="X669" s="608"/>
      <c r="Y669" s="608"/>
      <c r="Z669" s="608"/>
    </row>
    <row r="670" spans="1:26" s="666" customFormat="1" ht="12.75" customHeight="1">
      <c r="A670" s="1971" t="s">
        <v>315</v>
      </c>
      <c r="B670" s="1638"/>
      <c r="C670" s="3729"/>
      <c r="D670" s="3732"/>
      <c r="E670" s="3732"/>
      <c r="F670" s="3732"/>
      <c r="G670" s="3732"/>
      <c r="H670" s="3732"/>
      <c r="I670" s="3735"/>
      <c r="J670" s="1275" t="s">
        <v>1069</v>
      </c>
      <c r="K670" s="3870"/>
      <c r="L670" s="1586"/>
      <c r="M670" s="1587"/>
      <c r="N670" s="2067"/>
      <c r="O670" s="4499"/>
      <c r="P670" s="3870"/>
      <c r="Q670" s="3870"/>
      <c r="R670" s="3870"/>
      <c r="S670" s="3870"/>
      <c r="T670" s="4510"/>
      <c r="U670" s="4470"/>
      <c r="X670" s="608"/>
      <c r="Y670" s="608"/>
      <c r="Z670" s="608"/>
    </row>
    <row r="671" spans="1:26" s="666" customFormat="1" ht="12.75" thickBot="1">
      <c r="A671" s="1971" t="s">
        <v>315</v>
      </c>
      <c r="B671" s="1638"/>
      <c r="C671" s="2239">
        <v>363224</v>
      </c>
      <c r="D671" s="2240">
        <v>4415</v>
      </c>
      <c r="E671" s="2241" t="s">
        <v>696</v>
      </c>
      <c r="F671" s="2241" t="s">
        <v>32</v>
      </c>
      <c r="G671" s="2241" t="s">
        <v>536</v>
      </c>
      <c r="H671" s="2242" t="str">
        <f t="shared" si="140"/>
        <v>PK4-HI-ME</v>
      </c>
      <c r="I671" s="2247" t="s">
        <v>1168</v>
      </c>
      <c r="J671" s="2244" t="s">
        <v>1185</v>
      </c>
      <c r="K671" s="2245">
        <v>180</v>
      </c>
      <c r="L671" s="1583"/>
      <c r="M671" s="1584"/>
      <c r="N671" s="1584"/>
      <c r="O671" s="1585" t="s">
        <v>80</v>
      </c>
      <c r="P671" s="1585"/>
      <c r="Q671" s="1585">
        <v>30</v>
      </c>
      <c r="R671" s="1585">
        <v>2</v>
      </c>
      <c r="S671" s="1585">
        <f t="shared" ref="S671" si="142">Q671*R671</f>
        <v>60</v>
      </c>
      <c r="T671" s="1551" t="s">
        <v>383</v>
      </c>
      <c r="U671" s="1261" t="s">
        <v>529</v>
      </c>
      <c r="X671" s="608"/>
      <c r="Y671" s="608"/>
      <c r="Z671" s="608"/>
    </row>
    <row r="672" spans="1:26" s="666" customFormat="1">
      <c r="A672" s="1971" t="s">
        <v>315</v>
      </c>
      <c r="B672" s="1638"/>
      <c r="C672" s="3739">
        <v>362718</v>
      </c>
      <c r="D672" s="3740">
        <v>4172</v>
      </c>
      <c r="E672" s="3740" t="s">
        <v>695</v>
      </c>
      <c r="F672" s="3740" t="s">
        <v>32</v>
      </c>
      <c r="G672" s="3740" t="s">
        <v>536</v>
      </c>
      <c r="H672" s="3740" t="str">
        <f t="shared" si="135"/>
        <v>PK4-MI-ME</v>
      </c>
      <c r="I672" s="3741" t="s">
        <v>1171</v>
      </c>
      <c r="J672" s="1256" t="s">
        <v>1183</v>
      </c>
      <c r="K672" s="4370">
        <v>30</v>
      </c>
      <c r="L672" s="1257"/>
      <c r="M672" s="1258"/>
      <c r="N672" s="2064"/>
      <c r="O672" s="4500" t="s">
        <v>80</v>
      </c>
      <c r="P672" s="4370"/>
      <c r="Q672" s="4370">
        <v>30</v>
      </c>
      <c r="R672" s="4370">
        <v>2</v>
      </c>
      <c r="S672" s="4370">
        <f>Q672*R672</f>
        <v>60</v>
      </c>
      <c r="T672" s="4483" t="s">
        <v>383</v>
      </c>
      <c r="U672" s="1261" t="s">
        <v>529</v>
      </c>
      <c r="X672" s="608"/>
      <c r="Y672" s="608"/>
      <c r="Z672" s="608"/>
    </row>
    <row r="673" spans="1:26" s="666" customFormat="1" ht="12.75" customHeight="1">
      <c r="A673" s="1971" t="s">
        <v>315</v>
      </c>
      <c r="B673" s="1638"/>
      <c r="C673" s="3728"/>
      <c r="D673" s="3731"/>
      <c r="E673" s="3731"/>
      <c r="F673" s="3731"/>
      <c r="G673" s="3731"/>
      <c r="H673" s="3731"/>
      <c r="I673" s="3734"/>
      <c r="J673" s="1275" t="s">
        <v>1186</v>
      </c>
      <c r="K673" s="3872"/>
      <c r="L673" s="1266"/>
      <c r="M673" s="1267"/>
      <c r="N673" s="2063"/>
      <c r="O673" s="4501"/>
      <c r="P673" s="3872"/>
      <c r="Q673" s="3872"/>
      <c r="R673" s="3872"/>
      <c r="S673" s="3872"/>
      <c r="T673" s="4484"/>
      <c r="U673" s="1261"/>
      <c r="X673" s="608"/>
      <c r="Y673" s="608"/>
      <c r="Z673" s="608"/>
    </row>
    <row r="674" spans="1:26" s="666" customFormat="1" ht="12.75" customHeight="1">
      <c r="A674" s="1971" t="s">
        <v>315</v>
      </c>
      <c r="B674" s="1638"/>
      <c r="C674" s="3728"/>
      <c r="D674" s="3731"/>
      <c r="E674" s="3731"/>
      <c r="F674" s="3731"/>
      <c r="G674" s="3731"/>
      <c r="H674" s="3731"/>
      <c r="I674" s="3734"/>
      <c r="J674" s="1275" t="s">
        <v>996</v>
      </c>
      <c r="K674" s="3872"/>
      <c r="L674" s="1266"/>
      <c r="M674" s="1267"/>
      <c r="N674" s="2063"/>
      <c r="O674" s="4501"/>
      <c r="P674" s="3872"/>
      <c r="Q674" s="3872"/>
      <c r="R674" s="3872"/>
      <c r="S674" s="3872"/>
      <c r="T674" s="4484"/>
      <c r="U674" s="1261"/>
      <c r="X674" s="608"/>
      <c r="Y674" s="608"/>
      <c r="Z674" s="608"/>
    </row>
    <row r="675" spans="1:26" s="666" customFormat="1" ht="12.75" customHeight="1">
      <c r="A675" s="1971" t="s">
        <v>315</v>
      </c>
      <c r="B675" s="1638"/>
      <c r="C675" s="3728"/>
      <c r="D675" s="3731"/>
      <c r="E675" s="3731"/>
      <c r="F675" s="3731"/>
      <c r="G675" s="3731"/>
      <c r="H675" s="3731"/>
      <c r="I675" s="3734"/>
      <c r="J675" s="1275" t="s">
        <v>995</v>
      </c>
      <c r="K675" s="3872"/>
      <c r="L675" s="1266"/>
      <c r="M675" s="1267"/>
      <c r="N675" s="2063"/>
      <c r="O675" s="4501"/>
      <c r="P675" s="3872"/>
      <c r="Q675" s="3872"/>
      <c r="R675" s="3872"/>
      <c r="S675" s="3872"/>
      <c r="T675" s="4484"/>
      <c r="U675" s="1261"/>
      <c r="X675" s="608"/>
      <c r="Y675" s="608"/>
      <c r="Z675" s="608"/>
    </row>
    <row r="676" spans="1:26" s="666" customFormat="1" ht="12.75" customHeight="1">
      <c r="A676" s="1971" t="s">
        <v>315</v>
      </c>
      <c r="B676" s="1638"/>
      <c r="C676" s="3729"/>
      <c r="D676" s="3732"/>
      <c r="E676" s="3732"/>
      <c r="F676" s="3732"/>
      <c r="G676" s="3732"/>
      <c r="H676" s="3732"/>
      <c r="I676" s="3735"/>
      <c r="J676" s="1275" t="s">
        <v>997</v>
      </c>
      <c r="K676" s="3870"/>
      <c r="L676" s="1266"/>
      <c r="M676" s="1267"/>
      <c r="N676" s="1264"/>
      <c r="O676" s="4499"/>
      <c r="P676" s="3870"/>
      <c r="Q676" s="3870"/>
      <c r="R676" s="3870"/>
      <c r="S676" s="3870"/>
      <c r="T676" s="4485"/>
      <c r="U676" s="1261"/>
      <c r="X676" s="608"/>
      <c r="Y676" s="608"/>
      <c r="Z676" s="608"/>
    </row>
    <row r="677" spans="1:26" s="666" customFormat="1" ht="12.75" thickBot="1">
      <c r="A677" s="1971" t="s">
        <v>315</v>
      </c>
      <c r="B677" s="1638"/>
      <c r="C677" s="2183">
        <v>362719</v>
      </c>
      <c r="D677" s="2181">
        <v>4173</v>
      </c>
      <c r="E677" s="1281" t="s">
        <v>696</v>
      </c>
      <c r="F677" s="1281" t="s">
        <v>34</v>
      </c>
      <c r="G677" s="1281" t="s">
        <v>536</v>
      </c>
      <c r="H677" s="1282" t="str">
        <f t="shared" ref="H677:H686" si="143">A677&amp;"-"&amp;E677&amp;F677&amp;"-"&amp;G677</f>
        <v>PK4-HR-ME</v>
      </c>
      <c r="I677" s="1283" t="s">
        <v>1171</v>
      </c>
      <c r="J677" s="1270" t="s">
        <v>1187</v>
      </c>
      <c r="K677" s="1956">
        <v>180</v>
      </c>
      <c r="L677" s="1583"/>
      <c r="M677" s="1584"/>
      <c r="N677" s="1584"/>
      <c r="O677" s="1585" t="s">
        <v>80</v>
      </c>
      <c r="P677" s="1585"/>
      <c r="Q677" s="1585">
        <v>240</v>
      </c>
      <c r="R677" s="1585">
        <v>2</v>
      </c>
      <c r="S677" s="1585">
        <f>Q677*R677</f>
        <v>480</v>
      </c>
      <c r="T677" s="1551" t="s">
        <v>385</v>
      </c>
      <c r="U677" s="1261" t="s">
        <v>530</v>
      </c>
      <c r="X677" s="608"/>
      <c r="Y677" s="608"/>
      <c r="Z677" s="608"/>
    </row>
    <row r="678" spans="1:26" s="666" customFormat="1">
      <c r="A678" s="1971" t="s">
        <v>315</v>
      </c>
      <c r="B678" s="1638"/>
      <c r="C678" s="3739">
        <v>363225</v>
      </c>
      <c r="D678" s="3740">
        <v>4416</v>
      </c>
      <c r="E678" s="3740" t="s">
        <v>695</v>
      </c>
      <c r="F678" s="3740" t="s">
        <v>32</v>
      </c>
      <c r="G678" s="3740" t="s">
        <v>536</v>
      </c>
      <c r="H678" s="3740" t="str">
        <f t="shared" si="143"/>
        <v>PK4-MI-ME</v>
      </c>
      <c r="I678" s="3741" t="s">
        <v>1172</v>
      </c>
      <c r="J678" s="1256" t="s">
        <v>1183</v>
      </c>
      <c r="K678" s="4370">
        <v>30</v>
      </c>
      <c r="L678" s="1257"/>
      <c r="M678" s="1258"/>
      <c r="N678" s="1258"/>
      <c r="O678" s="1259" t="s">
        <v>80</v>
      </c>
      <c r="P678" s="1259"/>
      <c r="Q678" s="1259">
        <v>30</v>
      </c>
      <c r="R678" s="1259">
        <v>2</v>
      </c>
      <c r="S678" s="1259">
        <f t="shared" ref="S678:S682" si="144">Q678*R678</f>
        <v>60</v>
      </c>
      <c r="T678" s="4483" t="s">
        <v>383</v>
      </c>
      <c r="U678" s="4470" t="s">
        <v>529</v>
      </c>
      <c r="X678" s="608"/>
      <c r="Y678" s="608"/>
      <c r="Z678" s="608"/>
    </row>
    <row r="679" spans="1:26" s="666" customFormat="1" ht="12.75" customHeight="1">
      <c r="A679" s="1971" t="s">
        <v>315</v>
      </c>
      <c r="B679" s="1638"/>
      <c r="C679" s="3728"/>
      <c r="D679" s="3731"/>
      <c r="E679" s="3731"/>
      <c r="F679" s="3731"/>
      <c r="G679" s="3731"/>
      <c r="H679" s="3731"/>
      <c r="I679" s="3734"/>
      <c r="J679" s="1275" t="s">
        <v>1186</v>
      </c>
      <c r="K679" s="3872"/>
      <c r="L679" s="1266"/>
      <c r="M679" s="1267"/>
      <c r="N679" s="1267"/>
      <c r="O679" s="1588" t="s">
        <v>80</v>
      </c>
      <c r="P679" s="1588"/>
      <c r="Q679" s="1588">
        <v>30</v>
      </c>
      <c r="R679" s="1588">
        <v>2</v>
      </c>
      <c r="S679" s="1588">
        <f t="shared" si="144"/>
        <v>60</v>
      </c>
      <c r="T679" s="4484"/>
      <c r="U679" s="4470"/>
      <c r="X679" s="608"/>
      <c r="Y679" s="608"/>
      <c r="Z679" s="608"/>
    </row>
    <row r="680" spans="1:26" s="666" customFormat="1" ht="12.75" customHeight="1">
      <c r="A680" s="1971" t="s">
        <v>315</v>
      </c>
      <c r="B680" s="1638"/>
      <c r="C680" s="3728"/>
      <c r="D680" s="3731"/>
      <c r="E680" s="3731"/>
      <c r="F680" s="3731"/>
      <c r="G680" s="3731"/>
      <c r="H680" s="3731"/>
      <c r="I680" s="3734"/>
      <c r="J680" s="1275" t="s">
        <v>996</v>
      </c>
      <c r="K680" s="3872"/>
      <c r="L680" s="1266"/>
      <c r="M680" s="1267"/>
      <c r="N680" s="1267"/>
      <c r="O680" s="1588" t="s">
        <v>80</v>
      </c>
      <c r="P680" s="1588"/>
      <c r="Q680" s="1588">
        <v>30</v>
      </c>
      <c r="R680" s="1588">
        <v>2</v>
      </c>
      <c r="S680" s="1588">
        <f t="shared" si="144"/>
        <v>60</v>
      </c>
      <c r="T680" s="4484"/>
      <c r="U680" s="4470"/>
      <c r="X680" s="608"/>
      <c r="Y680" s="608"/>
      <c r="Z680" s="608"/>
    </row>
    <row r="681" spans="1:26" s="666" customFormat="1" ht="12.75" customHeight="1">
      <c r="A681" s="1971" t="s">
        <v>315</v>
      </c>
      <c r="B681" s="1638"/>
      <c r="C681" s="3728"/>
      <c r="D681" s="3731"/>
      <c r="E681" s="3731"/>
      <c r="F681" s="3731"/>
      <c r="G681" s="3731"/>
      <c r="H681" s="3731"/>
      <c r="I681" s="3734"/>
      <c r="J681" s="1275" t="s">
        <v>995</v>
      </c>
      <c r="K681" s="3872"/>
      <c r="L681" s="1266"/>
      <c r="M681" s="1267"/>
      <c r="N681" s="1267"/>
      <c r="O681" s="1588" t="s">
        <v>80</v>
      </c>
      <c r="P681" s="1588"/>
      <c r="Q681" s="1588">
        <v>30</v>
      </c>
      <c r="R681" s="1588">
        <v>2</v>
      </c>
      <c r="S681" s="1588">
        <f t="shared" si="144"/>
        <v>60</v>
      </c>
      <c r="T681" s="4484"/>
      <c r="U681" s="4470"/>
      <c r="X681" s="608"/>
      <c r="Y681" s="608"/>
      <c r="Z681" s="608"/>
    </row>
    <row r="682" spans="1:26" s="666" customFormat="1" ht="12.75" customHeight="1">
      <c r="A682" s="1971" t="s">
        <v>315</v>
      </c>
      <c r="B682" s="1638"/>
      <c r="C682" s="3729"/>
      <c r="D682" s="3732"/>
      <c r="E682" s="3732"/>
      <c r="F682" s="3732"/>
      <c r="G682" s="3732"/>
      <c r="H682" s="3732"/>
      <c r="I682" s="3735"/>
      <c r="J682" s="1275" t="s">
        <v>997</v>
      </c>
      <c r="K682" s="3870"/>
      <c r="L682" s="1266"/>
      <c r="M682" s="1267"/>
      <c r="N682" s="1267"/>
      <c r="O682" s="1588" t="s">
        <v>80</v>
      </c>
      <c r="P682" s="1588"/>
      <c r="Q682" s="1588">
        <v>30</v>
      </c>
      <c r="R682" s="1588">
        <v>2</v>
      </c>
      <c r="S682" s="1588">
        <f t="shared" si="144"/>
        <v>60</v>
      </c>
      <c r="T682" s="4485"/>
      <c r="U682" s="4470"/>
      <c r="X682" s="608"/>
      <c r="Y682" s="608"/>
      <c r="Z682" s="608"/>
    </row>
    <row r="683" spans="1:26" s="666" customFormat="1" ht="12.75" thickBot="1">
      <c r="A683" s="1971" t="s">
        <v>315</v>
      </c>
      <c r="B683" s="1638"/>
      <c r="C683" s="2183">
        <v>363226</v>
      </c>
      <c r="D683" s="2181">
        <v>4417</v>
      </c>
      <c r="E683" s="1281" t="s">
        <v>696</v>
      </c>
      <c r="F683" s="1281" t="s">
        <v>34</v>
      </c>
      <c r="G683" s="1281" t="s">
        <v>536</v>
      </c>
      <c r="H683" s="1282" t="str">
        <f t="shared" ref="H683" si="145">A683&amp;"-"&amp;E683&amp;F683&amp;"-"&amp;G683</f>
        <v>PK4-HR-ME</v>
      </c>
      <c r="I683" s="1283" t="s">
        <v>1172</v>
      </c>
      <c r="J683" s="1270" t="s">
        <v>980</v>
      </c>
      <c r="K683" s="1956">
        <v>180</v>
      </c>
      <c r="L683" s="1583"/>
      <c r="M683" s="1584"/>
      <c r="N683" s="1584"/>
      <c r="O683" s="1585" t="s">
        <v>80</v>
      </c>
      <c r="P683" s="1585"/>
      <c r="Q683" s="1585">
        <v>240</v>
      </c>
      <c r="R683" s="1585">
        <v>2</v>
      </c>
      <c r="S683" s="1585">
        <f>Q683*R683</f>
        <v>480</v>
      </c>
      <c r="T683" s="1551" t="s">
        <v>385</v>
      </c>
      <c r="U683" s="1261" t="s">
        <v>530</v>
      </c>
      <c r="X683" s="608"/>
      <c r="Y683" s="608"/>
      <c r="Z683" s="608"/>
    </row>
    <row r="684" spans="1:26" s="666" customFormat="1">
      <c r="A684" s="1971" t="s">
        <v>315</v>
      </c>
      <c r="B684" s="1638"/>
      <c r="C684" s="1232">
        <v>362720</v>
      </c>
      <c r="D684" s="1254">
        <v>4174</v>
      </c>
      <c r="E684" s="1288" t="s">
        <v>695</v>
      </c>
      <c r="F684" s="1233" t="s">
        <v>32</v>
      </c>
      <c r="G684" s="1233" t="s">
        <v>536</v>
      </c>
      <c r="H684" s="1255" t="str">
        <f t="shared" si="143"/>
        <v>PK4-MI-ME</v>
      </c>
      <c r="I684" s="1234" t="s">
        <v>1170</v>
      </c>
      <c r="J684" s="1289" t="s">
        <v>998</v>
      </c>
      <c r="K684" s="1236">
        <v>30</v>
      </c>
      <c r="L684" s="1257"/>
      <c r="M684" s="1258"/>
      <c r="N684" s="1258"/>
      <c r="O684" s="1259" t="s">
        <v>80</v>
      </c>
      <c r="P684" s="1259"/>
      <c r="Q684" s="1259">
        <v>30</v>
      </c>
      <c r="R684" s="1259">
        <v>2</v>
      </c>
      <c r="S684" s="1259">
        <f t="shared" ref="S684:S686" si="146">Q684*R684</f>
        <v>60</v>
      </c>
      <c r="T684" s="1589" t="s">
        <v>383</v>
      </c>
      <c r="U684" s="1261" t="s">
        <v>529</v>
      </c>
      <c r="X684" s="608"/>
      <c r="Y684" s="608"/>
      <c r="Z684" s="608"/>
    </row>
    <row r="685" spans="1:26" s="666" customFormat="1">
      <c r="A685" s="1971" t="s">
        <v>315</v>
      </c>
      <c r="B685" s="1638"/>
      <c r="C685" s="1237">
        <v>362721</v>
      </c>
      <c r="D685" s="1290">
        <v>4175</v>
      </c>
      <c r="E685" s="1291" t="s">
        <v>846</v>
      </c>
      <c r="F685" s="1238" t="s">
        <v>42</v>
      </c>
      <c r="G685" s="1238" t="s">
        <v>536</v>
      </c>
      <c r="H685" s="1292" t="str">
        <f t="shared" si="143"/>
        <v>PK4-QL-ME</v>
      </c>
      <c r="I685" s="1239" t="s">
        <v>1170</v>
      </c>
      <c r="J685" s="1275" t="s">
        <v>1196</v>
      </c>
      <c r="K685" s="1119">
        <v>90</v>
      </c>
      <c r="L685" s="1266"/>
      <c r="M685" s="1267"/>
      <c r="N685" s="1267"/>
      <c r="O685" s="1588"/>
      <c r="P685" s="1588" t="s">
        <v>80</v>
      </c>
      <c r="Q685" s="1588">
        <v>30</v>
      </c>
      <c r="R685" s="1588">
        <v>2</v>
      </c>
      <c r="S685" s="1588">
        <f t="shared" si="146"/>
        <v>60</v>
      </c>
      <c r="T685" s="1590" t="s">
        <v>503</v>
      </c>
      <c r="U685" s="1261" t="s">
        <v>528</v>
      </c>
      <c r="X685" s="608"/>
      <c r="Y685" s="608"/>
      <c r="Z685" s="608"/>
    </row>
    <row r="686" spans="1:26" s="666" customFormat="1" ht="12.75" thickBot="1">
      <c r="A686" s="1971" t="s">
        <v>315</v>
      </c>
      <c r="B686" s="1638"/>
      <c r="C686" s="1241">
        <v>362722</v>
      </c>
      <c r="D686" s="1293">
        <v>4176</v>
      </c>
      <c r="E686" s="1294" t="s">
        <v>696</v>
      </c>
      <c r="F686" s="1242" t="s">
        <v>34</v>
      </c>
      <c r="G686" s="1242" t="s">
        <v>536</v>
      </c>
      <c r="H686" s="1295" t="str">
        <f t="shared" si="143"/>
        <v>PK4-HR-ME</v>
      </c>
      <c r="I686" s="1243" t="s">
        <v>1170</v>
      </c>
      <c r="J686" s="1278" t="s">
        <v>982</v>
      </c>
      <c r="K686" s="1245">
        <v>365</v>
      </c>
      <c r="L686" s="1581"/>
      <c r="M686" s="1582"/>
      <c r="N686" s="1582"/>
      <c r="O686" s="1543" t="s">
        <v>80</v>
      </c>
      <c r="P686" s="1543"/>
      <c r="Q686" s="1543">
        <v>240</v>
      </c>
      <c r="R686" s="1543">
        <v>2</v>
      </c>
      <c r="S686" s="1543">
        <f t="shared" si="146"/>
        <v>480</v>
      </c>
      <c r="T686" s="1545" t="s">
        <v>385</v>
      </c>
      <c r="U686" s="1261" t="s">
        <v>530</v>
      </c>
      <c r="X686" s="608"/>
      <c r="Y686" s="608"/>
      <c r="Z686" s="608"/>
    </row>
    <row r="687" spans="1:26" s="666" customFormat="1">
      <c r="A687" s="1971" t="s">
        <v>315</v>
      </c>
      <c r="B687" s="1638"/>
      <c r="C687" s="1232">
        <v>363227</v>
      </c>
      <c r="D687" s="1254">
        <v>4418</v>
      </c>
      <c r="E687" s="1288" t="s">
        <v>695</v>
      </c>
      <c r="F687" s="1233" t="s">
        <v>32</v>
      </c>
      <c r="G687" s="1233" t="s">
        <v>536</v>
      </c>
      <c r="H687" s="1255" t="str">
        <f t="shared" si="135"/>
        <v>PK4-MI-ME</v>
      </c>
      <c r="I687" s="1234" t="s">
        <v>1169</v>
      </c>
      <c r="J687" s="1289" t="s">
        <v>998</v>
      </c>
      <c r="K687" s="1236">
        <v>30</v>
      </c>
      <c r="L687" s="1257"/>
      <c r="M687" s="1258"/>
      <c r="N687" s="1258"/>
      <c r="O687" s="1259" t="s">
        <v>80</v>
      </c>
      <c r="P687" s="1259"/>
      <c r="Q687" s="1259">
        <v>30</v>
      </c>
      <c r="R687" s="1259">
        <v>2</v>
      </c>
      <c r="S687" s="1259">
        <f t="shared" si="131"/>
        <v>60</v>
      </c>
      <c r="T687" s="1589" t="s">
        <v>383</v>
      </c>
      <c r="U687" s="1261" t="s">
        <v>529</v>
      </c>
      <c r="X687" s="608"/>
      <c r="Y687" s="608"/>
      <c r="Z687" s="608"/>
    </row>
    <row r="688" spans="1:26" s="666" customFormat="1">
      <c r="A688" s="1971" t="s">
        <v>315</v>
      </c>
      <c r="B688" s="1638"/>
      <c r="C688" s="1237">
        <v>363228</v>
      </c>
      <c r="D688" s="1290">
        <v>4419</v>
      </c>
      <c r="E688" s="1291" t="s">
        <v>846</v>
      </c>
      <c r="F688" s="1238" t="s">
        <v>42</v>
      </c>
      <c r="G688" s="1238" t="s">
        <v>536</v>
      </c>
      <c r="H688" s="1292" t="str">
        <f t="shared" ref="H688" si="147">A688&amp;"-"&amp;E688&amp;F688&amp;"-"&amp;G688</f>
        <v>PK4-QL-ME</v>
      </c>
      <c r="I688" s="1239" t="s">
        <v>1169</v>
      </c>
      <c r="J688" s="1275" t="s">
        <v>1196</v>
      </c>
      <c r="K688" s="1119">
        <v>90</v>
      </c>
      <c r="L688" s="1266"/>
      <c r="M688" s="1267"/>
      <c r="N688" s="1267"/>
      <c r="O688" s="1588"/>
      <c r="P688" s="1588" t="s">
        <v>80</v>
      </c>
      <c r="Q688" s="1588">
        <v>30</v>
      </c>
      <c r="R688" s="1588">
        <v>2</v>
      </c>
      <c r="S688" s="1588">
        <f t="shared" ref="S688" si="148">Q688*R688</f>
        <v>60</v>
      </c>
      <c r="T688" s="1590" t="s">
        <v>503</v>
      </c>
      <c r="U688" s="1261" t="s">
        <v>528</v>
      </c>
      <c r="X688" s="608"/>
      <c r="Y688" s="608"/>
      <c r="Z688" s="608"/>
    </row>
    <row r="689" spans="1:26" s="666" customFormat="1" ht="12.75" thickBot="1">
      <c r="A689" s="1971" t="s">
        <v>315</v>
      </c>
      <c r="B689" s="1638"/>
      <c r="C689" s="1241">
        <v>363229</v>
      </c>
      <c r="D689" s="1293">
        <v>4420</v>
      </c>
      <c r="E689" s="1294" t="s">
        <v>696</v>
      </c>
      <c r="F689" s="1242" t="s">
        <v>34</v>
      </c>
      <c r="G689" s="1242" t="s">
        <v>536</v>
      </c>
      <c r="H689" s="1295" t="str">
        <f t="shared" si="135"/>
        <v>PK4-HR-ME</v>
      </c>
      <c r="I689" s="1243" t="s">
        <v>1169</v>
      </c>
      <c r="J689" s="1278" t="s">
        <v>982</v>
      </c>
      <c r="K689" s="1245">
        <v>365</v>
      </c>
      <c r="L689" s="1581"/>
      <c r="M689" s="1582"/>
      <c r="N689" s="1582"/>
      <c r="O689" s="1543" t="s">
        <v>80</v>
      </c>
      <c r="P689" s="1543"/>
      <c r="Q689" s="1543">
        <v>240</v>
      </c>
      <c r="R689" s="1543">
        <v>2</v>
      </c>
      <c r="S689" s="1543">
        <f t="shared" si="131"/>
        <v>480</v>
      </c>
      <c r="T689" s="1545" t="s">
        <v>385</v>
      </c>
      <c r="U689" s="1261" t="s">
        <v>530</v>
      </c>
      <c r="X689" s="608"/>
      <c r="Y689" s="608"/>
      <c r="Z689" s="608"/>
    </row>
    <row r="690" spans="1:26" s="666" customFormat="1">
      <c r="A690" s="1971" t="s">
        <v>315</v>
      </c>
      <c r="B690" s="1638"/>
      <c r="C690" s="2102">
        <v>362723</v>
      </c>
      <c r="D690" s="2103">
        <v>4177</v>
      </c>
      <c r="E690" s="2104" t="s">
        <v>999</v>
      </c>
      <c r="F690" s="2105" t="s">
        <v>32</v>
      </c>
      <c r="G690" s="2105" t="s">
        <v>536</v>
      </c>
      <c r="H690" s="2106" t="str">
        <f t="shared" si="135"/>
        <v>PK4-WI-ME</v>
      </c>
      <c r="I690" s="2107" t="s">
        <v>1173</v>
      </c>
      <c r="J690" s="2108" t="s">
        <v>983</v>
      </c>
      <c r="K690" s="2109">
        <v>14</v>
      </c>
      <c r="L690" s="1257"/>
      <c r="M690" s="1258"/>
      <c r="N690" s="1258"/>
      <c r="O690" s="1259" t="s">
        <v>80</v>
      </c>
      <c r="P690" s="1259"/>
      <c r="Q690" s="1259">
        <v>30</v>
      </c>
      <c r="R690" s="1259">
        <v>2</v>
      </c>
      <c r="S690" s="1259">
        <f t="shared" si="131"/>
        <v>60</v>
      </c>
      <c r="T690" s="1542" t="s">
        <v>383</v>
      </c>
      <c r="U690" s="1261" t="s">
        <v>529</v>
      </c>
      <c r="X690" s="608"/>
      <c r="Y690" s="608"/>
      <c r="Z690" s="608"/>
    </row>
    <row r="691" spans="1:26" s="666" customFormat="1">
      <c r="A691" s="1971" t="s">
        <v>315</v>
      </c>
      <c r="B691" s="1638"/>
      <c r="C691" s="3727">
        <v>362724</v>
      </c>
      <c r="D691" s="3730">
        <v>4178</v>
      </c>
      <c r="E691" s="1296" t="s">
        <v>696</v>
      </c>
      <c r="F691" s="1246" t="s">
        <v>34</v>
      </c>
      <c r="G691" s="1246" t="s">
        <v>536</v>
      </c>
      <c r="H691" s="1163" t="str">
        <f t="shared" si="135"/>
        <v>PK4-HR-ME</v>
      </c>
      <c r="I691" s="3733" t="s">
        <v>1173</v>
      </c>
      <c r="J691" s="1297" t="s">
        <v>1188</v>
      </c>
      <c r="K691" s="4452">
        <v>365</v>
      </c>
      <c r="L691" s="1263"/>
      <c r="M691" s="1264"/>
      <c r="N691" s="2063"/>
      <c r="O691" s="4498" t="s">
        <v>80</v>
      </c>
      <c r="P691" s="4452"/>
      <c r="Q691" s="4452">
        <v>240</v>
      </c>
      <c r="R691" s="4452">
        <v>2</v>
      </c>
      <c r="S691" s="4452">
        <f>Q691*R691</f>
        <v>480</v>
      </c>
      <c r="T691" s="4476" t="s">
        <v>385</v>
      </c>
      <c r="U691" s="4470" t="s">
        <v>530</v>
      </c>
      <c r="X691" s="608"/>
      <c r="Y691" s="608"/>
      <c r="Z691" s="608"/>
    </row>
    <row r="692" spans="1:26" s="666" customFormat="1" ht="13.5" customHeight="1" thickBot="1">
      <c r="A692" s="1971" t="s">
        <v>315</v>
      </c>
      <c r="B692" s="1638"/>
      <c r="C692" s="3762"/>
      <c r="D692" s="3763"/>
      <c r="E692" s="1294" t="s">
        <v>696</v>
      </c>
      <c r="F692" s="1242" t="s">
        <v>34</v>
      </c>
      <c r="G692" s="1242" t="s">
        <v>536</v>
      </c>
      <c r="H692" s="1295" t="str">
        <f t="shared" si="135"/>
        <v>PK4-HR-ME</v>
      </c>
      <c r="I692" s="3764"/>
      <c r="J692" s="1278" t="s">
        <v>985</v>
      </c>
      <c r="K692" s="4371"/>
      <c r="L692" s="1581"/>
      <c r="M692" s="1582"/>
      <c r="N692" s="1584"/>
      <c r="O692" s="4502"/>
      <c r="P692" s="4371"/>
      <c r="Q692" s="4371"/>
      <c r="R692" s="4371"/>
      <c r="S692" s="4371"/>
      <c r="T692" s="4477"/>
      <c r="U692" s="4470"/>
      <c r="X692" s="608"/>
      <c r="Y692" s="608"/>
      <c r="Z692" s="608"/>
    </row>
    <row r="693" spans="1:26" s="666" customFormat="1" ht="12.75" thickBot="1">
      <c r="A693" s="1971" t="s">
        <v>315</v>
      </c>
      <c r="B693" s="1638"/>
      <c r="C693" s="2110">
        <v>363230</v>
      </c>
      <c r="D693" s="2111">
        <v>4421</v>
      </c>
      <c r="E693" s="2112" t="s">
        <v>999</v>
      </c>
      <c r="F693" s="2113" t="s">
        <v>32</v>
      </c>
      <c r="G693" s="2113" t="s">
        <v>536</v>
      </c>
      <c r="H693" s="2114" t="str">
        <f t="shared" ref="H693:H695" si="149">A693&amp;"-"&amp;E693&amp;F693&amp;"-"&amp;G693</f>
        <v>PK4-WI-ME</v>
      </c>
      <c r="I693" s="2115" t="s">
        <v>1174</v>
      </c>
      <c r="J693" s="2116" t="s">
        <v>983</v>
      </c>
      <c r="K693" s="2117">
        <v>14</v>
      </c>
      <c r="L693" s="1591"/>
      <c r="M693" s="1592"/>
      <c r="N693" s="1592"/>
      <c r="O693" s="1593" t="s">
        <v>80</v>
      </c>
      <c r="P693" s="1593"/>
      <c r="Q693" s="1593">
        <v>30</v>
      </c>
      <c r="R693" s="1593">
        <v>2</v>
      </c>
      <c r="S693" s="1593">
        <f t="shared" ref="S693:S694" si="150">Q693*R693</f>
        <v>60</v>
      </c>
      <c r="T693" s="1538" t="s">
        <v>383</v>
      </c>
      <c r="U693" s="1261" t="s">
        <v>529</v>
      </c>
      <c r="X693" s="608"/>
      <c r="Y693" s="608"/>
      <c r="Z693" s="608"/>
    </row>
    <row r="694" spans="1:26" s="666" customFormat="1">
      <c r="A694" s="1971" t="s">
        <v>315</v>
      </c>
      <c r="B694" s="1638"/>
      <c r="C694" s="3739">
        <v>363231</v>
      </c>
      <c r="D694" s="3740">
        <v>4422</v>
      </c>
      <c r="E694" s="1296" t="s">
        <v>696</v>
      </c>
      <c r="F694" s="1246" t="s">
        <v>34</v>
      </c>
      <c r="G694" s="1246" t="s">
        <v>536</v>
      </c>
      <c r="H694" s="1163" t="str">
        <f t="shared" si="149"/>
        <v>PK4-HR-ME</v>
      </c>
      <c r="I694" s="3741" t="s">
        <v>1174</v>
      </c>
      <c r="J694" s="1297" t="s">
        <v>984</v>
      </c>
      <c r="K694" s="4370">
        <v>365</v>
      </c>
      <c r="L694" s="1263"/>
      <c r="M694" s="1264"/>
      <c r="N694" s="2063"/>
      <c r="O694" s="4501" t="s">
        <v>80</v>
      </c>
      <c r="P694" s="3872"/>
      <c r="Q694" s="3872">
        <v>240</v>
      </c>
      <c r="R694" s="3872">
        <v>2</v>
      </c>
      <c r="S694" s="3872">
        <f t="shared" si="150"/>
        <v>480</v>
      </c>
      <c r="T694" s="4476" t="s">
        <v>385</v>
      </c>
      <c r="U694" s="4470" t="s">
        <v>530</v>
      </c>
      <c r="X694" s="608"/>
      <c r="Y694" s="608"/>
      <c r="Z694" s="608"/>
    </row>
    <row r="695" spans="1:26" s="666" customFormat="1" ht="13.5" customHeight="1" thickBot="1">
      <c r="A695" s="1971" t="s">
        <v>315</v>
      </c>
      <c r="B695" s="1638"/>
      <c r="C695" s="3762"/>
      <c r="D695" s="3763"/>
      <c r="E695" s="1294" t="s">
        <v>696</v>
      </c>
      <c r="F695" s="1242" t="s">
        <v>34</v>
      </c>
      <c r="G695" s="1242" t="s">
        <v>536</v>
      </c>
      <c r="H695" s="1295" t="str">
        <f t="shared" si="149"/>
        <v>PK4-HR-ME</v>
      </c>
      <c r="I695" s="3764"/>
      <c r="J695" s="1278" t="s">
        <v>985</v>
      </c>
      <c r="K695" s="4371"/>
      <c r="L695" s="1581"/>
      <c r="M695" s="1582"/>
      <c r="N695" s="1584"/>
      <c r="O695" s="4502"/>
      <c r="P695" s="4371"/>
      <c r="Q695" s="4371"/>
      <c r="R695" s="4371"/>
      <c r="S695" s="4371"/>
      <c r="T695" s="4477"/>
      <c r="U695" s="4470"/>
      <c r="X695" s="608"/>
      <c r="Y695" s="608"/>
      <c r="Z695" s="608"/>
    </row>
    <row r="696" spans="1:26" s="666" customFormat="1">
      <c r="A696" s="1971" t="s">
        <v>315</v>
      </c>
      <c r="B696" s="1638"/>
      <c r="C696" s="3739">
        <v>361419</v>
      </c>
      <c r="D696" s="3740">
        <v>3289</v>
      </c>
      <c r="E696" s="3740" t="s">
        <v>846</v>
      </c>
      <c r="F696" s="3740" t="s">
        <v>9</v>
      </c>
      <c r="G696" s="3740" t="s">
        <v>697</v>
      </c>
      <c r="H696" s="4421" t="str">
        <f t="shared" si="135"/>
        <v>PK4-QC-EE</v>
      </c>
      <c r="I696" s="3741" t="s">
        <v>937</v>
      </c>
      <c r="J696" s="1297" t="s">
        <v>863</v>
      </c>
      <c r="K696" s="4370">
        <v>90</v>
      </c>
      <c r="L696" s="1263"/>
      <c r="M696" s="1264"/>
      <c r="N696" s="2063"/>
      <c r="O696" s="4500" t="s">
        <v>80</v>
      </c>
      <c r="P696" s="4514"/>
      <c r="Q696" s="4370">
        <v>240</v>
      </c>
      <c r="R696" s="4370">
        <v>2</v>
      </c>
      <c r="S696" s="4370">
        <f t="shared" si="131"/>
        <v>480</v>
      </c>
      <c r="T696" s="4483" t="s">
        <v>384</v>
      </c>
      <c r="U696" s="4470" t="s">
        <v>531</v>
      </c>
      <c r="X696" s="608"/>
      <c r="Y696" s="608"/>
      <c r="Z696" s="608"/>
    </row>
    <row r="697" spans="1:26" s="666" customFormat="1" ht="12.75" customHeight="1">
      <c r="A697" s="1971" t="s">
        <v>315</v>
      </c>
      <c r="B697" s="1638"/>
      <c r="C697" s="3728"/>
      <c r="D697" s="3731"/>
      <c r="E697" s="3731"/>
      <c r="F697" s="3731"/>
      <c r="G697" s="3731"/>
      <c r="H697" s="4422"/>
      <c r="I697" s="3734"/>
      <c r="J697" s="1275" t="s">
        <v>865</v>
      </c>
      <c r="K697" s="3872"/>
      <c r="L697" s="1266"/>
      <c r="M697" s="1267"/>
      <c r="N697" s="2063"/>
      <c r="O697" s="4501"/>
      <c r="P697" s="4515"/>
      <c r="Q697" s="3872"/>
      <c r="R697" s="3872"/>
      <c r="S697" s="3872"/>
      <c r="T697" s="4484"/>
      <c r="U697" s="4470"/>
      <c r="X697" s="608"/>
      <c r="Y697" s="608"/>
      <c r="Z697" s="608"/>
    </row>
    <row r="698" spans="1:26" s="666" customFormat="1" ht="13.5" customHeight="1" thickBot="1">
      <c r="A698" s="1973" t="s">
        <v>315</v>
      </c>
      <c r="B698" s="2101"/>
      <c r="C698" s="3762"/>
      <c r="D698" s="3763"/>
      <c r="E698" s="3763"/>
      <c r="F698" s="3763"/>
      <c r="G698" s="3763"/>
      <c r="H698" s="4423"/>
      <c r="I698" s="3764"/>
      <c r="J698" s="1278" t="s">
        <v>866</v>
      </c>
      <c r="K698" s="4371"/>
      <c r="L698" s="1581"/>
      <c r="M698" s="1582"/>
      <c r="N698" s="1584"/>
      <c r="O698" s="4502"/>
      <c r="P698" s="4516"/>
      <c r="Q698" s="4371"/>
      <c r="R698" s="4371"/>
      <c r="S698" s="4371"/>
      <c r="T698" s="4477"/>
      <c r="U698" s="4470"/>
      <c r="X698" s="608"/>
      <c r="Y698" s="608"/>
      <c r="Z698" s="608"/>
    </row>
    <row r="699" spans="1:26" s="666" customFormat="1">
      <c r="A699" s="1971" t="s">
        <v>315</v>
      </c>
      <c r="B699" s="2212" t="s">
        <v>1113</v>
      </c>
      <c r="C699" s="1232">
        <v>361420</v>
      </c>
      <c r="D699" s="1254">
        <v>4179</v>
      </c>
      <c r="E699" s="1233" t="s">
        <v>695</v>
      </c>
      <c r="F699" s="1233" t="s">
        <v>42</v>
      </c>
      <c r="G699" s="1233" t="s">
        <v>536</v>
      </c>
      <c r="H699" s="1255" t="str">
        <f t="shared" si="135"/>
        <v>PK4-ML-ME</v>
      </c>
      <c r="I699" s="1234" t="s">
        <v>1165</v>
      </c>
      <c r="J699" s="1256" t="s">
        <v>975</v>
      </c>
      <c r="K699" s="1236">
        <v>30</v>
      </c>
      <c r="L699" s="1257"/>
      <c r="M699" s="1258"/>
      <c r="N699" s="1258"/>
      <c r="O699" s="1259"/>
      <c r="P699" s="1259" t="s">
        <v>80</v>
      </c>
      <c r="Q699" s="1259">
        <v>30</v>
      </c>
      <c r="R699" s="1259">
        <v>2</v>
      </c>
      <c r="S699" s="1259">
        <f t="shared" ref="S699" si="151">Q699*R699</f>
        <v>60</v>
      </c>
      <c r="T699" s="1260" t="s">
        <v>503</v>
      </c>
      <c r="U699" s="1261" t="s">
        <v>528</v>
      </c>
      <c r="X699" s="608"/>
      <c r="Y699" s="608"/>
      <c r="Z699" s="608"/>
    </row>
    <row r="700" spans="1:26" s="666" customFormat="1">
      <c r="A700" s="1971" t="s">
        <v>315</v>
      </c>
      <c r="B700" s="1638"/>
      <c r="C700" s="3727">
        <v>362725</v>
      </c>
      <c r="D700" s="3730">
        <v>4180</v>
      </c>
      <c r="E700" s="3730" t="s">
        <v>846</v>
      </c>
      <c r="F700" s="3730" t="s">
        <v>9</v>
      </c>
      <c r="G700" s="3730" t="s">
        <v>536</v>
      </c>
      <c r="H700" s="3730" t="str">
        <f>A701&amp;"-"&amp;E700&amp;F700&amp;"-"&amp;G700</f>
        <v>PK4-QC-ME</v>
      </c>
      <c r="I700" s="3733" t="s">
        <v>1165</v>
      </c>
      <c r="J700" s="1262" t="s">
        <v>1193</v>
      </c>
      <c r="K700" s="4452">
        <v>90</v>
      </c>
      <c r="L700" s="1263"/>
      <c r="M700" s="1264"/>
      <c r="N700" s="2063"/>
      <c r="O700" s="4498" t="s">
        <v>80</v>
      </c>
      <c r="P700" s="4452"/>
      <c r="Q700" s="4452">
        <v>120</v>
      </c>
      <c r="R700" s="4452">
        <v>2</v>
      </c>
      <c r="S700" s="4452">
        <f>Q700*R700</f>
        <v>240</v>
      </c>
      <c r="T700" s="4481" t="s">
        <v>384</v>
      </c>
      <c r="U700" s="4470" t="s">
        <v>531</v>
      </c>
      <c r="X700" s="608"/>
      <c r="Y700" s="608"/>
      <c r="Z700" s="608"/>
    </row>
    <row r="701" spans="1:26" s="666" customFormat="1" ht="12.75" customHeight="1">
      <c r="A701" s="1971" t="s">
        <v>315</v>
      </c>
      <c r="B701" s="1638"/>
      <c r="C701" s="3729"/>
      <c r="D701" s="3732"/>
      <c r="E701" s="3732"/>
      <c r="F701" s="3732"/>
      <c r="G701" s="3732"/>
      <c r="H701" s="3732"/>
      <c r="I701" s="3735"/>
      <c r="J701" s="1265" t="s">
        <v>1194</v>
      </c>
      <c r="K701" s="3870"/>
      <c r="L701" s="1266"/>
      <c r="M701" s="1267"/>
      <c r="N701" s="1264"/>
      <c r="O701" s="4499"/>
      <c r="P701" s="3870"/>
      <c r="Q701" s="3870"/>
      <c r="R701" s="3870"/>
      <c r="S701" s="3870"/>
      <c r="T701" s="4482"/>
      <c r="U701" s="4470"/>
      <c r="X701" s="608"/>
      <c r="Y701" s="608"/>
      <c r="Z701" s="608"/>
    </row>
    <row r="702" spans="1:26" s="666" customFormat="1">
      <c r="A702" s="1971" t="s">
        <v>315</v>
      </c>
      <c r="B702" s="1638"/>
      <c r="C702" s="4379" t="s">
        <v>1574</v>
      </c>
      <c r="D702" s="4419">
        <v>4187</v>
      </c>
      <c r="E702" s="4419" t="s">
        <v>718</v>
      </c>
      <c r="F702" s="4419" t="s">
        <v>34</v>
      </c>
      <c r="G702" s="4419" t="s">
        <v>536</v>
      </c>
      <c r="H702" s="4419" t="str">
        <f>A703&amp;"-"&amp;E702&amp;F702&amp;"-"&amp;G702</f>
        <v>PK4-YR-ME</v>
      </c>
      <c r="I702" s="4414" t="s">
        <v>1165</v>
      </c>
      <c r="J702" s="2256" t="s">
        <v>1182</v>
      </c>
      <c r="K702" s="4460">
        <v>365</v>
      </c>
      <c r="L702" s="1268"/>
      <c r="M702" s="1269"/>
      <c r="N702" s="1269"/>
      <c r="O702" s="4498" t="s">
        <v>80</v>
      </c>
      <c r="P702" s="4452"/>
      <c r="Q702" s="4452">
        <v>360</v>
      </c>
      <c r="R702" s="4452">
        <v>3</v>
      </c>
      <c r="S702" s="4452">
        <f>Q702*R702</f>
        <v>1080</v>
      </c>
      <c r="T702" s="4471" t="s">
        <v>385</v>
      </c>
      <c r="U702" s="4470" t="s">
        <v>530</v>
      </c>
      <c r="X702" s="608"/>
      <c r="Y702" s="608"/>
      <c r="Z702" s="608"/>
    </row>
    <row r="703" spans="1:26" s="666" customFormat="1" ht="13.5" customHeight="1" thickBot="1">
      <c r="A703" s="1971" t="s">
        <v>315</v>
      </c>
      <c r="B703" s="1638"/>
      <c r="C703" s="4380"/>
      <c r="D703" s="4420"/>
      <c r="E703" s="4420"/>
      <c r="F703" s="4420"/>
      <c r="G703" s="4420"/>
      <c r="H703" s="4420"/>
      <c r="I703" s="4415"/>
      <c r="J703" s="2257" t="s">
        <v>1195</v>
      </c>
      <c r="K703" s="4461"/>
      <c r="L703" s="1271"/>
      <c r="M703" s="1272"/>
      <c r="N703" s="1272"/>
      <c r="O703" s="4502"/>
      <c r="P703" s="4371"/>
      <c r="Q703" s="4371"/>
      <c r="R703" s="4371"/>
      <c r="S703" s="4371">
        <f t="shared" ref="S703:S704" si="152">Q703*R703</f>
        <v>0</v>
      </c>
      <c r="T703" s="4480"/>
      <c r="U703" s="4470"/>
      <c r="X703" s="608"/>
      <c r="Y703" s="608"/>
      <c r="Z703" s="608"/>
    </row>
    <row r="704" spans="1:26" s="666" customFormat="1">
      <c r="A704" s="1971" t="s">
        <v>315</v>
      </c>
      <c r="B704" s="1638"/>
      <c r="C704" s="1232">
        <v>363241</v>
      </c>
      <c r="D704" s="1254">
        <v>4423</v>
      </c>
      <c r="E704" s="1233" t="s">
        <v>695</v>
      </c>
      <c r="F704" s="1233" t="s">
        <v>42</v>
      </c>
      <c r="G704" s="1233" t="s">
        <v>536</v>
      </c>
      <c r="H704" s="1255" t="str">
        <f t="shared" ref="H704" si="153">A704&amp;"-"&amp;E704&amp;F704&amp;"-"&amp;G704</f>
        <v>PK4-ML-ME</v>
      </c>
      <c r="I704" s="1234" t="s">
        <v>1166</v>
      </c>
      <c r="J704" s="1256" t="s">
        <v>975</v>
      </c>
      <c r="K704" s="1236">
        <v>30</v>
      </c>
      <c r="L704" s="1257"/>
      <c r="M704" s="1258"/>
      <c r="N704" s="1258"/>
      <c r="O704" s="1259"/>
      <c r="P704" s="1259" t="s">
        <v>80</v>
      </c>
      <c r="Q704" s="1259">
        <v>30</v>
      </c>
      <c r="R704" s="1259">
        <v>2</v>
      </c>
      <c r="S704" s="1259">
        <f t="shared" si="152"/>
        <v>60</v>
      </c>
      <c r="T704" s="1260" t="s">
        <v>503</v>
      </c>
      <c r="U704" s="1261" t="s">
        <v>528</v>
      </c>
      <c r="X704" s="608"/>
      <c r="Y704" s="608"/>
      <c r="Z704" s="608"/>
    </row>
    <row r="705" spans="1:26" s="666" customFormat="1">
      <c r="A705" s="1971" t="s">
        <v>315</v>
      </c>
      <c r="B705" s="1638"/>
      <c r="C705" s="3727">
        <v>363242</v>
      </c>
      <c r="D705" s="3730">
        <v>4424</v>
      </c>
      <c r="E705" s="3730" t="s">
        <v>846</v>
      </c>
      <c r="F705" s="3730" t="s">
        <v>9</v>
      </c>
      <c r="G705" s="3730" t="s">
        <v>536</v>
      </c>
      <c r="H705" s="3730" t="str">
        <f>A706&amp;"-"&amp;E705&amp;F705&amp;"-"&amp;G705</f>
        <v>PK4-QC-ME</v>
      </c>
      <c r="I705" s="3733" t="s">
        <v>1166</v>
      </c>
      <c r="J705" s="1262" t="s">
        <v>1193</v>
      </c>
      <c r="K705" s="4452">
        <v>90</v>
      </c>
      <c r="L705" s="1263"/>
      <c r="M705" s="1264"/>
      <c r="N705" s="2063"/>
      <c r="O705" s="4498" t="s">
        <v>80</v>
      </c>
      <c r="P705" s="4452"/>
      <c r="Q705" s="4452">
        <v>120</v>
      </c>
      <c r="R705" s="4452">
        <v>2</v>
      </c>
      <c r="S705" s="4452">
        <f>Q705*R705</f>
        <v>240</v>
      </c>
      <c r="T705" s="4481" t="s">
        <v>384</v>
      </c>
      <c r="U705" s="4470" t="s">
        <v>531</v>
      </c>
      <c r="X705" s="608"/>
      <c r="Y705" s="608"/>
      <c r="Z705" s="608"/>
    </row>
    <row r="706" spans="1:26" s="666" customFormat="1" ht="12.75" customHeight="1">
      <c r="A706" s="1971" t="s">
        <v>315</v>
      </c>
      <c r="B706" s="1638"/>
      <c r="C706" s="3729"/>
      <c r="D706" s="3732"/>
      <c r="E706" s="3732"/>
      <c r="F706" s="3732"/>
      <c r="G706" s="3732"/>
      <c r="H706" s="3732"/>
      <c r="I706" s="3735"/>
      <c r="J706" s="1265" t="s">
        <v>1194</v>
      </c>
      <c r="K706" s="3870"/>
      <c r="L706" s="1266"/>
      <c r="M706" s="1267"/>
      <c r="N706" s="1264"/>
      <c r="O706" s="4499"/>
      <c r="P706" s="3870"/>
      <c r="Q706" s="3870"/>
      <c r="R706" s="3870"/>
      <c r="S706" s="3870"/>
      <c r="T706" s="4482"/>
      <c r="U706" s="4470"/>
      <c r="X706" s="608"/>
      <c r="Y706" s="608"/>
      <c r="Z706" s="608"/>
    </row>
    <row r="707" spans="1:26" s="666" customFormat="1">
      <c r="A707" s="1971" t="s">
        <v>315</v>
      </c>
      <c r="B707" s="1638"/>
      <c r="C707" s="4379">
        <v>362731</v>
      </c>
      <c r="D707" s="4419">
        <v>4425</v>
      </c>
      <c r="E707" s="4419" t="s">
        <v>718</v>
      </c>
      <c r="F707" s="4419" t="s">
        <v>34</v>
      </c>
      <c r="G707" s="4419" t="s">
        <v>536</v>
      </c>
      <c r="H707" s="4419" t="str">
        <f>A708&amp;"-"&amp;E707&amp;F707&amp;"-"&amp;G707</f>
        <v>PK4-YR-ME</v>
      </c>
      <c r="I707" s="4414" t="s">
        <v>1166</v>
      </c>
      <c r="J707" s="2256" t="s">
        <v>1182</v>
      </c>
      <c r="K707" s="4460">
        <v>365</v>
      </c>
      <c r="L707" s="1268"/>
      <c r="M707" s="1269"/>
      <c r="N707" s="1269"/>
      <c r="O707" s="4498" t="s">
        <v>80</v>
      </c>
      <c r="P707" s="4452"/>
      <c r="Q707" s="4452">
        <v>360</v>
      </c>
      <c r="R707" s="4452">
        <v>3</v>
      </c>
      <c r="S707" s="4452">
        <f>Q707*R707</f>
        <v>1080</v>
      </c>
      <c r="T707" s="4471" t="s">
        <v>385</v>
      </c>
      <c r="U707" s="4470" t="s">
        <v>530</v>
      </c>
      <c r="X707" s="608"/>
      <c r="Y707" s="608"/>
      <c r="Z707" s="608"/>
    </row>
    <row r="708" spans="1:26" s="666" customFormat="1" ht="13.5" customHeight="1" thickBot="1">
      <c r="A708" s="1971" t="s">
        <v>315</v>
      </c>
      <c r="B708" s="1638"/>
      <c r="C708" s="4380"/>
      <c r="D708" s="4420"/>
      <c r="E708" s="4420"/>
      <c r="F708" s="4420"/>
      <c r="G708" s="4420"/>
      <c r="H708" s="4420"/>
      <c r="I708" s="4415"/>
      <c r="J708" s="2257" t="s">
        <v>1195</v>
      </c>
      <c r="K708" s="4461"/>
      <c r="L708" s="1271"/>
      <c r="M708" s="1272"/>
      <c r="N708" s="1272"/>
      <c r="O708" s="4502"/>
      <c r="P708" s="4371"/>
      <c r="Q708" s="4371"/>
      <c r="R708" s="4371"/>
      <c r="S708" s="4371">
        <f t="shared" ref="S708" si="154">Q708*R708</f>
        <v>0</v>
      </c>
      <c r="T708" s="4480"/>
      <c r="U708" s="4470"/>
      <c r="X708" s="608"/>
      <c r="Y708" s="608"/>
      <c r="Z708" s="608"/>
    </row>
    <row r="709" spans="1:26" s="666" customFormat="1">
      <c r="A709" s="1971" t="s">
        <v>315</v>
      </c>
      <c r="B709" s="1638"/>
      <c r="C709" s="3739">
        <v>362726</v>
      </c>
      <c r="D709" s="3740">
        <v>4181</v>
      </c>
      <c r="E709" s="3740" t="s">
        <v>696</v>
      </c>
      <c r="F709" s="3740" t="s">
        <v>34</v>
      </c>
      <c r="G709" s="3740" t="s">
        <v>536</v>
      </c>
      <c r="H709" s="3740" t="str">
        <f t="shared" ref="H709:H742" si="155">A709&amp;"-"&amp;E709&amp;F709&amp;"-"&amp;G709</f>
        <v>PK4-HR-ME</v>
      </c>
      <c r="I709" s="3741" t="s">
        <v>1181</v>
      </c>
      <c r="J709" s="1256" t="s">
        <v>976</v>
      </c>
      <c r="K709" s="4370">
        <v>180</v>
      </c>
      <c r="L709" s="1273"/>
      <c r="M709" s="1274"/>
      <c r="N709" s="2068"/>
      <c r="O709" s="4500" t="s">
        <v>80</v>
      </c>
      <c r="P709" s="1303"/>
      <c r="Q709" s="4370">
        <v>240</v>
      </c>
      <c r="R709" s="4370">
        <v>2</v>
      </c>
      <c r="S709" s="4370">
        <f>Q709*R709</f>
        <v>480</v>
      </c>
      <c r="T709" s="4473" t="s">
        <v>385</v>
      </c>
      <c r="U709" s="4470" t="s">
        <v>530</v>
      </c>
      <c r="X709" s="608"/>
      <c r="Y709" s="608"/>
      <c r="Z709" s="608"/>
    </row>
    <row r="710" spans="1:26" s="666" customFormat="1" ht="12.75" customHeight="1">
      <c r="A710" s="1971" t="s">
        <v>315</v>
      </c>
      <c r="B710" s="1638"/>
      <c r="C710" s="3728"/>
      <c r="D710" s="3731"/>
      <c r="E710" s="3731"/>
      <c r="F710" s="3731"/>
      <c r="G710" s="3731"/>
      <c r="H710" s="3731"/>
      <c r="I710" s="3734"/>
      <c r="J710" s="1275" t="s">
        <v>977</v>
      </c>
      <c r="K710" s="3872"/>
      <c r="L710" s="1276"/>
      <c r="M710" s="1277"/>
      <c r="N710" s="2069"/>
      <c r="O710" s="4501"/>
      <c r="P710" s="1287"/>
      <c r="Q710" s="3872"/>
      <c r="R710" s="3872"/>
      <c r="S710" s="3872"/>
      <c r="T710" s="4471"/>
      <c r="U710" s="4470"/>
      <c r="X710" s="608"/>
      <c r="Y710" s="608"/>
      <c r="Z710" s="608"/>
    </row>
    <row r="711" spans="1:26" s="666" customFormat="1" ht="13.5" customHeight="1" thickBot="1">
      <c r="A711" s="1971" t="s">
        <v>315</v>
      </c>
      <c r="B711" s="1638"/>
      <c r="C711" s="3762"/>
      <c r="D711" s="3763"/>
      <c r="E711" s="3763"/>
      <c r="F711" s="3763"/>
      <c r="G711" s="3763"/>
      <c r="H711" s="3763"/>
      <c r="I711" s="3764"/>
      <c r="J711" s="1278" t="s">
        <v>978</v>
      </c>
      <c r="K711" s="4371"/>
      <c r="L711" s="1279"/>
      <c r="M711" s="1280"/>
      <c r="N711" s="1285"/>
      <c r="O711" s="4502"/>
      <c r="P711" s="1283"/>
      <c r="Q711" s="4371"/>
      <c r="R711" s="4371"/>
      <c r="S711" s="4371"/>
      <c r="T711" s="4508"/>
      <c r="U711" s="4470"/>
      <c r="X711" s="608"/>
      <c r="Y711" s="608"/>
      <c r="Z711" s="608"/>
    </row>
    <row r="712" spans="1:26" s="666" customFormat="1">
      <c r="A712" s="1971" t="s">
        <v>315</v>
      </c>
      <c r="B712" s="1638"/>
      <c r="C712" s="3739">
        <v>362728</v>
      </c>
      <c r="D712" s="3740">
        <v>4183</v>
      </c>
      <c r="E712" s="3740" t="s">
        <v>695</v>
      </c>
      <c r="F712" s="3740" t="s">
        <v>32</v>
      </c>
      <c r="G712" s="3740" t="s">
        <v>536</v>
      </c>
      <c r="H712" s="3740" t="str">
        <f t="shared" si="155"/>
        <v>PK4-MI-ME</v>
      </c>
      <c r="I712" s="3741" t="s">
        <v>1167</v>
      </c>
      <c r="J712" s="1256" t="s">
        <v>1183</v>
      </c>
      <c r="K712" s="4370">
        <v>30</v>
      </c>
      <c r="L712" s="1273"/>
      <c r="M712" s="1274"/>
      <c r="N712" s="2068"/>
      <c r="O712" s="4500" t="s">
        <v>80</v>
      </c>
      <c r="P712" s="4370"/>
      <c r="Q712" s="4370">
        <v>30</v>
      </c>
      <c r="R712" s="4370">
        <v>2</v>
      </c>
      <c r="S712" s="4370">
        <f>Q712*R712</f>
        <v>60</v>
      </c>
      <c r="T712" s="4473" t="s">
        <v>383</v>
      </c>
      <c r="U712" s="4470" t="s">
        <v>529</v>
      </c>
      <c r="X712" s="608"/>
      <c r="Y712" s="608"/>
      <c r="Z712" s="608"/>
    </row>
    <row r="713" spans="1:26" s="666" customFormat="1" ht="12.75" customHeight="1">
      <c r="A713" s="1971" t="s">
        <v>315</v>
      </c>
      <c r="B713" s="1638"/>
      <c r="C713" s="3729"/>
      <c r="D713" s="3732"/>
      <c r="E713" s="3732"/>
      <c r="F713" s="3732"/>
      <c r="G713" s="3732"/>
      <c r="H713" s="3732"/>
      <c r="I713" s="3735"/>
      <c r="J713" s="1300" t="s">
        <v>979</v>
      </c>
      <c r="K713" s="3870"/>
      <c r="L713" s="1301"/>
      <c r="M713" s="1302"/>
      <c r="N713" s="2069"/>
      <c r="O713" s="4499"/>
      <c r="P713" s="3870"/>
      <c r="Q713" s="3870"/>
      <c r="R713" s="3870"/>
      <c r="S713" s="3870"/>
      <c r="T713" s="4474"/>
      <c r="U713" s="4470"/>
      <c r="X713" s="608"/>
      <c r="Y713" s="608"/>
      <c r="Z713" s="608"/>
    </row>
    <row r="714" spans="1:26" s="666" customFormat="1">
      <c r="A714" s="1971" t="s">
        <v>315</v>
      </c>
      <c r="B714" s="1638"/>
      <c r="C714" s="3727">
        <v>362729</v>
      </c>
      <c r="D714" s="3730">
        <v>4184</v>
      </c>
      <c r="E714" s="3730" t="s">
        <v>696</v>
      </c>
      <c r="F714" s="3730" t="s">
        <v>34</v>
      </c>
      <c r="G714" s="3730" t="s">
        <v>536</v>
      </c>
      <c r="H714" s="3730" t="str">
        <f t="shared" si="155"/>
        <v>PK4-HR-ME</v>
      </c>
      <c r="I714" s="3733" t="s">
        <v>1167</v>
      </c>
      <c r="J714" s="1265" t="s">
        <v>1184</v>
      </c>
      <c r="K714" s="4452">
        <v>180</v>
      </c>
      <c r="L714" s="1276"/>
      <c r="M714" s="1277"/>
      <c r="N714" s="1302"/>
      <c r="O714" s="4498" t="s">
        <v>80</v>
      </c>
      <c r="P714" s="4512"/>
      <c r="Q714" s="4452">
        <v>240</v>
      </c>
      <c r="R714" s="4452">
        <v>2</v>
      </c>
      <c r="S714" s="4452">
        <f t="shared" ref="S714:S716" si="156">Q714*R714</f>
        <v>480</v>
      </c>
      <c r="T714" s="4478" t="s">
        <v>385</v>
      </c>
      <c r="U714" s="4470" t="s">
        <v>530</v>
      </c>
      <c r="X714" s="608"/>
      <c r="Y714" s="608"/>
      <c r="Z714" s="608"/>
    </row>
    <row r="715" spans="1:26" s="666" customFormat="1" ht="12.75" customHeight="1">
      <c r="A715" s="1971" t="s">
        <v>315</v>
      </c>
      <c r="B715" s="1638"/>
      <c r="C715" s="3729"/>
      <c r="D715" s="3732"/>
      <c r="E715" s="3732"/>
      <c r="F715" s="3732"/>
      <c r="G715" s="3732"/>
      <c r="H715" s="3732"/>
      <c r="I715" s="3735"/>
      <c r="J715" s="1297" t="s">
        <v>1069</v>
      </c>
      <c r="K715" s="3870"/>
      <c r="L715" s="1276"/>
      <c r="M715" s="1277"/>
      <c r="N715" s="1299"/>
      <c r="O715" s="4499"/>
      <c r="P715" s="4513"/>
      <c r="Q715" s="3870"/>
      <c r="R715" s="3870"/>
      <c r="S715" s="3870"/>
      <c r="T715" s="4479"/>
      <c r="U715" s="4470"/>
      <c r="X715" s="608"/>
      <c r="Y715" s="608"/>
      <c r="Z715" s="608"/>
    </row>
    <row r="716" spans="1:26" s="666" customFormat="1" ht="12.75" thickBot="1">
      <c r="A716" s="1971" t="s">
        <v>315</v>
      </c>
      <c r="B716" s="1638"/>
      <c r="C716" s="2183">
        <v>364670</v>
      </c>
      <c r="D716" s="2181">
        <v>4185</v>
      </c>
      <c r="E716" s="1282" t="s">
        <v>696</v>
      </c>
      <c r="F716" s="1282" t="s">
        <v>32</v>
      </c>
      <c r="G716" s="1282" t="s">
        <v>536</v>
      </c>
      <c r="H716" s="1282" t="str">
        <f t="shared" ref="H716:H717" si="157">A716&amp;"-"&amp;E716&amp;F716&amp;"-"&amp;G716</f>
        <v>PK4-HI-ME</v>
      </c>
      <c r="I716" s="2238" t="s">
        <v>1167</v>
      </c>
      <c r="J716" s="1270" t="s">
        <v>994</v>
      </c>
      <c r="K716" s="1956">
        <v>180</v>
      </c>
      <c r="L716" s="1583"/>
      <c r="M716" s="1584"/>
      <c r="N716" s="1584"/>
      <c r="O716" s="1585" t="s">
        <v>80</v>
      </c>
      <c r="P716" s="1585"/>
      <c r="Q716" s="1585">
        <v>30</v>
      </c>
      <c r="R716" s="1585">
        <v>2</v>
      </c>
      <c r="S716" s="1585">
        <f t="shared" si="156"/>
        <v>60</v>
      </c>
      <c r="T716" s="1286" t="s">
        <v>383</v>
      </c>
      <c r="U716" s="1261" t="s">
        <v>529</v>
      </c>
      <c r="X716" s="608"/>
      <c r="Y716" s="608"/>
      <c r="Z716" s="608"/>
    </row>
    <row r="717" spans="1:26" s="666" customFormat="1">
      <c r="A717" s="1971" t="s">
        <v>315</v>
      </c>
      <c r="B717" s="1638"/>
      <c r="C717" s="3739">
        <v>363244</v>
      </c>
      <c r="D717" s="3740">
        <v>4426</v>
      </c>
      <c r="E717" s="3740" t="s">
        <v>695</v>
      </c>
      <c r="F717" s="3740" t="s">
        <v>32</v>
      </c>
      <c r="G717" s="3740" t="s">
        <v>536</v>
      </c>
      <c r="H717" s="3740" t="str">
        <f t="shared" si="157"/>
        <v>PK4-MI-ME</v>
      </c>
      <c r="I717" s="3741" t="s">
        <v>1168</v>
      </c>
      <c r="J717" s="1256" t="s">
        <v>1183</v>
      </c>
      <c r="K717" s="4370">
        <v>30</v>
      </c>
      <c r="L717" s="1257"/>
      <c r="M717" s="1258"/>
      <c r="N717" s="2064"/>
      <c r="O717" s="4500" t="s">
        <v>80</v>
      </c>
      <c r="P717" s="4370"/>
      <c r="Q717" s="4370">
        <v>30</v>
      </c>
      <c r="R717" s="4370">
        <v>2</v>
      </c>
      <c r="S717" s="4370">
        <f>Q717*R717</f>
        <v>60</v>
      </c>
      <c r="T717" s="4473" t="s">
        <v>383</v>
      </c>
      <c r="U717" s="4470" t="s">
        <v>529</v>
      </c>
      <c r="X717" s="608"/>
      <c r="Y717" s="608"/>
      <c r="Z717" s="608"/>
    </row>
    <row r="718" spans="1:26" s="666" customFormat="1" ht="12.75" customHeight="1">
      <c r="A718" s="1971" t="s">
        <v>315</v>
      </c>
      <c r="B718" s="1638"/>
      <c r="C718" s="3729"/>
      <c r="D718" s="3732"/>
      <c r="E718" s="3732"/>
      <c r="F718" s="3732"/>
      <c r="G718" s="3732"/>
      <c r="H718" s="3732"/>
      <c r="I718" s="3735"/>
      <c r="J718" s="1300" t="s">
        <v>979</v>
      </c>
      <c r="K718" s="3870"/>
      <c r="L718" s="2255"/>
      <c r="M718" s="2065"/>
      <c r="N718" s="2063"/>
      <c r="O718" s="4499"/>
      <c r="P718" s="3870"/>
      <c r="Q718" s="3870"/>
      <c r="R718" s="3870"/>
      <c r="S718" s="3870"/>
      <c r="T718" s="4474"/>
      <c r="U718" s="4470"/>
      <c r="X718" s="608"/>
      <c r="Y718" s="608"/>
      <c r="Z718" s="608"/>
    </row>
    <row r="719" spans="1:26" s="666" customFormat="1">
      <c r="A719" s="1971" t="s">
        <v>315</v>
      </c>
      <c r="B719" s="1638"/>
      <c r="C719" s="3727">
        <v>363245</v>
      </c>
      <c r="D719" s="3730">
        <v>4427</v>
      </c>
      <c r="E719" s="3730" t="s">
        <v>696</v>
      </c>
      <c r="F719" s="3730" t="s">
        <v>34</v>
      </c>
      <c r="G719" s="3730" t="s">
        <v>536</v>
      </c>
      <c r="H719" s="3730" t="str">
        <f t="shared" ref="H719:H721" si="158">A719&amp;"-"&amp;E719&amp;F719&amp;"-"&amp;G719</f>
        <v>PK4-HR-ME</v>
      </c>
      <c r="I719" s="3733" t="s">
        <v>1168</v>
      </c>
      <c r="J719" s="1265" t="s">
        <v>1184</v>
      </c>
      <c r="K719" s="4452">
        <v>180</v>
      </c>
      <c r="L719" s="1266"/>
      <c r="M719" s="1267"/>
      <c r="N719" s="2065"/>
      <c r="O719" s="4498" t="s">
        <v>80</v>
      </c>
      <c r="P719" s="4512"/>
      <c r="Q719" s="4452">
        <v>240</v>
      </c>
      <c r="R719" s="4452">
        <v>2</v>
      </c>
      <c r="S719" s="4452">
        <f t="shared" ref="S719" si="159">Q719*R719</f>
        <v>480</v>
      </c>
      <c r="T719" s="4478" t="s">
        <v>385</v>
      </c>
      <c r="U719" s="4470" t="s">
        <v>530</v>
      </c>
      <c r="X719" s="608"/>
      <c r="Y719" s="608"/>
      <c r="Z719" s="608"/>
    </row>
    <row r="720" spans="1:26" s="666" customFormat="1" ht="12.75" customHeight="1">
      <c r="A720" s="1971" t="s">
        <v>315</v>
      </c>
      <c r="B720" s="1638"/>
      <c r="C720" s="3729"/>
      <c r="D720" s="3732"/>
      <c r="E720" s="3732"/>
      <c r="F720" s="3732"/>
      <c r="G720" s="3732"/>
      <c r="H720" s="3732"/>
      <c r="I720" s="3735"/>
      <c r="J720" s="1297" t="s">
        <v>1069</v>
      </c>
      <c r="K720" s="3870"/>
      <c r="L720" s="1266"/>
      <c r="M720" s="1267"/>
      <c r="N720" s="1264"/>
      <c r="O720" s="4499"/>
      <c r="P720" s="4513"/>
      <c r="Q720" s="3870"/>
      <c r="R720" s="3870"/>
      <c r="S720" s="3870"/>
      <c r="T720" s="4479"/>
      <c r="U720" s="4470"/>
      <c r="X720" s="608"/>
      <c r="Y720" s="608"/>
      <c r="Z720" s="608"/>
    </row>
    <row r="721" spans="1:26" s="666" customFormat="1" ht="12.75" thickBot="1">
      <c r="A721" s="1971" t="s">
        <v>315</v>
      </c>
      <c r="B721" s="1638"/>
      <c r="C721" s="1241">
        <v>363246</v>
      </c>
      <c r="D721" s="1293">
        <v>4428</v>
      </c>
      <c r="E721" s="1282" t="s">
        <v>696</v>
      </c>
      <c r="F721" s="1282" t="s">
        <v>32</v>
      </c>
      <c r="G721" s="1282" t="s">
        <v>536</v>
      </c>
      <c r="H721" s="1282" t="str">
        <f t="shared" si="158"/>
        <v>PK4-HI-ME</v>
      </c>
      <c r="I721" s="2238" t="s">
        <v>1168</v>
      </c>
      <c r="J721" s="1270" t="s">
        <v>994</v>
      </c>
      <c r="K721" s="1956">
        <v>180</v>
      </c>
      <c r="L721" s="1583"/>
      <c r="M721" s="1584"/>
      <c r="N721" s="1584"/>
      <c r="O721" s="1585" t="s">
        <v>80</v>
      </c>
      <c r="P721" s="1585"/>
      <c r="Q721" s="1585">
        <v>30</v>
      </c>
      <c r="R721" s="1585">
        <v>2</v>
      </c>
      <c r="S721" s="1585">
        <f t="shared" ref="S721" si="160">Q721*R721</f>
        <v>60</v>
      </c>
      <c r="T721" s="1286" t="s">
        <v>383</v>
      </c>
      <c r="U721" s="1261" t="s">
        <v>529</v>
      </c>
      <c r="X721" s="608"/>
      <c r="Y721" s="608"/>
      <c r="Z721" s="608"/>
    </row>
    <row r="722" spans="1:26" s="666" customFormat="1">
      <c r="A722" s="1971" t="s">
        <v>315</v>
      </c>
      <c r="B722" s="1638"/>
      <c r="C722" s="3739">
        <v>362733</v>
      </c>
      <c r="D722" s="3740">
        <v>4188</v>
      </c>
      <c r="E722" s="3740" t="s">
        <v>695</v>
      </c>
      <c r="F722" s="3740" t="s">
        <v>32</v>
      </c>
      <c r="G722" s="3740" t="s">
        <v>536</v>
      </c>
      <c r="H722" s="3740" t="str">
        <f t="shared" si="155"/>
        <v>PK4-MI-ME</v>
      </c>
      <c r="I722" s="3741" t="s">
        <v>1171</v>
      </c>
      <c r="J722" s="1256" t="s">
        <v>1183</v>
      </c>
      <c r="K722" s="4370">
        <v>30</v>
      </c>
      <c r="L722" s="1257"/>
      <c r="M722" s="1258"/>
      <c r="N722" s="2064"/>
      <c r="O722" s="4500" t="s">
        <v>80</v>
      </c>
      <c r="P722" s="4370"/>
      <c r="Q722" s="4370">
        <v>30</v>
      </c>
      <c r="R722" s="4370">
        <v>2</v>
      </c>
      <c r="S722" s="4370">
        <f t="shared" ref="S722" si="161">Q722*R722</f>
        <v>60</v>
      </c>
      <c r="T722" s="4473" t="s">
        <v>383</v>
      </c>
      <c r="U722" s="4470" t="s">
        <v>529</v>
      </c>
      <c r="X722" s="608"/>
      <c r="Y722" s="608"/>
      <c r="Z722" s="608"/>
    </row>
    <row r="723" spans="1:26" s="666" customFormat="1" ht="12.75" customHeight="1">
      <c r="A723" s="1971" t="s">
        <v>315</v>
      </c>
      <c r="B723" s="1638"/>
      <c r="C723" s="3728"/>
      <c r="D723" s="3731"/>
      <c r="E723" s="3731"/>
      <c r="F723" s="3731"/>
      <c r="G723" s="3731"/>
      <c r="H723" s="3731"/>
      <c r="I723" s="3734"/>
      <c r="J723" s="1275" t="s">
        <v>1186</v>
      </c>
      <c r="K723" s="3872"/>
      <c r="L723" s="1266"/>
      <c r="M723" s="1267"/>
      <c r="N723" s="2063"/>
      <c r="O723" s="4501"/>
      <c r="P723" s="3872"/>
      <c r="Q723" s="3872"/>
      <c r="R723" s="3872"/>
      <c r="S723" s="3872"/>
      <c r="T723" s="4474"/>
      <c r="U723" s="4470"/>
      <c r="X723" s="608"/>
      <c r="Y723" s="608"/>
      <c r="Z723" s="608"/>
    </row>
    <row r="724" spans="1:26" s="666" customFormat="1" ht="12.75" customHeight="1">
      <c r="A724" s="1971" t="s">
        <v>315</v>
      </c>
      <c r="B724" s="1638"/>
      <c r="C724" s="3728"/>
      <c r="D724" s="3731"/>
      <c r="E724" s="3731"/>
      <c r="F724" s="3731"/>
      <c r="G724" s="3731"/>
      <c r="H724" s="3731"/>
      <c r="I724" s="3734"/>
      <c r="J724" s="1275" t="s">
        <v>996</v>
      </c>
      <c r="K724" s="3872"/>
      <c r="L724" s="1266"/>
      <c r="M724" s="1267"/>
      <c r="N724" s="2063"/>
      <c r="O724" s="4501"/>
      <c r="P724" s="3872"/>
      <c r="Q724" s="3872"/>
      <c r="R724" s="3872"/>
      <c r="S724" s="3872"/>
      <c r="T724" s="4474"/>
      <c r="U724" s="4470"/>
      <c r="X724" s="608"/>
      <c r="Y724" s="608"/>
      <c r="Z724" s="608"/>
    </row>
    <row r="725" spans="1:26" s="666" customFormat="1" ht="12.75" customHeight="1">
      <c r="A725" s="1971" t="s">
        <v>315</v>
      </c>
      <c r="B725" s="1638"/>
      <c r="C725" s="3728"/>
      <c r="D725" s="3731"/>
      <c r="E725" s="3731"/>
      <c r="F725" s="3731"/>
      <c r="G725" s="3731"/>
      <c r="H725" s="3731"/>
      <c r="I725" s="3734"/>
      <c r="J725" s="1275" t="s">
        <v>995</v>
      </c>
      <c r="K725" s="3872"/>
      <c r="L725" s="1266"/>
      <c r="M725" s="1267"/>
      <c r="N725" s="2063"/>
      <c r="O725" s="4501"/>
      <c r="P725" s="3872"/>
      <c r="Q725" s="3872"/>
      <c r="R725" s="3872"/>
      <c r="S725" s="3872"/>
      <c r="T725" s="4474"/>
      <c r="U725" s="4470"/>
      <c r="X725" s="608"/>
      <c r="Y725" s="608"/>
      <c r="Z725" s="608"/>
    </row>
    <row r="726" spans="1:26" s="666" customFormat="1" ht="12.75" customHeight="1">
      <c r="A726" s="1971" t="s">
        <v>315</v>
      </c>
      <c r="B726" s="1638"/>
      <c r="C726" s="3729"/>
      <c r="D726" s="3732"/>
      <c r="E726" s="3732"/>
      <c r="F726" s="3732"/>
      <c r="G726" s="3732"/>
      <c r="H726" s="3732"/>
      <c r="I726" s="3735"/>
      <c r="J726" s="1275" t="s">
        <v>997</v>
      </c>
      <c r="K726" s="3870"/>
      <c r="L726" s="1266"/>
      <c r="M726" s="1267"/>
      <c r="N726" s="1264"/>
      <c r="O726" s="4499"/>
      <c r="P726" s="3870"/>
      <c r="Q726" s="3870"/>
      <c r="R726" s="3870"/>
      <c r="S726" s="3870"/>
      <c r="T726" s="4475"/>
      <c r="U726" s="4470"/>
      <c r="X726" s="608"/>
      <c r="Y726" s="608"/>
      <c r="Z726" s="608"/>
    </row>
    <row r="727" spans="1:26" s="666" customFormat="1" ht="12.75" thickBot="1">
      <c r="A727" s="1971" t="s">
        <v>315</v>
      </c>
      <c r="B727" s="1638"/>
      <c r="C727" s="2183">
        <v>362734</v>
      </c>
      <c r="D727" s="2181">
        <v>4189</v>
      </c>
      <c r="E727" s="1281" t="s">
        <v>696</v>
      </c>
      <c r="F727" s="1281" t="s">
        <v>34</v>
      </c>
      <c r="G727" s="1281" t="s">
        <v>536</v>
      </c>
      <c r="H727" s="1282" t="str">
        <f t="shared" si="155"/>
        <v>PK4-HR-ME</v>
      </c>
      <c r="I727" s="1283" t="s">
        <v>1171</v>
      </c>
      <c r="J727" s="1270" t="s">
        <v>1197</v>
      </c>
      <c r="K727" s="1956">
        <v>180</v>
      </c>
      <c r="L727" s="1284"/>
      <c r="M727" s="1285"/>
      <c r="N727" s="1285"/>
      <c r="O727" s="1585" t="s">
        <v>80</v>
      </c>
      <c r="P727" s="1585"/>
      <c r="Q727" s="1585">
        <v>240</v>
      </c>
      <c r="R727" s="1585">
        <v>2</v>
      </c>
      <c r="S727" s="1585">
        <f>Q727*R727</f>
        <v>480</v>
      </c>
      <c r="T727" s="1286" t="s">
        <v>385</v>
      </c>
      <c r="U727" s="1261" t="s">
        <v>530</v>
      </c>
      <c r="X727" s="608"/>
      <c r="Y727" s="608"/>
      <c r="Z727" s="608"/>
    </row>
    <row r="728" spans="1:26" s="666" customFormat="1">
      <c r="A728" s="1971" t="s">
        <v>315</v>
      </c>
      <c r="B728" s="1638"/>
      <c r="C728" s="3739">
        <v>363247</v>
      </c>
      <c r="D728" s="3740">
        <v>4429</v>
      </c>
      <c r="E728" s="3740" t="s">
        <v>695</v>
      </c>
      <c r="F728" s="3740" t="s">
        <v>32</v>
      </c>
      <c r="G728" s="3740" t="s">
        <v>536</v>
      </c>
      <c r="H728" s="3740" t="str">
        <f t="shared" ref="H728:H733" si="162">A728&amp;"-"&amp;E728&amp;F728&amp;"-"&amp;G728</f>
        <v>PK4-MI-ME</v>
      </c>
      <c r="I728" s="3741" t="s">
        <v>1172</v>
      </c>
      <c r="J728" s="1256" t="s">
        <v>1183</v>
      </c>
      <c r="K728" s="4370">
        <v>30</v>
      </c>
      <c r="L728" s="1273"/>
      <c r="M728" s="1274"/>
      <c r="N728" s="2068"/>
      <c r="O728" s="4500" t="s">
        <v>80</v>
      </c>
      <c r="P728" s="4370"/>
      <c r="Q728" s="4370">
        <v>30</v>
      </c>
      <c r="R728" s="4370">
        <v>2</v>
      </c>
      <c r="S728" s="4370">
        <f t="shared" ref="S728" si="163">Q728*R728</f>
        <v>60</v>
      </c>
      <c r="T728" s="4473" t="s">
        <v>383</v>
      </c>
      <c r="U728" s="4470" t="s">
        <v>529</v>
      </c>
      <c r="X728" s="608"/>
      <c r="Y728" s="608"/>
      <c r="Z728" s="608"/>
    </row>
    <row r="729" spans="1:26" s="666" customFormat="1" ht="12.75" customHeight="1">
      <c r="A729" s="1971" t="s">
        <v>315</v>
      </c>
      <c r="B729" s="1638"/>
      <c r="C729" s="3728"/>
      <c r="D729" s="3731"/>
      <c r="E729" s="3731"/>
      <c r="F729" s="3731"/>
      <c r="G729" s="3731"/>
      <c r="H729" s="3731"/>
      <c r="I729" s="3734"/>
      <c r="J729" s="1275" t="s">
        <v>1186</v>
      </c>
      <c r="K729" s="3872"/>
      <c r="L729" s="1276"/>
      <c r="M729" s="1277"/>
      <c r="N729" s="2069"/>
      <c r="O729" s="4501"/>
      <c r="P729" s="3872"/>
      <c r="Q729" s="3872"/>
      <c r="R729" s="3872"/>
      <c r="S729" s="3872"/>
      <c r="T729" s="4474"/>
      <c r="U729" s="4470"/>
      <c r="X729" s="608"/>
      <c r="Y729" s="608"/>
      <c r="Z729" s="608"/>
    </row>
    <row r="730" spans="1:26" s="666" customFormat="1" ht="12.75" customHeight="1">
      <c r="A730" s="1971" t="s">
        <v>315</v>
      </c>
      <c r="B730" s="1638"/>
      <c r="C730" s="3728"/>
      <c r="D730" s="3731"/>
      <c r="E730" s="3731"/>
      <c r="F730" s="3731"/>
      <c r="G730" s="3731"/>
      <c r="H730" s="3731"/>
      <c r="I730" s="3734"/>
      <c r="J730" s="1275" t="s">
        <v>996</v>
      </c>
      <c r="K730" s="3872"/>
      <c r="L730" s="1276"/>
      <c r="M730" s="1277"/>
      <c r="N730" s="2069"/>
      <c r="O730" s="4501"/>
      <c r="P730" s="3872"/>
      <c r="Q730" s="3872"/>
      <c r="R730" s="3872"/>
      <c r="S730" s="3872"/>
      <c r="T730" s="4474"/>
      <c r="U730" s="4470"/>
      <c r="X730" s="608"/>
      <c r="Y730" s="608"/>
      <c r="Z730" s="608"/>
    </row>
    <row r="731" spans="1:26" s="666" customFormat="1" ht="12.75" customHeight="1">
      <c r="A731" s="1971" t="s">
        <v>315</v>
      </c>
      <c r="B731" s="1638"/>
      <c r="C731" s="3728"/>
      <c r="D731" s="3731"/>
      <c r="E731" s="3731"/>
      <c r="F731" s="3731"/>
      <c r="G731" s="3731"/>
      <c r="H731" s="3731"/>
      <c r="I731" s="3734"/>
      <c r="J731" s="1275" t="s">
        <v>995</v>
      </c>
      <c r="K731" s="3872"/>
      <c r="L731" s="1276"/>
      <c r="M731" s="1277"/>
      <c r="N731" s="2069"/>
      <c r="O731" s="4501"/>
      <c r="P731" s="3872"/>
      <c r="Q731" s="3872"/>
      <c r="R731" s="3872"/>
      <c r="S731" s="3872"/>
      <c r="T731" s="4474"/>
      <c r="U731" s="4470"/>
      <c r="X731" s="608"/>
      <c r="Y731" s="608"/>
      <c r="Z731" s="608"/>
    </row>
    <row r="732" spans="1:26" s="666" customFormat="1" ht="12.75" customHeight="1">
      <c r="A732" s="1971" t="s">
        <v>315</v>
      </c>
      <c r="B732" s="1638"/>
      <c r="C732" s="3729"/>
      <c r="D732" s="3732"/>
      <c r="E732" s="3732"/>
      <c r="F732" s="3732"/>
      <c r="G732" s="3732"/>
      <c r="H732" s="3732"/>
      <c r="I732" s="3735"/>
      <c r="J732" s="1275" t="s">
        <v>997</v>
      </c>
      <c r="K732" s="3870"/>
      <c r="L732" s="1276"/>
      <c r="M732" s="1277"/>
      <c r="N732" s="1299"/>
      <c r="O732" s="4499"/>
      <c r="P732" s="3870"/>
      <c r="Q732" s="3870"/>
      <c r="R732" s="3870"/>
      <c r="S732" s="3870"/>
      <c r="T732" s="4475"/>
      <c r="U732" s="4470"/>
      <c r="X732" s="608"/>
      <c r="Y732" s="608"/>
      <c r="Z732" s="608"/>
    </row>
    <row r="733" spans="1:26" s="666" customFormat="1" ht="12.75" thickBot="1">
      <c r="A733" s="1971" t="s">
        <v>315</v>
      </c>
      <c r="B733" s="1638"/>
      <c r="C733" s="2183">
        <v>363248</v>
      </c>
      <c r="D733" s="2181">
        <v>4430</v>
      </c>
      <c r="E733" s="1281" t="s">
        <v>696</v>
      </c>
      <c r="F733" s="1281" t="s">
        <v>34</v>
      </c>
      <c r="G733" s="1281" t="s">
        <v>536</v>
      </c>
      <c r="H733" s="1282" t="str">
        <f t="shared" si="162"/>
        <v>PK4-HR-ME</v>
      </c>
      <c r="I733" s="1283" t="s">
        <v>1172</v>
      </c>
      <c r="J733" s="1270" t="s">
        <v>1197</v>
      </c>
      <c r="K733" s="1956">
        <v>180</v>
      </c>
      <c r="L733" s="1284"/>
      <c r="M733" s="1285"/>
      <c r="N733" s="1285"/>
      <c r="O733" s="1585" t="s">
        <v>80</v>
      </c>
      <c r="P733" s="1585"/>
      <c r="Q733" s="1585">
        <v>240</v>
      </c>
      <c r="R733" s="1585">
        <v>2</v>
      </c>
      <c r="S733" s="1585">
        <f>Q733*R733</f>
        <v>480</v>
      </c>
      <c r="T733" s="1286" t="s">
        <v>385</v>
      </c>
      <c r="U733" s="1261" t="s">
        <v>530</v>
      </c>
      <c r="X733" s="608"/>
      <c r="Y733" s="608"/>
      <c r="Z733" s="608"/>
    </row>
    <row r="734" spans="1:26" s="666" customFormat="1">
      <c r="A734" s="1971" t="s">
        <v>315</v>
      </c>
      <c r="B734" s="1638"/>
      <c r="C734" s="2182">
        <v>362735</v>
      </c>
      <c r="D734" s="2180">
        <v>4190</v>
      </c>
      <c r="E734" s="1288" t="s">
        <v>695</v>
      </c>
      <c r="F734" s="1233" t="s">
        <v>32</v>
      </c>
      <c r="G734" s="1233" t="s">
        <v>536</v>
      </c>
      <c r="H734" s="1255" t="str">
        <f t="shared" si="155"/>
        <v>PK4-MI-ME</v>
      </c>
      <c r="I734" s="1303" t="s">
        <v>1170</v>
      </c>
      <c r="J734" s="1289" t="s">
        <v>998</v>
      </c>
      <c r="K734" s="1236">
        <v>30</v>
      </c>
      <c r="L734" s="1273"/>
      <c r="M734" s="1274"/>
      <c r="N734" s="1274"/>
      <c r="O734" s="1259" t="s">
        <v>80</v>
      </c>
      <c r="P734" s="1259"/>
      <c r="Q734" s="1259">
        <v>30</v>
      </c>
      <c r="R734" s="1259">
        <v>2</v>
      </c>
      <c r="S734" s="1259">
        <f t="shared" ref="S734:S740" si="164">Q734*R734</f>
        <v>60</v>
      </c>
      <c r="T734" s="1304" t="s">
        <v>383</v>
      </c>
      <c r="U734" s="1261" t="s">
        <v>529</v>
      </c>
      <c r="X734" s="608"/>
      <c r="Y734" s="608"/>
      <c r="Z734" s="608"/>
    </row>
    <row r="735" spans="1:26" s="666" customFormat="1" ht="12.75" thickBot="1">
      <c r="A735" s="1971" t="s">
        <v>315</v>
      </c>
      <c r="B735" s="1638"/>
      <c r="C735" s="1237">
        <v>362736</v>
      </c>
      <c r="D735" s="1290">
        <v>4191</v>
      </c>
      <c r="E735" s="1291" t="s">
        <v>846</v>
      </c>
      <c r="F735" s="1238" t="s">
        <v>42</v>
      </c>
      <c r="G735" s="1238" t="s">
        <v>536</v>
      </c>
      <c r="H735" s="1292" t="str">
        <f t="shared" si="155"/>
        <v>PK4-QL-ME</v>
      </c>
      <c r="I735" s="1239" t="s">
        <v>1170</v>
      </c>
      <c r="J735" s="1275" t="s">
        <v>981</v>
      </c>
      <c r="K735" s="1119">
        <v>90</v>
      </c>
      <c r="L735" s="1276"/>
      <c r="M735" s="1277"/>
      <c r="N735" s="1277"/>
      <c r="O735" s="1588"/>
      <c r="P735" s="1588" t="s">
        <v>80</v>
      </c>
      <c r="Q735" s="1588">
        <v>30</v>
      </c>
      <c r="R735" s="1588">
        <v>2</v>
      </c>
      <c r="S735" s="1588">
        <f t="shared" si="164"/>
        <v>60</v>
      </c>
      <c r="T735" s="1286" t="s">
        <v>503</v>
      </c>
      <c r="U735" s="1261" t="s">
        <v>528</v>
      </c>
      <c r="X735" s="608"/>
      <c r="Y735" s="608"/>
      <c r="Z735" s="608"/>
    </row>
    <row r="736" spans="1:26" s="666" customFormat="1" ht="12.75" thickBot="1">
      <c r="A736" s="1971" t="s">
        <v>315</v>
      </c>
      <c r="B736" s="1638"/>
      <c r="C736" s="2183">
        <v>362737</v>
      </c>
      <c r="D736" s="2181">
        <v>4192</v>
      </c>
      <c r="E736" s="1594" t="s">
        <v>718</v>
      </c>
      <c r="F736" s="1281" t="s">
        <v>34</v>
      </c>
      <c r="G736" s="1281" t="s">
        <v>536</v>
      </c>
      <c r="H736" s="1282" t="str">
        <f t="shared" si="155"/>
        <v>PK4-YR-ME</v>
      </c>
      <c r="I736" s="1283" t="s">
        <v>1170</v>
      </c>
      <c r="J736" s="1270" t="s">
        <v>982</v>
      </c>
      <c r="K736" s="1956">
        <v>365</v>
      </c>
      <c r="L736" s="1284"/>
      <c r="M736" s="1285"/>
      <c r="N736" s="1285"/>
      <c r="O736" s="1585" t="s">
        <v>80</v>
      </c>
      <c r="P736" s="1585"/>
      <c r="Q736" s="1585">
        <v>240</v>
      </c>
      <c r="R736" s="1585">
        <v>2</v>
      </c>
      <c r="S736" s="1585">
        <f t="shared" si="164"/>
        <v>480</v>
      </c>
      <c r="T736" s="1286" t="s">
        <v>385</v>
      </c>
      <c r="U736" s="1261" t="s">
        <v>530</v>
      </c>
      <c r="X736" s="608"/>
      <c r="Y736" s="608"/>
      <c r="Z736" s="608"/>
    </row>
    <row r="737" spans="1:26" s="666" customFormat="1">
      <c r="A737" s="1971" t="s">
        <v>315</v>
      </c>
      <c r="B737" s="1638"/>
      <c r="C737" s="1232">
        <v>363249</v>
      </c>
      <c r="D737" s="1254">
        <v>4431</v>
      </c>
      <c r="E737" s="1288" t="s">
        <v>695</v>
      </c>
      <c r="F737" s="1233" t="s">
        <v>32</v>
      </c>
      <c r="G737" s="1233" t="s">
        <v>536</v>
      </c>
      <c r="H737" s="1255" t="str">
        <f t="shared" ref="H737:H739" si="165">A737&amp;"-"&amp;E737&amp;F737&amp;"-"&amp;G737</f>
        <v>PK4-MI-ME</v>
      </c>
      <c r="I737" s="1234" t="s">
        <v>1169</v>
      </c>
      <c r="J737" s="1289" t="s">
        <v>998</v>
      </c>
      <c r="K737" s="1236">
        <v>30</v>
      </c>
      <c r="L737" s="1273"/>
      <c r="M737" s="1274"/>
      <c r="N737" s="1274"/>
      <c r="O737" s="1259" t="s">
        <v>80</v>
      </c>
      <c r="P737" s="1259"/>
      <c r="Q737" s="1259">
        <v>30</v>
      </c>
      <c r="R737" s="1259">
        <v>2</v>
      </c>
      <c r="S737" s="1259">
        <f t="shared" ref="S737:S738" si="166">Q737*R737</f>
        <v>60</v>
      </c>
      <c r="T737" s="1304" t="s">
        <v>383</v>
      </c>
      <c r="U737" s="1261" t="s">
        <v>529</v>
      </c>
      <c r="X737" s="608"/>
      <c r="Y737" s="608"/>
      <c r="Z737" s="608"/>
    </row>
    <row r="738" spans="1:26" s="666" customFormat="1" ht="12.75" thickBot="1">
      <c r="A738" s="1971" t="s">
        <v>315</v>
      </c>
      <c r="B738" s="1638"/>
      <c r="C738" s="2185">
        <v>363250</v>
      </c>
      <c r="D738" s="2184">
        <v>4432</v>
      </c>
      <c r="E738" s="1296" t="s">
        <v>846</v>
      </c>
      <c r="F738" s="1246" t="s">
        <v>42</v>
      </c>
      <c r="G738" s="1246" t="s">
        <v>536</v>
      </c>
      <c r="H738" s="1163" t="str">
        <f t="shared" si="165"/>
        <v>PK4-QL-ME</v>
      </c>
      <c r="I738" s="1090" t="s">
        <v>1169</v>
      </c>
      <c r="J738" s="1297" t="s">
        <v>981</v>
      </c>
      <c r="K738" s="1247">
        <v>90</v>
      </c>
      <c r="L738" s="1298"/>
      <c r="M738" s="1299"/>
      <c r="N738" s="1299"/>
      <c r="O738" s="2231"/>
      <c r="P738" s="2231" t="s">
        <v>80</v>
      </c>
      <c r="Q738" s="2231">
        <v>30</v>
      </c>
      <c r="R738" s="2231">
        <v>2</v>
      </c>
      <c r="S738" s="2231">
        <f t="shared" si="166"/>
        <v>60</v>
      </c>
      <c r="T738" s="1286" t="s">
        <v>503</v>
      </c>
      <c r="U738" s="1261" t="s">
        <v>528</v>
      </c>
      <c r="X738" s="608"/>
      <c r="Y738" s="608"/>
      <c r="Z738" s="608"/>
    </row>
    <row r="739" spans="1:26" s="666" customFormat="1" ht="12.75" thickBot="1">
      <c r="A739" s="1971" t="s">
        <v>315</v>
      </c>
      <c r="B739" s="1638"/>
      <c r="C739" s="2183">
        <v>363251</v>
      </c>
      <c r="D739" s="2181">
        <v>4433</v>
      </c>
      <c r="E739" s="1594" t="s">
        <v>718</v>
      </c>
      <c r="F739" s="1281" t="s">
        <v>34</v>
      </c>
      <c r="G739" s="1281" t="s">
        <v>536</v>
      </c>
      <c r="H739" s="1282" t="str">
        <f t="shared" si="165"/>
        <v>PK4-YR-ME</v>
      </c>
      <c r="I739" s="1283" t="s">
        <v>1169</v>
      </c>
      <c r="J739" s="1270" t="s">
        <v>982</v>
      </c>
      <c r="K739" s="1956">
        <v>365</v>
      </c>
      <c r="L739" s="1284"/>
      <c r="M739" s="1285"/>
      <c r="N739" s="1285"/>
      <c r="O739" s="1585" t="s">
        <v>80</v>
      </c>
      <c r="P739" s="1585"/>
      <c r="Q739" s="1585">
        <v>240</v>
      </c>
      <c r="R739" s="1585">
        <v>2</v>
      </c>
      <c r="S739" s="1585">
        <f>Q739*R739</f>
        <v>480</v>
      </c>
      <c r="T739" s="1286" t="s">
        <v>385</v>
      </c>
      <c r="U739" s="1261" t="s">
        <v>530</v>
      </c>
      <c r="X739" s="608"/>
      <c r="Y739" s="608"/>
      <c r="Z739" s="608"/>
    </row>
    <row r="740" spans="1:26" s="666" customFormat="1" ht="12.75" thickBot="1">
      <c r="A740" s="1971" t="s">
        <v>315</v>
      </c>
      <c r="B740" s="1638"/>
      <c r="C740" s="2102">
        <v>362738</v>
      </c>
      <c r="D740" s="2103">
        <v>4193</v>
      </c>
      <c r="E740" s="2104" t="s">
        <v>999</v>
      </c>
      <c r="F740" s="2105" t="s">
        <v>32</v>
      </c>
      <c r="G740" s="2105" t="s">
        <v>536</v>
      </c>
      <c r="H740" s="2106" t="str">
        <f t="shared" si="155"/>
        <v>PK4-WI-ME</v>
      </c>
      <c r="I740" s="2107" t="s">
        <v>1173</v>
      </c>
      <c r="J740" s="2108" t="s">
        <v>983</v>
      </c>
      <c r="K740" s="2109">
        <v>14</v>
      </c>
      <c r="L740" s="1273"/>
      <c r="M740" s="1274"/>
      <c r="N740" s="1274"/>
      <c r="O740" s="1259" t="s">
        <v>80</v>
      </c>
      <c r="P740" s="1259"/>
      <c r="Q740" s="1259">
        <v>30</v>
      </c>
      <c r="R740" s="1259">
        <v>2</v>
      </c>
      <c r="S740" s="1259">
        <f t="shared" si="164"/>
        <v>60</v>
      </c>
      <c r="T740" s="1286" t="s">
        <v>383</v>
      </c>
      <c r="U740" s="1261" t="s">
        <v>529</v>
      </c>
      <c r="X740" s="608"/>
      <c r="Y740" s="608"/>
      <c r="Z740" s="608"/>
    </row>
    <row r="741" spans="1:26" s="666" customFormat="1">
      <c r="A741" s="1971" t="s">
        <v>315</v>
      </c>
      <c r="B741" s="1638"/>
      <c r="C741" s="3727">
        <v>362739</v>
      </c>
      <c r="D741" s="3730">
        <v>4194</v>
      </c>
      <c r="E741" s="1296" t="s">
        <v>718</v>
      </c>
      <c r="F741" s="1246" t="s">
        <v>34</v>
      </c>
      <c r="G741" s="1246" t="s">
        <v>536</v>
      </c>
      <c r="H741" s="1163" t="str">
        <f t="shared" si="155"/>
        <v>PK4-YR-ME</v>
      </c>
      <c r="I741" s="3733" t="s">
        <v>1173</v>
      </c>
      <c r="J741" s="1297" t="s">
        <v>984</v>
      </c>
      <c r="K741" s="1955">
        <v>365</v>
      </c>
      <c r="L741" s="1298"/>
      <c r="M741" s="1299"/>
      <c r="N741" s="2069"/>
      <c r="O741" s="4498" t="s">
        <v>80</v>
      </c>
      <c r="P741" s="4452"/>
      <c r="Q741" s="4452">
        <v>240</v>
      </c>
      <c r="R741" s="4452">
        <v>2</v>
      </c>
      <c r="S741" s="4452">
        <f>Q741*R741</f>
        <v>480</v>
      </c>
      <c r="T741" s="4471" t="s">
        <v>385</v>
      </c>
      <c r="U741" s="4470" t="s">
        <v>530</v>
      </c>
      <c r="X741" s="608"/>
      <c r="Y741" s="608"/>
      <c r="Z741" s="608"/>
    </row>
    <row r="742" spans="1:26" s="666" customFormat="1" ht="13.5" customHeight="1" thickBot="1">
      <c r="A742" s="1971" t="s">
        <v>315</v>
      </c>
      <c r="B742" s="1638"/>
      <c r="C742" s="3762"/>
      <c r="D742" s="3763"/>
      <c r="E742" s="1294" t="s">
        <v>718</v>
      </c>
      <c r="F742" s="1242" t="s">
        <v>34</v>
      </c>
      <c r="G742" s="1242" t="s">
        <v>536</v>
      </c>
      <c r="H742" s="1295" t="str">
        <f t="shared" si="155"/>
        <v>PK4-YR-ME</v>
      </c>
      <c r="I742" s="3764"/>
      <c r="J742" s="1278" t="s">
        <v>985</v>
      </c>
      <c r="K742" s="1951"/>
      <c r="L742" s="1279"/>
      <c r="M742" s="1280"/>
      <c r="N742" s="1285"/>
      <c r="O742" s="4502"/>
      <c r="P742" s="4371"/>
      <c r="Q742" s="4371"/>
      <c r="R742" s="4371"/>
      <c r="S742" s="4371"/>
      <c r="T742" s="4472"/>
      <c r="U742" s="4470"/>
      <c r="X742" s="608"/>
      <c r="Y742" s="608"/>
      <c r="Z742" s="608"/>
    </row>
    <row r="743" spans="1:26" s="666" customFormat="1" ht="12.75" thickBot="1">
      <c r="A743" s="1971" t="s">
        <v>315</v>
      </c>
      <c r="B743" s="1638"/>
      <c r="C743" s="2102">
        <v>363252</v>
      </c>
      <c r="D743" s="2103">
        <v>4434</v>
      </c>
      <c r="E743" s="2104" t="s">
        <v>999</v>
      </c>
      <c r="F743" s="2105" t="s">
        <v>32</v>
      </c>
      <c r="G743" s="2105" t="s">
        <v>536</v>
      </c>
      <c r="H743" s="2106" t="str">
        <f t="shared" ref="H743:H745" si="167">A743&amp;"-"&amp;E743&amp;F743&amp;"-"&amp;G743</f>
        <v>PK4-WI-ME</v>
      </c>
      <c r="I743" s="2107" t="s">
        <v>1174</v>
      </c>
      <c r="J743" s="2108" t="s">
        <v>983</v>
      </c>
      <c r="K743" s="2109">
        <v>14</v>
      </c>
      <c r="L743" s="1273"/>
      <c r="M743" s="1274"/>
      <c r="N743" s="1274"/>
      <c r="O743" s="1259" t="s">
        <v>80</v>
      </c>
      <c r="P743" s="1259"/>
      <c r="Q743" s="1259">
        <v>30</v>
      </c>
      <c r="R743" s="1259">
        <v>2</v>
      </c>
      <c r="S743" s="1259">
        <f t="shared" ref="S743" si="168">Q743*R743</f>
        <v>60</v>
      </c>
      <c r="T743" s="1286" t="s">
        <v>383</v>
      </c>
      <c r="U743" s="1261" t="s">
        <v>529</v>
      </c>
      <c r="X743" s="608"/>
      <c r="Y743" s="608"/>
      <c r="Z743" s="608"/>
    </row>
    <row r="744" spans="1:26" s="666" customFormat="1">
      <c r="A744" s="1971" t="s">
        <v>315</v>
      </c>
      <c r="B744" s="1638"/>
      <c r="C744" s="3727">
        <v>363253</v>
      </c>
      <c r="D744" s="3730">
        <v>4435</v>
      </c>
      <c r="E744" s="1296" t="s">
        <v>718</v>
      </c>
      <c r="F744" s="1246" t="s">
        <v>34</v>
      </c>
      <c r="G744" s="1246" t="s">
        <v>536</v>
      </c>
      <c r="H744" s="1163" t="str">
        <f t="shared" si="167"/>
        <v>PK4-YR-ME</v>
      </c>
      <c r="I744" s="3733" t="s">
        <v>1174</v>
      </c>
      <c r="J744" s="1297" t="s">
        <v>984</v>
      </c>
      <c r="K744" s="1955">
        <v>365</v>
      </c>
      <c r="L744" s="1298"/>
      <c r="M744" s="1299"/>
      <c r="N744" s="2069"/>
      <c r="O744" s="4498" t="s">
        <v>80</v>
      </c>
      <c r="P744" s="4452"/>
      <c r="Q744" s="4452">
        <v>240</v>
      </c>
      <c r="R744" s="4452">
        <v>2</v>
      </c>
      <c r="S744" s="4452">
        <f>Q744*R744</f>
        <v>480</v>
      </c>
      <c r="T744" s="4471" t="s">
        <v>385</v>
      </c>
      <c r="U744" s="4470" t="s">
        <v>530</v>
      </c>
      <c r="X744" s="608"/>
      <c r="Y744" s="608"/>
      <c r="Z744" s="608"/>
    </row>
    <row r="745" spans="1:26" s="666" customFormat="1" ht="13.5" customHeight="1" thickBot="1">
      <c r="A745" s="1971" t="s">
        <v>315</v>
      </c>
      <c r="B745" s="1638"/>
      <c r="C745" s="3762"/>
      <c r="D745" s="3763"/>
      <c r="E745" s="1294" t="s">
        <v>718</v>
      </c>
      <c r="F745" s="1242" t="s">
        <v>34</v>
      </c>
      <c r="G745" s="1242" t="s">
        <v>536</v>
      </c>
      <c r="H745" s="1295" t="str">
        <f t="shared" si="167"/>
        <v>PK4-YR-ME</v>
      </c>
      <c r="I745" s="3764"/>
      <c r="J745" s="1278" t="s">
        <v>985</v>
      </c>
      <c r="K745" s="1951"/>
      <c r="L745" s="1279"/>
      <c r="M745" s="1280"/>
      <c r="N745" s="1285"/>
      <c r="O745" s="4502"/>
      <c r="P745" s="4371"/>
      <c r="Q745" s="4371"/>
      <c r="R745" s="4371"/>
      <c r="S745" s="4371"/>
      <c r="T745" s="4472"/>
      <c r="U745" s="4470"/>
      <c r="X745" s="608"/>
      <c r="Y745" s="608"/>
      <c r="Z745" s="608"/>
    </row>
    <row r="746" spans="1:26">
      <c r="A746" s="1971" t="s">
        <v>315</v>
      </c>
      <c r="B746" s="1638"/>
      <c r="C746" s="3739">
        <v>361441</v>
      </c>
      <c r="D746" s="3740">
        <v>3289</v>
      </c>
      <c r="E746" s="1238" t="s">
        <v>696</v>
      </c>
      <c r="F746" s="1238" t="s">
        <v>9</v>
      </c>
      <c r="G746" s="1238" t="s">
        <v>697</v>
      </c>
      <c r="H746" s="1292" t="str">
        <f>A746&amp;"-"&amp;E746&amp;F746&amp;"-"&amp;G746&amp;2</f>
        <v>PK4-HC-EE2</v>
      </c>
      <c r="I746" s="3741" t="s">
        <v>862</v>
      </c>
      <c r="J746" s="1275" t="s">
        <v>863</v>
      </c>
      <c r="K746" s="1119">
        <v>180</v>
      </c>
      <c r="L746" s="1276"/>
      <c r="M746" s="1277"/>
      <c r="N746" s="1277"/>
      <c r="O746" s="1588" t="s">
        <v>80</v>
      </c>
      <c r="P746" s="1588"/>
      <c r="Q746" s="1588">
        <v>240</v>
      </c>
      <c r="R746" s="1588">
        <v>2</v>
      </c>
      <c r="S746" s="1588">
        <f t="shared" ref="S746:S788" si="169">Q746*R746</f>
        <v>480</v>
      </c>
      <c r="T746" s="4473" t="s">
        <v>384</v>
      </c>
      <c r="U746" s="4470" t="s">
        <v>531</v>
      </c>
    </row>
    <row r="747" spans="1:26" ht="12.75" customHeight="1">
      <c r="A747" s="1971" t="s">
        <v>315</v>
      </c>
      <c r="B747" s="1638"/>
      <c r="C747" s="3728"/>
      <c r="D747" s="3731"/>
      <c r="E747" s="1238" t="s">
        <v>696</v>
      </c>
      <c r="F747" s="1238" t="s">
        <v>9</v>
      </c>
      <c r="G747" s="1238" t="s">
        <v>697</v>
      </c>
      <c r="H747" s="1292" t="str">
        <f t="shared" ref="H747:H748" si="170">A747&amp;"-"&amp;E747&amp;F747&amp;"-"&amp;G747&amp;2</f>
        <v>PK4-HC-EE2</v>
      </c>
      <c r="I747" s="3734"/>
      <c r="J747" s="1275" t="s">
        <v>865</v>
      </c>
      <c r="K747" s="1119">
        <v>180</v>
      </c>
      <c r="L747" s="1276"/>
      <c r="M747" s="1277"/>
      <c r="N747" s="1277"/>
      <c r="O747" s="1588" t="s">
        <v>80</v>
      </c>
      <c r="P747" s="1588"/>
      <c r="Q747" s="1588">
        <v>240</v>
      </c>
      <c r="R747" s="1588">
        <v>2</v>
      </c>
      <c r="S747" s="1588">
        <f t="shared" si="169"/>
        <v>480</v>
      </c>
      <c r="T747" s="4474"/>
      <c r="U747" s="4470"/>
    </row>
    <row r="748" spans="1:26" ht="13.5" customHeight="1" thickBot="1">
      <c r="A748" s="1973" t="s">
        <v>315</v>
      </c>
      <c r="B748" s="2101"/>
      <c r="C748" s="3762"/>
      <c r="D748" s="3763"/>
      <c r="E748" s="1242" t="s">
        <v>696</v>
      </c>
      <c r="F748" s="1242" t="s">
        <v>9</v>
      </c>
      <c r="G748" s="1242" t="s">
        <v>697</v>
      </c>
      <c r="H748" s="1295" t="str">
        <f t="shared" si="170"/>
        <v>PK4-HC-EE2</v>
      </c>
      <c r="I748" s="3764"/>
      <c r="J748" s="1278" t="s">
        <v>866</v>
      </c>
      <c r="K748" s="1245">
        <v>180</v>
      </c>
      <c r="L748" s="1279"/>
      <c r="M748" s="1280"/>
      <c r="N748" s="1280"/>
      <c r="O748" s="1543" t="s">
        <v>80</v>
      </c>
      <c r="P748" s="1543"/>
      <c r="Q748" s="1543">
        <v>240</v>
      </c>
      <c r="R748" s="1543">
        <v>2</v>
      </c>
      <c r="S748" s="1543">
        <f t="shared" si="169"/>
        <v>480</v>
      </c>
      <c r="T748" s="4472"/>
      <c r="U748" s="4470"/>
    </row>
    <row r="749" spans="1:26">
      <c r="A749" s="1969" t="s">
        <v>315</v>
      </c>
      <c r="B749" s="1970" t="s">
        <v>902</v>
      </c>
      <c r="C749" s="3793">
        <v>361404</v>
      </c>
      <c r="D749" s="3759">
        <v>3273</v>
      </c>
      <c r="E749" s="602" t="s">
        <v>695</v>
      </c>
      <c r="F749" s="602" t="s">
        <v>9</v>
      </c>
      <c r="G749" s="1305" t="s">
        <v>697</v>
      </c>
      <c r="H749" s="602" t="str">
        <f t="shared" ref="H749:H788" si="171">A749&amp;"-"&amp;E749&amp;F749&amp;"-"&amp;G749</f>
        <v>PK4-MC-EE</v>
      </c>
      <c r="I749" s="4456" t="s">
        <v>896</v>
      </c>
      <c r="J749" s="656" t="s">
        <v>897</v>
      </c>
      <c r="K749" s="1307">
        <v>30</v>
      </c>
      <c r="L749" s="1308"/>
      <c r="M749" s="1309"/>
      <c r="N749" s="1309"/>
      <c r="O749" s="601"/>
      <c r="P749" s="601" t="s">
        <v>80</v>
      </c>
      <c r="Q749" s="601">
        <v>10</v>
      </c>
      <c r="R749" s="601">
        <v>1</v>
      </c>
      <c r="S749" s="601">
        <f t="shared" si="169"/>
        <v>10</v>
      </c>
      <c r="T749" s="4494" t="s">
        <v>384</v>
      </c>
      <c r="U749" s="665" t="s">
        <v>531</v>
      </c>
    </row>
    <row r="750" spans="1:26" ht="12.75" customHeight="1">
      <c r="A750" s="1971" t="s">
        <v>315</v>
      </c>
      <c r="B750" s="1972"/>
      <c r="C750" s="3673"/>
      <c r="D750" s="3760"/>
      <c r="E750" s="1310" t="s">
        <v>695</v>
      </c>
      <c r="F750" s="1310" t="s">
        <v>9</v>
      </c>
      <c r="G750" s="1682" t="s">
        <v>697</v>
      </c>
      <c r="H750" s="1310" t="str">
        <f t="shared" si="171"/>
        <v>PK4-MC-EE</v>
      </c>
      <c r="I750" s="4457"/>
      <c r="J750" s="656" t="s">
        <v>901</v>
      </c>
      <c r="K750" s="1312">
        <v>30</v>
      </c>
      <c r="L750" s="1313"/>
      <c r="M750" s="1314"/>
      <c r="N750" s="1314"/>
      <c r="O750" s="1248"/>
      <c r="P750" s="1248" t="s">
        <v>80</v>
      </c>
      <c r="Q750" s="1248">
        <v>10</v>
      </c>
      <c r="R750" s="1248">
        <v>1</v>
      </c>
      <c r="S750" s="1248">
        <f t="shared" si="169"/>
        <v>10</v>
      </c>
      <c r="T750" s="4495"/>
    </row>
    <row r="751" spans="1:26" ht="12.75" customHeight="1">
      <c r="A751" s="1971" t="s">
        <v>315</v>
      </c>
      <c r="B751" s="1972" t="s">
        <v>903</v>
      </c>
      <c r="C751" s="3673"/>
      <c r="D751" s="3760"/>
      <c r="E751" s="619" t="s">
        <v>695</v>
      </c>
      <c r="F751" s="619" t="s">
        <v>9</v>
      </c>
      <c r="G751" s="1684" t="s">
        <v>697</v>
      </c>
      <c r="H751" s="619" t="str">
        <f t="shared" si="171"/>
        <v>PK4-MC-EE</v>
      </c>
      <c r="I751" s="4458" t="s">
        <v>898</v>
      </c>
      <c r="J751" s="656" t="s">
        <v>897</v>
      </c>
      <c r="K751" s="1316">
        <v>30</v>
      </c>
      <c r="L751" s="1317"/>
      <c r="M751" s="1318"/>
      <c r="N751" s="1318"/>
      <c r="O751" s="610"/>
      <c r="P751" s="610" t="s">
        <v>80</v>
      </c>
      <c r="Q751" s="610">
        <v>10</v>
      </c>
      <c r="R751" s="610">
        <v>1</v>
      </c>
      <c r="S751" s="610">
        <f t="shared" si="169"/>
        <v>10</v>
      </c>
      <c r="T751" s="4495"/>
    </row>
    <row r="752" spans="1:26" ht="12.75" customHeight="1">
      <c r="A752" s="1971" t="s">
        <v>315</v>
      </c>
      <c r="B752" s="1972"/>
      <c r="C752" s="3673"/>
      <c r="D752" s="3760"/>
      <c r="E752" s="619" t="s">
        <v>695</v>
      </c>
      <c r="F752" s="619" t="s">
        <v>9</v>
      </c>
      <c r="G752" s="1684" t="s">
        <v>697</v>
      </c>
      <c r="H752" s="619" t="str">
        <f t="shared" si="171"/>
        <v>PK4-MC-EE</v>
      </c>
      <c r="I752" s="4457"/>
      <c r="J752" s="656" t="s">
        <v>901</v>
      </c>
      <c r="K752" s="1316">
        <v>30</v>
      </c>
      <c r="L752" s="1317"/>
      <c r="M752" s="1318"/>
      <c r="N752" s="1318"/>
      <c r="O752" s="610"/>
      <c r="P752" s="610" t="s">
        <v>80</v>
      </c>
      <c r="Q752" s="610">
        <v>10</v>
      </c>
      <c r="R752" s="610">
        <v>1</v>
      </c>
      <c r="S752" s="610">
        <f t="shared" si="169"/>
        <v>10</v>
      </c>
      <c r="T752" s="4495"/>
    </row>
    <row r="753" spans="1:21" ht="12.75" customHeight="1">
      <c r="A753" s="1971" t="s">
        <v>315</v>
      </c>
      <c r="B753" s="1972" t="s">
        <v>904</v>
      </c>
      <c r="C753" s="3673"/>
      <c r="D753" s="3760"/>
      <c r="E753" s="619" t="s">
        <v>695</v>
      </c>
      <c r="F753" s="619" t="s">
        <v>9</v>
      </c>
      <c r="G753" s="1684" t="s">
        <v>697</v>
      </c>
      <c r="H753" s="619" t="str">
        <f t="shared" si="171"/>
        <v>PK4-MC-EE</v>
      </c>
      <c r="I753" s="4458" t="s">
        <v>899</v>
      </c>
      <c r="J753" s="656" t="s">
        <v>897</v>
      </c>
      <c r="K753" s="1316">
        <v>30</v>
      </c>
      <c r="L753" s="1317"/>
      <c r="M753" s="1318"/>
      <c r="N753" s="1318"/>
      <c r="O753" s="610"/>
      <c r="P753" s="610" t="s">
        <v>80</v>
      </c>
      <c r="Q753" s="610">
        <v>10</v>
      </c>
      <c r="R753" s="610">
        <v>1</v>
      </c>
      <c r="S753" s="610">
        <f t="shared" si="169"/>
        <v>10</v>
      </c>
      <c r="T753" s="4495"/>
    </row>
    <row r="754" spans="1:21" ht="12.75" customHeight="1">
      <c r="A754" s="1971" t="s">
        <v>315</v>
      </c>
      <c r="B754" s="1972"/>
      <c r="C754" s="3673"/>
      <c r="D754" s="3760"/>
      <c r="E754" s="1319" t="s">
        <v>695</v>
      </c>
      <c r="F754" s="1319" t="s">
        <v>9</v>
      </c>
      <c r="G754" s="1683" t="s">
        <v>697</v>
      </c>
      <c r="H754" s="1319" t="str">
        <f t="shared" si="171"/>
        <v>PK4-MC-EE</v>
      </c>
      <c r="I754" s="4457"/>
      <c r="J754" s="656" t="s">
        <v>901</v>
      </c>
      <c r="K754" s="1321">
        <v>30</v>
      </c>
      <c r="L754" s="1322"/>
      <c r="M754" s="1323"/>
      <c r="N754" s="1323"/>
      <c r="O754" s="1141"/>
      <c r="P754" s="1141" t="s">
        <v>80</v>
      </c>
      <c r="Q754" s="1141">
        <v>10</v>
      </c>
      <c r="R754" s="1141">
        <v>1</v>
      </c>
      <c r="S754" s="1141">
        <f t="shared" si="169"/>
        <v>10</v>
      </c>
      <c r="T754" s="4495"/>
    </row>
    <row r="755" spans="1:21" ht="12.75" customHeight="1">
      <c r="A755" s="1971" t="s">
        <v>315</v>
      </c>
      <c r="B755" s="1972" t="s">
        <v>905</v>
      </c>
      <c r="C755" s="3673"/>
      <c r="D755" s="3760"/>
      <c r="E755" s="1319" t="s">
        <v>695</v>
      </c>
      <c r="F755" s="1319" t="s">
        <v>9</v>
      </c>
      <c r="G755" s="1683" t="s">
        <v>697</v>
      </c>
      <c r="H755" s="1319" t="str">
        <f t="shared" si="171"/>
        <v>PK4-MC-EE</v>
      </c>
      <c r="I755" s="4458" t="s">
        <v>900</v>
      </c>
      <c r="J755" s="656" t="s">
        <v>897</v>
      </c>
      <c r="K755" s="1321">
        <v>30</v>
      </c>
      <c r="L755" s="1322"/>
      <c r="M755" s="1323"/>
      <c r="N755" s="1323"/>
      <c r="O755" s="1141"/>
      <c r="P755" s="1141" t="s">
        <v>80</v>
      </c>
      <c r="Q755" s="1141">
        <v>10</v>
      </c>
      <c r="R755" s="1141">
        <v>1</v>
      </c>
      <c r="S755" s="1141">
        <f t="shared" si="169"/>
        <v>10</v>
      </c>
      <c r="T755" s="4495"/>
    </row>
    <row r="756" spans="1:21" ht="13.5" customHeight="1" thickBot="1">
      <c r="A756" s="1973" t="s">
        <v>315</v>
      </c>
      <c r="B756" s="1974"/>
      <c r="C756" s="3794"/>
      <c r="D756" s="3795"/>
      <c r="E756" s="1154" t="s">
        <v>695</v>
      </c>
      <c r="F756" s="1154" t="s">
        <v>9</v>
      </c>
      <c r="G756" s="1685" t="s">
        <v>697</v>
      </c>
      <c r="H756" s="1154" t="str">
        <f t="shared" si="171"/>
        <v>PK4-MC-EE</v>
      </c>
      <c r="I756" s="4459"/>
      <c r="J756" s="656" t="s">
        <v>901</v>
      </c>
      <c r="K756" s="1325">
        <v>30</v>
      </c>
      <c r="L756" s="1326"/>
      <c r="M756" s="1327"/>
      <c r="N756" s="1327"/>
      <c r="O756" s="615"/>
      <c r="P756" s="615" t="s">
        <v>80</v>
      </c>
      <c r="Q756" s="615">
        <v>10</v>
      </c>
      <c r="R756" s="615">
        <v>1</v>
      </c>
      <c r="S756" s="615">
        <f t="shared" si="169"/>
        <v>10</v>
      </c>
      <c r="T756" s="4496"/>
    </row>
    <row r="757" spans="1:21">
      <c r="A757" s="1969" t="s">
        <v>315</v>
      </c>
      <c r="B757" s="1970" t="s">
        <v>902</v>
      </c>
      <c r="C757" s="4453">
        <v>361405</v>
      </c>
      <c r="D757" s="4079">
        <v>3274</v>
      </c>
      <c r="E757" s="602" t="s">
        <v>846</v>
      </c>
      <c r="F757" s="602" t="s">
        <v>9</v>
      </c>
      <c r="G757" s="1305" t="s">
        <v>697</v>
      </c>
      <c r="H757" s="602" t="str">
        <f t="shared" si="171"/>
        <v>PK4-QC-EE</v>
      </c>
      <c r="I757" s="1306" t="s">
        <v>896</v>
      </c>
      <c r="J757" s="651" t="s">
        <v>863</v>
      </c>
      <c r="K757" s="1307">
        <v>90</v>
      </c>
      <c r="L757" s="1308"/>
      <c r="M757" s="1309"/>
      <c r="N757" s="1309"/>
      <c r="O757" s="601" t="s">
        <v>80</v>
      </c>
      <c r="P757" s="601"/>
      <c r="Q757" s="601">
        <v>20</v>
      </c>
      <c r="R757" s="601">
        <v>1</v>
      </c>
      <c r="S757" s="601">
        <f t="shared" si="169"/>
        <v>20</v>
      </c>
      <c r="T757" s="4491" t="s">
        <v>384</v>
      </c>
      <c r="U757" s="665" t="s">
        <v>531</v>
      </c>
    </row>
    <row r="758" spans="1:21" ht="12.75" customHeight="1">
      <c r="A758" s="1971" t="s">
        <v>315</v>
      </c>
      <c r="B758" s="1972" t="s">
        <v>903</v>
      </c>
      <c r="C758" s="4454"/>
      <c r="D758" s="4080"/>
      <c r="E758" s="1310" t="s">
        <v>846</v>
      </c>
      <c r="F758" s="1310" t="s">
        <v>9</v>
      </c>
      <c r="G758" s="1682" t="s">
        <v>697</v>
      </c>
      <c r="H758" s="1310" t="str">
        <f t="shared" si="171"/>
        <v>PK4-QC-EE</v>
      </c>
      <c r="I758" s="1315" t="s">
        <v>898</v>
      </c>
      <c r="J758" s="656" t="s">
        <v>863</v>
      </c>
      <c r="K758" s="1316">
        <v>90</v>
      </c>
      <c r="L758" s="1317"/>
      <c r="M758" s="1318"/>
      <c r="N758" s="1318"/>
      <c r="O758" s="610" t="s">
        <v>80</v>
      </c>
      <c r="P758" s="610"/>
      <c r="Q758" s="610">
        <v>20</v>
      </c>
      <c r="R758" s="610">
        <v>1</v>
      </c>
      <c r="S758" s="610">
        <f t="shared" si="169"/>
        <v>20</v>
      </c>
      <c r="T758" s="4492"/>
    </row>
    <row r="759" spans="1:21" ht="12.75" customHeight="1">
      <c r="A759" s="1971" t="s">
        <v>315</v>
      </c>
      <c r="B759" s="1972" t="s">
        <v>904</v>
      </c>
      <c r="C759" s="4454"/>
      <c r="D759" s="4080"/>
      <c r="E759" s="619" t="s">
        <v>846</v>
      </c>
      <c r="F759" s="619" t="s">
        <v>9</v>
      </c>
      <c r="G759" s="1684" t="s">
        <v>697</v>
      </c>
      <c r="H759" s="619" t="str">
        <f t="shared" si="171"/>
        <v>PK4-QC-EE</v>
      </c>
      <c r="I759" s="1315" t="s">
        <v>899</v>
      </c>
      <c r="J759" s="656" t="s">
        <v>863</v>
      </c>
      <c r="K759" s="1316">
        <v>90</v>
      </c>
      <c r="L759" s="1317"/>
      <c r="M759" s="1318"/>
      <c r="N759" s="1318"/>
      <c r="O759" s="610" t="s">
        <v>80</v>
      </c>
      <c r="P759" s="610"/>
      <c r="Q759" s="610">
        <v>20</v>
      </c>
      <c r="R759" s="610">
        <v>1</v>
      </c>
      <c r="S759" s="610">
        <f t="shared" si="169"/>
        <v>20</v>
      </c>
      <c r="T759" s="4492"/>
    </row>
    <row r="760" spans="1:21" ht="13.5" customHeight="1" thickBot="1">
      <c r="A760" s="1973" t="s">
        <v>315</v>
      </c>
      <c r="B760" s="1974" t="s">
        <v>905</v>
      </c>
      <c r="C760" s="4455"/>
      <c r="D760" s="4081"/>
      <c r="E760" s="1154" t="s">
        <v>846</v>
      </c>
      <c r="F760" s="1154" t="s">
        <v>9</v>
      </c>
      <c r="G760" s="1685" t="s">
        <v>697</v>
      </c>
      <c r="H760" s="1154" t="str">
        <f t="shared" si="171"/>
        <v>PK4-QC-EE</v>
      </c>
      <c r="I760" s="1324" t="s">
        <v>900</v>
      </c>
      <c r="J760" s="1328" t="s">
        <v>863</v>
      </c>
      <c r="K760" s="1325">
        <v>90</v>
      </c>
      <c r="L760" s="1326"/>
      <c r="M760" s="1327"/>
      <c r="N760" s="1327"/>
      <c r="O760" s="615" t="s">
        <v>80</v>
      </c>
      <c r="P760" s="615"/>
      <c r="Q760" s="615">
        <v>20</v>
      </c>
      <c r="R760" s="615">
        <v>1</v>
      </c>
      <c r="S760" s="615">
        <f t="shared" si="169"/>
        <v>20</v>
      </c>
      <c r="T760" s="4493"/>
    </row>
    <row r="761" spans="1:21">
      <c r="A761" s="1969" t="s">
        <v>315</v>
      </c>
      <c r="B761" s="1970" t="s">
        <v>902</v>
      </c>
      <c r="C761" s="4453">
        <v>361406</v>
      </c>
      <c r="D761" s="4079">
        <v>3275</v>
      </c>
      <c r="E761" s="602" t="s">
        <v>846</v>
      </c>
      <c r="F761" s="602" t="s">
        <v>34</v>
      </c>
      <c r="G761" s="1305" t="s">
        <v>697</v>
      </c>
      <c r="H761" s="602" t="str">
        <f t="shared" si="171"/>
        <v>PK4-QR-EE</v>
      </c>
      <c r="I761" s="1306" t="s">
        <v>896</v>
      </c>
      <c r="J761" s="651" t="s">
        <v>906</v>
      </c>
      <c r="K761" s="1307">
        <v>90</v>
      </c>
      <c r="L761" s="1308"/>
      <c r="M761" s="1309"/>
      <c r="N761" s="1309"/>
      <c r="O761" s="601" t="s">
        <v>80</v>
      </c>
      <c r="P761" s="601"/>
      <c r="Q761" s="601">
        <v>5</v>
      </c>
      <c r="R761" s="601">
        <v>1</v>
      </c>
      <c r="S761" s="601">
        <f t="shared" si="169"/>
        <v>5</v>
      </c>
      <c r="T761" s="4491" t="s">
        <v>385</v>
      </c>
      <c r="U761" s="665" t="s">
        <v>530</v>
      </c>
    </row>
    <row r="762" spans="1:21" ht="12.75" customHeight="1">
      <c r="A762" s="1971" t="s">
        <v>315</v>
      </c>
      <c r="B762" s="1972" t="s">
        <v>903</v>
      </c>
      <c r="C762" s="4454"/>
      <c r="D762" s="4080"/>
      <c r="E762" s="1310" t="s">
        <v>846</v>
      </c>
      <c r="F762" s="1310" t="s">
        <v>34</v>
      </c>
      <c r="G762" s="1682" t="s">
        <v>697</v>
      </c>
      <c r="H762" s="1310" t="str">
        <f t="shared" si="171"/>
        <v>PK4-QR-EE</v>
      </c>
      <c r="I762" s="1315" t="s">
        <v>898</v>
      </c>
      <c r="J762" s="656" t="s">
        <v>906</v>
      </c>
      <c r="K762" s="1316">
        <v>90</v>
      </c>
      <c r="L762" s="1317"/>
      <c r="M762" s="1318"/>
      <c r="N762" s="1318"/>
      <c r="O762" s="610" t="s">
        <v>80</v>
      </c>
      <c r="P762" s="610"/>
      <c r="Q762" s="610">
        <v>5</v>
      </c>
      <c r="R762" s="610">
        <v>1</v>
      </c>
      <c r="S762" s="610">
        <f t="shared" si="169"/>
        <v>5</v>
      </c>
      <c r="T762" s="4492"/>
    </row>
    <row r="763" spans="1:21" ht="12.75" customHeight="1">
      <c r="A763" s="1971" t="s">
        <v>315</v>
      </c>
      <c r="B763" s="1972" t="s">
        <v>904</v>
      </c>
      <c r="C763" s="4454"/>
      <c r="D763" s="4080"/>
      <c r="E763" s="619" t="s">
        <v>846</v>
      </c>
      <c r="F763" s="619" t="s">
        <v>34</v>
      </c>
      <c r="G763" s="1684" t="s">
        <v>697</v>
      </c>
      <c r="H763" s="619" t="str">
        <f t="shared" si="171"/>
        <v>PK4-QR-EE</v>
      </c>
      <c r="I763" s="1315" t="s">
        <v>899</v>
      </c>
      <c r="J763" s="656" t="s">
        <v>906</v>
      </c>
      <c r="K763" s="1316">
        <v>90</v>
      </c>
      <c r="L763" s="1317"/>
      <c r="M763" s="1318"/>
      <c r="N763" s="1318"/>
      <c r="O763" s="610" t="s">
        <v>80</v>
      </c>
      <c r="P763" s="610"/>
      <c r="Q763" s="610">
        <v>5</v>
      </c>
      <c r="R763" s="610">
        <v>1</v>
      </c>
      <c r="S763" s="610">
        <f t="shared" si="169"/>
        <v>5</v>
      </c>
      <c r="T763" s="4492"/>
    </row>
    <row r="764" spans="1:21" ht="13.5" customHeight="1" thickBot="1">
      <c r="A764" s="1971" t="s">
        <v>315</v>
      </c>
      <c r="B764" s="1972" t="s">
        <v>905</v>
      </c>
      <c r="C764" s="4455"/>
      <c r="D764" s="4081"/>
      <c r="E764" s="1154" t="s">
        <v>846</v>
      </c>
      <c r="F764" s="1154" t="s">
        <v>34</v>
      </c>
      <c r="G764" s="1685" t="s">
        <v>697</v>
      </c>
      <c r="H764" s="1154" t="str">
        <f t="shared" si="171"/>
        <v>PK4-QR-EE</v>
      </c>
      <c r="I764" s="1324" t="s">
        <v>900</v>
      </c>
      <c r="J764" s="1328" t="s">
        <v>906</v>
      </c>
      <c r="K764" s="1325">
        <v>90</v>
      </c>
      <c r="L764" s="1326"/>
      <c r="M764" s="1327"/>
      <c r="N764" s="1327"/>
      <c r="O764" s="615" t="s">
        <v>80</v>
      </c>
      <c r="P764" s="615"/>
      <c r="Q764" s="615">
        <v>5</v>
      </c>
      <c r="R764" s="615">
        <v>1</v>
      </c>
      <c r="S764" s="615">
        <f t="shared" si="169"/>
        <v>5</v>
      </c>
      <c r="T764" s="4493"/>
    </row>
    <row r="765" spans="1:21">
      <c r="A765" s="2213" t="s">
        <v>315</v>
      </c>
      <c r="B765" s="1970" t="s">
        <v>907</v>
      </c>
      <c r="C765" s="4453">
        <v>361407</v>
      </c>
      <c r="D765" s="4079">
        <v>3276</v>
      </c>
      <c r="E765" s="602" t="s">
        <v>695</v>
      </c>
      <c r="F765" s="602" t="s">
        <v>9</v>
      </c>
      <c r="G765" s="1305" t="s">
        <v>697</v>
      </c>
      <c r="H765" s="602" t="str">
        <f t="shared" si="171"/>
        <v>PK4-MC-EE</v>
      </c>
      <c r="I765" s="651" t="s">
        <v>913</v>
      </c>
      <c r="J765" s="656" t="s">
        <v>897</v>
      </c>
      <c r="K765" s="1307">
        <v>30</v>
      </c>
      <c r="L765" s="1308"/>
      <c r="M765" s="1309"/>
      <c r="N765" s="1309"/>
      <c r="O765" s="601"/>
      <c r="P765" s="601" t="s">
        <v>80</v>
      </c>
      <c r="Q765" s="601">
        <v>5</v>
      </c>
      <c r="R765" s="601">
        <v>1</v>
      </c>
      <c r="S765" s="601">
        <f t="shared" si="169"/>
        <v>5</v>
      </c>
      <c r="T765" s="4494" t="s">
        <v>384</v>
      </c>
      <c r="U765" s="665" t="s">
        <v>531</v>
      </c>
    </row>
    <row r="766" spans="1:21" ht="12.75" customHeight="1">
      <c r="A766" s="2214" t="s">
        <v>315</v>
      </c>
      <c r="B766" s="1972"/>
      <c r="C766" s="4454"/>
      <c r="D766" s="4080"/>
      <c r="E766" s="1310" t="s">
        <v>695</v>
      </c>
      <c r="F766" s="1310" t="s">
        <v>9</v>
      </c>
      <c r="G766" s="1682" t="s">
        <v>697</v>
      </c>
      <c r="H766" s="1310" t="str">
        <f t="shared" si="171"/>
        <v>PK4-MC-EE</v>
      </c>
      <c r="I766" s="1311" t="s">
        <v>913</v>
      </c>
      <c r="J766" s="656" t="s">
        <v>901</v>
      </c>
      <c r="K766" s="1312">
        <v>30</v>
      </c>
      <c r="L766" s="1313"/>
      <c r="M766" s="1314"/>
      <c r="N766" s="1314"/>
      <c r="O766" s="1248"/>
      <c r="P766" s="1248" t="s">
        <v>80</v>
      </c>
      <c r="Q766" s="1248">
        <v>5</v>
      </c>
      <c r="R766" s="1248">
        <v>1</v>
      </c>
      <c r="S766" s="1248">
        <f t="shared" si="169"/>
        <v>5</v>
      </c>
      <c r="T766" s="4495"/>
    </row>
    <row r="767" spans="1:21" ht="12.75" customHeight="1">
      <c r="A767" s="2214" t="s">
        <v>315</v>
      </c>
      <c r="B767" s="1972" t="s">
        <v>908</v>
      </c>
      <c r="C767" s="4454"/>
      <c r="D767" s="4080"/>
      <c r="E767" s="619" t="s">
        <v>695</v>
      </c>
      <c r="F767" s="619" t="s">
        <v>9</v>
      </c>
      <c r="G767" s="1684" t="s">
        <v>697</v>
      </c>
      <c r="H767" s="619" t="str">
        <f t="shared" si="171"/>
        <v>PK4-MC-EE</v>
      </c>
      <c r="I767" s="1315" t="s">
        <v>914</v>
      </c>
      <c r="J767" s="656" t="s">
        <v>897</v>
      </c>
      <c r="K767" s="1316">
        <v>30</v>
      </c>
      <c r="L767" s="1317"/>
      <c r="M767" s="1318"/>
      <c r="N767" s="1318"/>
      <c r="O767" s="610"/>
      <c r="P767" s="610" t="s">
        <v>80</v>
      </c>
      <c r="Q767" s="610">
        <v>5</v>
      </c>
      <c r="R767" s="610">
        <v>1</v>
      </c>
      <c r="S767" s="610">
        <f t="shared" si="169"/>
        <v>5</v>
      </c>
      <c r="T767" s="4495"/>
    </row>
    <row r="768" spans="1:21" ht="12.75" customHeight="1">
      <c r="A768" s="2214" t="s">
        <v>315</v>
      </c>
      <c r="B768" s="1972"/>
      <c r="C768" s="4454"/>
      <c r="D768" s="4080"/>
      <c r="E768" s="619" t="s">
        <v>695</v>
      </c>
      <c r="F768" s="619" t="s">
        <v>9</v>
      </c>
      <c r="G768" s="1684" t="s">
        <v>697</v>
      </c>
      <c r="H768" s="619" t="str">
        <f t="shared" si="171"/>
        <v>PK4-MC-EE</v>
      </c>
      <c r="I768" s="1315" t="s">
        <v>914</v>
      </c>
      <c r="J768" s="656" t="s">
        <v>901</v>
      </c>
      <c r="K768" s="1316">
        <v>30</v>
      </c>
      <c r="L768" s="1317"/>
      <c r="M768" s="1318"/>
      <c r="N768" s="1318"/>
      <c r="O768" s="610"/>
      <c r="P768" s="610" t="s">
        <v>80</v>
      </c>
      <c r="Q768" s="610">
        <v>5</v>
      </c>
      <c r="R768" s="610">
        <v>1</v>
      </c>
      <c r="S768" s="610">
        <f t="shared" si="169"/>
        <v>5</v>
      </c>
      <c r="T768" s="4495"/>
    </row>
    <row r="769" spans="1:21" ht="12.75" customHeight="1">
      <c r="A769" s="2214" t="s">
        <v>315</v>
      </c>
      <c r="B769" s="1972" t="s">
        <v>909</v>
      </c>
      <c r="C769" s="4454"/>
      <c r="D769" s="4080"/>
      <c r="E769" s="619" t="s">
        <v>695</v>
      </c>
      <c r="F769" s="619" t="s">
        <v>9</v>
      </c>
      <c r="G769" s="1684" t="s">
        <v>697</v>
      </c>
      <c r="H769" s="619" t="str">
        <f t="shared" si="171"/>
        <v>PK4-MC-EE</v>
      </c>
      <c r="I769" s="1315" t="s">
        <v>915</v>
      </c>
      <c r="J769" s="656" t="s">
        <v>897</v>
      </c>
      <c r="K769" s="1316">
        <v>30</v>
      </c>
      <c r="L769" s="1317"/>
      <c r="M769" s="1318"/>
      <c r="N769" s="1318"/>
      <c r="O769" s="610"/>
      <c r="P769" s="610" t="s">
        <v>80</v>
      </c>
      <c r="Q769" s="610">
        <v>5</v>
      </c>
      <c r="R769" s="610">
        <v>1</v>
      </c>
      <c r="S769" s="610">
        <f>Q769*R769</f>
        <v>5</v>
      </c>
      <c r="T769" s="4495"/>
    </row>
    <row r="770" spans="1:21" ht="12.75" customHeight="1">
      <c r="A770" s="2214" t="s">
        <v>315</v>
      </c>
      <c r="B770" s="1972"/>
      <c r="C770" s="4454"/>
      <c r="D770" s="4080"/>
      <c r="E770" s="1319" t="s">
        <v>695</v>
      </c>
      <c r="F770" s="1319" t="s">
        <v>9</v>
      </c>
      <c r="G770" s="1683" t="s">
        <v>697</v>
      </c>
      <c r="H770" s="1319" t="str">
        <f t="shared" si="171"/>
        <v>PK4-MC-EE</v>
      </c>
      <c r="I770" s="1320" t="s">
        <v>915</v>
      </c>
      <c r="J770" s="656" t="s">
        <v>901</v>
      </c>
      <c r="K770" s="1321">
        <v>30</v>
      </c>
      <c r="L770" s="1322"/>
      <c r="M770" s="1323"/>
      <c r="N770" s="1323"/>
      <c r="O770" s="1141"/>
      <c r="P770" s="1141" t="s">
        <v>80</v>
      </c>
      <c r="Q770" s="1141">
        <v>5</v>
      </c>
      <c r="R770" s="1141">
        <v>1</v>
      </c>
      <c r="S770" s="1141">
        <f t="shared" si="169"/>
        <v>5</v>
      </c>
      <c r="T770" s="4495"/>
    </row>
    <row r="771" spans="1:21" ht="12.75" customHeight="1">
      <c r="A771" s="2214" t="s">
        <v>315</v>
      </c>
      <c r="B771" s="1972" t="s">
        <v>910</v>
      </c>
      <c r="C771" s="4454"/>
      <c r="D771" s="4080"/>
      <c r="E771" s="619" t="s">
        <v>695</v>
      </c>
      <c r="F771" s="619" t="s">
        <v>9</v>
      </c>
      <c r="G771" s="1684" t="s">
        <v>697</v>
      </c>
      <c r="H771" s="619" t="str">
        <f t="shared" si="171"/>
        <v>PK4-MC-EE</v>
      </c>
      <c r="I771" s="1315" t="s">
        <v>916</v>
      </c>
      <c r="J771" s="656" t="s">
        <v>897</v>
      </c>
      <c r="K771" s="1316">
        <v>30</v>
      </c>
      <c r="L771" s="1317"/>
      <c r="M771" s="1318"/>
      <c r="N771" s="1318"/>
      <c r="O771" s="610"/>
      <c r="P771" s="610" t="s">
        <v>80</v>
      </c>
      <c r="Q771" s="610">
        <v>5</v>
      </c>
      <c r="R771" s="610">
        <v>1</v>
      </c>
      <c r="S771" s="610">
        <f t="shared" si="169"/>
        <v>5</v>
      </c>
      <c r="T771" s="4495"/>
    </row>
    <row r="772" spans="1:21" ht="12.75" customHeight="1">
      <c r="A772" s="2214" t="s">
        <v>315</v>
      </c>
      <c r="B772" s="1972"/>
      <c r="C772" s="4454"/>
      <c r="D772" s="4080"/>
      <c r="E772" s="1319" t="s">
        <v>695</v>
      </c>
      <c r="F772" s="1319" t="s">
        <v>9</v>
      </c>
      <c r="G772" s="1683" t="s">
        <v>697</v>
      </c>
      <c r="H772" s="1319" t="str">
        <f t="shared" si="171"/>
        <v>PK4-MC-EE</v>
      </c>
      <c r="I772" s="1315" t="s">
        <v>916</v>
      </c>
      <c r="J772" s="656" t="s">
        <v>901</v>
      </c>
      <c r="K772" s="1321">
        <v>30</v>
      </c>
      <c r="L772" s="1322"/>
      <c r="M772" s="1323"/>
      <c r="N772" s="1323"/>
      <c r="O772" s="1141"/>
      <c r="P772" s="1141" t="s">
        <v>80</v>
      </c>
      <c r="Q772" s="1141">
        <v>5</v>
      </c>
      <c r="R772" s="1141">
        <v>1</v>
      </c>
      <c r="S772" s="1141">
        <f t="shared" si="169"/>
        <v>5</v>
      </c>
      <c r="T772" s="4495"/>
    </row>
    <row r="773" spans="1:21" ht="12.75" customHeight="1">
      <c r="A773" s="2214" t="s">
        <v>315</v>
      </c>
      <c r="B773" s="1972" t="s">
        <v>911</v>
      </c>
      <c r="C773" s="4454"/>
      <c r="D773" s="4080"/>
      <c r="E773" s="619" t="s">
        <v>695</v>
      </c>
      <c r="F773" s="619" t="s">
        <v>9</v>
      </c>
      <c r="G773" s="1684" t="s">
        <v>697</v>
      </c>
      <c r="H773" s="619" t="str">
        <f t="shared" si="171"/>
        <v>PK4-MC-EE</v>
      </c>
      <c r="I773" s="1315" t="s">
        <v>917</v>
      </c>
      <c r="J773" s="656" t="s">
        <v>897</v>
      </c>
      <c r="K773" s="1316">
        <v>30</v>
      </c>
      <c r="L773" s="1317"/>
      <c r="M773" s="1318"/>
      <c r="N773" s="1318"/>
      <c r="O773" s="610"/>
      <c r="P773" s="610" t="s">
        <v>80</v>
      </c>
      <c r="Q773" s="610">
        <v>5</v>
      </c>
      <c r="R773" s="610">
        <v>1</v>
      </c>
      <c r="S773" s="610">
        <f t="shared" si="169"/>
        <v>5</v>
      </c>
      <c r="T773" s="4495"/>
    </row>
    <row r="774" spans="1:21" ht="12.75" customHeight="1">
      <c r="A774" s="2214" t="s">
        <v>315</v>
      </c>
      <c r="B774" s="1972"/>
      <c r="C774" s="4454"/>
      <c r="D774" s="4080"/>
      <c r="E774" s="1319" t="s">
        <v>695</v>
      </c>
      <c r="F774" s="1319" t="s">
        <v>9</v>
      </c>
      <c r="G774" s="1683" t="s">
        <v>697</v>
      </c>
      <c r="H774" s="1319" t="str">
        <f t="shared" si="171"/>
        <v>PK4-MC-EE</v>
      </c>
      <c r="I774" s="1315" t="s">
        <v>917</v>
      </c>
      <c r="J774" s="656" t="s">
        <v>901</v>
      </c>
      <c r="K774" s="1321">
        <v>30</v>
      </c>
      <c r="L774" s="1322"/>
      <c r="M774" s="1323"/>
      <c r="N774" s="1323"/>
      <c r="O774" s="1141"/>
      <c r="P774" s="1141" t="s">
        <v>80</v>
      </c>
      <c r="Q774" s="1141">
        <v>5</v>
      </c>
      <c r="R774" s="1141">
        <v>1</v>
      </c>
      <c r="S774" s="1141">
        <f t="shared" si="169"/>
        <v>5</v>
      </c>
      <c r="T774" s="4495"/>
    </row>
    <row r="775" spans="1:21" ht="12.75" customHeight="1">
      <c r="A775" s="2214" t="s">
        <v>315</v>
      </c>
      <c r="B775" s="1972" t="s">
        <v>912</v>
      </c>
      <c r="C775" s="4454"/>
      <c r="D775" s="4080"/>
      <c r="E775" s="1319" t="s">
        <v>695</v>
      </c>
      <c r="F775" s="1319" t="s">
        <v>9</v>
      </c>
      <c r="G775" s="1683" t="s">
        <v>697</v>
      </c>
      <c r="H775" s="1319" t="str">
        <f t="shared" si="171"/>
        <v>PK4-MC-EE</v>
      </c>
      <c r="I775" s="1320" t="s">
        <v>918</v>
      </c>
      <c r="J775" s="656" t="s">
        <v>897</v>
      </c>
      <c r="K775" s="1321">
        <v>30</v>
      </c>
      <c r="L775" s="1322"/>
      <c r="M775" s="1323"/>
      <c r="N775" s="1323"/>
      <c r="O775" s="1141"/>
      <c r="P775" s="1141" t="s">
        <v>80</v>
      </c>
      <c r="Q775" s="1141">
        <v>5</v>
      </c>
      <c r="R775" s="1141">
        <v>1</v>
      </c>
      <c r="S775" s="1141">
        <f t="shared" si="169"/>
        <v>5</v>
      </c>
      <c r="T775" s="4495"/>
    </row>
    <row r="776" spans="1:21" ht="13.5" customHeight="1" thickBot="1">
      <c r="A776" s="2215" t="s">
        <v>315</v>
      </c>
      <c r="B776" s="1974"/>
      <c r="C776" s="4455"/>
      <c r="D776" s="4081"/>
      <c r="E776" s="1154" t="s">
        <v>695</v>
      </c>
      <c r="F776" s="1154" t="s">
        <v>9</v>
      </c>
      <c r="G776" s="1685" t="s">
        <v>697</v>
      </c>
      <c r="H776" s="1154" t="str">
        <f t="shared" si="171"/>
        <v>PK4-MC-EE</v>
      </c>
      <c r="I776" s="1324" t="s">
        <v>918</v>
      </c>
      <c r="J776" s="656" t="s">
        <v>901</v>
      </c>
      <c r="K776" s="1325">
        <v>30</v>
      </c>
      <c r="L776" s="1326"/>
      <c r="M776" s="1327"/>
      <c r="N776" s="1327"/>
      <c r="O776" s="615"/>
      <c r="P776" s="615" t="s">
        <v>80</v>
      </c>
      <c r="Q776" s="615">
        <v>5</v>
      </c>
      <c r="R776" s="615">
        <v>1</v>
      </c>
      <c r="S776" s="615">
        <f t="shared" si="169"/>
        <v>5</v>
      </c>
      <c r="T776" s="4496"/>
    </row>
    <row r="777" spans="1:21">
      <c r="A777" s="1971" t="s">
        <v>315</v>
      </c>
      <c r="B777" s="1972" t="s">
        <v>907</v>
      </c>
      <c r="C777" s="4453">
        <v>361408</v>
      </c>
      <c r="D777" s="4079">
        <v>3277</v>
      </c>
      <c r="E777" s="602" t="s">
        <v>846</v>
      </c>
      <c r="F777" s="602" t="s">
        <v>9</v>
      </c>
      <c r="G777" s="1305" t="s">
        <v>697</v>
      </c>
      <c r="H777" s="602" t="str">
        <f t="shared" si="171"/>
        <v>PK4-QC-EE</v>
      </c>
      <c r="I777" s="651" t="s">
        <v>913</v>
      </c>
      <c r="J777" s="651" t="s">
        <v>863</v>
      </c>
      <c r="K777" s="1307">
        <v>90</v>
      </c>
      <c r="L777" s="1308"/>
      <c r="M777" s="1309"/>
      <c r="N777" s="1309"/>
      <c r="O777" s="601" t="s">
        <v>80</v>
      </c>
      <c r="P777" s="601"/>
      <c r="Q777" s="601">
        <v>20</v>
      </c>
      <c r="R777" s="601">
        <v>1</v>
      </c>
      <c r="S777" s="601">
        <f t="shared" si="169"/>
        <v>20</v>
      </c>
      <c r="T777" s="4503" t="s">
        <v>384</v>
      </c>
      <c r="U777" s="665" t="s">
        <v>531</v>
      </c>
    </row>
    <row r="778" spans="1:21" ht="12.75" customHeight="1">
      <c r="A778" s="1971" t="s">
        <v>315</v>
      </c>
      <c r="B778" s="1972" t="s">
        <v>908</v>
      </c>
      <c r="C778" s="4454"/>
      <c r="D778" s="4080"/>
      <c r="E778" s="619" t="s">
        <v>846</v>
      </c>
      <c r="F778" s="619" t="s">
        <v>9</v>
      </c>
      <c r="G778" s="1684" t="s">
        <v>697</v>
      </c>
      <c r="H778" s="619" t="str">
        <f t="shared" si="171"/>
        <v>PK4-QC-EE</v>
      </c>
      <c r="I778" s="656" t="s">
        <v>914</v>
      </c>
      <c r="J778" s="656" t="s">
        <v>863</v>
      </c>
      <c r="K778" s="1316">
        <v>90</v>
      </c>
      <c r="L778" s="1317"/>
      <c r="M778" s="1318"/>
      <c r="N778" s="1318"/>
      <c r="O778" s="610" t="s">
        <v>80</v>
      </c>
      <c r="P778" s="610"/>
      <c r="Q778" s="610">
        <v>20</v>
      </c>
      <c r="R778" s="610">
        <v>1</v>
      </c>
      <c r="S778" s="610">
        <f t="shared" si="169"/>
        <v>20</v>
      </c>
      <c r="T778" s="3626"/>
    </row>
    <row r="779" spans="1:21" ht="12.75" customHeight="1">
      <c r="A779" s="1971" t="s">
        <v>315</v>
      </c>
      <c r="B779" s="1972" t="s">
        <v>909</v>
      </c>
      <c r="C779" s="4454"/>
      <c r="D779" s="4080"/>
      <c r="E779" s="619" t="s">
        <v>846</v>
      </c>
      <c r="F779" s="619" t="s">
        <v>9</v>
      </c>
      <c r="G779" s="1684" t="s">
        <v>697</v>
      </c>
      <c r="H779" s="619" t="str">
        <f t="shared" si="171"/>
        <v>PK4-QC-EE</v>
      </c>
      <c r="I779" s="656" t="s">
        <v>915</v>
      </c>
      <c r="J779" s="656" t="s">
        <v>863</v>
      </c>
      <c r="K779" s="1316">
        <v>90</v>
      </c>
      <c r="L779" s="1317"/>
      <c r="M779" s="1318"/>
      <c r="N779" s="1318"/>
      <c r="O779" s="610" t="s">
        <v>80</v>
      </c>
      <c r="P779" s="610"/>
      <c r="Q779" s="610">
        <v>20</v>
      </c>
      <c r="R779" s="610">
        <v>1</v>
      </c>
      <c r="S779" s="610">
        <f t="shared" si="169"/>
        <v>20</v>
      </c>
      <c r="T779" s="3626"/>
    </row>
    <row r="780" spans="1:21" ht="12.75" customHeight="1">
      <c r="A780" s="1971" t="s">
        <v>315</v>
      </c>
      <c r="B780" s="1972" t="s">
        <v>910</v>
      </c>
      <c r="C780" s="4454"/>
      <c r="D780" s="4080"/>
      <c r="E780" s="619" t="s">
        <v>846</v>
      </c>
      <c r="F780" s="619" t="s">
        <v>9</v>
      </c>
      <c r="G780" s="1684" t="s">
        <v>697</v>
      </c>
      <c r="H780" s="619" t="str">
        <f t="shared" si="171"/>
        <v>PK4-QC-EE</v>
      </c>
      <c r="I780" s="656" t="s">
        <v>916</v>
      </c>
      <c r="J780" s="656" t="s">
        <v>863</v>
      </c>
      <c r="K780" s="1316">
        <v>90</v>
      </c>
      <c r="L780" s="1317"/>
      <c r="M780" s="1318"/>
      <c r="N780" s="1318"/>
      <c r="O780" s="610" t="s">
        <v>80</v>
      </c>
      <c r="P780" s="610"/>
      <c r="Q780" s="610">
        <v>20</v>
      </c>
      <c r="R780" s="610">
        <v>1</v>
      </c>
      <c r="S780" s="610">
        <f t="shared" si="169"/>
        <v>20</v>
      </c>
      <c r="T780" s="3626"/>
    </row>
    <row r="781" spans="1:21" ht="12.75" customHeight="1">
      <c r="A781" s="1971" t="s">
        <v>315</v>
      </c>
      <c r="B781" s="1972" t="s">
        <v>911</v>
      </c>
      <c r="C781" s="4454"/>
      <c r="D781" s="4080"/>
      <c r="E781" s="619" t="s">
        <v>846</v>
      </c>
      <c r="F781" s="619" t="s">
        <v>9</v>
      </c>
      <c r="G781" s="1684" t="s">
        <v>697</v>
      </c>
      <c r="H781" s="619" t="str">
        <f t="shared" si="171"/>
        <v>PK4-QC-EE</v>
      </c>
      <c r="I781" s="656" t="s">
        <v>917</v>
      </c>
      <c r="J781" s="656" t="s">
        <v>863</v>
      </c>
      <c r="K781" s="1316">
        <v>90</v>
      </c>
      <c r="L781" s="1317"/>
      <c r="M781" s="1318"/>
      <c r="N781" s="1318"/>
      <c r="O781" s="610" t="s">
        <v>80</v>
      </c>
      <c r="P781" s="610"/>
      <c r="Q781" s="610">
        <v>20</v>
      </c>
      <c r="R781" s="610">
        <v>1</v>
      </c>
      <c r="S781" s="610">
        <f t="shared" si="169"/>
        <v>20</v>
      </c>
      <c r="T781" s="3626"/>
    </row>
    <row r="782" spans="1:21" ht="13.5" customHeight="1" thickBot="1">
      <c r="A782" s="1971" t="s">
        <v>315</v>
      </c>
      <c r="B782" s="1972" t="s">
        <v>912</v>
      </c>
      <c r="C782" s="4455"/>
      <c r="D782" s="4081"/>
      <c r="E782" s="1319" t="s">
        <v>846</v>
      </c>
      <c r="F782" s="1319" t="s">
        <v>9</v>
      </c>
      <c r="G782" s="1683" t="s">
        <v>697</v>
      </c>
      <c r="H782" s="1319" t="str">
        <f t="shared" si="171"/>
        <v>PK4-QC-EE</v>
      </c>
      <c r="I782" s="1329" t="s">
        <v>918</v>
      </c>
      <c r="J782" s="1329" t="s">
        <v>863</v>
      </c>
      <c r="K782" s="1321">
        <v>90</v>
      </c>
      <c r="L782" s="1322"/>
      <c r="M782" s="1323"/>
      <c r="N782" s="1323"/>
      <c r="O782" s="1141" t="s">
        <v>80</v>
      </c>
      <c r="P782" s="1141"/>
      <c r="Q782" s="1141">
        <v>20</v>
      </c>
      <c r="R782" s="1141">
        <v>1</v>
      </c>
      <c r="S782" s="1141">
        <f t="shared" si="169"/>
        <v>20</v>
      </c>
      <c r="T782" s="3626"/>
    </row>
    <row r="783" spans="1:21">
      <c r="A783" s="1969" t="s">
        <v>315</v>
      </c>
      <c r="B783" s="1970" t="s">
        <v>907</v>
      </c>
      <c r="C783" s="4453">
        <v>361409</v>
      </c>
      <c r="D783" s="4079">
        <v>3278</v>
      </c>
      <c r="E783" s="602" t="s">
        <v>846</v>
      </c>
      <c r="F783" s="602" t="s">
        <v>34</v>
      </c>
      <c r="G783" s="1305" t="s">
        <v>697</v>
      </c>
      <c r="H783" s="602" t="str">
        <f t="shared" si="171"/>
        <v>PK4-QR-EE</v>
      </c>
      <c r="I783" s="651" t="s">
        <v>913</v>
      </c>
      <c r="J783" s="651" t="s">
        <v>906</v>
      </c>
      <c r="K783" s="1307">
        <v>90</v>
      </c>
      <c r="L783" s="1308"/>
      <c r="M783" s="1309"/>
      <c r="N783" s="1309"/>
      <c r="O783" s="601" t="s">
        <v>80</v>
      </c>
      <c r="P783" s="601"/>
      <c r="Q783" s="601">
        <v>5</v>
      </c>
      <c r="R783" s="601">
        <v>1</v>
      </c>
      <c r="S783" s="607">
        <f t="shared" si="169"/>
        <v>5</v>
      </c>
      <c r="T783" s="4503" t="s">
        <v>385</v>
      </c>
      <c r="U783" s="665" t="s">
        <v>530</v>
      </c>
    </row>
    <row r="784" spans="1:21" ht="12.75" customHeight="1">
      <c r="A784" s="1971" t="s">
        <v>315</v>
      </c>
      <c r="B784" s="1972" t="s">
        <v>908</v>
      </c>
      <c r="C784" s="4454"/>
      <c r="D784" s="4080"/>
      <c r="E784" s="619" t="s">
        <v>846</v>
      </c>
      <c r="F784" s="619" t="s">
        <v>34</v>
      </c>
      <c r="G784" s="1684" t="s">
        <v>697</v>
      </c>
      <c r="H784" s="619" t="str">
        <f t="shared" si="171"/>
        <v>PK4-QR-EE</v>
      </c>
      <c r="I784" s="656" t="s">
        <v>914</v>
      </c>
      <c r="J784" s="656" t="s">
        <v>906</v>
      </c>
      <c r="K784" s="1316">
        <v>90</v>
      </c>
      <c r="L784" s="1317"/>
      <c r="M784" s="1318"/>
      <c r="N784" s="1318"/>
      <c r="O784" s="610" t="s">
        <v>80</v>
      </c>
      <c r="P784" s="610"/>
      <c r="Q784" s="610">
        <v>5</v>
      </c>
      <c r="R784" s="610">
        <v>1</v>
      </c>
      <c r="S784" s="613">
        <f t="shared" si="169"/>
        <v>5</v>
      </c>
      <c r="T784" s="4504"/>
      <c r="U784" s="665" t="s">
        <v>530</v>
      </c>
    </row>
    <row r="785" spans="1:23" ht="12.75" customHeight="1">
      <c r="A785" s="1971" t="s">
        <v>315</v>
      </c>
      <c r="B785" s="1972" t="s">
        <v>909</v>
      </c>
      <c r="C785" s="4454"/>
      <c r="D785" s="4080"/>
      <c r="E785" s="619" t="s">
        <v>846</v>
      </c>
      <c r="F785" s="619" t="s">
        <v>34</v>
      </c>
      <c r="G785" s="1684" t="s">
        <v>697</v>
      </c>
      <c r="H785" s="619" t="str">
        <f t="shared" si="171"/>
        <v>PK4-QR-EE</v>
      </c>
      <c r="I785" s="656" t="s">
        <v>915</v>
      </c>
      <c r="J785" s="656" t="s">
        <v>906</v>
      </c>
      <c r="K785" s="1316">
        <v>90</v>
      </c>
      <c r="L785" s="1317"/>
      <c r="M785" s="1318"/>
      <c r="N785" s="1318"/>
      <c r="O785" s="610" t="s">
        <v>80</v>
      </c>
      <c r="P785" s="610"/>
      <c r="Q785" s="610">
        <v>5</v>
      </c>
      <c r="R785" s="610">
        <v>1</v>
      </c>
      <c r="S785" s="613">
        <f t="shared" si="169"/>
        <v>5</v>
      </c>
      <c r="T785" s="4504"/>
    </row>
    <row r="786" spans="1:23" ht="12.75" customHeight="1">
      <c r="A786" s="1971" t="s">
        <v>315</v>
      </c>
      <c r="B786" s="1972" t="s">
        <v>910</v>
      </c>
      <c r="C786" s="4454"/>
      <c r="D786" s="4080"/>
      <c r="E786" s="619" t="s">
        <v>846</v>
      </c>
      <c r="F786" s="619" t="s">
        <v>34</v>
      </c>
      <c r="G786" s="1684" t="s">
        <v>697</v>
      </c>
      <c r="H786" s="619" t="str">
        <f t="shared" si="171"/>
        <v>PK4-QR-EE</v>
      </c>
      <c r="I786" s="656" t="s">
        <v>916</v>
      </c>
      <c r="J786" s="656" t="s">
        <v>906</v>
      </c>
      <c r="K786" s="1316">
        <v>90</v>
      </c>
      <c r="L786" s="1317"/>
      <c r="M786" s="1318"/>
      <c r="N786" s="1318"/>
      <c r="O786" s="610" t="s">
        <v>80</v>
      </c>
      <c r="P786" s="610"/>
      <c r="Q786" s="610">
        <v>5</v>
      </c>
      <c r="R786" s="610">
        <v>1</v>
      </c>
      <c r="S786" s="613">
        <f t="shared" si="169"/>
        <v>5</v>
      </c>
      <c r="T786" s="4504"/>
    </row>
    <row r="787" spans="1:23" ht="12.75" customHeight="1">
      <c r="A787" s="1971" t="s">
        <v>315</v>
      </c>
      <c r="B787" s="1972" t="s">
        <v>911</v>
      </c>
      <c r="C787" s="4454"/>
      <c r="D787" s="4080"/>
      <c r="E787" s="619" t="s">
        <v>846</v>
      </c>
      <c r="F787" s="619" t="s">
        <v>34</v>
      </c>
      <c r="G787" s="1684" t="s">
        <v>697</v>
      </c>
      <c r="H787" s="619" t="str">
        <f t="shared" si="171"/>
        <v>PK4-QR-EE</v>
      </c>
      <c r="I787" s="656" t="s">
        <v>917</v>
      </c>
      <c r="J787" s="656" t="s">
        <v>906</v>
      </c>
      <c r="K787" s="1316">
        <v>90</v>
      </c>
      <c r="L787" s="1317"/>
      <c r="M787" s="1318"/>
      <c r="N787" s="1318"/>
      <c r="O787" s="610" t="s">
        <v>80</v>
      </c>
      <c r="P787" s="610"/>
      <c r="Q787" s="610">
        <v>5</v>
      </c>
      <c r="R787" s="610">
        <v>1</v>
      </c>
      <c r="S787" s="613">
        <f t="shared" si="169"/>
        <v>5</v>
      </c>
      <c r="T787" s="4504"/>
    </row>
    <row r="788" spans="1:23" ht="13.5" customHeight="1" thickBot="1">
      <c r="A788" s="1973" t="s">
        <v>315</v>
      </c>
      <c r="B788" s="1974" t="s">
        <v>912</v>
      </c>
      <c r="C788" s="4455"/>
      <c r="D788" s="4081"/>
      <c r="E788" s="1154" t="s">
        <v>846</v>
      </c>
      <c r="F788" s="1154" t="s">
        <v>34</v>
      </c>
      <c r="G788" s="1685" t="s">
        <v>697</v>
      </c>
      <c r="H788" s="1154" t="str">
        <f t="shared" si="171"/>
        <v>PK4-QR-EE</v>
      </c>
      <c r="I788" s="749" t="s">
        <v>918</v>
      </c>
      <c r="J788" s="749" t="s">
        <v>906</v>
      </c>
      <c r="K788" s="1325">
        <v>90</v>
      </c>
      <c r="L788" s="1326"/>
      <c r="M788" s="1327"/>
      <c r="N788" s="1327"/>
      <c r="O788" s="615" t="s">
        <v>80</v>
      </c>
      <c r="P788" s="615"/>
      <c r="Q788" s="615">
        <v>5</v>
      </c>
      <c r="R788" s="615">
        <v>1</v>
      </c>
      <c r="S788" s="618">
        <f t="shared" si="169"/>
        <v>5</v>
      </c>
      <c r="T788" s="4505"/>
    </row>
    <row r="789" spans="1:23">
      <c r="A789" s="3120" t="s">
        <v>315</v>
      </c>
      <c r="B789" s="2355" t="s">
        <v>1905</v>
      </c>
      <c r="C789" s="4372">
        <v>364980</v>
      </c>
      <c r="D789" s="3601">
        <v>5846</v>
      </c>
      <c r="E789" s="4374" t="s">
        <v>718</v>
      </c>
      <c r="F789" s="4374" t="s">
        <v>34</v>
      </c>
      <c r="G789" s="4374" t="s">
        <v>536</v>
      </c>
      <c r="H789" s="4374" t="str">
        <f>A789&amp;"-"&amp;E789&amp;F789&amp;"-"&amp;G789</f>
        <v>PK4-YR-ME</v>
      </c>
      <c r="I789" s="4376" t="s">
        <v>1387</v>
      </c>
      <c r="J789" s="2338" t="s">
        <v>1593</v>
      </c>
      <c r="K789" s="4374">
        <v>365</v>
      </c>
      <c r="L789" s="2276"/>
      <c r="M789" s="414" t="s">
        <v>80</v>
      </c>
      <c r="N789" s="414"/>
      <c r="O789" s="414" t="s">
        <v>80</v>
      </c>
      <c r="P789" s="414"/>
      <c r="Q789" s="414"/>
      <c r="R789" s="414"/>
      <c r="S789" s="613"/>
      <c r="T789" s="2277"/>
      <c r="U789" s="666"/>
      <c r="V789" s="608"/>
      <c r="W789" s="608"/>
    </row>
    <row r="790" spans="1:23">
      <c r="A790" s="2274" t="s">
        <v>315</v>
      </c>
      <c r="B790" s="2275" t="s">
        <v>1386</v>
      </c>
      <c r="C790" s="4373"/>
      <c r="D790" s="3602"/>
      <c r="E790" s="4375"/>
      <c r="F790" s="4375"/>
      <c r="G790" s="4375"/>
      <c r="H790" s="4375"/>
      <c r="I790" s="4377"/>
      <c r="J790" s="2339" t="s">
        <v>1595</v>
      </c>
      <c r="K790" s="4375"/>
      <c r="L790" s="2278"/>
      <c r="M790" s="560" t="s">
        <v>80</v>
      </c>
      <c r="N790" s="560"/>
      <c r="O790" s="560" t="s">
        <v>80</v>
      </c>
      <c r="P790" s="560"/>
      <c r="Q790" s="560"/>
      <c r="R790" s="560"/>
      <c r="S790" s="1011"/>
      <c r="T790" s="2279"/>
      <c r="U790" s="666"/>
      <c r="V790" s="608"/>
      <c r="W790" s="608"/>
    </row>
    <row r="791" spans="1:23">
      <c r="A791" s="2274" t="s">
        <v>315</v>
      </c>
      <c r="B791" s="2275" t="s">
        <v>1386</v>
      </c>
      <c r="C791" s="4528">
        <v>364982</v>
      </c>
      <c r="D791" s="3631">
        <v>5848</v>
      </c>
      <c r="E791" s="3624" t="s">
        <v>695</v>
      </c>
      <c r="F791" s="3624" t="s">
        <v>42</v>
      </c>
      <c r="G791" s="3624" t="s">
        <v>536</v>
      </c>
      <c r="H791" s="3624" t="str">
        <f t="shared" ref="H791" si="172">A791&amp;"-"&amp;E791&amp;F791&amp;"-"&amp;G791</f>
        <v>PK4-ML-ME</v>
      </c>
      <c r="I791" s="4378" t="s">
        <v>1494</v>
      </c>
      <c r="J791" s="2285" t="s">
        <v>1528</v>
      </c>
      <c r="K791" s="3624">
        <v>30</v>
      </c>
      <c r="L791" s="2280"/>
      <c r="M791" s="3579" t="s">
        <v>80</v>
      </c>
      <c r="N791" s="3579"/>
      <c r="O791" s="3578" t="s">
        <v>80</v>
      </c>
      <c r="P791" s="3578"/>
      <c r="Q791" s="3578">
        <v>10</v>
      </c>
      <c r="R791" s="3578"/>
      <c r="S791" s="3612"/>
      <c r="T791" s="3615"/>
      <c r="U791" s="666"/>
      <c r="V791" s="608"/>
      <c r="W791" s="608"/>
    </row>
    <row r="792" spans="1:23">
      <c r="A792" s="2274" t="s">
        <v>315</v>
      </c>
      <c r="B792" s="2275" t="s">
        <v>1386</v>
      </c>
      <c r="C792" s="3620"/>
      <c r="D792" s="3632"/>
      <c r="E792" s="3625"/>
      <c r="F792" s="3625"/>
      <c r="G792" s="3625"/>
      <c r="H792" s="3625"/>
      <c r="I792" s="3618"/>
      <c r="J792" s="2336" t="s">
        <v>1529</v>
      </c>
      <c r="K792" s="3625"/>
      <c r="L792" s="2280"/>
      <c r="M792" s="3634"/>
      <c r="N792" s="3634"/>
      <c r="O792" s="3403"/>
      <c r="P792" s="3403"/>
      <c r="Q792" s="3403"/>
      <c r="R792" s="3403"/>
      <c r="S792" s="3613"/>
      <c r="T792" s="3616"/>
      <c r="U792" s="666"/>
      <c r="V792" s="608"/>
      <c r="W792" s="608"/>
    </row>
    <row r="793" spans="1:23">
      <c r="A793" s="2274" t="s">
        <v>315</v>
      </c>
      <c r="B793" s="2275" t="s">
        <v>1386</v>
      </c>
      <c r="C793" s="3620"/>
      <c r="D793" s="3632"/>
      <c r="E793" s="3625"/>
      <c r="F793" s="3625"/>
      <c r="G793" s="3625"/>
      <c r="H793" s="3625"/>
      <c r="I793" s="3618" t="s">
        <v>1496</v>
      </c>
      <c r="J793" s="2336" t="s">
        <v>1530</v>
      </c>
      <c r="K793" s="3625"/>
      <c r="L793" s="2280"/>
      <c r="M793" s="3634"/>
      <c r="N793" s="3634"/>
      <c r="O793" s="3403"/>
      <c r="P793" s="3403"/>
      <c r="Q793" s="3403"/>
      <c r="R793" s="3403"/>
      <c r="S793" s="3613"/>
      <c r="T793" s="3616"/>
      <c r="U793" s="666"/>
      <c r="V793" s="608"/>
      <c r="W793" s="608"/>
    </row>
    <row r="794" spans="1:23">
      <c r="A794" s="2274" t="s">
        <v>315</v>
      </c>
      <c r="B794" s="2275" t="s">
        <v>1386</v>
      </c>
      <c r="C794" s="3620"/>
      <c r="D794" s="3632"/>
      <c r="E794" s="3625"/>
      <c r="F794" s="3625"/>
      <c r="G794" s="3625"/>
      <c r="H794" s="3625"/>
      <c r="I794" s="3618"/>
      <c r="J794" s="2336" t="s">
        <v>1531</v>
      </c>
      <c r="K794" s="3625"/>
      <c r="L794" s="2280"/>
      <c r="M794" s="3634"/>
      <c r="N794" s="3634"/>
      <c r="O794" s="3403"/>
      <c r="P794" s="3403"/>
      <c r="Q794" s="3403"/>
      <c r="R794" s="3403"/>
      <c r="S794" s="3613"/>
      <c r="T794" s="3616"/>
      <c r="U794" s="666"/>
      <c r="V794" s="608"/>
      <c r="W794" s="608"/>
    </row>
    <row r="795" spans="1:23">
      <c r="A795" s="2274" t="s">
        <v>315</v>
      </c>
      <c r="B795" s="2275" t="s">
        <v>1386</v>
      </c>
      <c r="C795" s="3620"/>
      <c r="D795" s="3632"/>
      <c r="E795" s="3625"/>
      <c r="F795" s="3625"/>
      <c r="G795" s="3625"/>
      <c r="H795" s="3625"/>
      <c r="I795" s="4529" t="s">
        <v>1532</v>
      </c>
      <c r="J795" s="2336" t="s">
        <v>1533</v>
      </c>
      <c r="K795" s="3625"/>
      <c r="L795" s="2280"/>
      <c r="M795" s="3634"/>
      <c r="N795" s="3634"/>
      <c r="O795" s="3403"/>
      <c r="P795" s="3403"/>
      <c r="Q795" s="3403"/>
      <c r="R795" s="3403"/>
      <c r="S795" s="3613"/>
      <c r="T795" s="3616"/>
      <c r="U795" s="666"/>
      <c r="V795" s="608"/>
      <c r="W795" s="608"/>
    </row>
    <row r="796" spans="1:23">
      <c r="A796" s="2274"/>
      <c r="B796" s="2275"/>
      <c r="C796" s="3621"/>
      <c r="D796" s="3607"/>
      <c r="E796" s="3622"/>
      <c r="F796" s="3622"/>
      <c r="G796" s="3622"/>
      <c r="H796" s="3622"/>
      <c r="I796" s="4369"/>
      <c r="J796" s="2283" t="s">
        <v>1906</v>
      </c>
      <c r="K796" s="3622"/>
      <c r="L796" s="2280"/>
      <c r="M796" s="562"/>
      <c r="N796" s="562"/>
      <c r="O796" s="3579"/>
      <c r="P796" s="3579"/>
      <c r="Q796" s="3579"/>
      <c r="R796" s="3579"/>
      <c r="S796" s="3614"/>
      <c r="T796" s="3617"/>
      <c r="U796" s="666"/>
      <c r="V796" s="608"/>
      <c r="W796" s="608"/>
    </row>
    <row r="797" spans="1:23">
      <c r="A797" s="2274" t="s">
        <v>315</v>
      </c>
      <c r="B797" s="2275" t="s">
        <v>1386</v>
      </c>
      <c r="C797" s="3628">
        <v>364983</v>
      </c>
      <c r="D797" s="3631">
        <v>5849</v>
      </c>
      <c r="E797" s="3624" t="s">
        <v>718</v>
      </c>
      <c r="F797" s="3624" t="s">
        <v>34</v>
      </c>
      <c r="G797" s="3624" t="s">
        <v>536</v>
      </c>
      <c r="H797" s="3624" t="str">
        <f>A797&amp;"-"&amp;E797&amp;F797&amp;"-"&amp;G797</f>
        <v>PK4-YR-ME</v>
      </c>
      <c r="I797" s="4367" t="s">
        <v>1494</v>
      </c>
      <c r="J797" s="2282" t="s">
        <v>1910</v>
      </c>
      <c r="K797" s="3624">
        <v>365</v>
      </c>
      <c r="L797" s="2280"/>
      <c r="M797" s="3578" t="s">
        <v>80</v>
      </c>
      <c r="N797" s="3578"/>
      <c r="O797" s="3578" t="s">
        <v>80</v>
      </c>
      <c r="P797" s="3578"/>
      <c r="Q797" s="3578"/>
      <c r="R797" s="3578"/>
      <c r="S797" s="3612"/>
      <c r="T797" s="3615"/>
      <c r="U797" s="666"/>
      <c r="V797" s="608"/>
      <c r="W797" s="608"/>
    </row>
    <row r="798" spans="1:23" ht="12.75" customHeight="1">
      <c r="A798" s="2274" t="s">
        <v>315</v>
      </c>
      <c r="B798" s="2275" t="s">
        <v>1386</v>
      </c>
      <c r="C798" s="3629"/>
      <c r="D798" s="3632"/>
      <c r="E798" s="3625"/>
      <c r="F798" s="3625"/>
      <c r="G798" s="3625"/>
      <c r="H798" s="3625"/>
      <c r="I798" s="4368"/>
      <c r="J798" s="2336" t="s">
        <v>1911</v>
      </c>
      <c r="K798" s="3625"/>
      <c r="L798" s="2284"/>
      <c r="M798" s="3403"/>
      <c r="N798" s="3403"/>
      <c r="O798" s="3403"/>
      <c r="P798" s="3403"/>
      <c r="Q798" s="3403"/>
      <c r="R798" s="3403"/>
      <c r="S798" s="3613"/>
      <c r="T798" s="3616"/>
      <c r="U798" s="666"/>
      <c r="V798" s="608"/>
      <c r="W798" s="608"/>
    </row>
    <row r="799" spans="1:23" ht="12.75" customHeight="1">
      <c r="A799" s="2274"/>
      <c r="B799" s="2275"/>
      <c r="C799" s="3629"/>
      <c r="D799" s="3632"/>
      <c r="E799" s="3625"/>
      <c r="F799" s="3625"/>
      <c r="G799" s="3625"/>
      <c r="H799" s="3625"/>
      <c r="I799" s="4369"/>
      <c r="J799" s="2283" t="s">
        <v>1908</v>
      </c>
      <c r="K799" s="3625"/>
      <c r="L799" s="2280"/>
      <c r="M799" s="3403"/>
      <c r="N799" s="3403"/>
      <c r="O799" s="3403"/>
      <c r="P799" s="3403"/>
      <c r="Q799" s="3403"/>
      <c r="R799" s="3403"/>
      <c r="S799" s="3613"/>
      <c r="T799" s="3616"/>
      <c r="U799" s="666"/>
      <c r="V799" s="608"/>
      <c r="W799" s="608"/>
    </row>
    <row r="800" spans="1:23">
      <c r="A800" s="2274" t="s">
        <v>315</v>
      </c>
      <c r="B800" s="2275" t="s">
        <v>1386</v>
      </c>
      <c r="C800" s="3629"/>
      <c r="D800" s="3632"/>
      <c r="E800" s="3625"/>
      <c r="F800" s="3625"/>
      <c r="G800" s="3625"/>
      <c r="H800" s="3625"/>
      <c r="I800" s="3633" t="s">
        <v>1496</v>
      </c>
      <c r="J800" s="2282" t="s">
        <v>1912</v>
      </c>
      <c r="K800" s="3625"/>
      <c r="L800" s="2280"/>
      <c r="M800" s="3403"/>
      <c r="N800" s="3403"/>
      <c r="O800" s="3403"/>
      <c r="P800" s="3403"/>
      <c r="Q800" s="3403"/>
      <c r="R800" s="3403"/>
      <c r="S800" s="3613"/>
      <c r="T800" s="3616"/>
      <c r="U800" s="666"/>
      <c r="V800" s="608"/>
      <c r="W800" s="608"/>
    </row>
    <row r="801" spans="1:23" ht="12.75" customHeight="1">
      <c r="A801" s="2274" t="s">
        <v>315</v>
      </c>
      <c r="B801" s="2275" t="s">
        <v>1386</v>
      </c>
      <c r="C801" s="3629"/>
      <c r="D801" s="3632"/>
      <c r="E801" s="3625"/>
      <c r="F801" s="3625"/>
      <c r="G801" s="3625"/>
      <c r="H801" s="3625"/>
      <c r="I801" s="3618"/>
      <c r="J801" s="2336" t="s">
        <v>1913</v>
      </c>
      <c r="K801" s="3625"/>
      <c r="L801" s="2284"/>
      <c r="M801" s="3579"/>
      <c r="N801" s="3579"/>
      <c r="O801" s="3403"/>
      <c r="P801" s="3403"/>
      <c r="Q801" s="3403"/>
      <c r="R801" s="3403"/>
      <c r="S801" s="3613"/>
      <c r="T801" s="3616"/>
      <c r="U801" s="666"/>
      <c r="V801" s="608"/>
      <c r="W801" s="608"/>
    </row>
    <row r="802" spans="1:23" ht="12.75" customHeight="1">
      <c r="A802" s="2274"/>
      <c r="B802" s="2275"/>
      <c r="C802" s="3630"/>
      <c r="D802" s="3607"/>
      <c r="E802" s="3622"/>
      <c r="F802" s="3622"/>
      <c r="G802" s="3622"/>
      <c r="H802" s="3622"/>
      <c r="I802" s="3619"/>
      <c r="J802" s="2283" t="s">
        <v>1909</v>
      </c>
      <c r="K802" s="3622"/>
      <c r="L802" s="2280"/>
      <c r="M802" s="2302"/>
      <c r="N802" s="2302"/>
      <c r="O802" s="3579"/>
      <c r="P802" s="3579"/>
      <c r="Q802" s="3579"/>
      <c r="R802" s="3579"/>
      <c r="S802" s="3614"/>
      <c r="T802" s="3617"/>
      <c r="U802" s="666"/>
      <c r="V802" s="608"/>
      <c r="W802" s="608"/>
    </row>
    <row r="803" spans="1:23">
      <c r="A803" s="2274" t="s">
        <v>315</v>
      </c>
      <c r="B803" s="2335"/>
      <c r="C803" s="3620">
        <v>364984</v>
      </c>
      <c r="D803" s="3605">
        <v>5850</v>
      </c>
      <c r="E803" s="3622" t="s">
        <v>718</v>
      </c>
      <c r="F803" s="3622" t="s">
        <v>34</v>
      </c>
      <c r="G803" s="3622" t="s">
        <v>536</v>
      </c>
      <c r="H803" s="3625" t="str">
        <f t="shared" ref="H803:H806" si="173">A803&amp;"-"&amp;E803&amp;F803&amp;"-"&amp;G803</f>
        <v>PK4-YR-ME</v>
      </c>
      <c r="I803" s="2289" t="s">
        <v>1494</v>
      </c>
      <c r="J803" s="2285" t="s">
        <v>1907</v>
      </c>
      <c r="K803" s="3622">
        <v>365</v>
      </c>
      <c r="L803" s="2280"/>
      <c r="M803" s="3579" t="s">
        <v>80</v>
      </c>
      <c r="N803" s="3579"/>
      <c r="O803" s="3579" t="s">
        <v>80</v>
      </c>
      <c r="P803" s="3579"/>
      <c r="Q803" s="3579"/>
      <c r="R803" s="3579"/>
      <c r="S803" s="3612"/>
      <c r="T803" s="3615"/>
      <c r="U803" s="666"/>
      <c r="V803" s="608"/>
      <c r="W803" s="608"/>
    </row>
    <row r="804" spans="1:23">
      <c r="A804" s="2274" t="s">
        <v>315</v>
      </c>
      <c r="B804" s="3235"/>
      <c r="C804" s="3621"/>
      <c r="D804" s="3606"/>
      <c r="E804" s="3623"/>
      <c r="F804" s="3623"/>
      <c r="G804" s="3623"/>
      <c r="H804" s="3622" t="str">
        <f t="shared" si="173"/>
        <v>PK4--</v>
      </c>
      <c r="I804" s="2290" t="s">
        <v>1496</v>
      </c>
      <c r="J804" s="2283" t="s">
        <v>1907</v>
      </c>
      <c r="K804" s="3623"/>
      <c r="L804" s="2280"/>
      <c r="M804" s="3634"/>
      <c r="N804" s="3634"/>
      <c r="O804" s="3634"/>
      <c r="P804" s="3634"/>
      <c r="Q804" s="3634"/>
      <c r="R804" s="3634"/>
      <c r="S804" s="3614"/>
      <c r="T804" s="3617"/>
      <c r="U804" s="666"/>
      <c r="V804" s="608"/>
      <c r="W804" s="608"/>
    </row>
    <row r="805" spans="1:23">
      <c r="A805" s="2274" t="s">
        <v>315</v>
      </c>
      <c r="B805" s="3235"/>
      <c r="C805" s="2295">
        <v>364985</v>
      </c>
      <c r="D805" s="2296">
        <v>5851</v>
      </c>
      <c r="E805" s="2297" t="s">
        <v>695</v>
      </c>
      <c r="F805" s="2297" t="s">
        <v>9</v>
      </c>
      <c r="G805" s="2297" t="s">
        <v>536</v>
      </c>
      <c r="H805" s="2297" t="str">
        <f t="shared" si="173"/>
        <v>PK4-MC-ME</v>
      </c>
      <c r="I805" s="2298" t="s">
        <v>1388</v>
      </c>
      <c r="J805" s="2299" t="s">
        <v>1541</v>
      </c>
      <c r="K805" s="2297">
        <v>30</v>
      </c>
      <c r="L805" s="2294"/>
      <c r="M805" s="2300" t="s">
        <v>80</v>
      </c>
      <c r="N805" s="2300"/>
      <c r="O805" s="2300" t="s">
        <v>80</v>
      </c>
      <c r="P805" s="2300"/>
      <c r="Q805" s="2300">
        <v>20</v>
      </c>
      <c r="R805" s="2300"/>
      <c r="S805" s="1215"/>
      <c r="T805" s="2301"/>
      <c r="U805" s="666"/>
      <c r="V805" s="608"/>
      <c r="W805" s="608"/>
    </row>
    <row r="806" spans="1:23">
      <c r="A806" s="2274" t="s">
        <v>315</v>
      </c>
      <c r="B806" s="3235"/>
      <c r="C806" s="2295">
        <v>364986</v>
      </c>
      <c r="D806" s="2296">
        <v>5852</v>
      </c>
      <c r="E806" s="2297" t="s">
        <v>718</v>
      </c>
      <c r="F806" s="2297" t="s">
        <v>34</v>
      </c>
      <c r="G806" s="2297" t="s">
        <v>536</v>
      </c>
      <c r="H806" s="2297" t="str">
        <f t="shared" si="173"/>
        <v>PK4-YR-ME</v>
      </c>
      <c r="I806" s="2298" t="s">
        <v>1388</v>
      </c>
      <c r="J806" s="2299" t="s">
        <v>1914</v>
      </c>
      <c r="K806" s="2297">
        <v>365</v>
      </c>
      <c r="L806" s="2294"/>
      <c r="M806" s="2300" t="s">
        <v>80</v>
      </c>
      <c r="N806" s="2300"/>
      <c r="O806" s="2300" t="s">
        <v>80</v>
      </c>
      <c r="P806" s="2300"/>
      <c r="Q806" s="2300"/>
      <c r="R806" s="2302"/>
      <c r="S806" s="1215"/>
      <c r="T806" s="2301"/>
      <c r="U806" s="666"/>
      <c r="V806" s="608"/>
      <c r="W806" s="608"/>
    </row>
    <row r="807" spans="1:23">
      <c r="A807" s="2274" t="s">
        <v>315</v>
      </c>
      <c r="B807" s="3235"/>
      <c r="C807" s="2340">
        <v>364987</v>
      </c>
      <c r="D807" s="2307">
        <v>5853</v>
      </c>
      <c r="E807" s="2308" t="s">
        <v>695</v>
      </c>
      <c r="F807" s="2308" t="s">
        <v>42</v>
      </c>
      <c r="G807" s="2308" t="s">
        <v>536</v>
      </c>
      <c r="H807" s="2308" t="str">
        <f>A807&amp;"-"&amp;E807&amp;F807&amp;"-"&amp;G807</f>
        <v>PK4-ML-ME</v>
      </c>
      <c r="I807" s="2309" t="s">
        <v>1506</v>
      </c>
      <c r="J807" s="2310" t="s">
        <v>1915</v>
      </c>
      <c r="K807" s="2308">
        <v>30</v>
      </c>
      <c r="M807" s="2300"/>
      <c r="N807" s="2300"/>
      <c r="O807" s="2300"/>
      <c r="P807" s="2300"/>
      <c r="Q807" s="2300"/>
      <c r="R807" s="2302"/>
      <c r="S807" s="2287"/>
      <c r="T807" s="2288"/>
      <c r="U807" s="666"/>
      <c r="V807" s="608"/>
      <c r="W807" s="608"/>
    </row>
    <row r="808" spans="1:23">
      <c r="A808" s="2274" t="s">
        <v>315</v>
      </c>
      <c r="B808" s="3235"/>
      <c r="C808" s="4363">
        <v>364988</v>
      </c>
      <c r="D808" s="3653">
        <v>5854</v>
      </c>
      <c r="E808" s="4365" t="s">
        <v>695</v>
      </c>
      <c r="F808" s="4365" t="s">
        <v>9</v>
      </c>
      <c r="G808" s="4365" t="s">
        <v>536</v>
      </c>
      <c r="H808" s="4365" t="str">
        <f>A808&amp;"-"&amp;E808&amp;F808&amp;"-"&amp;G808</f>
        <v>PK4-MC-ME</v>
      </c>
      <c r="I808" s="4366" t="s">
        <v>1506</v>
      </c>
      <c r="J808" s="2341" t="s">
        <v>1916</v>
      </c>
      <c r="K808" s="4365">
        <v>30</v>
      </c>
      <c r="M808" s="2300"/>
      <c r="N808" s="2300"/>
      <c r="O808" s="2300"/>
      <c r="P808" s="2300"/>
      <c r="Q808" s="2300"/>
      <c r="R808" s="2302"/>
      <c r="S808" s="2287"/>
      <c r="T808" s="2288"/>
      <c r="U808" s="666"/>
      <c r="V808" s="608"/>
      <c r="W808" s="608"/>
    </row>
    <row r="809" spans="1:23">
      <c r="A809" s="2274" t="s">
        <v>315</v>
      </c>
      <c r="B809" s="3235"/>
      <c r="C809" s="4364"/>
      <c r="D809" s="3654"/>
      <c r="E809" s="4365"/>
      <c r="F809" s="4365"/>
      <c r="G809" s="4365" t="s">
        <v>536</v>
      </c>
      <c r="H809" s="4365" t="str">
        <f t="shared" ref="H809:H811" si="174">A809&amp;"-"&amp;E809&amp;F809&amp;"-"&amp;G809</f>
        <v>PK4--ME</v>
      </c>
      <c r="I809" s="4366"/>
      <c r="J809" s="2342" t="s">
        <v>1917</v>
      </c>
      <c r="K809" s="4365">
        <v>14</v>
      </c>
      <c r="M809" s="2300"/>
      <c r="N809" s="2300"/>
      <c r="O809" s="2300"/>
      <c r="P809" s="2300"/>
      <c r="Q809" s="2300"/>
      <c r="R809" s="2302"/>
      <c r="S809" s="2287"/>
      <c r="T809" s="2288"/>
      <c r="U809" s="666"/>
      <c r="V809" s="608"/>
      <c r="W809" s="608"/>
    </row>
    <row r="810" spans="1:23">
      <c r="A810" s="2274" t="s">
        <v>315</v>
      </c>
      <c r="B810" s="3235"/>
      <c r="C810" s="2306">
        <v>364989</v>
      </c>
      <c r="D810" s="2307">
        <v>5821</v>
      </c>
      <c r="E810" s="2308" t="s">
        <v>718</v>
      </c>
      <c r="F810" s="2308" t="s">
        <v>34</v>
      </c>
      <c r="G810" s="2308" t="s">
        <v>536</v>
      </c>
      <c r="H810" s="2308" t="str">
        <f t="shared" si="174"/>
        <v>PK4-YR-ME</v>
      </c>
      <c r="I810" s="2309" t="s">
        <v>1504</v>
      </c>
      <c r="J810" s="2310" t="s">
        <v>1918</v>
      </c>
      <c r="K810" s="2311">
        <v>365</v>
      </c>
      <c r="L810" s="2312"/>
      <c r="M810" s="876" t="s">
        <v>80</v>
      </c>
      <c r="N810" s="876"/>
      <c r="O810" s="876" t="s">
        <v>80</v>
      </c>
      <c r="P810" s="876"/>
      <c r="Q810" s="876"/>
      <c r="R810" s="876"/>
      <c r="S810" s="2287"/>
      <c r="T810" s="2288"/>
      <c r="U810" s="666"/>
      <c r="V810" s="608"/>
      <c r="W810" s="608"/>
    </row>
    <row r="811" spans="1:23">
      <c r="A811" s="2274" t="s">
        <v>315</v>
      </c>
      <c r="B811" s="3235"/>
      <c r="C811" s="2306">
        <v>364990</v>
      </c>
      <c r="D811" s="2307">
        <v>5854</v>
      </c>
      <c r="E811" s="2308" t="s">
        <v>718</v>
      </c>
      <c r="F811" s="2308" t="s">
        <v>34</v>
      </c>
      <c r="G811" s="2308" t="s">
        <v>536</v>
      </c>
      <c r="H811" s="2308" t="str">
        <f t="shared" si="174"/>
        <v>PK4-YR-ME</v>
      </c>
      <c r="I811" s="2309" t="s">
        <v>1520</v>
      </c>
      <c r="J811" s="2310" t="s">
        <v>1919</v>
      </c>
      <c r="K811" s="2311">
        <v>365</v>
      </c>
      <c r="L811" s="2312"/>
      <c r="M811" s="2313" t="s">
        <v>80</v>
      </c>
      <c r="N811" s="2313"/>
      <c r="O811" s="2313" t="s">
        <v>80</v>
      </c>
      <c r="P811" s="2313"/>
      <c r="Q811" s="2313"/>
      <c r="R811" s="2313"/>
      <c r="S811" s="2287"/>
      <c r="T811" s="2314"/>
      <c r="U811" s="666"/>
      <c r="V811" s="608"/>
      <c r="W811" s="608"/>
    </row>
    <row r="812" spans="1:23">
      <c r="A812" s="2274" t="s">
        <v>315</v>
      </c>
      <c r="B812" s="3235"/>
      <c r="C812" s="2343">
        <v>364991</v>
      </c>
      <c r="D812" s="2344">
        <v>5855</v>
      </c>
      <c r="E812" s="2345" t="s">
        <v>695</v>
      </c>
      <c r="F812" s="2345" t="s">
        <v>42</v>
      </c>
      <c r="G812" s="2345" t="s">
        <v>536</v>
      </c>
      <c r="H812" s="2346" t="str">
        <f t="shared" ref="H812:H815" si="175">A812&amp;"-"&amp;E812&amp;F812&amp;"-"&amp;G812</f>
        <v>PK4-ML-ME</v>
      </c>
      <c r="I812" s="2347" t="s">
        <v>1522</v>
      </c>
      <c r="J812" s="2348" t="s">
        <v>1521</v>
      </c>
      <c r="K812" s="2349">
        <v>30</v>
      </c>
      <c r="L812" s="2317"/>
      <c r="M812" s="2313" t="s">
        <v>80</v>
      </c>
      <c r="N812" s="2313"/>
      <c r="O812" s="2313" t="s">
        <v>80</v>
      </c>
      <c r="P812" s="2313"/>
      <c r="Q812" s="2313">
        <v>5</v>
      </c>
      <c r="R812" s="2313"/>
      <c r="S812" s="2287"/>
      <c r="T812" s="2314"/>
      <c r="U812" s="666"/>
      <c r="V812" s="608"/>
      <c r="W812" s="608"/>
    </row>
    <row r="813" spans="1:23">
      <c r="A813" s="2274" t="s">
        <v>315</v>
      </c>
      <c r="B813" s="2275"/>
      <c r="C813" s="3234">
        <v>364992</v>
      </c>
      <c r="D813" s="2344">
        <v>5856</v>
      </c>
      <c r="E813" s="2345" t="s">
        <v>718</v>
      </c>
      <c r="F813" s="2345" t="s">
        <v>34</v>
      </c>
      <c r="G813" s="2345" t="s">
        <v>536</v>
      </c>
      <c r="H813" s="2346" t="str">
        <f t="shared" si="175"/>
        <v>PK4-YR-ME</v>
      </c>
      <c r="I813" s="2347" t="s">
        <v>1522</v>
      </c>
      <c r="J813" s="2348" t="s">
        <v>1920</v>
      </c>
      <c r="K813" s="2349">
        <v>365</v>
      </c>
      <c r="L813" s="2317"/>
      <c r="M813" s="2313"/>
      <c r="N813" s="2313"/>
      <c r="O813" s="2313"/>
      <c r="P813" s="2313"/>
      <c r="Q813" s="2313"/>
      <c r="R813" s="2313"/>
      <c r="S813" s="2287"/>
      <c r="T813" s="2314"/>
      <c r="U813" s="666"/>
      <c r="V813" s="608"/>
      <c r="W813" s="608"/>
    </row>
    <row r="814" spans="1:23">
      <c r="A814" s="2274" t="s">
        <v>315</v>
      </c>
      <c r="B814" s="2275" t="s">
        <v>1386</v>
      </c>
      <c r="C814" s="2318">
        <v>364993</v>
      </c>
      <c r="D814" s="2319">
        <v>5857</v>
      </c>
      <c r="E814" s="2320" t="s">
        <v>696</v>
      </c>
      <c r="F814" s="2320" t="s">
        <v>34</v>
      </c>
      <c r="G814" s="2320" t="s">
        <v>536</v>
      </c>
      <c r="H814" s="2320" t="str">
        <f t="shared" si="175"/>
        <v>PK4-HR-ME</v>
      </c>
      <c r="I814" s="2321" t="s">
        <v>1524</v>
      </c>
      <c r="J814" s="2322" t="s">
        <v>1921</v>
      </c>
      <c r="K814" s="2320">
        <v>180</v>
      </c>
      <c r="L814" s="2323"/>
      <c r="M814" s="2324" t="s">
        <v>80</v>
      </c>
      <c r="N814" s="2324"/>
      <c r="O814" s="2324" t="s">
        <v>80</v>
      </c>
      <c r="P814" s="2324"/>
      <c r="Q814" s="2324"/>
      <c r="R814" s="2324"/>
      <c r="S814" s="1215"/>
      <c r="T814" s="2325"/>
      <c r="U814" s="666"/>
      <c r="V814" s="608"/>
      <c r="W814" s="608"/>
    </row>
    <row r="815" spans="1:23" ht="12.75" thickBot="1">
      <c r="A815" s="2326" t="s">
        <v>315</v>
      </c>
      <c r="B815" s="2327" t="s">
        <v>1386</v>
      </c>
      <c r="C815" s="2172">
        <v>364994</v>
      </c>
      <c r="D815" s="2328">
        <v>5957</v>
      </c>
      <c r="E815" s="2329" t="s">
        <v>713</v>
      </c>
      <c r="F815" s="2329" t="s">
        <v>9</v>
      </c>
      <c r="G815" s="2329" t="s">
        <v>697</v>
      </c>
      <c r="H815" s="2330" t="str">
        <f t="shared" si="175"/>
        <v>PK4-NC-EE</v>
      </c>
      <c r="I815" s="2331" t="s">
        <v>1525</v>
      </c>
      <c r="J815" s="2332" t="s">
        <v>1549</v>
      </c>
      <c r="K815" s="2333">
        <v>60</v>
      </c>
      <c r="L815" s="715"/>
      <c r="M815" s="2334" t="s">
        <v>80</v>
      </c>
      <c r="N815" s="2334"/>
      <c r="O815" s="2334" t="s">
        <v>80</v>
      </c>
      <c r="P815" s="2334"/>
      <c r="Q815" s="2334"/>
      <c r="R815" s="2334"/>
      <c r="S815" s="1103"/>
      <c r="T815" s="1494"/>
      <c r="U815" s="666"/>
      <c r="V815" s="608"/>
      <c r="W815" s="608"/>
    </row>
    <row r="816" spans="1:23" s="1539" customFormat="1">
      <c r="A816" s="2350" t="s">
        <v>315</v>
      </c>
      <c r="B816" s="2351" t="s">
        <v>1904</v>
      </c>
      <c r="C816" s="2182"/>
      <c r="D816" s="2180"/>
      <c r="E816" s="1254" t="s">
        <v>696</v>
      </c>
      <c r="F816" s="1254" t="s">
        <v>34</v>
      </c>
      <c r="G816" s="1254" t="s">
        <v>536</v>
      </c>
      <c r="H816" s="1254" t="str">
        <f t="shared" ref="H816" si="176">A816&amp;"-"&amp;E816&amp;F816&amp;"-"&amp;G816</f>
        <v>PK4-HR-ME</v>
      </c>
      <c r="I816" s="1234" t="s">
        <v>1904</v>
      </c>
      <c r="J816" s="1234" t="s">
        <v>1612</v>
      </c>
      <c r="K816" s="1541">
        <f>6*30</f>
        <v>180</v>
      </c>
      <c r="L816" s="2352"/>
      <c r="M816" s="1541"/>
      <c r="N816" s="1541" t="s">
        <v>80</v>
      </c>
      <c r="O816" s="1541"/>
      <c r="P816" s="2353"/>
      <c r="Q816" s="1541">
        <v>60</v>
      </c>
      <c r="R816" s="1541">
        <v>2</v>
      </c>
      <c r="S816" s="1541">
        <f>Q816*2</f>
        <v>120</v>
      </c>
      <c r="T816" s="1542" t="s">
        <v>385</v>
      </c>
      <c r="U816" s="1268"/>
      <c r="V816" s="1269"/>
      <c r="W816" s="1269"/>
    </row>
    <row r="817" spans="1:23" s="1539" customFormat="1" ht="13.5" customHeight="1">
      <c r="A817" s="2354"/>
      <c r="B817" s="3231"/>
      <c r="C817" s="3228"/>
      <c r="D817" s="3229"/>
      <c r="E817" s="3229"/>
      <c r="F817" s="3229"/>
      <c r="G817" s="3229"/>
      <c r="H817" s="3229"/>
      <c r="I817" s="1287"/>
      <c r="J817" s="1287"/>
      <c r="K817" s="1120"/>
      <c r="L817" s="3230"/>
      <c r="M817" s="1120"/>
      <c r="N817" s="1120"/>
      <c r="O817" s="1120"/>
      <c r="P817" s="1269"/>
      <c r="Q817" s="1120"/>
      <c r="R817" s="1120"/>
      <c r="S817" s="3232"/>
      <c r="T817" s="3233"/>
      <c r="U817" s="1268"/>
      <c r="V817" s="1269"/>
      <c r="W817" s="1269"/>
    </row>
    <row r="818" spans="1:23" s="1539" customFormat="1" ht="13.5" customHeight="1">
      <c r="A818" s="2354"/>
      <c r="B818" s="3231"/>
      <c r="C818" s="3228"/>
      <c r="D818" s="3229"/>
      <c r="E818" s="3229"/>
      <c r="F818" s="3229"/>
      <c r="G818" s="3229"/>
      <c r="H818" s="3229"/>
      <c r="I818" s="1287"/>
      <c r="J818" s="1287"/>
      <c r="K818" s="1120"/>
      <c r="L818" s="3230"/>
      <c r="M818" s="1120"/>
      <c r="N818" s="1120"/>
      <c r="O818" s="1120"/>
      <c r="P818" s="1269"/>
      <c r="Q818" s="1120"/>
      <c r="R818" s="1120"/>
      <c r="S818" s="3232"/>
      <c r="T818" s="3233"/>
      <c r="U818" s="1268"/>
      <c r="V818" s="1269"/>
      <c r="W818" s="1269"/>
    </row>
    <row r="819" spans="1:23" s="1539" customFormat="1" ht="13.5" customHeight="1">
      <c r="A819" s="2354"/>
      <c r="B819" s="3231"/>
      <c r="C819" s="3228"/>
      <c r="D819" s="3229"/>
      <c r="E819" s="3229"/>
      <c r="F819" s="3229"/>
      <c r="G819" s="3229"/>
      <c r="H819" s="3229"/>
      <c r="I819" s="1287"/>
      <c r="J819" s="1287"/>
      <c r="K819" s="1120"/>
      <c r="L819" s="3230"/>
      <c r="M819" s="1120"/>
      <c r="N819" s="1120"/>
      <c r="O819" s="1120"/>
      <c r="P819" s="1269"/>
      <c r="Q819" s="1120"/>
      <c r="R819" s="1120"/>
      <c r="S819" s="3232"/>
      <c r="T819" s="3233"/>
      <c r="U819" s="1268"/>
      <c r="V819" s="1269"/>
      <c r="W819" s="1269"/>
    </row>
    <row r="820" spans="1:23" s="1539" customFormat="1" ht="13.5" customHeight="1">
      <c r="A820" s="2354"/>
      <c r="B820" s="3231"/>
      <c r="C820" s="3228"/>
      <c r="D820" s="3229"/>
      <c r="E820" s="3229"/>
      <c r="F820" s="3229"/>
      <c r="G820" s="3229"/>
      <c r="H820" s="3229"/>
      <c r="I820" s="1287"/>
      <c r="J820" s="1287"/>
      <c r="K820" s="1120"/>
      <c r="L820" s="3230"/>
      <c r="M820" s="1120"/>
      <c r="N820" s="1120"/>
      <c r="O820" s="1120"/>
      <c r="P820" s="1269"/>
      <c r="Q820" s="1120"/>
      <c r="R820" s="1120"/>
      <c r="S820" s="3232"/>
      <c r="T820" s="3233"/>
      <c r="U820" s="1268"/>
      <c r="V820" s="1269"/>
      <c r="W820" s="1269"/>
    </row>
    <row r="821" spans="1:23" s="1539" customFormat="1" ht="13.5" customHeight="1">
      <c r="A821" s="2354"/>
      <c r="B821" s="3231"/>
      <c r="C821" s="3228"/>
      <c r="D821" s="3229"/>
      <c r="E821" s="3229"/>
      <c r="F821" s="3229"/>
      <c r="G821" s="3229"/>
      <c r="H821" s="3229"/>
      <c r="I821" s="1287"/>
      <c r="J821" s="1287"/>
      <c r="K821" s="1120"/>
      <c r="L821" s="3230"/>
      <c r="M821" s="1120"/>
      <c r="N821" s="1120"/>
      <c r="O821" s="1120"/>
      <c r="P821" s="1269"/>
      <c r="Q821" s="1120"/>
      <c r="R821" s="1120"/>
      <c r="S821" s="3232"/>
      <c r="T821" s="3233"/>
      <c r="U821" s="1268"/>
      <c r="V821" s="1269"/>
      <c r="W821" s="1269"/>
    </row>
    <row r="822" spans="1:23" s="1539" customFormat="1" ht="13.5" customHeight="1">
      <c r="A822" s="2354"/>
      <c r="B822" s="3231"/>
      <c r="C822" s="3228"/>
      <c r="D822" s="3229"/>
      <c r="E822" s="3229"/>
      <c r="F822" s="3229"/>
      <c r="G822" s="3229"/>
      <c r="H822" s="3229"/>
      <c r="I822" s="1287"/>
      <c r="J822" s="1287"/>
      <c r="K822" s="1120"/>
      <c r="L822" s="3230"/>
      <c r="M822" s="1120"/>
      <c r="N822" s="1120"/>
      <c r="O822" s="1120"/>
      <c r="P822" s="1269"/>
      <c r="Q822" s="1120"/>
      <c r="R822" s="1120"/>
      <c r="S822" s="3232"/>
      <c r="T822" s="3233"/>
      <c r="U822" s="1268"/>
      <c r="V822" s="1269"/>
      <c r="W822" s="1269"/>
    </row>
    <row r="823" spans="1:23" s="1539" customFormat="1" ht="13.5" customHeight="1">
      <c r="A823" s="2354"/>
      <c r="B823" s="3231"/>
      <c r="C823" s="3228"/>
      <c r="D823" s="3229"/>
      <c r="E823" s="3229"/>
      <c r="F823" s="3229"/>
      <c r="G823" s="3229"/>
      <c r="H823" s="3229"/>
      <c r="I823" s="1287"/>
      <c r="J823" s="1287"/>
      <c r="K823" s="1120"/>
      <c r="L823" s="3230"/>
      <c r="M823" s="1120"/>
      <c r="N823" s="1120"/>
      <c r="O823" s="1120"/>
      <c r="P823" s="1269"/>
      <c r="Q823" s="1120"/>
      <c r="R823" s="1120"/>
      <c r="S823" s="3232"/>
      <c r="T823" s="3233"/>
      <c r="U823" s="1268"/>
      <c r="V823" s="1269"/>
      <c r="W823" s="1269"/>
    </row>
    <row r="824" spans="1:23" s="1539" customFormat="1" ht="13.5" customHeight="1">
      <c r="A824" s="2354"/>
      <c r="B824" s="3231"/>
      <c r="C824" s="3228"/>
      <c r="D824" s="3229"/>
      <c r="E824" s="3229"/>
      <c r="F824" s="3229"/>
      <c r="G824" s="3229"/>
      <c r="H824" s="3229"/>
      <c r="I824" s="1287"/>
      <c r="J824" s="1287"/>
      <c r="K824" s="1120"/>
      <c r="L824" s="3230"/>
      <c r="M824" s="1120"/>
      <c r="N824" s="1120"/>
      <c r="O824" s="1120"/>
      <c r="P824" s="1269"/>
      <c r="Q824" s="1120"/>
      <c r="R824" s="1120"/>
      <c r="S824" s="3232"/>
      <c r="T824" s="3233"/>
      <c r="U824" s="1268"/>
      <c r="V824" s="1269"/>
      <c r="W824" s="1269"/>
    </row>
    <row r="825" spans="1:23" s="1539" customFormat="1" ht="13.5" customHeight="1">
      <c r="A825" s="2354"/>
      <c r="B825" s="3231"/>
      <c r="C825" s="3228"/>
      <c r="D825" s="3229"/>
      <c r="E825" s="3229"/>
      <c r="F825" s="3229"/>
      <c r="G825" s="3229"/>
      <c r="H825" s="3229"/>
      <c r="I825" s="1287"/>
      <c r="J825" s="1287"/>
      <c r="K825" s="1120"/>
      <c r="L825" s="3230"/>
      <c r="M825" s="1120"/>
      <c r="N825" s="1120"/>
      <c r="O825" s="1120"/>
      <c r="P825" s="1269"/>
      <c r="Q825" s="1120"/>
      <c r="R825" s="1120"/>
      <c r="S825" s="3232"/>
      <c r="T825" s="3233"/>
      <c r="U825" s="1268"/>
      <c r="V825" s="1269"/>
      <c r="W825" s="1269"/>
    </row>
    <row r="826" spans="1:23" s="1539" customFormat="1" ht="13.5" customHeight="1">
      <c r="A826" s="2354"/>
      <c r="B826" s="3231"/>
      <c r="C826" s="3228"/>
      <c r="D826" s="3229"/>
      <c r="E826" s="3229"/>
      <c r="F826" s="3229"/>
      <c r="G826" s="3229"/>
      <c r="H826" s="3229"/>
      <c r="I826" s="1287"/>
      <c r="J826" s="1287"/>
      <c r="K826" s="1120"/>
      <c r="L826" s="3230"/>
      <c r="M826" s="1120"/>
      <c r="N826" s="1120"/>
      <c r="O826" s="1120"/>
      <c r="P826" s="1269"/>
      <c r="Q826" s="1120"/>
      <c r="R826" s="1120"/>
      <c r="S826" s="3232"/>
      <c r="T826" s="3233"/>
      <c r="U826" s="1268"/>
      <c r="V826" s="1269"/>
      <c r="W826" s="1269"/>
    </row>
    <row r="827" spans="1:23" s="1539" customFormat="1" ht="13.5" customHeight="1">
      <c r="A827" s="2354"/>
      <c r="B827" s="3231"/>
      <c r="C827" s="3228"/>
      <c r="D827" s="3229"/>
      <c r="E827" s="3229"/>
      <c r="F827" s="3229"/>
      <c r="G827" s="3229"/>
      <c r="H827" s="3229"/>
      <c r="I827" s="1287"/>
      <c r="J827" s="1287"/>
      <c r="K827" s="1120"/>
      <c r="L827" s="3230"/>
      <c r="M827" s="1120"/>
      <c r="N827" s="1120"/>
      <c r="O827" s="1120"/>
      <c r="P827" s="1269"/>
      <c r="Q827" s="1120"/>
      <c r="R827" s="1120"/>
      <c r="S827" s="3232"/>
      <c r="T827" s="3233"/>
      <c r="U827" s="1268"/>
      <c r="V827" s="1269"/>
      <c r="W827" s="1269"/>
    </row>
    <row r="828" spans="1:23" s="1539" customFormat="1" ht="13.5" customHeight="1">
      <c r="A828" s="2354"/>
      <c r="B828" s="3231"/>
      <c r="C828" s="3228"/>
      <c r="D828" s="3229"/>
      <c r="E828" s="3229"/>
      <c r="F828" s="3229"/>
      <c r="G828" s="3229"/>
      <c r="H828" s="3229"/>
      <c r="I828" s="1287"/>
      <c r="J828" s="1287"/>
      <c r="K828" s="1120"/>
      <c r="L828" s="3230"/>
      <c r="M828" s="1120"/>
      <c r="N828" s="1120"/>
      <c r="O828" s="1120"/>
      <c r="P828" s="1269"/>
      <c r="Q828" s="1120"/>
      <c r="R828" s="1120"/>
      <c r="S828" s="3232"/>
      <c r="T828" s="3233"/>
      <c r="U828" s="1268"/>
      <c r="V828" s="1269"/>
      <c r="W828" s="1269"/>
    </row>
    <row r="829" spans="1:23" s="1539" customFormat="1" ht="13.5" customHeight="1">
      <c r="A829" s="2354"/>
      <c r="B829" s="3231"/>
      <c r="C829" s="3228"/>
      <c r="D829" s="3229"/>
      <c r="E829" s="3229"/>
      <c r="F829" s="3229"/>
      <c r="G829" s="3229"/>
      <c r="H829" s="3229"/>
      <c r="I829" s="1287"/>
      <c r="J829" s="1287"/>
      <c r="K829" s="1120"/>
      <c r="L829" s="3230"/>
      <c r="M829" s="1120"/>
      <c r="N829" s="1120"/>
      <c r="O829" s="1120"/>
      <c r="P829" s="1269"/>
      <c r="Q829" s="1120"/>
      <c r="R829" s="1120"/>
      <c r="S829" s="3232"/>
      <c r="T829" s="3233"/>
      <c r="U829" s="1268"/>
      <c r="V829" s="1269"/>
      <c r="W829" s="1269"/>
    </row>
    <row r="836" ht="12.75" customHeight="1"/>
  </sheetData>
  <autoFilter ref="A5:Z788" xr:uid="{B28B8659-E404-4C80-9182-AC000DD99C04}"/>
  <mergeCells count="2039">
    <mergeCell ref="C534:C536"/>
    <mergeCell ref="D534:D536"/>
    <mergeCell ref="E534:E536"/>
    <mergeCell ref="F534:F536"/>
    <mergeCell ref="G534:G536"/>
    <mergeCell ref="H534:H536"/>
    <mergeCell ref="I534:I536"/>
    <mergeCell ref="K534:K536"/>
    <mergeCell ref="C537:C538"/>
    <mergeCell ref="D537:D538"/>
    <mergeCell ref="E537:E538"/>
    <mergeCell ref="F537:F538"/>
    <mergeCell ref="G537:G538"/>
    <mergeCell ref="H537:H538"/>
    <mergeCell ref="I537:I538"/>
    <mergeCell ref="K537:K538"/>
    <mergeCell ref="I523:I525"/>
    <mergeCell ref="I526:I528"/>
    <mergeCell ref="I529:I530"/>
    <mergeCell ref="H529:H530"/>
    <mergeCell ref="G529:G530"/>
    <mergeCell ref="F529:F530"/>
    <mergeCell ref="E529:E530"/>
    <mergeCell ref="K523:K525"/>
    <mergeCell ref="K526:K528"/>
    <mergeCell ref="K529:K530"/>
    <mergeCell ref="C531:C533"/>
    <mergeCell ref="D531:D533"/>
    <mergeCell ref="E531:E533"/>
    <mergeCell ref="F531:F533"/>
    <mergeCell ref="G531:G533"/>
    <mergeCell ref="H531:H533"/>
    <mergeCell ref="I531:I533"/>
    <mergeCell ref="K531:K533"/>
    <mergeCell ref="C523:C525"/>
    <mergeCell ref="D523:D525"/>
    <mergeCell ref="E523:E525"/>
    <mergeCell ref="F523:F525"/>
    <mergeCell ref="G523:G525"/>
    <mergeCell ref="H523:H525"/>
    <mergeCell ref="C526:C528"/>
    <mergeCell ref="D526:D528"/>
    <mergeCell ref="E526:E528"/>
    <mergeCell ref="F526:F528"/>
    <mergeCell ref="G526:G528"/>
    <mergeCell ref="H526:H528"/>
    <mergeCell ref="C529:C530"/>
    <mergeCell ref="D529:D530"/>
    <mergeCell ref="H520:H522"/>
    <mergeCell ref="G520:G522"/>
    <mergeCell ref="E520:E522"/>
    <mergeCell ref="F520:F522"/>
    <mergeCell ref="K520:K522"/>
    <mergeCell ref="K378:K386"/>
    <mergeCell ref="K371:K372"/>
    <mergeCell ref="I397:I399"/>
    <mergeCell ref="K397:K399"/>
    <mergeCell ref="C397:C399"/>
    <mergeCell ref="D395:D396"/>
    <mergeCell ref="I421:I423"/>
    <mergeCell ref="P797:P802"/>
    <mergeCell ref="O797:O802"/>
    <mergeCell ref="K797:K802"/>
    <mergeCell ref="R797:R802"/>
    <mergeCell ref="Q797:Q802"/>
    <mergeCell ref="S797:S802"/>
    <mergeCell ref="T797:T802"/>
    <mergeCell ref="T803:T804"/>
    <mergeCell ref="S803:S804"/>
    <mergeCell ref="D400:D401"/>
    <mergeCell ref="E400:E401"/>
    <mergeCell ref="F400:F401"/>
    <mergeCell ref="G400:G401"/>
    <mergeCell ref="H400:H401"/>
    <mergeCell ref="I400:I401"/>
    <mergeCell ref="K400:K401"/>
    <mergeCell ref="C455:C457"/>
    <mergeCell ref="D429:D430"/>
    <mergeCell ref="D424:D425"/>
    <mergeCell ref="C424:C425"/>
    <mergeCell ref="C400:C401"/>
    <mergeCell ref="I404:I406"/>
    <mergeCell ref="J405:J406"/>
    <mergeCell ref="C421:C423"/>
    <mergeCell ref="I418:I420"/>
    <mergeCell ref="C184:C186"/>
    <mergeCell ref="I184:I186"/>
    <mergeCell ref="C187:C195"/>
    <mergeCell ref="F233:F235"/>
    <mergeCell ref="G233:G235"/>
    <mergeCell ref="H233:H235"/>
    <mergeCell ref="I233:I235"/>
    <mergeCell ref="E184:E186"/>
    <mergeCell ref="F184:F186"/>
    <mergeCell ref="G184:G186"/>
    <mergeCell ref="H184:H186"/>
    <mergeCell ref="E363:E365"/>
    <mergeCell ref="F363:F365"/>
    <mergeCell ref="I371:I372"/>
    <mergeCell ref="K395:K396"/>
    <mergeCell ref="C791:C796"/>
    <mergeCell ref="D791:D796"/>
    <mergeCell ref="E791:E796"/>
    <mergeCell ref="H791:H796"/>
    <mergeCell ref="G791:G796"/>
    <mergeCell ref="F791:F796"/>
    <mergeCell ref="I795:I796"/>
    <mergeCell ref="K791:K796"/>
    <mergeCell ref="K368:K370"/>
    <mergeCell ref="C368:C370"/>
    <mergeCell ref="D397:D399"/>
    <mergeCell ref="E397:E399"/>
    <mergeCell ref="F397:F399"/>
    <mergeCell ref="G397:G399"/>
    <mergeCell ref="H397:H399"/>
    <mergeCell ref="D378:D386"/>
    <mergeCell ref="I378:I380"/>
    <mergeCell ref="C206:C208"/>
    <mergeCell ref="D233:D235"/>
    <mergeCell ref="E233:E235"/>
    <mergeCell ref="I484:I486"/>
    <mergeCell ref="C484:C486"/>
    <mergeCell ref="D433:D435"/>
    <mergeCell ref="C433:C435"/>
    <mergeCell ref="I433:I435"/>
    <mergeCell ref="C453:C454"/>
    <mergeCell ref="D450:D452"/>
    <mergeCell ref="C450:C452"/>
    <mergeCell ref="C429:C430"/>
    <mergeCell ref="D436:D444"/>
    <mergeCell ref="H429:H430"/>
    <mergeCell ref="I424:I425"/>
    <mergeCell ref="C418:C420"/>
    <mergeCell ref="C407:C415"/>
    <mergeCell ref="E429:E430"/>
    <mergeCell ref="D231:D232"/>
    <mergeCell ref="C231:C232"/>
    <mergeCell ref="C392:C394"/>
    <mergeCell ref="E371:E372"/>
    <mergeCell ref="C375:C377"/>
    <mergeCell ref="C395:C396"/>
    <mergeCell ref="I395:I396"/>
    <mergeCell ref="I389:I391"/>
    <mergeCell ref="D421:D423"/>
    <mergeCell ref="D453:D454"/>
    <mergeCell ref="D484:D486"/>
    <mergeCell ref="E484:E486"/>
    <mergeCell ref="F484:F486"/>
    <mergeCell ref="G484:G486"/>
    <mergeCell ref="H513:H515"/>
    <mergeCell ref="I513:I515"/>
    <mergeCell ref="K513:K515"/>
    <mergeCell ref="C513:C515"/>
    <mergeCell ref="D426:D428"/>
    <mergeCell ref="E426:E428"/>
    <mergeCell ref="F426:F428"/>
    <mergeCell ref="G426:G428"/>
    <mergeCell ref="H426:H428"/>
    <mergeCell ref="I426:I428"/>
    <mergeCell ref="K426:K428"/>
    <mergeCell ref="C426:C428"/>
    <mergeCell ref="D455:D457"/>
    <mergeCell ref="E455:E457"/>
    <mergeCell ref="F455:F457"/>
    <mergeCell ref="D404:D406"/>
    <mergeCell ref="K407:K415"/>
    <mergeCell ref="I482:I483"/>
    <mergeCell ref="I458:I459"/>
    <mergeCell ref="K458:K459"/>
    <mergeCell ref="H484:H486"/>
    <mergeCell ref="I90:I92"/>
    <mergeCell ref="K90:K92"/>
    <mergeCell ref="D119:D121"/>
    <mergeCell ref="E119:E121"/>
    <mergeCell ref="F119:F121"/>
    <mergeCell ref="G119:G121"/>
    <mergeCell ref="H119:H121"/>
    <mergeCell ref="I119:I121"/>
    <mergeCell ref="K119:K121"/>
    <mergeCell ref="C119:C121"/>
    <mergeCell ref="D148:D150"/>
    <mergeCell ref="E148:E150"/>
    <mergeCell ref="F148:F150"/>
    <mergeCell ref="G148:G150"/>
    <mergeCell ref="H148:H150"/>
    <mergeCell ref="I148:I150"/>
    <mergeCell ref="K148:K150"/>
    <mergeCell ref="C148:C150"/>
    <mergeCell ref="C93:C94"/>
    <mergeCell ref="C122:C123"/>
    <mergeCell ref="D122:D123"/>
    <mergeCell ref="E122:E123"/>
    <mergeCell ref="E146:E147"/>
    <mergeCell ref="F146:F147"/>
    <mergeCell ref="I122:I123"/>
    <mergeCell ref="K129:K137"/>
    <mergeCell ref="K667:K668"/>
    <mergeCell ref="C659:C661"/>
    <mergeCell ref="N569:N570"/>
    <mergeCell ref="K655:K656"/>
    <mergeCell ref="K650:K651"/>
    <mergeCell ref="I117:I118"/>
    <mergeCell ref="I143:I145"/>
    <mergeCell ref="I146:I147"/>
    <mergeCell ref="I172:I174"/>
    <mergeCell ref="I175:I176"/>
    <mergeCell ref="I201:I203"/>
    <mergeCell ref="I204:I205"/>
    <mergeCell ref="K252:K254"/>
    <mergeCell ref="D228:D230"/>
    <mergeCell ref="K360:K362"/>
    <mergeCell ref="G341:G343"/>
    <mergeCell ref="H366:H367"/>
    <mergeCell ref="D184:D186"/>
    <mergeCell ref="K233:K235"/>
    <mergeCell ref="C233:C235"/>
    <mergeCell ref="G228:G230"/>
    <mergeCell ref="D211:D213"/>
    <mergeCell ref="D204:D205"/>
    <mergeCell ref="D201:D203"/>
    <mergeCell ref="E667:E668"/>
    <mergeCell ref="D590:D595"/>
    <mergeCell ref="D584:D589"/>
    <mergeCell ref="D569:D570"/>
    <mergeCell ref="D572:D576"/>
    <mergeCell ref="I572:I576"/>
    <mergeCell ref="I664:I665"/>
    <mergeCell ref="D657:D658"/>
    <mergeCell ref="F659:F661"/>
    <mergeCell ref="E659:E661"/>
    <mergeCell ref="D659:D661"/>
    <mergeCell ref="D672:D676"/>
    <mergeCell ref="C672:C676"/>
    <mergeCell ref="D667:D668"/>
    <mergeCell ref="K143:K145"/>
    <mergeCell ref="C126:C128"/>
    <mergeCell ref="C140:C142"/>
    <mergeCell ref="C143:C145"/>
    <mergeCell ref="C146:C147"/>
    <mergeCell ref="C211:C213"/>
    <mergeCell ref="D225:D227"/>
    <mergeCell ref="C225:C227"/>
    <mergeCell ref="E228:E230"/>
    <mergeCell ref="F228:F230"/>
    <mergeCell ref="D214:D222"/>
    <mergeCell ref="C228:C230"/>
    <mergeCell ref="H231:H232"/>
    <mergeCell ref="K198:K200"/>
    <mergeCell ref="G177:G179"/>
    <mergeCell ref="H177:H179"/>
    <mergeCell ref="I193:I195"/>
    <mergeCell ref="G513:G515"/>
    <mergeCell ref="D565:D568"/>
    <mergeCell ref="I553:I557"/>
    <mergeCell ref="D553:D557"/>
    <mergeCell ref="Q404:Q406"/>
    <mergeCell ref="K418:K420"/>
    <mergeCell ref="O418:O420"/>
    <mergeCell ref="K433:K435"/>
    <mergeCell ref="K404:K406"/>
    <mergeCell ref="O404:O406"/>
    <mergeCell ref="I565:I568"/>
    <mergeCell ref="P717:P718"/>
    <mergeCell ref="R702:R703"/>
    <mergeCell ref="O672:O676"/>
    <mergeCell ref="N572:N576"/>
    <mergeCell ref="K678:K682"/>
    <mergeCell ref="C569:C570"/>
    <mergeCell ref="C572:C576"/>
    <mergeCell ref="D580:D583"/>
    <mergeCell ref="C580:C583"/>
    <mergeCell ref="I580:I583"/>
    <mergeCell ref="H652:H653"/>
    <mergeCell ref="G652:G653"/>
    <mergeCell ref="I657:I658"/>
    <mergeCell ref="K652:K653"/>
    <mergeCell ref="K664:K665"/>
    <mergeCell ref="K662:K663"/>
    <mergeCell ref="K659:K661"/>
    <mergeCell ref="I667:I668"/>
    <mergeCell ref="H667:H668"/>
    <mergeCell ref="G667:G668"/>
    <mergeCell ref="F667:F668"/>
    <mergeCell ref="D650:D651"/>
    <mergeCell ref="S728:S732"/>
    <mergeCell ref="O700:O701"/>
    <mergeCell ref="R520:R522"/>
    <mergeCell ref="O744:O745"/>
    <mergeCell ref="P744:P745"/>
    <mergeCell ref="Q744:Q745"/>
    <mergeCell ref="R744:R745"/>
    <mergeCell ref="P511:P512"/>
    <mergeCell ref="P700:P701"/>
    <mergeCell ref="Q700:Q701"/>
    <mergeCell ref="R700:R701"/>
    <mergeCell ref="S691:S692"/>
    <mergeCell ref="R691:R692"/>
    <mergeCell ref="Q696:Q698"/>
    <mergeCell ref="O696:O698"/>
    <mergeCell ref="P696:P698"/>
    <mergeCell ref="R694:R695"/>
    <mergeCell ref="Q717:Q718"/>
    <mergeCell ref="R717:R718"/>
    <mergeCell ref="Q741:Q742"/>
    <mergeCell ref="R741:R742"/>
    <mergeCell ref="O728:O732"/>
    <mergeCell ref="P728:P732"/>
    <mergeCell ref="O741:O742"/>
    <mergeCell ref="P741:P742"/>
    <mergeCell ref="O694:O695"/>
    <mergeCell ref="P694:P695"/>
    <mergeCell ref="Q694:Q695"/>
    <mergeCell ref="O691:O692"/>
    <mergeCell ref="P705:P706"/>
    <mergeCell ref="Q705:Q706"/>
    <mergeCell ref="R705:R706"/>
    <mergeCell ref="P722:P726"/>
    <mergeCell ref="Q722:Q726"/>
    <mergeCell ref="O722:O726"/>
    <mergeCell ref="R707:R708"/>
    <mergeCell ref="Q728:Q732"/>
    <mergeCell ref="R728:R732"/>
    <mergeCell ref="O717:O718"/>
    <mergeCell ref="O719:O720"/>
    <mergeCell ref="P719:P720"/>
    <mergeCell ref="Q719:Q720"/>
    <mergeCell ref="R719:R720"/>
    <mergeCell ref="S719:S720"/>
    <mergeCell ref="S702:S703"/>
    <mergeCell ref="R696:R698"/>
    <mergeCell ref="O657:O658"/>
    <mergeCell ref="P657:P658"/>
    <mergeCell ref="Q657:Q658"/>
    <mergeCell ref="R657:R658"/>
    <mergeCell ref="Q494:Q502"/>
    <mergeCell ref="R494:R502"/>
    <mergeCell ref="O516:O517"/>
    <mergeCell ref="Q672:Q676"/>
    <mergeCell ref="O511:O512"/>
    <mergeCell ref="S722:S726"/>
    <mergeCell ref="R722:R726"/>
    <mergeCell ref="S707:S708"/>
    <mergeCell ref="O702:O703"/>
    <mergeCell ref="P702:P703"/>
    <mergeCell ref="Q702:Q703"/>
    <mergeCell ref="S709:S711"/>
    <mergeCell ref="R709:R711"/>
    <mergeCell ref="S705:S706"/>
    <mergeCell ref="S700:S701"/>
    <mergeCell ref="S717:S718"/>
    <mergeCell ref="U667:U668"/>
    <mergeCell ref="S664:S665"/>
    <mergeCell ref="R664:R665"/>
    <mergeCell ref="Q664:Q665"/>
    <mergeCell ref="P664:P665"/>
    <mergeCell ref="O664:O665"/>
    <mergeCell ref="U664:U665"/>
    <mergeCell ref="O707:O708"/>
    <mergeCell ref="P707:P708"/>
    <mergeCell ref="Q707:Q708"/>
    <mergeCell ref="O705:O706"/>
    <mergeCell ref="S714:S715"/>
    <mergeCell ref="R714:R715"/>
    <mergeCell ref="Q714:Q715"/>
    <mergeCell ref="O714:O715"/>
    <mergeCell ref="P714:P715"/>
    <mergeCell ref="S712:S713"/>
    <mergeCell ref="R712:R713"/>
    <mergeCell ref="P712:P713"/>
    <mergeCell ref="Q712:Q713"/>
    <mergeCell ref="O712:O713"/>
    <mergeCell ref="T662:T663"/>
    <mergeCell ref="S662:S663"/>
    <mergeCell ref="R662:R663"/>
    <mergeCell ref="P662:P663"/>
    <mergeCell ref="Q662:Q663"/>
    <mergeCell ref="O662:O663"/>
    <mergeCell ref="R667:R668"/>
    <mergeCell ref="S667:S668"/>
    <mergeCell ref="S657:S658"/>
    <mergeCell ref="S696:S698"/>
    <mergeCell ref="S694:S695"/>
    <mergeCell ref="U669:U670"/>
    <mergeCell ref="U662:U663"/>
    <mergeCell ref="O667:O668"/>
    <mergeCell ref="P667:P668"/>
    <mergeCell ref="Q667:Q668"/>
    <mergeCell ref="S669:S670"/>
    <mergeCell ref="T669:T670"/>
    <mergeCell ref="P669:P670"/>
    <mergeCell ref="Q691:Q692"/>
    <mergeCell ref="U657:U658"/>
    <mergeCell ref="P659:P661"/>
    <mergeCell ref="S659:S661"/>
    <mergeCell ref="R659:R661"/>
    <mergeCell ref="Q659:Q661"/>
    <mergeCell ref="O659:O661"/>
    <mergeCell ref="U659:U661"/>
    <mergeCell ref="T659:T661"/>
    <mergeCell ref="T667:T668"/>
    <mergeCell ref="U650:U651"/>
    <mergeCell ref="U652:U653"/>
    <mergeCell ref="S652:S653"/>
    <mergeCell ref="R652:R653"/>
    <mergeCell ref="Q652:Q653"/>
    <mergeCell ref="P652:P653"/>
    <mergeCell ref="O652:O653"/>
    <mergeCell ref="O655:O656"/>
    <mergeCell ref="S650:S651"/>
    <mergeCell ref="R650:R651"/>
    <mergeCell ref="Q650:Q651"/>
    <mergeCell ref="P650:P651"/>
    <mergeCell ref="O650:O651"/>
    <mergeCell ref="P655:P656"/>
    <mergeCell ref="Q655:Q656"/>
    <mergeCell ref="R655:R656"/>
    <mergeCell ref="S655:S656"/>
    <mergeCell ref="T655:T656"/>
    <mergeCell ref="U655:U656"/>
    <mergeCell ref="T652:T653"/>
    <mergeCell ref="T783:T788"/>
    <mergeCell ref="T765:T776"/>
    <mergeCell ref="T777:T782"/>
    <mergeCell ref="T562:T564"/>
    <mergeCell ref="T650:T651"/>
    <mergeCell ref="T700:T701"/>
    <mergeCell ref="T709:T711"/>
    <mergeCell ref="T641:T643"/>
    <mergeCell ref="T645:T647"/>
    <mergeCell ref="T629:T631"/>
    <mergeCell ref="T632:T634"/>
    <mergeCell ref="T635:T637"/>
    <mergeCell ref="T664:T665"/>
    <mergeCell ref="T691:T692"/>
    <mergeCell ref="T696:T698"/>
    <mergeCell ref="T672:T676"/>
    <mergeCell ref="T702:T703"/>
    <mergeCell ref="T602:T604"/>
    <mergeCell ref="T626:T628"/>
    <mergeCell ref="T608:T610"/>
    <mergeCell ref="T581:T583"/>
    <mergeCell ref="T565:T567"/>
    <mergeCell ref="T611:T613"/>
    <mergeCell ref="T569:T574"/>
    <mergeCell ref="T575:T576"/>
    <mergeCell ref="T596:T598"/>
    <mergeCell ref="T599:T601"/>
    <mergeCell ref="T614:T616"/>
    <mergeCell ref="T617:T619"/>
    <mergeCell ref="T605:T607"/>
    <mergeCell ref="T620:T622"/>
    <mergeCell ref="T623:T625"/>
    <mergeCell ref="T550:T555"/>
    <mergeCell ref="T556:T557"/>
    <mergeCell ref="T513:T514"/>
    <mergeCell ref="T539:T545"/>
    <mergeCell ref="T546:T548"/>
    <mergeCell ref="O513:O514"/>
    <mergeCell ref="P513:P514"/>
    <mergeCell ref="Q513:Q514"/>
    <mergeCell ref="R513:R514"/>
    <mergeCell ref="S513:S514"/>
    <mergeCell ref="N550:N551"/>
    <mergeCell ref="D539:D545"/>
    <mergeCell ref="D546:D549"/>
    <mergeCell ref="T757:T760"/>
    <mergeCell ref="T761:T764"/>
    <mergeCell ref="T749:T756"/>
    <mergeCell ref="T746:T748"/>
    <mergeCell ref="S741:S742"/>
    <mergeCell ref="K691:K692"/>
    <mergeCell ref="T638:T640"/>
    <mergeCell ref="T657:T658"/>
    <mergeCell ref="P691:P692"/>
    <mergeCell ref="O669:O670"/>
    <mergeCell ref="R669:R670"/>
    <mergeCell ref="Q669:Q670"/>
    <mergeCell ref="S672:S676"/>
    <mergeCell ref="R672:R676"/>
    <mergeCell ref="P672:P676"/>
    <mergeCell ref="O709:O711"/>
    <mergeCell ref="Q709:Q711"/>
    <mergeCell ref="K657:K658"/>
    <mergeCell ref="K669:K670"/>
    <mergeCell ref="S520:S522"/>
    <mergeCell ref="I520:I522"/>
    <mergeCell ref="J521:J522"/>
    <mergeCell ref="N553:N557"/>
    <mergeCell ref="K491:K493"/>
    <mergeCell ref="O491:O493"/>
    <mergeCell ref="P491:P493"/>
    <mergeCell ref="Q491:Q493"/>
    <mergeCell ref="R491:R493"/>
    <mergeCell ref="S491:S493"/>
    <mergeCell ref="K505:K507"/>
    <mergeCell ref="O505:O507"/>
    <mergeCell ref="P505:P507"/>
    <mergeCell ref="O508:O510"/>
    <mergeCell ref="P508:P510"/>
    <mergeCell ref="Q508:Q510"/>
    <mergeCell ref="R508:R510"/>
    <mergeCell ref="S508:S510"/>
    <mergeCell ref="Q505:Q507"/>
    <mergeCell ref="R505:R507"/>
    <mergeCell ref="S505:S507"/>
    <mergeCell ref="I505:I507"/>
    <mergeCell ref="K494:K502"/>
    <mergeCell ref="K508:K510"/>
    <mergeCell ref="Q511:Q512"/>
    <mergeCell ref="R511:R512"/>
    <mergeCell ref="P516:P517"/>
    <mergeCell ref="Q516:Q517"/>
    <mergeCell ref="R516:R517"/>
    <mergeCell ref="S516:S517"/>
    <mergeCell ref="S494:S502"/>
    <mergeCell ref="Q520:Q522"/>
    <mergeCell ref="T349:T357"/>
    <mergeCell ref="O349:O357"/>
    <mergeCell ref="Q375:Q377"/>
    <mergeCell ref="R375:R377"/>
    <mergeCell ref="T426:T427"/>
    <mergeCell ref="T422:T423"/>
    <mergeCell ref="O421:O423"/>
    <mergeCell ref="P421:P423"/>
    <mergeCell ref="Q421:Q423"/>
    <mergeCell ref="R421:R423"/>
    <mergeCell ref="S421:S423"/>
    <mergeCell ref="O424:O425"/>
    <mergeCell ref="P424:P425"/>
    <mergeCell ref="Q424:Q425"/>
    <mergeCell ref="R424:R425"/>
    <mergeCell ref="S424:S425"/>
    <mergeCell ref="O426:O427"/>
    <mergeCell ref="S378:S386"/>
    <mergeCell ref="T418:T419"/>
    <mergeCell ref="S404:S406"/>
    <mergeCell ref="T397:T398"/>
    <mergeCell ref="O397:O398"/>
    <mergeCell ref="T364:T365"/>
    <mergeCell ref="T368:T369"/>
    <mergeCell ref="T360:T361"/>
    <mergeCell ref="S349:S357"/>
    <mergeCell ref="P371:P372"/>
    <mergeCell ref="Q371:Q372"/>
    <mergeCell ref="R371:R372"/>
    <mergeCell ref="S371:S372"/>
    <mergeCell ref="O360:O362"/>
    <mergeCell ref="P360:P362"/>
    <mergeCell ref="R322:R330"/>
    <mergeCell ref="P349:P357"/>
    <mergeCell ref="Q255:Q257"/>
    <mergeCell ref="R255:R257"/>
    <mergeCell ref="S255:S257"/>
    <mergeCell ref="S322:S330"/>
    <mergeCell ref="P322:P330"/>
    <mergeCell ref="Q322:Q330"/>
    <mergeCell ref="S260:S261"/>
    <mergeCell ref="P306:P308"/>
    <mergeCell ref="Q306:Q308"/>
    <mergeCell ref="S292:S294"/>
    <mergeCell ref="R306:R308"/>
    <mergeCell ref="P265:P267"/>
    <mergeCell ref="P314:P315"/>
    <mergeCell ref="Q314:Q315"/>
    <mergeCell ref="R314:R315"/>
    <mergeCell ref="P285:P286"/>
    <mergeCell ref="S314:S315"/>
    <mergeCell ref="Q279:Q281"/>
    <mergeCell ref="R279:R281"/>
    <mergeCell ref="S282:S284"/>
    <mergeCell ref="P295:P303"/>
    <mergeCell ref="Q295:Q303"/>
    <mergeCell ref="R295:R303"/>
    <mergeCell ref="Q282:Q284"/>
    <mergeCell ref="R346:R348"/>
    <mergeCell ref="P333:P335"/>
    <mergeCell ref="S279:S281"/>
    <mergeCell ref="R282:R284"/>
    <mergeCell ref="R287:R288"/>
    <mergeCell ref="P346:P348"/>
    <mergeCell ref="P30:P32"/>
    <mergeCell ref="Q30:Q32"/>
    <mergeCell ref="R30:R32"/>
    <mergeCell ref="S30:S32"/>
    <mergeCell ref="T30:T32"/>
    <mergeCell ref="P28:P29"/>
    <mergeCell ref="Q28:Q29"/>
    <mergeCell ref="R28:R29"/>
    <mergeCell ref="S28:S29"/>
    <mergeCell ref="T28:T29"/>
    <mergeCell ref="O46:O48"/>
    <mergeCell ref="P46:P48"/>
    <mergeCell ref="Q46:Q48"/>
    <mergeCell ref="T314:T315"/>
    <mergeCell ref="T310:T311"/>
    <mergeCell ref="O309:O311"/>
    <mergeCell ref="P309:P311"/>
    <mergeCell ref="Q309:Q311"/>
    <mergeCell ref="R309:R311"/>
    <mergeCell ref="S309:S311"/>
    <mergeCell ref="O312:O313"/>
    <mergeCell ref="P312:P313"/>
    <mergeCell ref="Q312:Q313"/>
    <mergeCell ref="R312:R313"/>
    <mergeCell ref="T225:T226"/>
    <mergeCell ref="O28:O29"/>
    <mergeCell ref="T82:T83"/>
    <mergeCell ref="T279:T280"/>
    <mergeCell ref="T283:T284"/>
    <mergeCell ref="T260:T261"/>
    <mergeCell ref="R228:R230"/>
    <mergeCell ref="T169:T170"/>
    <mergeCell ref="O6:O8"/>
    <mergeCell ref="P6:P8"/>
    <mergeCell ref="Q6:Q8"/>
    <mergeCell ref="R6:R8"/>
    <mergeCell ref="S6:S8"/>
    <mergeCell ref="T6:T8"/>
    <mergeCell ref="T144:T145"/>
    <mergeCell ref="T90:T91"/>
    <mergeCell ref="O12:O13"/>
    <mergeCell ref="P12:P13"/>
    <mergeCell ref="O20:O21"/>
    <mergeCell ref="P20:P21"/>
    <mergeCell ref="Q20:Q21"/>
    <mergeCell ref="T119:T120"/>
    <mergeCell ref="T111:T112"/>
    <mergeCell ref="R20:R21"/>
    <mergeCell ref="Q12:Q13"/>
    <mergeCell ref="S20:S21"/>
    <mergeCell ref="T20:T21"/>
    <mergeCell ref="T140:T141"/>
    <mergeCell ref="O22:O24"/>
    <mergeCell ref="P22:P24"/>
    <mergeCell ref="Q22:Q24"/>
    <mergeCell ref="R22:R24"/>
    <mergeCell ref="S22:S24"/>
    <mergeCell ref="T22:T24"/>
    <mergeCell ref="R12:R13"/>
    <mergeCell ref="S12:S13"/>
    <mergeCell ref="T12:T13"/>
    <mergeCell ref="O14:O16"/>
    <mergeCell ref="T46:T48"/>
    <mergeCell ref="O30:O32"/>
    <mergeCell ref="U746:U748"/>
    <mergeCell ref="U696:U698"/>
    <mergeCell ref="U691:U692"/>
    <mergeCell ref="U694:U695"/>
    <mergeCell ref="U678:U682"/>
    <mergeCell ref="T744:T745"/>
    <mergeCell ref="T728:T732"/>
    <mergeCell ref="T694:T695"/>
    <mergeCell ref="T741:T742"/>
    <mergeCell ref="T722:T726"/>
    <mergeCell ref="T714:T715"/>
    <mergeCell ref="U700:U701"/>
    <mergeCell ref="U709:U711"/>
    <mergeCell ref="U712:U713"/>
    <mergeCell ref="U714:U715"/>
    <mergeCell ref="T712:T713"/>
    <mergeCell ref="U702:U703"/>
    <mergeCell ref="T707:T708"/>
    <mergeCell ref="U707:U708"/>
    <mergeCell ref="T705:T706"/>
    <mergeCell ref="U705:U706"/>
    <mergeCell ref="T678:T682"/>
    <mergeCell ref="U728:U732"/>
    <mergeCell ref="U717:U718"/>
    <mergeCell ref="T719:T720"/>
    <mergeCell ref="U744:U745"/>
    <mergeCell ref="U741:U742"/>
    <mergeCell ref="U719:U720"/>
    <mergeCell ref="T717:T718"/>
    <mergeCell ref="U722:U726"/>
    <mergeCell ref="T371:T372"/>
    <mergeCell ref="T516:T517"/>
    <mergeCell ref="T229:T230"/>
    <mergeCell ref="T256:T257"/>
    <mergeCell ref="T115:T116"/>
    <mergeCell ref="T341:T342"/>
    <mergeCell ref="T333:T334"/>
    <mergeCell ref="T337:T338"/>
    <mergeCell ref="T52:T53"/>
    <mergeCell ref="P14:P16"/>
    <mergeCell ref="Q14:Q16"/>
    <mergeCell ref="R14:R16"/>
    <mergeCell ref="S14:S16"/>
    <mergeCell ref="T14:T16"/>
    <mergeCell ref="S201:S203"/>
    <mergeCell ref="R333:R335"/>
    <mergeCell ref="S333:S335"/>
    <mergeCell ref="S312:S313"/>
    <mergeCell ref="R252:R254"/>
    <mergeCell ref="P341:P342"/>
    <mergeCell ref="Q349:Q357"/>
    <mergeCell ref="Q378:Q386"/>
    <mergeCell ref="R378:R386"/>
    <mergeCell ref="Q341:Q342"/>
    <mergeCell ref="R341:R342"/>
    <mergeCell ref="S341:S342"/>
    <mergeCell ref="S366:S367"/>
    <mergeCell ref="T86:T87"/>
    <mergeCell ref="T177:T178"/>
    <mergeCell ref="T173:T174"/>
    <mergeCell ref="T306:T307"/>
    <mergeCell ref="T198:T199"/>
    <mergeCell ref="T36:T37"/>
    <mergeCell ref="T233:T234"/>
    <mergeCell ref="T68:T69"/>
    <mergeCell ref="T62:T64"/>
    <mergeCell ref="P85:P87"/>
    <mergeCell ref="S85:S87"/>
    <mergeCell ref="P88:P89"/>
    <mergeCell ref="Q88:Q89"/>
    <mergeCell ref="R88:R89"/>
    <mergeCell ref="S88:S89"/>
    <mergeCell ref="P119:P120"/>
    <mergeCell ref="S129:S137"/>
    <mergeCell ref="R175:R176"/>
    <mergeCell ref="S175:S176"/>
    <mergeCell ref="S52:S53"/>
    <mergeCell ref="P82:P84"/>
    <mergeCell ref="Q82:Q84"/>
    <mergeCell ref="S225:S227"/>
    <mergeCell ref="Q119:Q120"/>
    <mergeCell ref="S82:S84"/>
    <mergeCell ref="T54:T56"/>
    <mergeCell ref="Q155:Q157"/>
    <mergeCell ref="R155:R157"/>
    <mergeCell ref="S155:S157"/>
    <mergeCell ref="Q146:Q147"/>
    <mergeCell ref="R146:R147"/>
    <mergeCell ref="T44:T45"/>
    <mergeCell ref="S38:S40"/>
    <mergeCell ref="T38:T40"/>
    <mergeCell ref="P111:P113"/>
    <mergeCell ref="Q111:Q113"/>
    <mergeCell ref="R111:R113"/>
    <mergeCell ref="S744:S745"/>
    <mergeCell ref="Q319:Q321"/>
    <mergeCell ref="R319:R321"/>
    <mergeCell ref="S319:S321"/>
    <mergeCell ref="O319:O321"/>
    <mergeCell ref="P319:P321"/>
    <mergeCell ref="Q204:Q205"/>
    <mergeCell ref="R204:R205"/>
    <mergeCell ref="S204:S205"/>
    <mergeCell ref="O339:O340"/>
    <mergeCell ref="P339:P340"/>
    <mergeCell ref="Q339:Q340"/>
    <mergeCell ref="R339:R340"/>
    <mergeCell ref="S339:S340"/>
    <mergeCell ref="S375:S377"/>
    <mergeCell ref="O378:O386"/>
    <mergeCell ref="P378:P386"/>
    <mergeCell ref="S287:S288"/>
    <mergeCell ref="P368:P369"/>
    <mergeCell ref="Q368:Q369"/>
    <mergeCell ref="R225:R227"/>
    <mergeCell ref="S363:S365"/>
    <mergeCell ref="O366:O367"/>
    <mergeCell ref="S228:S230"/>
    <mergeCell ref="Q265:Q267"/>
    <mergeCell ref="R265:R267"/>
    <mergeCell ref="S265:S267"/>
    <mergeCell ref="P231:P232"/>
    <mergeCell ref="R368:R369"/>
    <mergeCell ref="S368:S369"/>
    <mergeCell ref="S268:S276"/>
    <mergeCell ref="O295:O303"/>
    <mergeCell ref="O36:O37"/>
    <mergeCell ref="P36:P37"/>
    <mergeCell ref="Q36:Q37"/>
    <mergeCell ref="R36:R37"/>
    <mergeCell ref="S36:S37"/>
    <mergeCell ref="R46:R48"/>
    <mergeCell ref="S46:S48"/>
    <mergeCell ref="O68:O69"/>
    <mergeCell ref="P68:P69"/>
    <mergeCell ref="Q68:Q69"/>
    <mergeCell ref="R68:R69"/>
    <mergeCell ref="S68:S69"/>
    <mergeCell ref="O62:O64"/>
    <mergeCell ref="P62:P64"/>
    <mergeCell ref="Q62:Q64"/>
    <mergeCell ref="R62:R64"/>
    <mergeCell ref="S62:S64"/>
    <mergeCell ref="S54:S56"/>
    <mergeCell ref="O52:O53"/>
    <mergeCell ref="P52:P53"/>
    <mergeCell ref="Q52:Q53"/>
    <mergeCell ref="R52:R53"/>
    <mergeCell ref="S44:S45"/>
    <mergeCell ref="O38:O40"/>
    <mergeCell ref="P38:P40"/>
    <mergeCell ref="Q38:Q40"/>
    <mergeCell ref="R38:R40"/>
    <mergeCell ref="S60:S61"/>
    <mergeCell ref="T151:T152"/>
    <mergeCell ref="T180:T181"/>
    <mergeCell ref="Q228:Q230"/>
    <mergeCell ref="T268:T276"/>
    <mergeCell ref="T206:T207"/>
    <mergeCell ref="Q231:Q232"/>
    <mergeCell ref="R231:R232"/>
    <mergeCell ref="T148:T149"/>
    <mergeCell ref="T202:T203"/>
    <mergeCell ref="P177:P178"/>
    <mergeCell ref="Q177:Q178"/>
    <mergeCell ref="R177:R178"/>
    <mergeCell ref="R143:R145"/>
    <mergeCell ref="T187:T195"/>
    <mergeCell ref="S211:S213"/>
    <mergeCell ref="R158:R166"/>
    <mergeCell ref="S158:S166"/>
    <mergeCell ref="T158:T166"/>
    <mergeCell ref="T252:T253"/>
    <mergeCell ref="P228:P230"/>
    <mergeCell ref="S238:S240"/>
    <mergeCell ref="P204:P205"/>
    <mergeCell ref="R187:R195"/>
    <mergeCell ref="S187:S195"/>
    <mergeCell ref="P225:P227"/>
    <mergeCell ref="Q225:Q227"/>
    <mergeCell ref="P260:P261"/>
    <mergeCell ref="Q260:Q261"/>
    <mergeCell ref="S146:S147"/>
    <mergeCell ref="S180:S181"/>
    <mergeCell ref="S143:S145"/>
    <mergeCell ref="R198:R200"/>
    <mergeCell ref="T60:T61"/>
    <mergeCell ref="O54:O56"/>
    <mergeCell ref="P54:P56"/>
    <mergeCell ref="Q54:Q56"/>
    <mergeCell ref="R54:R56"/>
    <mergeCell ref="O88:O89"/>
    <mergeCell ref="I85:I87"/>
    <mergeCell ref="O82:O84"/>
    <mergeCell ref="O90:O91"/>
    <mergeCell ref="P90:P91"/>
    <mergeCell ref="Q90:Q91"/>
    <mergeCell ref="R90:R91"/>
    <mergeCell ref="P366:P367"/>
    <mergeCell ref="Q366:Q367"/>
    <mergeCell ref="R366:R367"/>
    <mergeCell ref="S231:S232"/>
    <mergeCell ref="R258:R259"/>
    <mergeCell ref="R260:R261"/>
    <mergeCell ref="Q206:Q207"/>
    <mergeCell ref="R206:R207"/>
    <mergeCell ref="S206:S207"/>
    <mergeCell ref="R285:R286"/>
    <mergeCell ref="O336:O338"/>
    <mergeCell ref="P336:P338"/>
    <mergeCell ref="Q336:Q338"/>
    <mergeCell ref="R336:R338"/>
    <mergeCell ref="S336:S338"/>
    <mergeCell ref="S295:S303"/>
    <mergeCell ref="O260:O261"/>
    <mergeCell ref="S346:S348"/>
    <mergeCell ref="T295:T303"/>
    <mergeCell ref="R292:R294"/>
    <mergeCell ref="C88:C89"/>
    <mergeCell ref="I71:I73"/>
    <mergeCell ref="I77:I79"/>
    <mergeCell ref="D71:D79"/>
    <mergeCell ref="O44:O45"/>
    <mergeCell ref="P44:P45"/>
    <mergeCell ref="Q44:Q45"/>
    <mergeCell ref="R44:R45"/>
    <mergeCell ref="G82:G84"/>
    <mergeCell ref="F82:F84"/>
    <mergeCell ref="E82:E84"/>
    <mergeCell ref="H85:H87"/>
    <mergeCell ref="G85:G87"/>
    <mergeCell ref="F85:F87"/>
    <mergeCell ref="E85:E87"/>
    <mergeCell ref="H88:H89"/>
    <mergeCell ref="G88:G89"/>
    <mergeCell ref="F88:F89"/>
    <mergeCell ref="E88:E89"/>
    <mergeCell ref="O60:O61"/>
    <mergeCell ref="P60:P61"/>
    <mergeCell ref="Q60:Q61"/>
    <mergeCell ref="R60:R61"/>
    <mergeCell ref="C71:C79"/>
    <mergeCell ref="K71:K79"/>
    <mergeCell ref="C82:C84"/>
    <mergeCell ref="C85:C87"/>
    <mergeCell ref="R82:R84"/>
    <mergeCell ref="H71:H79"/>
    <mergeCell ref="G71:G79"/>
    <mergeCell ref="F71:F79"/>
    <mergeCell ref="E71:E79"/>
    <mergeCell ref="C90:C92"/>
    <mergeCell ref="D93:D94"/>
    <mergeCell ref="D158:D166"/>
    <mergeCell ref="P158:P166"/>
    <mergeCell ref="Q158:Q166"/>
    <mergeCell ref="D114:D116"/>
    <mergeCell ref="K114:K116"/>
    <mergeCell ref="O114:O116"/>
    <mergeCell ref="P114:P116"/>
    <mergeCell ref="Q114:Q116"/>
    <mergeCell ref="R114:R116"/>
    <mergeCell ref="S114:S116"/>
    <mergeCell ref="K126:K128"/>
    <mergeCell ref="O126:O128"/>
    <mergeCell ref="P126:P128"/>
    <mergeCell ref="Q126:Q128"/>
    <mergeCell ref="R126:R128"/>
    <mergeCell ref="S126:S128"/>
    <mergeCell ref="D126:D128"/>
    <mergeCell ref="D117:D118"/>
    <mergeCell ref="K117:K118"/>
    <mergeCell ref="S151:S152"/>
    <mergeCell ref="Q129:Q137"/>
    <mergeCell ref="Q140:Q142"/>
    <mergeCell ref="R140:R142"/>
    <mergeCell ref="S140:S142"/>
    <mergeCell ref="Q151:Q152"/>
    <mergeCell ref="R151:R152"/>
    <mergeCell ref="S90:S91"/>
    <mergeCell ref="F114:F116"/>
    <mergeCell ref="S97:S99"/>
    <mergeCell ref="G93:G94"/>
    <mergeCell ref="R172:R174"/>
    <mergeCell ref="S172:S174"/>
    <mergeCell ref="O184:O186"/>
    <mergeCell ref="P184:P186"/>
    <mergeCell ref="O228:O230"/>
    <mergeCell ref="O225:O227"/>
    <mergeCell ref="O198:O200"/>
    <mergeCell ref="P198:P200"/>
    <mergeCell ref="Q198:Q200"/>
    <mergeCell ref="Q241:Q249"/>
    <mergeCell ref="S198:S200"/>
    <mergeCell ref="K201:K203"/>
    <mergeCell ref="O201:O203"/>
    <mergeCell ref="K184:K186"/>
    <mergeCell ref="K175:K176"/>
    <mergeCell ref="O175:O176"/>
    <mergeCell ref="K180:K181"/>
    <mergeCell ref="P175:P176"/>
    <mergeCell ref="Q175:Q176"/>
    <mergeCell ref="O177:O178"/>
    <mergeCell ref="O187:O195"/>
    <mergeCell ref="P187:P195"/>
    <mergeCell ref="Q187:Q195"/>
    <mergeCell ref="O180:O181"/>
    <mergeCell ref="P180:P181"/>
    <mergeCell ref="Q180:Q181"/>
    <mergeCell ref="O238:O240"/>
    <mergeCell ref="P238:P240"/>
    <mergeCell ref="K225:K227"/>
    <mergeCell ref="K187:K195"/>
    <mergeCell ref="K206:K208"/>
    <mergeCell ref="R268:R276"/>
    <mergeCell ref="K231:K232"/>
    <mergeCell ref="K204:K205"/>
    <mergeCell ref="Q169:Q171"/>
    <mergeCell ref="R169:R171"/>
    <mergeCell ref="I180:I181"/>
    <mergeCell ref="R180:R181"/>
    <mergeCell ref="K279:K281"/>
    <mergeCell ref="J212:J213"/>
    <mergeCell ref="O258:O259"/>
    <mergeCell ref="I258:I259"/>
    <mergeCell ref="K260:K262"/>
    <mergeCell ref="O252:O254"/>
    <mergeCell ref="P252:P254"/>
    <mergeCell ref="S233:S234"/>
    <mergeCell ref="Q238:Q240"/>
    <mergeCell ref="K258:K259"/>
    <mergeCell ref="R241:R249"/>
    <mergeCell ref="Q252:Q254"/>
    <mergeCell ref="R233:R234"/>
    <mergeCell ref="S252:S254"/>
    <mergeCell ref="S258:S259"/>
    <mergeCell ref="Q184:Q186"/>
    <mergeCell ref="R184:R186"/>
    <mergeCell ref="S184:S186"/>
    <mergeCell ref="K177:K179"/>
    <mergeCell ref="S177:S178"/>
    <mergeCell ref="R201:R203"/>
    <mergeCell ref="S169:S171"/>
    <mergeCell ref="K241:K249"/>
    <mergeCell ref="K172:K174"/>
    <mergeCell ref="O172:O174"/>
    <mergeCell ref="P151:P152"/>
    <mergeCell ref="I231:I232"/>
    <mergeCell ref="K146:K147"/>
    <mergeCell ref="K155:K157"/>
    <mergeCell ref="P172:P174"/>
    <mergeCell ref="O169:O171"/>
    <mergeCell ref="O117:O118"/>
    <mergeCell ref="P117:P118"/>
    <mergeCell ref="K211:K213"/>
    <mergeCell ref="K151:K152"/>
    <mergeCell ref="Q285:Q286"/>
    <mergeCell ref="I306:I308"/>
    <mergeCell ref="J293:J294"/>
    <mergeCell ref="O158:O166"/>
    <mergeCell ref="O241:O249"/>
    <mergeCell ref="P241:P249"/>
    <mergeCell ref="I158:I160"/>
    <mergeCell ref="K158:K166"/>
    <mergeCell ref="Q287:Q288"/>
    <mergeCell ref="Q201:Q203"/>
    <mergeCell ref="Q117:Q118"/>
    <mergeCell ref="I206:I208"/>
    <mergeCell ref="I366:I367"/>
    <mergeCell ref="K333:K335"/>
    <mergeCell ref="K363:K365"/>
    <mergeCell ref="K346:K348"/>
    <mergeCell ref="K375:K377"/>
    <mergeCell ref="O341:O342"/>
    <mergeCell ref="E169:E171"/>
    <mergeCell ref="F169:F171"/>
    <mergeCell ref="G169:G171"/>
    <mergeCell ref="H169:H171"/>
    <mergeCell ref="O206:O207"/>
    <mergeCell ref="P206:P207"/>
    <mergeCell ref="I214:I216"/>
    <mergeCell ref="O204:O205"/>
    <mergeCell ref="K169:K171"/>
    <mergeCell ref="K238:K240"/>
    <mergeCell ref="I177:I179"/>
    <mergeCell ref="J239:J240"/>
    <mergeCell ref="K214:K222"/>
    <mergeCell ref="P282:P284"/>
    <mergeCell ref="O306:O308"/>
    <mergeCell ref="O287:O288"/>
    <mergeCell ref="P287:P288"/>
    <mergeCell ref="P201:P203"/>
    <mergeCell ref="G206:G208"/>
    <mergeCell ref="H206:H208"/>
    <mergeCell ref="F180:F181"/>
    <mergeCell ref="D175:D176"/>
    <mergeCell ref="K268:K276"/>
    <mergeCell ref="O268:O276"/>
    <mergeCell ref="P268:P276"/>
    <mergeCell ref="P258:P259"/>
    <mergeCell ref="K292:K294"/>
    <mergeCell ref="O292:O294"/>
    <mergeCell ref="K319:K321"/>
    <mergeCell ref="K314:K316"/>
    <mergeCell ref="Q268:Q276"/>
    <mergeCell ref="O285:O286"/>
    <mergeCell ref="Q172:Q174"/>
    <mergeCell ref="D312:D313"/>
    <mergeCell ref="D309:D311"/>
    <mergeCell ref="D306:D308"/>
    <mergeCell ref="D319:D321"/>
    <mergeCell ref="D346:D348"/>
    <mergeCell ref="D339:D340"/>
    <mergeCell ref="D206:D208"/>
    <mergeCell ref="E206:E208"/>
    <mergeCell ref="D198:D200"/>
    <mergeCell ref="I407:I409"/>
    <mergeCell ref="O395:O396"/>
    <mergeCell ref="P395:P396"/>
    <mergeCell ref="K295:K303"/>
    <mergeCell ref="O314:O315"/>
    <mergeCell ref="J347:J348"/>
    <mergeCell ref="Q479:Q481"/>
    <mergeCell ref="P129:P137"/>
    <mergeCell ref="O146:O147"/>
    <mergeCell ref="P146:P147"/>
    <mergeCell ref="P143:P145"/>
    <mergeCell ref="P169:P171"/>
    <mergeCell ref="Q258:Q259"/>
    <mergeCell ref="O233:O234"/>
    <mergeCell ref="P233:P234"/>
    <mergeCell ref="Q233:Q234"/>
    <mergeCell ref="O143:O145"/>
    <mergeCell ref="Q360:Q362"/>
    <mergeCell ref="O450:O452"/>
    <mergeCell ref="P450:P452"/>
    <mergeCell ref="Q450:Q452"/>
    <mergeCell ref="O453:O454"/>
    <mergeCell ref="P453:P454"/>
    <mergeCell ref="Q143:Q145"/>
    <mergeCell ref="O231:O232"/>
    <mergeCell ref="I228:I230"/>
    <mergeCell ref="I282:I284"/>
    <mergeCell ref="I285:I286"/>
    <mergeCell ref="I368:I370"/>
    <mergeCell ref="K255:K257"/>
    <mergeCell ref="I140:I142"/>
    <mergeCell ref="P404:P406"/>
    <mergeCell ref="C312:C313"/>
    <mergeCell ref="C309:C311"/>
    <mergeCell ref="C306:C308"/>
    <mergeCell ref="C319:C321"/>
    <mergeCell ref="C346:C348"/>
    <mergeCell ref="C360:C362"/>
    <mergeCell ref="I339:I340"/>
    <mergeCell ref="I336:I338"/>
    <mergeCell ref="D360:D362"/>
    <mergeCell ref="D279:D281"/>
    <mergeCell ref="C279:C281"/>
    <mergeCell ref="G363:G365"/>
    <mergeCell ref="I349:I351"/>
    <mergeCell ref="I355:I357"/>
    <mergeCell ref="D363:D365"/>
    <mergeCell ref="C295:C303"/>
    <mergeCell ref="K341:K343"/>
    <mergeCell ref="C339:C340"/>
    <mergeCell ref="K694:K695"/>
    <mergeCell ref="K672:K676"/>
    <mergeCell ref="C238:C240"/>
    <mergeCell ref="I309:I311"/>
    <mergeCell ref="I312:I313"/>
    <mergeCell ref="C341:C343"/>
    <mergeCell ref="C252:C254"/>
    <mergeCell ref="C657:C658"/>
    <mergeCell ref="I659:I661"/>
    <mergeCell ref="H659:H661"/>
    <mergeCell ref="H662:H663"/>
    <mergeCell ref="G662:G663"/>
    <mergeCell ref="E662:E663"/>
    <mergeCell ref="D662:D663"/>
    <mergeCell ref="C662:C663"/>
    <mergeCell ref="H664:H665"/>
    <mergeCell ref="E657:E658"/>
    <mergeCell ref="G664:G665"/>
    <mergeCell ref="F664:F665"/>
    <mergeCell ref="I314:I316"/>
    <mergeCell ref="C314:C316"/>
    <mergeCell ref="D292:D294"/>
    <mergeCell ref="D285:D286"/>
    <mergeCell ref="D282:D284"/>
    <mergeCell ref="C268:C276"/>
    <mergeCell ref="H260:H262"/>
    <mergeCell ref="H341:H343"/>
    <mergeCell ref="I341:I343"/>
    <mergeCell ref="I346:I348"/>
    <mergeCell ref="I274:I276"/>
    <mergeCell ref="I333:I335"/>
    <mergeCell ref="I360:I362"/>
    <mergeCell ref="I728:I732"/>
    <mergeCell ref="H728:H732"/>
    <mergeCell ref="G728:G732"/>
    <mergeCell ref="F728:F732"/>
    <mergeCell ref="E728:E732"/>
    <mergeCell ref="D728:D732"/>
    <mergeCell ref="C728:C732"/>
    <mergeCell ref="K728:K732"/>
    <mergeCell ref="I722:I726"/>
    <mergeCell ref="H722:H726"/>
    <mergeCell ref="G722:G726"/>
    <mergeCell ref="F722:F726"/>
    <mergeCell ref="C700:C701"/>
    <mergeCell ref="H702:H703"/>
    <mergeCell ref="K705:K706"/>
    <mergeCell ref="K707:K708"/>
    <mergeCell ref="G702:G703"/>
    <mergeCell ref="F702:F703"/>
    <mergeCell ref="E702:E703"/>
    <mergeCell ref="D702:D703"/>
    <mergeCell ref="K702:K703"/>
    <mergeCell ref="E722:E726"/>
    <mergeCell ref="D722:D726"/>
    <mergeCell ref="C722:C726"/>
    <mergeCell ref="D705:D706"/>
    <mergeCell ref="C705:C706"/>
    <mergeCell ref="K722:K726"/>
    <mergeCell ref="E719:E720"/>
    <mergeCell ref="F719:F720"/>
    <mergeCell ref="G719:G720"/>
    <mergeCell ref="H719:H720"/>
    <mergeCell ref="H717:H718"/>
    <mergeCell ref="D757:D760"/>
    <mergeCell ref="C757:C760"/>
    <mergeCell ref="D761:D764"/>
    <mergeCell ref="C761:C764"/>
    <mergeCell ref="D765:D776"/>
    <mergeCell ref="C765:C776"/>
    <mergeCell ref="C783:C788"/>
    <mergeCell ref="D777:D782"/>
    <mergeCell ref="C777:C782"/>
    <mergeCell ref="D783:D788"/>
    <mergeCell ref="I746:I748"/>
    <mergeCell ref="I744:I745"/>
    <mergeCell ref="D744:D745"/>
    <mergeCell ref="C744:C745"/>
    <mergeCell ref="D741:D742"/>
    <mergeCell ref="C741:C742"/>
    <mergeCell ref="I741:I742"/>
    <mergeCell ref="I749:I750"/>
    <mergeCell ref="I751:I752"/>
    <mergeCell ref="I753:I754"/>
    <mergeCell ref="I755:I756"/>
    <mergeCell ref="D749:D756"/>
    <mergeCell ref="C749:C756"/>
    <mergeCell ref="D746:D748"/>
    <mergeCell ref="C746:C748"/>
    <mergeCell ref="K719:K720"/>
    <mergeCell ref="K717:K718"/>
    <mergeCell ref="K700:K701"/>
    <mergeCell ref="K709:K711"/>
    <mergeCell ref="I709:I711"/>
    <mergeCell ref="H709:H711"/>
    <mergeCell ref="G709:G711"/>
    <mergeCell ref="F709:F711"/>
    <mergeCell ref="E709:E711"/>
    <mergeCell ref="D709:D711"/>
    <mergeCell ref="C709:C711"/>
    <mergeCell ref="C714:C715"/>
    <mergeCell ref="D714:D715"/>
    <mergeCell ref="E714:E715"/>
    <mergeCell ref="F714:F715"/>
    <mergeCell ref="G714:G715"/>
    <mergeCell ref="H714:H715"/>
    <mergeCell ref="I714:I715"/>
    <mergeCell ref="I712:I713"/>
    <mergeCell ref="H712:H713"/>
    <mergeCell ref="G712:G713"/>
    <mergeCell ref="E712:E713"/>
    <mergeCell ref="C712:C713"/>
    <mergeCell ref="K714:K715"/>
    <mergeCell ref="K712:K713"/>
    <mergeCell ref="I700:I701"/>
    <mergeCell ref="F707:F708"/>
    <mergeCell ref="F712:F713"/>
    <mergeCell ref="G700:G701"/>
    <mergeCell ref="F700:F701"/>
    <mergeCell ref="E700:E701"/>
    <mergeCell ref="F717:F718"/>
    <mergeCell ref="I707:I708"/>
    <mergeCell ref="C719:C720"/>
    <mergeCell ref="C717:C718"/>
    <mergeCell ref="I719:I720"/>
    <mergeCell ref="I717:I718"/>
    <mergeCell ref="H678:H682"/>
    <mergeCell ref="G678:G682"/>
    <mergeCell ref="F678:F682"/>
    <mergeCell ref="E678:E682"/>
    <mergeCell ref="D678:D682"/>
    <mergeCell ref="C678:C682"/>
    <mergeCell ref="I669:I670"/>
    <mergeCell ref="H669:H670"/>
    <mergeCell ref="G669:G670"/>
    <mergeCell ref="F669:F670"/>
    <mergeCell ref="E669:E670"/>
    <mergeCell ref="D691:D692"/>
    <mergeCell ref="C691:C692"/>
    <mergeCell ref="D712:D713"/>
    <mergeCell ref="G717:G718"/>
    <mergeCell ref="E717:E718"/>
    <mergeCell ref="D719:D720"/>
    <mergeCell ref="C511:C512"/>
    <mergeCell ref="D511:D512"/>
    <mergeCell ref="D349:D357"/>
    <mergeCell ref="D505:D507"/>
    <mergeCell ref="C505:C507"/>
    <mergeCell ref="I476:I478"/>
    <mergeCell ref="I479:I481"/>
    <mergeCell ref="C404:C406"/>
    <mergeCell ref="G696:G698"/>
    <mergeCell ref="F696:F698"/>
    <mergeCell ref="E696:E698"/>
    <mergeCell ref="D696:D698"/>
    <mergeCell ref="C696:C698"/>
    <mergeCell ref="E664:E665"/>
    <mergeCell ref="D664:D665"/>
    <mergeCell ref="I655:I656"/>
    <mergeCell ref="D655:D656"/>
    <mergeCell ref="C655:C656"/>
    <mergeCell ref="C520:C522"/>
    <mergeCell ref="C539:C545"/>
    <mergeCell ref="C546:C549"/>
    <mergeCell ref="C550:C551"/>
    <mergeCell ref="C553:C557"/>
    <mergeCell ref="C561:C564"/>
    <mergeCell ref="I561:I564"/>
    <mergeCell ref="D561:D564"/>
    <mergeCell ref="I546:I549"/>
    <mergeCell ref="D550:D551"/>
    <mergeCell ref="I550:I551"/>
    <mergeCell ref="D694:D695"/>
    <mergeCell ref="C694:C695"/>
    <mergeCell ref="E511:E512"/>
    <mergeCell ref="R117:R118"/>
    <mergeCell ref="S117:S118"/>
    <mergeCell ref="O119:O120"/>
    <mergeCell ref="G117:G118"/>
    <mergeCell ref="J127:J128"/>
    <mergeCell ref="S122:S123"/>
    <mergeCell ref="K111:K113"/>
    <mergeCell ref="O111:O113"/>
    <mergeCell ref="R122:R123"/>
    <mergeCell ref="K82:K84"/>
    <mergeCell ref="K85:K87"/>
    <mergeCell ref="K88:K89"/>
    <mergeCell ref="K97:K99"/>
    <mergeCell ref="D82:D84"/>
    <mergeCell ref="E114:E116"/>
    <mergeCell ref="R93:R94"/>
    <mergeCell ref="E93:E94"/>
    <mergeCell ref="F93:F94"/>
    <mergeCell ref="E90:E92"/>
    <mergeCell ref="F90:F92"/>
    <mergeCell ref="G90:G92"/>
    <mergeCell ref="H90:H92"/>
    <mergeCell ref="H117:H118"/>
    <mergeCell ref="G122:G123"/>
    <mergeCell ref="H122:H123"/>
    <mergeCell ref="H93:H94"/>
    <mergeCell ref="I93:I94"/>
    <mergeCell ref="S93:S94"/>
    <mergeCell ref="I126:I128"/>
    <mergeCell ref="H82:H84"/>
    <mergeCell ref="I114:I116"/>
    <mergeCell ref="D90:D92"/>
    <mergeCell ref="T71:T79"/>
    <mergeCell ref="S71:S79"/>
    <mergeCell ref="R71:R79"/>
    <mergeCell ref="Q71:Q79"/>
    <mergeCell ref="P71:P79"/>
    <mergeCell ref="O71:O79"/>
    <mergeCell ref="D100:D108"/>
    <mergeCell ref="I100:I102"/>
    <mergeCell ref="K100:K108"/>
    <mergeCell ref="O100:O108"/>
    <mergeCell ref="P100:P108"/>
    <mergeCell ref="Q100:Q108"/>
    <mergeCell ref="R100:R108"/>
    <mergeCell ref="S100:S108"/>
    <mergeCell ref="T100:T108"/>
    <mergeCell ref="I106:I108"/>
    <mergeCell ref="I88:I89"/>
    <mergeCell ref="I97:I99"/>
    <mergeCell ref="D85:D87"/>
    <mergeCell ref="I82:I84"/>
    <mergeCell ref="J98:J99"/>
    <mergeCell ref="D88:D89"/>
    <mergeCell ref="D97:D99"/>
    <mergeCell ref="Q85:Q87"/>
    <mergeCell ref="R85:R87"/>
    <mergeCell ref="O85:O87"/>
    <mergeCell ref="H97:H99"/>
    <mergeCell ref="G97:G99"/>
    <mergeCell ref="F97:F99"/>
    <mergeCell ref="E97:E99"/>
    <mergeCell ref="P93:P94"/>
    <mergeCell ref="Q93:Q94"/>
    <mergeCell ref="F155:F157"/>
    <mergeCell ref="D129:D137"/>
    <mergeCell ref="I155:I157"/>
    <mergeCell ref="J156:J157"/>
    <mergeCell ref="H143:H145"/>
    <mergeCell ref="C169:C171"/>
    <mergeCell ref="D187:D195"/>
    <mergeCell ref="I211:I213"/>
    <mergeCell ref="C155:C157"/>
    <mergeCell ref="D140:D142"/>
    <mergeCell ref="I187:I189"/>
    <mergeCell ref="I135:I137"/>
    <mergeCell ref="C129:C137"/>
    <mergeCell ref="D169:D171"/>
    <mergeCell ref="J185:J186"/>
    <mergeCell ref="I169:I171"/>
    <mergeCell ref="I198:I200"/>
    <mergeCell ref="I129:I131"/>
    <mergeCell ref="F140:F142"/>
    <mergeCell ref="G140:G142"/>
    <mergeCell ref="H140:H142"/>
    <mergeCell ref="C177:C179"/>
    <mergeCell ref="F206:F208"/>
    <mergeCell ref="I164:I166"/>
    <mergeCell ref="F175:F176"/>
    <mergeCell ref="G175:G176"/>
    <mergeCell ref="D180:D181"/>
    <mergeCell ref="D151:D152"/>
    <mergeCell ref="E151:E152"/>
    <mergeCell ref="F151:F152"/>
    <mergeCell ref="G151:G152"/>
    <mergeCell ref="D172:D174"/>
    <mergeCell ref="C241:C249"/>
    <mergeCell ref="C285:C286"/>
    <mergeCell ref="O279:O281"/>
    <mergeCell ref="P279:P281"/>
    <mergeCell ref="I238:I240"/>
    <mergeCell ref="I301:I303"/>
    <mergeCell ref="C265:C267"/>
    <mergeCell ref="D260:D262"/>
    <mergeCell ref="E260:E262"/>
    <mergeCell ref="F260:F262"/>
    <mergeCell ref="I225:I227"/>
    <mergeCell ref="G260:G262"/>
    <mergeCell ref="C282:C284"/>
    <mergeCell ref="C255:C257"/>
    <mergeCell ref="C258:C259"/>
    <mergeCell ref="C260:C262"/>
    <mergeCell ref="G287:G289"/>
    <mergeCell ref="H287:H289"/>
    <mergeCell ref="I287:I289"/>
    <mergeCell ref="C287:C289"/>
    <mergeCell ref="K287:K289"/>
    <mergeCell ref="K265:K267"/>
    <mergeCell ref="K282:K284"/>
    <mergeCell ref="O282:O284"/>
    <mergeCell ref="C292:C294"/>
    <mergeCell ref="I292:I294"/>
    <mergeCell ref="I260:I262"/>
    <mergeCell ref="I151:I152"/>
    <mergeCell ref="D295:D303"/>
    <mergeCell ref="I295:I297"/>
    <mergeCell ref="E285:E286"/>
    <mergeCell ref="F285:F286"/>
    <mergeCell ref="G285:G286"/>
    <mergeCell ref="H285:H286"/>
    <mergeCell ref="D336:D338"/>
    <mergeCell ref="D333:D335"/>
    <mergeCell ref="I319:I321"/>
    <mergeCell ref="J320:J321"/>
    <mergeCell ref="D314:D316"/>
    <mergeCell ref="E314:E316"/>
    <mergeCell ref="F314:F316"/>
    <mergeCell ref="G314:G316"/>
    <mergeCell ref="H314:H316"/>
    <mergeCell ref="D265:D267"/>
    <mergeCell ref="D287:D289"/>
    <mergeCell ref="E287:E289"/>
    <mergeCell ref="F287:F289"/>
    <mergeCell ref="E282:E284"/>
    <mergeCell ref="F282:F284"/>
    <mergeCell ref="G282:G284"/>
    <mergeCell ref="H282:H284"/>
    <mergeCell ref="E175:E176"/>
    <mergeCell ref="G180:G181"/>
    <mergeCell ref="H180:H181"/>
    <mergeCell ref="I220:I222"/>
    <mergeCell ref="D241:D249"/>
    <mergeCell ref="I241:I243"/>
    <mergeCell ref="I247:I249"/>
    <mergeCell ref="E155:E157"/>
    <mergeCell ref="I392:I394"/>
    <mergeCell ref="R360:R362"/>
    <mergeCell ref="R349:R357"/>
    <mergeCell ref="D366:D367"/>
    <mergeCell ref="I265:I267"/>
    <mergeCell ref="J266:J267"/>
    <mergeCell ref="R211:R213"/>
    <mergeCell ref="R238:R240"/>
    <mergeCell ref="S285:S286"/>
    <mergeCell ref="K285:K286"/>
    <mergeCell ref="K306:K308"/>
    <mergeCell ref="S306:S308"/>
    <mergeCell ref="D268:D276"/>
    <mergeCell ref="I268:I270"/>
    <mergeCell ref="I255:I257"/>
    <mergeCell ref="D252:D254"/>
    <mergeCell ref="I252:I254"/>
    <mergeCell ref="I279:I281"/>
    <mergeCell ref="O255:O257"/>
    <mergeCell ref="P255:P257"/>
    <mergeCell ref="Q333:Q335"/>
    <mergeCell ref="K228:K230"/>
    <mergeCell ref="D238:D240"/>
    <mergeCell ref="O371:O372"/>
    <mergeCell ref="K389:K391"/>
    <mergeCell ref="D375:D377"/>
    <mergeCell ref="J376:J377"/>
    <mergeCell ref="D255:D257"/>
    <mergeCell ref="S241:S249"/>
    <mergeCell ref="H363:H365"/>
    <mergeCell ref="G339:G340"/>
    <mergeCell ref="I363:I365"/>
    <mergeCell ref="P455:P456"/>
    <mergeCell ref="P476:P478"/>
    <mergeCell ref="O479:O481"/>
    <mergeCell ref="P479:P481"/>
    <mergeCell ref="P429:P430"/>
    <mergeCell ref="Q429:Q430"/>
    <mergeCell ref="R429:R430"/>
    <mergeCell ref="S429:S430"/>
    <mergeCell ref="Q433:Q435"/>
    <mergeCell ref="K455:K457"/>
    <mergeCell ref="R404:R406"/>
    <mergeCell ref="R426:R427"/>
    <mergeCell ref="S426:S427"/>
    <mergeCell ref="Q407:Q415"/>
    <mergeCell ref="R407:R415"/>
    <mergeCell ref="S433:S435"/>
    <mergeCell ref="R433:R435"/>
    <mergeCell ref="O433:O435"/>
    <mergeCell ref="P433:P435"/>
    <mergeCell ref="P436:P444"/>
    <mergeCell ref="Q436:Q444"/>
    <mergeCell ref="K476:K478"/>
    <mergeCell ref="P447:P449"/>
    <mergeCell ref="Q447:Q449"/>
    <mergeCell ref="O455:O456"/>
    <mergeCell ref="R436:R444"/>
    <mergeCell ref="S436:S444"/>
    <mergeCell ref="K453:K454"/>
    <mergeCell ref="K429:K430"/>
    <mergeCell ref="I447:I449"/>
    <mergeCell ref="G453:G454"/>
    <mergeCell ref="H453:H454"/>
    <mergeCell ref="G368:G370"/>
    <mergeCell ref="F516:F517"/>
    <mergeCell ref="G516:G517"/>
    <mergeCell ref="O368:O369"/>
    <mergeCell ref="O436:O444"/>
    <mergeCell ref="G455:G457"/>
    <mergeCell ref="H455:H457"/>
    <mergeCell ref="I455:I457"/>
    <mergeCell ref="C366:C367"/>
    <mergeCell ref="E341:E343"/>
    <mergeCell ref="F341:F343"/>
    <mergeCell ref="D322:D330"/>
    <mergeCell ref="I322:I324"/>
    <mergeCell ref="K366:K367"/>
    <mergeCell ref="C336:C338"/>
    <mergeCell ref="C333:C335"/>
    <mergeCell ref="C378:C386"/>
    <mergeCell ref="C349:C357"/>
    <mergeCell ref="D389:D391"/>
    <mergeCell ref="K511:K512"/>
    <mergeCell ref="C363:C365"/>
    <mergeCell ref="K424:K425"/>
    <mergeCell ref="D494:D502"/>
    <mergeCell ref="I494:I496"/>
    <mergeCell ref="I500:I502"/>
    <mergeCell ref="C494:C502"/>
    <mergeCell ref="I450:I452"/>
    <mergeCell ref="I453:I454"/>
    <mergeCell ref="H336:H338"/>
    <mergeCell ref="I436:I438"/>
    <mergeCell ref="I471:I473"/>
    <mergeCell ref="C465:C473"/>
    <mergeCell ref="D487:D488"/>
    <mergeCell ref="E487:E488"/>
    <mergeCell ref="D447:D449"/>
    <mergeCell ref="C175:C176"/>
    <mergeCell ref="C180:C181"/>
    <mergeCell ref="C667:C668"/>
    <mergeCell ref="G429:G430"/>
    <mergeCell ref="E424:E425"/>
    <mergeCell ref="I511:I512"/>
    <mergeCell ref="D258:D259"/>
    <mergeCell ref="D177:D179"/>
    <mergeCell ref="E177:E179"/>
    <mergeCell ref="D482:D483"/>
    <mergeCell ref="C482:C483"/>
    <mergeCell ref="D479:D481"/>
    <mergeCell ref="C479:C481"/>
    <mergeCell ref="G487:G488"/>
    <mergeCell ref="H487:H488"/>
    <mergeCell ref="G655:G656"/>
    <mergeCell ref="H655:H656"/>
    <mergeCell ref="C516:C517"/>
    <mergeCell ref="D516:D517"/>
    <mergeCell ref="E516:E517"/>
    <mergeCell ref="I569:I570"/>
    <mergeCell ref="F662:F663"/>
    <mergeCell ref="C650:C651"/>
    <mergeCell ref="G650:G651"/>
    <mergeCell ref="F650:F651"/>
    <mergeCell ref="I429:I430"/>
    <mergeCell ref="I652:I653"/>
    <mergeCell ref="F705:F706"/>
    <mergeCell ref="E705:E706"/>
    <mergeCell ref="I413:I415"/>
    <mergeCell ref="E650:E651"/>
    <mergeCell ref="H650:H651"/>
    <mergeCell ref="E707:E708"/>
    <mergeCell ref="D707:D708"/>
    <mergeCell ref="I705:I706"/>
    <mergeCell ref="D465:D473"/>
    <mergeCell ref="G657:G658"/>
    <mergeCell ref="H657:H658"/>
    <mergeCell ref="D458:D459"/>
    <mergeCell ref="F429:F430"/>
    <mergeCell ref="F424:F425"/>
    <mergeCell ref="G424:G425"/>
    <mergeCell ref="H424:H425"/>
    <mergeCell ref="H508:H510"/>
    <mergeCell ref="D520:D522"/>
    <mergeCell ref="G659:G661"/>
    <mergeCell ref="I691:I692"/>
    <mergeCell ref="I694:I695"/>
    <mergeCell ref="I672:I676"/>
    <mergeCell ref="H672:H676"/>
    <mergeCell ref="G672:G676"/>
    <mergeCell ref="F672:F676"/>
    <mergeCell ref="E672:E676"/>
    <mergeCell ref="G511:G512"/>
    <mergeCell ref="H511:H512"/>
    <mergeCell ref="E453:E454"/>
    <mergeCell ref="F453:F454"/>
    <mergeCell ref="E508:E510"/>
    <mergeCell ref="D491:D493"/>
    <mergeCell ref="C491:C493"/>
    <mergeCell ref="D700:D701"/>
    <mergeCell ref="C322:C330"/>
    <mergeCell ref="H707:H708"/>
    <mergeCell ref="H696:H698"/>
    <mergeCell ref="H516:H517"/>
    <mergeCell ref="D508:D510"/>
    <mergeCell ref="C702:C703"/>
    <mergeCell ref="H395:H396"/>
    <mergeCell ref="C565:C568"/>
    <mergeCell ref="H368:H370"/>
    <mergeCell ref="D392:D394"/>
    <mergeCell ref="D407:D415"/>
    <mergeCell ref="H371:H372"/>
    <mergeCell ref="F655:F656"/>
    <mergeCell ref="E655:E656"/>
    <mergeCell ref="E590:E595"/>
    <mergeCell ref="F657:F658"/>
    <mergeCell ref="F652:F653"/>
    <mergeCell ref="E652:E653"/>
    <mergeCell ref="D652:D653"/>
    <mergeCell ref="C447:C449"/>
    <mergeCell ref="F508:F510"/>
    <mergeCell ref="G508:G510"/>
    <mergeCell ref="D476:D478"/>
    <mergeCell ref="C436:C444"/>
    <mergeCell ref="C508:C510"/>
    <mergeCell ref="C458:C459"/>
    <mergeCell ref="D341:D343"/>
    <mergeCell ref="E366:E367"/>
    <mergeCell ref="D368:D370"/>
    <mergeCell ref="H111:H113"/>
    <mergeCell ref="E126:E128"/>
    <mergeCell ref="F126:F128"/>
    <mergeCell ref="G126:G128"/>
    <mergeCell ref="H126:H128"/>
    <mergeCell ref="F143:F145"/>
    <mergeCell ref="G143:G145"/>
    <mergeCell ref="E180:E181"/>
    <mergeCell ref="D371:D372"/>
    <mergeCell ref="G146:G147"/>
    <mergeCell ref="H146:H147"/>
    <mergeCell ref="G155:G157"/>
    <mergeCell ref="H155:H157"/>
    <mergeCell ref="D155:D157"/>
    <mergeCell ref="F371:F372"/>
    <mergeCell ref="G371:G372"/>
    <mergeCell ref="C476:C478"/>
    <mergeCell ref="C389:C391"/>
    <mergeCell ref="D418:D420"/>
    <mergeCell ref="E458:E459"/>
    <mergeCell ref="F458:F459"/>
    <mergeCell ref="E421:E423"/>
    <mergeCell ref="F421:F423"/>
    <mergeCell ref="G421:G423"/>
    <mergeCell ref="H421:H423"/>
    <mergeCell ref="H312:H313"/>
    <mergeCell ref="E368:E370"/>
    <mergeCell ref="F368:F370"/>
    <mergeCell ref="D146:D147"/>
    <mergeCell ref="E140:E142"/>
    <mergeCell ref="D143:D145"/>
    <mergeCell ref="C214:C222"/>
    <mergeCell ref="I516:I517"/>
    <mergeCell ref="I491:I493"/>
    <mergeCell ref="I328:I330"/>
    <mergeCell ref="I696:I698"/>
    <mergeCell ref="I662:I663"/>
    <mergeCell ref="I702:I703"/>
    <mergeCell ref="E172:E174"/>
    <mergeCell ref="F172:F174"/>
    <mergeCell ref="G172:G174"/>
    <mergeCell ref="H172:H174"/>
    <mergeCell ref="H590:H595"/>
    <mergeCell ref="G590:G595"/>
    <mergeCell ref="F590:F595"/>
    <mergeCell ref="E255:E257"/>
    <mergeCell ref="F255:F257"/>
    <mergeCell ref="G255:G257"/>
    <mergeCell ref="H255:H257"/>
    <mergeCell ref="E258:E259"/>
    <mergeCell ref="F258:F259"/>
    <mergeCell ref="G258:G259"/>
    <mergeCell ref="H258:H259"/>
    <mergeCell ref="E309:E311"/>
    <mergeCell ref="F309:F311"/>
    <mergeCell ref="G309:G311"/>
    <mergeCell ref="H309:H311"/>
    <mergeCell ref="E312:E313"/>
    <mergeCell ref="F312:F313"/>
    <mergeCell ref="G312:G313"/>
    <mergeCell ref="E450:E452"/>
    <mergeCell ref="G231:G232"/>
    <mergeCell ref="I384:I386"/>
    <mergeCell ref="F487:F488"/>
    <mergeCell ref="T429:T430"/>
    <mergeCell ref="B71:B99"/>
    <mergeCell ref="B100:B128"/>
    <mergeCell ref="B129:B157"/>
    <mergeCell ref="B158:B186"/>
    <mergeCell ref="E201:E203"/>
    <mergeCell ref="F201:F203"/>
    <mergeCell ref="G201:G203"/>
    <mergeCell ref="H201:H203"/>
    <mergeCell ref="E204:E205"/>
    <mergeCell ref="F204:F205"/>
    <mergeCell ref="G204:G205"/>
    <mergeCell ref="H204:H205"/>
    <mergeCell ref="E129:E137"/>
    <mergeCell ref="F129:F137"/>
    <mergeCell ref="G129:G137"/>
    <mergeCell ref="H129:H137"/>
    <mergeCell ref="E158:E166"/>
    <mergeCell ref="F158:F166"/>
    <mergeCell ref="G158:G166"/>
    <mergeCell ref="H158:H166"/>
    <mergeCell ref="H151:H152"/>
    <mergeCell ref="H175:H176"/>
    <mergeCell ref="E143:E145"/>
    <mergeCell ref="C97:C99"/>
    <mergeCell ref="E100:E108"/>
    <mergeCell ref="F100:F108"/>
    <mergeCell ref="G100:G108"/>
    <mergeCell ref="H100:H108"/>
    <mergeCell ref="E111:E113"/>
    <mergeCell ref="F111:F113"/>
    <mergeCell ref="G111:G113"/>
    <mergeCell ref="C158:C166"/>
    <mergeCell ref="C172:C174"/>
    <mergeCell ref="F122:F123"/>
    <mergeCell ref="F177:F179"/>
    <mergeCell ref="C198:C200"/>
    <mergeCell ref="C201:C203"/>
    <mergeCell ref="C204:C205"/>
    <mergeCell ref="D111:D113"/>
    <mergeCell ref="B494:B522"/>
    <mergeCell ref="B465:B493"/>
    <mergeCell ref="E479:E481"/>
    <mergeCell ref="F479:F481"/>
    <mergeCell ref="G479:G481"/>
    <mergeCell ref="H479:H481"/>
    <mergeCell ref="K479:K481"/>
    <mergeCell ref="E482:E483"/>
    <mergeCell ref="F482:F483"/>
    <mergeCell ref="G482:G483"/>
    <mergeCell ref="H482:H483"/>
    <mergeCell ref="K482:K483"/>
    <mergeCell ref="B436:B464"/>
    <mergeCell ref="C487:C488"/>
    <mergeCell ref="I442:I444"/>
    <mergeCell ref="I465:I467"/>
    <mergeCell ref="K465:K473"/>
    <mergeCell ref="J492:J493"/>
    <mergeCell ref="D462:D464"/>
    <mergeCell ref="C462:C464"/>
    <mergeCell ref="I462:I464"/>
    <mergeCell ref="J463:J464"/>
    <mergeCell ref="K450:K452"/>
    <mergeCell ref="K447:K449"/>
    <mergeCell ref="K516:K517"/>
    <mergeCell ref="D513:D515"/>
    <mergeCell ref="E513:E515"/>
    <mergeCell ref="F513:F515"/>
    <mergeCell ref="F450:F452"/>
    <mergeCell ref="G450:G452"/>
    <mergeCell ref="H450:H452"/>
    <mergeCell ref="F511:F512"/>
    <mergeCell ref="B378:B406"/>
    <mergeCell ref="B407:B435"/>
    <mergeCell ref="B322:B348"/>
    <mergeCell ref="B349:B377"/>
    <mergeCell ref="B295:B321"/>
    <mergeCell ref="B241:B267"/>
    <mergeCell ref="B268:B294"/>
    <mergeCell ref="B214:B240"/>
    <mergeCell ref="B187:B213"/>
    <mergeCell ref="C371:C372"/>
    <mergeCell ref="E392:E394"/>
    <mergeCell ref="F392:F394"/>
    <mergeCell ref="G392:G394"/>
    <mergeCell ref="H392:H394"/>
    <mergeCell ref="K392:K394"/>
    <mergeCell ref="E395:E396"/>
    <mergeCell ref="F395:F396"/>
    <mergeCell ref="G395:G396"/>
    <mergeCell ref="E336:E338"/>
    <mergeCell ref="F336:F338"/>
    <mergeCell ref="G336:G338"/>
    <mergeCell ref="H228:H230"/>
    <mergeCell ref="E231:E232"/>
    <mergeCell ref="F231:F232"/>
    <mergeCell ref="E339:E340"/>
    <mergeCell ref="F339:F340"/>
    <mergeCell ref="H339:H340"/>
    <mergeCell ref="K339:K340"/>
    <mergeCell ref="K421:K423"/>
    <mergeCell ref="J434:J435"/>
    <mergeCell ref="O400:O401"/>
    <mergeCell ref="P400:P401"/>
    <mergeCell ref="Q400:Q401"/>
    <mergeCell ref="R400:R401"/>
    <mergeCell ref="S400:S401"/>
    <mergeCell ref="P397:P398"/>
    <mergeCell ref="Q397:Q398"/>
    <mergeCell ref="R397:R398"/>
    <mergeCell ref="S397:S398"/>
    <mergeCell ref="K122:K123"/>
    <mergeCell ref="O122:O123"/>
    <mergeCell ref="P122:P123"/>
    <mergeCell ref="Q122:Q123"/>
    <mergeCell ref="O375:O377"/>
    <mergeCell ref="O392:O394"/>
    <mergeCell ref="P392:P394"/>
    <mergeCell ref="Q392:Q394"/>
    <mergeCell ref="Q211:Q213"/>
    <mergeCell ref="O265:O267"/>
    <mergeCell ref="O333:O335"/>
    <mergeCell ref="I375:I377"/>
    <mergeCell ref="S360:S362"/>
    <mergeCell ref="O363:O365"/>
    <mergeCell ref="P363:P365"/>
    <mergeCell ref="Q363:Q365"/>
    <mergeCell ref="R363:R365"/>
    <mergeCell ref="T122:T123"/>
    <mergeCell ref="O148:O149"/>
    <mergeCell ref="P148:P149"/>
    <mergeCell ref="Q148:Q149"/>
    <mergeCell ref="R148:R149"/>
    <mergeCell ref="S148:S149"/>
    <mergeCell ref="K322:K330"/>
    <mergeCell ref="R395:R396"/>
    <mergeCell ref="S395:S396"/>
    <mergeCell ref="R392:R394"/>
    <mergeCell ref="T129:T137"/>
    <mergeCell ref="R129:R137"/>
    <mergeCell ref="T378:T386"/>
    <mergeCell ref="O214:O222"/>
    <mergeCell ref="P214:P222"/>
    <mergeCell ref="Q214:Q222"/>
    <mergeCell ref="R214:R222"/>
    <mergeCell ref="S214:S222"/>
    <mergeCell ref="P292:P294"/>
    <mergeCell ref="K312:K313"/>
    <mergeCell ref="K140:K142"/>
    <mergeCell ref="T214:T222"/>
    <mergeCell ref="T241:T249"/>
    <mergeCell ref="Q292:Q294"/>
    <mergeCell ref="P375:P377"/>
    <mergeCell ref="Q395:Q396"/>
    <mergeCell ref="Q346:Q348"/>
    <mergeCell ref="O155:O157"/>
    <mergeCell ref="P155:P157"/>
    <mergeCell ref="O140:O142"/>
    <mergeCell ref="P140:P142"/>
    <mergeCell ref="O151:O152"/>
    <mergeCell ref="C100:C108"/>
    <mergeCell ref="P97:P99"/>
    <mergeCell ref="Q97:Q99"/>
    <mergeCell ref="R97:R99"/>
    <mergeCell ref="O129:O137"/>
    <mergeCell ref="S392:S394"/>
    <mergeCell ref="G458:G459"/>
    <mergeCell ref="H458:H459"/>
    <mergeCell ref="K436:K444"/>
    <mergeCell ref="P407:P415"/>
    <mergeCell ref="P418:P420"/>
    <mergeCell ref="Q418:Q420"/>
    <mergeCell ref="R418:R420"/>
    <mergeCell ref="S418:S420"/>
    <mergeCell ref="P426:P427"/>
    <mergeCell ref="Q426:Q427"/>
    <mergeCell ref="O407:O415"/>
    <mergeCell ref="S407:S415"/>
    <mergeCell ref="G114:G116"/>
    <mergeCell ref="H114:H116"/>
    <mergeCell ref="E117:E118"/>
    <mergeCell ref="F117:F118"/>
    <mergeCell ref="C111:C113"/>
    <mergeCell ref="C114:C116"/>
    <mergeCell ref="C117:C118"/>
    <mergeCell ref="R119:R120"/>
    <mergeCell ref="S119:S120"/>
    <mergeCell ref="I111:I113"/>
    <mergeCell ref="S111:S113"/>
    <mergeCell ref="C151:C152"/>
    <mergeCell ref="F366:F367"/>
    <mergeCell ref="G366:G367"/>
    <mergeCell ref="T93:T94"/>
    <mergeCell ref="O93:O94"/>
    <mergeCell ref="K93:K94"/>
    <mergeCell ref="K349:K357"/>
    <mergeCell ref="K309:K311"/>
    <mergeCell ref="O211:O213"/>
    <mergeCell ref="P211:P213"/>
    <mergeCell ref="P465:P473"/>
    <mergeCell ref="Q465:Q473"/>
    <mergeCell ref="R465:R473"/>
    <mergeCell ref="Q455:Q456"/>
    <mergeCell ref="R455:R456"/>
    <mergeCell ref="P389:P391"/>
    <mergeCell ref="Q389:Q391"/>
    <mergeCell ref="R389:R391"/>
    <mergeCell ref="T322:T330"/>
    <mergeCell ref="T287:T288"/>
    <mergeCell ref="K336:K338"/>
    <mergeCell ref="O322:O330"/>
    <mergeCell ref="O97:O99"/>
    <mergeCell ref="O465:O473"/>
    <mergeCell ref="O389:O391"/>
    <mergeCell ref="O346:O348"/>
    <mergeCell ref="R462:R464"/>
    <mergeCell ref="S462:S464"/>
    <mergeCell ref="T389:T390"/>
    <mergeCell ref="T393:T394"/>
    <mergeCell ref="O429:O430"/>
    <mergeCell ref="T400:T401"/>
    <mergeCell ref="T407:T415"/>
    <mergeCell ref="O447:O449"/>
    <mergeCell ref="S389:S391"/>
    <mergeCell ref="T455:T456"/>
    <mergeCell ref="T447:T448"/>
    <mergeCell ref="T451:T452"/>
    <mergeCell ref="R450:R452"/>
    <mergeCell ref="S450:S452"/>
    <mergeCell ref="T480:T481"/>
    <mergeCell ref="T476:T477"/>
    <mergeCell ref="S476:S478"/>
    <mergeCell ref="T458:T459"/>
    <mergeCell ref="S465:S473"/>
    <mergeCell ref="Q476:Q478"/>
    <mergeCell ref="T436:T444"/>
    <mergeCell ref="S455:S456"/>
    <mergeCell ref="P462:P464"/>
    <mergeCell ref="T484:T485"/>
    <mergeCell ref="Q453:Q454"/>
    <mergeCell ref="R453:R454"/>
    <mergeCell ref="S453:S454"/>
    <mergeCell ref="T465:T473"/>
    <mergeCell ref="R479:R481"/>
    <mergeCell ref="S479:S481"/>
    <mergeCell ref="S482:S483"/>
    <mergeCell ref="P482:P483"/>
    <mergeCell ref="Q482:Q483"/>
    <mergeCell ref="R482:R483"/>
    <mergeCell ref="P484:P485"/>
    <mergeCell ref="Q484:Q485"/>
    <mergeCell ref="R484:R485"/>
    <mergeCell ref="Q462:Q464"/>
    <mergeCell ref="P458:P459"/>
    <mergeCell ref="R447:R449"/>
    <mergeCell ref="S447:S449"/>
    <mergeCell ref="S511:S512"/>
    <mergeCell ref="T505:T506"/>
    <mergeCell ref="S484:S485"/>
    <mergeCell ref="O487:O488"/>
    <mergeCell ref="P487:P488"/>
    <mergeCell ref="Q487:Q488"/>
    <mergeCell ref="R487:R488"/>
    <mergeCell ref="S487:S488"/>
    <mergeCell ref="T487:T488"/>
    <mergeCell ref="R476:R478"/>
    <mergeCell ref="O458:O459"/>
    <mergeCell ref="I508:I510"/>
    <mergeCell ref="T509:T510"/>
    <mergeCell ref="T494:T502"/>
    <mergeCell ref="O494:O502"/>
    <mergeCell ref="P494:P502"/>
    <mergeCell ref="K462:K464"/>
    <mergeCell ref="O482:O483"/>
    <mergeCell ref="O484:O485"/>
    <mergeCell ref="Q458:Q459"/>
    <mergeCell ref="R458:R459"/>
    <mergeCell ref="S458:S459"/>
    <mergeCell ref="O462:O464"/>
    <mergeCell ref="O476:O478"/>
    <mergeCell ref="K487:K488"/>
    <mergeCell ref="K484:K486"/>
    <mergeCell ref="I487:I488"/>
    <mergeCell ref="I797:I799"/>
    <mergeCell ref="I800:I802"/>
    <mergeCell ref="K696:K698"/>
    <mergeCell ref="I678:I682"/>
    <mergeCell ref="P520:P522"/>
    <mergeCell ref="C789:C790"/>
    <mergeCell ref="D789:D790"/>
    <mergeCell ref="E789:E790"/>
    <mergeCell ref="F789:F790"/>
    <mergeCell ref="G789:G790"/>
    <mergeCell ref="H789:H790"/>
    <mergeCell ref="I789:I790"/>
    <mergeCell ref="K789:K790"/>
    <mergeCell ref="I791:I792"/>
    <mergeCell ref="M791:M795"/>
    <mergeCell ref="N791:N795"/>
    <mergeCell ref="Q791:Q796"/>
    <mergeCell ref="P791:P796"/>
    <mergeCell ref="O791:O796"/>
    <mergeCell ref="I793:I794"/>
    <mergeCell ref="C669:C670"/>
    <mergeCell ref="C652:C653"/>
    <mergeCell ref="O520:O522"/>
    <mergeCell ref="C664:C665"/>
    <mergeCell ref="C707:C708"/>
    <mergeCell ref="H705:H706"/>
    <mergeCell ref="G705:G706"/>
    <mergeCell ref="D669:D670"/>
    <mergeCell ref="D717:D718"/>
    <mergeCell ref="H700:H701"/>
    <mergeCell ref="G707:G708"/>
    <mergeCell ref="I650:I651"/>
    <mergeCell ref="C808:C809"/>
    <mergeCell ref="D808:D809"/>
    <mergeCell ref="E808:E809"/>
    <mergeCell ref="F808:F809"/>
    <mergeCell ref="G808:G809"/>
    <mergeCell ref="H808:H809"/>
    <mergeCell ref="I808:I809"/>
    <mergeCell ref="K808:K809"/>
    <mergeCell ref="M797:M801"/>
    <mergeCell ref="N797:N801"/>
    <mergeCell ref="S791:S796"/>
    <mergeCell ref="R791:R796"/>
    <mergeCell ref="T791:T796"/>
    <mergeCell ref="H797:H802"/>
    <mergeCell ref="G797:G802"/>
    <mergeCell ref="C803:C804"/>
    <mergeCell ref="D803:D804"/>
    <mergeCell ref="E803:E804"/>
    <mergeCell ref="F803:F804"/>
    <mergeCell ref="G803:G804"/>
    <mergeCell ref="H803:H804"/>
    <mergeCell ref="K803:K804"/>
    <mergeCell ref="M803:M804"/>
    <mergeCell ref="N803:N804"/>
    <mergeCell ref="O803:O804"/>
    <mergeCell ref="P803:P804"/>
    <mergeCell ref="Q803:Q804"/>
    <mergeCell ref="R803:R804"/>
    <mergeCell ref="F797:F802"/>
    <mergeCell ref="E797:E802"/>
    <mergeCell ref="D797:D802"/>
    <mergeCell ref="C797:C802"/>
  </mergeCells>
  <phoneticPr fontId="50" type="noConversion"/>
  <conditionalFormatting sqref="I70:I71 J816:J829">
    <cfRule type="expression" dxfId="363" priority="500" stopIfTrue="1">
      <formula>IF(FIND("Flume Transfer Blower",$K70)&gt;0,1,0)</formula>
    </cfRule>
  </conditionalFormatting>
  <conditionalFormatting sqref="I74:I77">
    <cfRule type="expression" dxfId="362" priority="589" stopIfTrue="1">
      <formula>IF(FIND("Flume Transfer Blower",$K74)&gt;0,1,0)</formula>
    </cfRule>
  </conditionalFormatting>
  <conditionalFormatting sqref="I80:I82">
    <cfRule type="expression" dxfId="361" priority="499" stopIfTrue="1">
      <formula>IF(FIND("Flume Transfer Blower",$K80)&gt;0,1,0)</formula>
    </cfRule>
  </conditionalFormatting>
  <conditionalFormatting sqref="I85">
    <cfRule type="expression" dxfId="360" priority="305" stopIfTrue="1">
      <formula>IF(FIND("Flume Transfer Blower",$K85)&gt;0,1,0)</formula>
    </cfRule>
  </conditionalFormatting>
  <conditionalFormatting sqref="I100">
    <cfRule type="expression" dxfId="359" priority="95" stopIfTrue="1">
      <formula>IF(FIND("Flume Transfer Blower",$K100)&gt;0,1,0)</formula>
    </cfRule>
  </conditionalFormatting>
  <conditionalFormatting sqref="I110:I111">
    <cfRule type="expression" dxfId="358" priority="335" stopIfTrue="1">
      <formula>IF(FIND("Flume Transfer Blower",$K110)&gt;0,1,0)</formula>
    </cfRule>
  </conditionalFormatting>
  <conditionalFormatting sqref="I114">
    <cfRule type="expression" dxfId="357" priority="78" stopIfTrue="1">
      <formula>IF(FIND("Flume Transfer Blower",$K114)&gt;0,1,0)</formula>
    </cfRule>
  </conditionalFormatting>
  <conditionalFormatting sqref="I129">
    <cfRule type="expression" dxfId="356" priority="87" stopIfTrue="1">
      <formula>IF(FIND("Flume Transfer Blower",$K129)&gt;0,1,0)</formula>
    </cfRule>
  </conditionalFormatting>
  <conditionalFormatting sqref="I140">
    <cfRule type="expression" dxfId="355" priority="89" stopIfTrue="1">
      <formula>IF(FIND("Flume Transfer Blower",$K140)&gt;0,1,0)</formula>
    </cfRule>
  </conditionalFormatting>
  <conditionalFormatting sqref="I143">
    <cfRule type="expression" dxfId="354" priority="91" stopIfTrue="1">
      <formula>IF(FIND("Flume Transfer Blower",$K143)&gt;0,1,0)</formula>
    </cfRule>
  </conditionalFormatting>
  <conditionalFormatting sqref="I158">
    <cfRule type="expression" dxfId="353" priority="85" stopIfTrue="1">
      <formula>IF(FIND("Flume Transfer Blower",$K158)&gt;0,1,0)</formula>
    </cfRule>
  </conditionalFormatting>
  <conditionalFormatting sqref="I169">
    <cfRule type="expression" dxfId="352" priority="80" stopIfTrue="1">
      <formula>IF(FIND("Flume Transfer Blower",$K169)&gt;0,1,0)</formula>
    </cfRule>
  </conditionalFormatting>
  <conditionalFormatting sqref="I172">
    <cfRule type="expression" dxfId="351" priority="74" stopIfTrue="1">
      <formula>IF(FIND("Flume Transfer Blower",$K172)&gt;0,1,0)</formula>
    </cfRule>
  </conditionalFormatting>
  <conditionalFormatting sqref="I187">
    <cfRule type="expression" dxfId="350" priority="232" stopIfTrue="1">
      <formula>IF(FIND("Flume Transfer Blower",$K187)&gt;0,1,0)</formula>
    </cfRule>
  </conditionalFormatting>
  <conditionalFormatting sqref="I197:I198">
    <cfRule type="expression" dxfId="349" priority="329" stopIfTrue="1">
      <formula>IF(FIND("Flume Transfer Blower",$K197)&gt;0,1,0)</formula>
    </cfRule>
  </conditionalFormatting>
  <conditionalFormatting sqref="I201">
    <cfRule type="expression" dxfId="348" priority="71" stopIfTrue="1">
      <formula>IF(FIND("Flume Transfer Blower",$K201)&gt;0,1,0)</formula>
    </cfRule>
  </conditionalFormatting>
  <conditionalFormatting sqref="I214">
    <cfRule type="expression" dxfId="347" priority="230" stopIfTrue="1">
      <formula>IF(FIND("Flume Transfer Blower",$K214)&gt;0,1,0)</formula>
    </cfRule>
  </conditionalFormatting>
  <conditionalFormatting sqref="I224:I225">
    <cfRule type="expression" dxfId="346" priority="327" stopIfTrue="1">
      <formula>IF(FIND("Flume Transfer Blower",$K224)&gt;0,1,0)</formula>
    </cfRule>
  </conditionalFormatting>
  <conditionalFormatting sqref="I228">
    <cfRule type="expression" dxfId="345" priority="68" stopIfTrue="1">
      <formula>IF(FIND("Flume Transfer Blower",$K228)&gt;0,1,0)</formula>
    </cfRule>
  </conditionalFormatting>
  <conditionalFormatting sqref="I241">
    <cfRule type="expression" dxfId="344" priority="228" stopIfTrue="1">
      <formula>IF(FIND("Flume Transfer Blower",$K241)&gt;0,1,0)</formula>
    </cfRule>
  </conditionalFormatting>
  <conditionalFormatting sqref="I251:I252">
    <cfRule type="expression" dxfId="343" priority="325" stopIfTrue="1">
      <formula>IF(FIND("Flume Transfer Blower",$K251)&gt;0,1,0)</formula>
    </cfRule>
  </conditionalFormatting>
  <conditionalFormatting sqref="I255">
    <cfRule type="expression" dxfId="342" priority="65" stopIfTrue="1">
      <formula>IF(FIND("Flume Transfer Blower",$K255)&gt;0,1,0)</formula>
    </cfRule>
  </conditionalFormatting>
  <conditionalFormatting sqref="I268">
    <cfRule type="expression" dxfId="341" priority="226" stopIfTrue="1">
      <formula>IF(FIND("Flume Transfer Blower",$K268)&gt;0,1,0)</formula>
    </cfRule>
  </conditionalFormatting>
  <conditionalFormatting sqref="I278:I279">
    <cfRule type="expression" dxfId="340" priority="323" stopIfTrue="1">
      <formula>IF(FIND("Flume Transfer Blower",$K278)&gt;0,1,0)</formula>
    </cfRule>
  </conditionalFormatting>
  <conditionalFormatting sqref="I282">
    <cfRule type="expression" dxfId="339" priority="62" stopIfTrue="1">
      <formula>IF(FIND("Flume Transfer Blower",$K282)&gt;0,1,0)</formula>
    </cfRule>
  </conditionalFormatting>
  <conditionalFormatting sqref="I295">
    <cfRule type="expression" dxfId="338" priority="224" stopIfTrue="1">
      <formula>IF(FIND("Flume Transfer Blower",$K295)&gt;0,1,0)</formula>
    </cfRule>
  </conditionalFormatting>
  <conditionalFormatting sqref="I305:I306">
    <cfRule type="expression" dxfId="337" priority="321" stopIfTrue="1">
      <formula>IF(FIND("Flume Transfer Blower",$K305)&gt;0,1,0)</formula>
    </cfRule>
  </conditionalFormatting>
  <conditionalFormatting sqref="I309">
    <cfRule type="expression" dxfId="336" priority="59" stopIfTrue="1">
      <formula>IF(FIND("Flume Transfer Blower",$K309)&gt;0,1,0)</formula>
    </cfRule>
  </conditionalFormatting>
  <conditionalFormatting sqref="I322">
    <cfRule type="expression" dxfId="335" priority="222" stopIfTrue="1">
      <formula>IF(FIND("Flume Transfer Blower",$K322)&gt;0,1,0)</formula>
    </cfRule>
  </conditionalFormatting>
  <conditionalFormatting sqref="I332:I333">
    <cfRule type="expression" dxfId="334" priority="319" stopIfTrue="1">
      <formula>IF(FIND("Flume Transfer Blower",$K332)&gt;0,1,0)</formula>
    </cfRule>
  </conditionalFormatting>
  <conditionalFormatting sqref="I336">
    <cfRule type="expression" dxfId="333" priority="56" stopIfTrue="1">
      <formula>IF(FIND("Flume Transfer Blower",$K336)&gt;0,1,0)</formula>
    </cfRule>
  </conditionalFormatting>
  <conditionalFormatting sqref="I349">
    <cfRule type="expression" dxfId="332" priority="220" stopIfTrue="1">
      <formula>IF(FIND("Flume Transfer Blower",$K349)&gt;0,1,0)</formula>
    </cfRule>
  </conditionalFormatting>
  <conditionalFormatting sqref="I359:I360">
    <cfRule type="expression" dxfId="331" priority="317" stopIfTrue="1">
      <formula>IF(FIND("Flume Transfer Blower",$K359)&gt;0,1,0)</formula>
    </cfRule>
  </conditionalFormatting>
  <conditionalFormatting sqref="I363">
    <cfRule type="expression" dxfId="330" priority="53" stopIfTrue="1">
      <formula>IF(FIND("Flume Transfer Blower",$K363)&gt;0,1,0)</formula>
    </cfRule>
  </conditionalFormatting>
  <conditionalFormatting sqref="I378">
    <cfRule type="expression" dxfId="329" priority="218" stopIfTrue="1">
      <formula>IF(FIND("Flume Transfer Blower",$K378)&gt;0,1,0)</formula>
    </cfRule>
  </conditionalFormatting>
  <conditionalFormatting sqref="I388:I389">
    <cfRule type="expression" dxfId="328" priority="315" stopIfTrue="1">
      <formula>IF(FIND("Flume Transfer Blower",$K388)&gt;0,1,0)</formula>
    </cfRule>
  </conditionalFormatting>
  <conditionalFormatting sqref="I392">
    <cfRule type="expression" dxfId="327" priority="50" stopIfTrue="1">
      <formula>IF(FIND("Flume Transfer Blower",$K392)&gt;0,1,0)</formula>
    </cfRule>
  </conditionalFormatting>
  <conditionalFormatting sqref="I407">
    <cfRule type="expression" dxfId="326" priority="216" stopIfTrue="1">
      <formula>IF(FIND("Flume Transfer Blower",$K407)&gt;0,1,0)</formula>
    </cfRule>
  </conditionalFormatting>
  <conditionalFormatting sqref="I417:I418">
    <cfRule type="expression" dxfId="325" priority="313" stopIfTrue="1">
      <formula>IF(FIND("Flume Transfer Blower",$K417)&gt;0,1,0)</formula>
    </cfRule>
  </conditionalFormatting>
  <conditionalFormatting sqref="I421">
    <cfRule type="expression" dxfId="324" priority="47" stopIfTrue="1">
      <formula>IF(FIND("Flume Transfer Blower",$K421)&gt;0,1,0)</formula>
    </cfRule>
  </conditionalFormatting>
  <conditionalFormatting sqref="I436">
    <cfRule type="expression" dxfId="323" priority="214" stopIfTrue="1">
      <formula>IF(FIND("Flume Transfer Blower",$K436)&gt;0,1,0)</formula>
    </cfRule>
  </conditionalFormatting>
  <conditionalFormatting sqref="I446:I447">
    <cfRule type="expression" dxfId="322" priority="311" stopIfTrue="1">
      <formula>IF(FIND("Flume Transfer Blower",$K446)&gt;0,1,0)</formula>
    </cfRule>
  </conditionalFormatting>
  <conditionalFormatting sqref="I450">
    <cfRule type="expression" dxfId="321" priority="44" stopIfTrue="1">
      <formula>IF(FIND("Flume Transfer Blower",$K450)&gt;0,1,0)</formula>
    </cfRule>
  </conditionalFormatting>
  <conditionalFormatting sqref="I465">
    <cfRule type="expression" dxfId="320" priority="212" stopIfTrue="1">
      <formula>IF(FIND("Flume Transfer Blower",$K465)&gt;0,1,0)</formula>
    </cfRule>
  </conditionalFormatting>
  <conditionalFormatting sqref="I475:I476">
    <cfRule type="expression" dxfId="319" priority="309" stopIfTrue="1">
      <formula>IF(FIND("Flume Transfer Blower",$K475)&gt;0,1,0)</formula>
    </cfRule>
  </conditionalFormatting>
  <conditionalFormatting sqref="I479">
    <cfRule type="expression" dxfId="318" priority="41" stopIfTrue="1">
      <formula>IF(FIND("Flume Transfer Blower",$K479)&gt;0,1,0)</formula>
    </cfRule>
  </conditionalFormatting>
  <conditionalFormatting sqref="I494">
    <cfRule type="expression" dxfId="317" priority="210" stopIfTrue="1">
      <formula>IF(FIND("Flume Transfer Blower",$K494)&gt;0,1,0)</formula>
    </cfRule>
  </conditionalFormatting>
  <conditionalFormatting sqref="I504:I505">
    <cfRule type="expression" dxfId="316" priority="307" stopIfTrue="1">
      <formula>IF(FIND("Flume Transfer Blower",$K504)&gt;0,1,0)</formula>
    </cfRule>
  </conditionalFormatting>
  <conditionalFormatting sqref="I508">
    <cfRule type="expression" dxfId="315" priority="38" stopIfTrue="1">
      <formula>IF(FIND("Flume Transfer Blower",$K508)&gt;0,1,0)</formula>
    </cfRule>
  </conditionalFormatting>
  <conditionalFormatting sqref="I6:J69">
    <cfRule type="expression" dxfId="314" priority="413" stopIfTrue="1">
      <formula>IF(FIND("Flume Transfer Blower",$K6)&gt;0,1,0)</formula>
    </cfRule>
  </conditionalFormatting>
  <conditionalFormatting sqref="I97:J97">
    <cfRule type="expression" dxfId="313" priority="299" stopIfTrue="1">
      <formula>IF(FIND("Flume Transfer Blower",$K97)&gt;0,1,0)</formula>
    </cfRule>
  </conditionalFormatting>
  <conditionalFormatting sqref="I109:J109">
    <cfRule type="expression" dxfId="312" priority="209" stopIfTrue="1">
      <formula>IF(FIND("Flume Transfer Blower",$K109)&gt;0,1,0)</formula>
    </cfRule>
  </conditionalFormatting>
  <conditionalFormatting sqref="I126:J126">
    <cfRule type="expression" dxfId="311" priority="297" stopIfTrue="1">
      <formula>IF(FIND("Flume Transfer Blower",$K126)&gt;0,1,0)</formula>
    </cfRule>
  </conditionalFormatting>
  <conditionalFormatting sqref="I138:J139">
    <cfRule type="expression" dxfId="310" priority="208" stopIfTrue="1">
      <formula>IF(FIND("Flume Transfer Blower",$K138)&gt;0,1,0)</formula>
    </cfRule>
  </conditionalFormatting>
  <conditionalFormatting sqref="I155:J155">
    <cfRule type="expression" dxfId="309" priority="266" stopIfTrue="1">
      <formula>IF(FIND("Flume Transfer Blower",$K155)&gt;0,1,0)</formula>
    </cfRule>
  </conditionalFormatting>
  <conditionalFormatting sqref="I167:J168">
    <cfRule type="expression" dxfId="308" priority="207" stopIfTrue="1">
      <formula>IF(FIND("Flume Transfer Blower",$K167)&gt;0,1,0)</formula>
    </cfRule>
  </conditionalFormatting>
  <conditionalFormatting sqref="I184:J184">
    <cfRule type="expression" dxfId="307" priority="264" stopIfTrue="1">
      <formula>IF(FIND("Flume Transfer Blower",$K184)&gt;0,1,0)</formula>
    </cfRule>
  </conditionalFormatting>
  <conditionalFormatting sqref="I196:J196">
    <cfRule type="expression" dxfId="306" priority="206" stopIfTrue="1">
      <formula>IF(FIND("Flume Transfer Blower",$K196)&gt;0,1,0)</formula>
    </cfRule>
  </conditionalFormatting>
  <conditionalFormatting sqref="I211:J211">
    <cfRule type="expression" dxfId="305" priority="262" stopIfTrue="1">
      <formula>IF(FIND("Flume Transfer Blower",$K211)&gt;0,1,0)</formula>
    </cfRule>
  </conditionalFormatting>
  <conditionalFormatting sqref="I223:J223">
    <cfRule type="expression" dxfId="304" priority="205" stopIfTrue="1">
      <formula>IF(FIND("Flume Transfer Blower",$K223)&gt;0,1,0)</formula>
    </cfRule>
  </conditionalFormatting>
  <conditionalFormatting sqref="I238:J238">
    <cfRule type="expression" dxfId="303" priority="260" stopIfTrue="1">
      <formula>IF(FIND("Flume Transfer Blower",$K238)&gt;0,1,0)</formula>
    </cfRule>
  </conditionalFormatting>
  <conditionalFormatting sqref="I250:J250">
    <cfRule type="expression" dxfId="302" priority="204" stopIfTrue="1">
      <formula>IF(FIND("Flume Transfer Blower",$K250)&gt;0,1,0)</formula>
    </cfRule>
  </conditionalFormatting>
  <conditionalFormatting sqref="I265:J265">
    <cfRule type="expression" dxfId="301" priority="258" stopIfTrue="1">
      <formula>IF(FIND("Flume Transfer Blower",$K265)&gt;0,1,0)</formula>
    </cfRule>
  </conditionalFormatting>
  <conditionalFormatting sqref="I277:J277">
    <cfRule type="expression" dxfId="300" priority="203" stopIfTrue="1">
      <formula>IF(FIND("Flume Transfer Blower",$K277)&gt;0,1,0)</formula>
    </cfRule>
  </conditionalFormatting>
  <conditionalFormatting sqref="I292:J292">
    <cfRule type="expression" dxfId="299" priority="256" stopIfTrue="1">
      <formula>IF(FIND("Flume Transfer Blower",$K292)&gt;0,1,0)</formula>
    </cfRule>
  </conditionalFormatting>
  <conditionalFormatting sqref="I304:J304">
    <cfRule type="expression" dxfId="298" priority="202" stopIfTrue="1">
      <formula>IF(FIND("Flume Transfer Blower",$K304)&gt;0,1,0)</formula>
    </cfRule>
  </conditionalFormatting>
  <conditionalFormatting sqref="I319:J319">
    <cfRule type="expression" dxfId="297" priority="254" stopIfTrue="1">
      <formula>IF(FIND("Flume Transfer Blower",$K319)&gt;0,1,0)</formula>
    </cfRule>
  </conditionalFormatting>
  <conditionalFormatting sqref="I331:J331">
    <cfRule type="expression" dxfId="296" priority="201" stopIfTrue="1">
      <formula>IF(FIND("Flume Transfer Blower",$K331)&gt;0,1,0)</formula>
    </cfRule>
  </conditionalFormatting>
  <conditionalFormatting sqref="I346:J346">
    <cfRule type="expression" dxfId="295" priority="252" stopIfTrue="1">
      <formula>IF(FIND("Flume Transfer Blower",$K346)&gt;0,1,0)</formula>
    </cfRule>
  </conditionalFormatting>
  <conditionalFormatting sqref="I358:J358">
    <cfRule type="expression" dxfId="294" priority="200" stopIfTrue="1">
      <formula>IF(FIND("Flume Transfer Blower",$K358)&gt;0,1,0)</formula>
    </cfRule>
  </conditionalFormatting>
  <conditionalFormatting sqref="I375:J375">
    <cfRule type="expression" dxfId="293" priority="250" stopIfTrue="1">
      <formula>IF(FIND("Flume Transfer Blower",$K375)&gt;0,1,0)</formula>
    </cfRule>
  </conditionalFormatting>
  <conditionalFormatting sqref="I387:J387">
    <cfRule type="expression" dxfId="292" priority="199" stopIfTrue="1">
      <formula>IF(FIND("Flume Transfer Blower",$K387)&gt;0,1,0)</formula>
    </cfRule>
  </conditionalFormatting>
  <conditionalFormatting sqref="I404:J404">
    <cfRule type="expression" dxfId="291" priority="248" stopIfTrue="1">
      <formula>IF(FIND("Flume Transfer Blower",$K404)&gt;0,1,0)</formula>
    </cfRule>
  </conditionalFormatting>
  <conditionalFormatting sqref="I416:J416">
    <cfRule type="expression" dxfId="290" priority="198" stopIfTrue="1">
      <formula>IF(FIND("Flume Transfer Blower",$K416)&gt;0,1,0)</formula>
    </cfRule>
  </conditionalFormatting>
  <conditionalFormatting sqref="I433:J433">
    <cfRule type="expression" dxfId="289" priority="246" stopIfTrue="1">
      <formula>IF(FIND("Flume Transfer Blower",$K433)&gt;0,1,0)</formula>
    </cfRule>
  </conditionalFormatting>
  <conditionalFormatting sqref="I445:J445">
    <cfRule type="expression" dxfId="288" priority="197" stopIfTrue="1">
      <formula>IF(FIND("Flume Transfer Blower",$K445)&gt;0,1,0)</formula>
    </cfRule>
  </conditionalFormatting>
  <conditionalFormatting sqref="I462:J462">
    <cfRule type="expression" dxfId="287" priority="244" stopIfTrue="1">
      <formula>IF(FIND("Flume Transfer Blower",$K462)&gt;0,1,0)</formula>
    </cfRule>
  </conditionalFormatting>
  <conditionalFormatting sqref="I474:J474">
    <cfRule type="expression" dxfId="286" priority="196" stopIfTrue="1">
      <formula>IF(FIND("Flume Transfer Blower",$K474)&gt;0,1,0)</formula>
    </cfRule>
  </conditionalFormatting>
  <conditionalFormatting sqref="I491:J491">
    <cfRule type="expression" dxfId="285" priority="242" stopIfTrue="1">
      <formula>IF(FIND("Flume Transfer Blower",$K491)&gt;0,1,0)</formula>
    </cfRule>
  </conditionalFormatting>
  <conditionalFormatting sqref="I503:J503">
    <cfRule type="expression" dxfId="284" priority="195" stopIfTrue="1">
      <formula>IF(FIND("Flume Transfer Blower",$K503)&gt;0,1,0)</formula>
    </cfRule>
  </conditionalFormatting>
  <conditionalFormatting sqref="I520:J520">
    <cfRule type="expression" dxfId="283" priority="240" stopIfTrue="1">
      <formula>IF(FIND("Flume Transfer Blower",$K520)&gt;0,1,0)</formula>
    </cfRule>
  </conditionalFormatting>
  <conditionalFormatting sqref="I644:J644">
    <cfRule type="expression" dxfId="282" priority="580" stopIfTrue="1">
      <formula>IF(FIND("Flume Transfer Blower",$K644)&gt;0,1,0)</formula>
    </cfRule>
  </conditionalFormatting>
  <conditionalFormatting sqref="J70:J91">
    <cfRule type="expression" dxfId="281" priority="28" stopIfTrue="1">
      <formula>IF(FIND("Flume Transfer Blower",$K70)&gt;0,1,0)</formula>
    </cfRule>
  </conditionalFormatting>
  <conditionalFormatting sqref="J93:J94">
    <cfRule type="expression" dxfId="280" priority="94" stopIfTrue="1">
      <formula>IF(FIND("Flume Transfer Blower",$K93)&gt;0,1,0)</formula>
    </cfRule>
  </conditionalFormatting>
  <conditionalFormatting sqref="J98">
    <cfRule type="expression" dxfId="279" priority="300" stopIfTrue="1">
      <formula>IF(FIND("Flume Transfer Blower",$K99)&gt;0,1,0)</formula>
    </cfRule>
  </conditionalFormatting>
  <conditionalFormatting sqref="J100:J108 I103:I106">
    <cfRule type="expression" dxfId="278" priority="96" stopIfTrue="1">
      <formula>IF(FIND("Flume Transfer Blower",$K100)&gt;0,1,0)</formula>
    </cfRule>
  </conditionalFormatting>
  <conditionalFormatting sqref="J110:J120">
    <cfRule type="expression" dxfId="277" priority="27" stopIfTrue="1">
      <formula>IF(FIND("Flume Transfer Blower",$K110)&gt;0,1,0)</formula>
    </cfRule>
  </conditionalFormatting>
  <conditionalFormatting sqref="J122:J123">
    <cfRule type="expression" dxfId="276" priority="37" stopIfTrue="1">
      <formula>IF(FIND("Flume Transfer Blower",$K122)&gt;0,1,0)</formula>
    </cfRule>
  </conditionalFormatting>
  <conditionalFormatting sqref="J127">
    <cfRule type="expression" dxfId="275" priority="298" stopIfTrue="1">
      <formula>IF(FIND("Flume Transfer Blower",$K128)&gt;0,1,0)</formula>
    </cfRule>
  </conditionalFormatting>
  <conditionalFormatting sqref="J129:J137 I132:I135">
    <cfRule type="expression" dxfId="274" priority="88" stopIfTrue="1">
      <formula>IF(FIND("Flume Transfer Blower",$K129)&gt;0,1,0)</formula>
    </cfRule>
  </conditionalFormatting>
  <conditionalFormatting sqref="J140:J149">
    <cfRule type="expression" dxfId="273" priority="26" stopIfTrue="1">
      <formula>IF(FIND("Flume Transfer Blower",$K140)&gt;0,1,0)</formula>
    </cfRule>
  </conditionalFormatting>
  <conditionalFormatting sqref="J151:J152">
    <cfRule type="expression" dxfId="272" priority="36" stopIfTrue="1">
      <formula>IF(FIND("Flume Transfer Blower",$K151)&gt;0,1,0)</formula>
    </cfRule>
  </conditionalFormatting>
  <conditionalFormatting sqref="J156">
    <cfRule type="expression" dxfId="271" priority="267" stopIfTrue="1">
      <formula>IF(FIND("Flume Transfer Blower",$K157)&gt;0,1,0)</formula>
    </cfRule>
  </conditionalFormatting>
  <conditionalFormatting sqref="J158:J166 I161:I164">
    <cfRule type="expression" dxfId="270" priority="86" stopIfTrue="1">
      <formula>IF(FIND("Flume Transfer Blower",$K158)&gt;0,1,0)</formula>
    </cfRule>
  </conditionalFormatting>
  <conditionalFormatting sqref="J169:J178">
    <cfRule type="expression" dxfId="269" priority="25" stopIfTrue="1">
      <formula>IF(FIND("Flume Transfer Blower",$K169)&gt;0,1,0)</formula>
    </cfRule>
  </conditionalFormatting>
  <conditionalFormatting sqref="J180:J181">
    <cfRule type="expression" dxfId="268" priority="35" stopIfTrue="1">
      <formula>IF(FIND("Flume Transfer Blower",$K180)&gt;0,1,0)</formula>
    </cfRule>
  </conditionalFormatting>
  <conditionalFormatting sqref="J185">
    <cfRule type="expression" dxfId="267" priority="265" stopIfTrue="1">
      <formula>IF(FIND("Flume Transfer Blower",$K186)&gt;0,1,0)</formula>
    </cfRule>
  </conditionalFormatting>
  <conditionalFormatting sqref="J187:J195 I190:I193">
    <cfRule type="expression" dxfId="266" priority="233" stopIfTrue="1">
      <formula>IF(FIND("Flume Transfer Blower",$K187)&gt;0,1,0)</formula>
    </cfRule>
  </conditionalFormatting>
  <conditionalFormatting sqref="J197:J207">
    <cfRule type="expression" dxfId="265" priority="24" stopIfTrue="1">
      <formula>IF(FIND("Flume Transfer Blower",$K197)&gt;0,1,0)</formula>
    </cfRule>
  </conditionalFormatting>
  <conditionalFormatting sqref="J212">
    <cfRule type="expression" dxfId="264" priority="263" stopIfTrue="1">
      <formula>IF(FIND("Flume Transfer Blower",$K213)&gt;0,1,0)</formula>
    </cfRule>
  </conditionalFormatting>
  <conditionalFormatting sqref="J214:J222 I217:I220">
    <cfRule type="expression" dxfId="263" priority="231" stopIfTrue="1">
      <formula>IF(FIND("Flume Transfer Blower",$K214)&gt;0,1,0)</formula>
    </cfRule>
  </conditionalFormatting>
  <conditionalFormatting sqref="J224:J234">
    <cfRule type="expression" dxfId="262" priority="23" stopIfTrue="1">
      <formula>IF(FIND("Flume Transfer Blower",$K224)&gt;0,1,0)</formula>
    </cfRule>
  </conditionalFormatting>
  <conditionalFormatting sqref="J239">
    <cfRule type="expression" dxfId="261" priority="261" stopIfTrue="1">
      <formula>IF(FIND("Flume Transfer Blower",$K240)&gt;0,1,0)</formula>
    </cfRule>
  </conditionalFormatting>
  <conditionalFormatting sqref="J241:J249 I244:I247">
    <cfRule type="expression" dxfId="260" priority="229" stopIfTrue="1">
      <formula>IF(FIND("Flume Transfer Blower",$K241)&gt;0,1,0)</formula>
    </cfRule>
  </conditionalFormatting>
  <conditionalFormatting sqref="J251:J261">
    <cfRule type="expression" dxfId="259" priority="22" stopIfTrue="1">
      <formula>IF(FIND("Flume Transfer Blower",$K251)&gt;0,1,0)</formula>
    </cfRule>
  </conditionalFormatting>
  <conditionalFormatting sqref="J266">
    <cfRule type="expression" dxfId="258" priority="259" stopIfTrue="1">
      <formula>IF(FIND("Flume Transfer Blower",$K267)&gt;0,1,0)</formula>
    </cfRule>
  </conditionalFormatting>
  <conditionalFormatting sqref="J268:J276 I271:I274">
    <cfRule type="expression" dxfId="257" priority="227" stopIfTrue="1">
      <formula>IF(FIND("Flume Transfer Blower",$K268)&gt;0,1,0)</formula>
    </cfRule>
  </conditionalFormatting>
  <conditionalFormatting sqref="J278:J288">
    <cfRule type="expression" dxfId="256" priority="21" stopIfTrue="1">
      <formula>IF(FIND("Flume Transfer Blower",$K278)&gt;0,1,0)</formula>
    </cfRule>
  </conditionalFormatting>
  <conditionalFormatting sqref="J293">
    <cfRule type="expression" dxfId="255" priority="257" stopIfTrue="1">
      <formula>IF(FIND("Flume Transfer Blower",$K294)&gt;0,1,0)</formula>
    </cfRule>
  </conditionalFormatting>
  <conditionalFormatting sqref="J295:J303 I298:I301">
    <cfRule type="expression" dxfId="254" priority="225" stopIfTrue="1">
      <formula>IF(FIND("Flume Transfer Blower",$K295)&gt;0,1,0)</formula>
    </cfRule>
  </conditionalFormatting>
  <conditionalFormatting sqref="J305:J315">
    <cfRule type="expression" dxfId="253" priority="20" stopIfTrue="1">
      <formula>IF(FIND("Flume Transfer Blower",$K305)&gt;0,1,0)</formula>
    </cfRule>
  </conditionalFormatting>
  <conditionalFormatting sqref="J320">
    <cfRule type="expression" dxfId="252" priority="255" stopIfTrue="1">
      <formula>IF(FIND("Flume Transfer Blower",$K321)&gt;0,1,0)</formula>
    </cfRule>
  </conditionalFormatting>
  <conditionalFormatting sqref="J322:J330 I325:I328">
    <cfRule type="expression" dxfId="251" priority="223" stopIfTrue="1">
      <formula>IF(FIND("Flume Transfer Blower",$K322)&gt;0,1,0)</formula>
    </cfRule>
  </conditionalFormatting>
  <conditionalFormatting sqref="J332:J342">
    <cfRule type="expression" dxfId="250" priority="19" stopIfTrue="1">
      <formula>IF(FIND("Flume Transfer Blower",$K332)&gt;0,1,0)</formula>
    </cfRule>
  </conditionalFormatting>
  <conditionalFormatting sqref="J347">
    <cfRule type="expression" dxfId="249" priority="253" stopIfTrue="1">
      <formula>IF(FIND("Flume Transfer Blower",$K348)&gt;0,1,0)</formula>
    </cfRule>
  </conditionalFormatting>
  <conditionalFormatting sqref="J349:J357 I352:I355">
    <cfRule type="expression" dxfId="248" priority="221" stopIfTrue="1">
      <formula>IF(FIND("Flume Transfer Blower",$K349)&gt;0,1,0)</formula>
    </cfRule>
  </conditionalFormatting>
  <conditionalFormatting sqref="J359:J369">
    <cfRule type="expression" dxfId="247" priority="18" stopIfTrue="1">
      <formula>IF(FIND("Flume Transfer Blower",$K359)&gt;0,1,0)</formula>
    </cfRule>
  </conditionalFormatting>
  <conditionalFormatting sqref="J371:J372">
    <cfRule type="expression" dxfId="246" priority="34" stopIfTrue="1">
      <formula>IF(FIND("Flume Transfer Blower",$K371)&gt;0,1,0)</formula>
    </cfRule>
  </conditionalFormatting>
  <conditionalFormatting sqref="J376">
    <cfRule type="expression" dxfId="245" priority="251" stopIfTrue="1">
      <formula>IF(FIND("Flume Transfer Blower",$K377)&gt;0,1,0)</formula>
    </cfRule>
  </conditionalFormatting>
  <conditionalFormatting sqref="J378:J386 I381:I384">
    <cfRule type="expression" dxfId="244" priority="219" stopIfTrue="1">
      <formula>IF(FIND("Flume Transfer Blower",$K378)&gt;0,1,0)</formula>
    </cfRule>
  </conditionalFormatting>
  <conditionalFormatting sqref="J388:J398">
    <cfRule type="expression" dxfId="243" priority="17" stopIfTrue="1">
      <formula>IF(FIND("Flume Transfer Blower",$K388)&gt;0,1,0)</formula>
    </cfRule>
  </conditionalFormatting>
  <conditionalFormatting sqref="J400:J401">
    <cfRule type="expression" dxfId="242" priority="33" stopIfTrue="1">
      <formula>IF(FIND("Flume Transfer Blower",$K400)&gt;0,1,0)</formula>
    </cfRule>
  </conditionalFormatting>
  <conditionalFormatting sqref="J405">
    <cfRule type="expression" dxfId="241" priority="249" stopIfTrue="1">
      <formula>IF(FIND("Flume Transfer Blower",$K406)&gt;0,1,0)</formula>
    </cfRule>
  </conditionalFormatting>
  <conditionalFormatting sqref="J407:J415 I410:I413">
    <cfRule type="expression" dxfId="240" priority="217" stopIfTrue="1">
      <formula>IF(FIND("Flume Transfer Blower",$K407)&gt;0,1,0)</formula>
    </cfRule>
  </conditionalFormatting>
  <conditionalFormatting sqref="J417:J427">
    <cfRule type="expression" dxfId="239" priority="16" stopIfTrue="1">
      <formula>IF(FIND("Flume Transfer Blower",$K417)&gt;0,1,0)</formula>
    </cfRule>
  </conditionalFormatting>
  <conditionalFormatting sqref="J429:J430">
    <cfRule type="expression" dxfId="238" priority="32" stopIfTrue="1">
      <formula>IF(FIND("Flume Transfer Blower",$K429)&gt;0,1,0)</formula>
    </cfRule>
  </conditionalFormatting>
  <conditionalFormatting sqref="J434">
    <cfRule type="expression" dxfId="237" priority="247" stopIfTrue="1">
      <formula>IF(FIND("Flume Transfer Blower",$K435)&gt;0,1,0)</formula>
    </cfRule>
  </conditionalFormatting>
  <conditionalFormatting sqref="J436:J444 I439:I442">
    <cfRule type="expression" dxfId="236" priority="215" stopIfTrue="1">
      <formula>IF(FIND("Flume Transfer Blower",$K436)&gt;0,1,0)</formula>
    </cfRule>
  </conditionalFormatting>
  <conditionalFormatting sqref="J446:J456">
    <cfRule type="expression" dxfId="235" priority="15" stopIfTrue="1">
      <formula>IF(FIND("Flume Transfer Blower",$K446)&gt;0,1,0)</formula>
    </cfRule>
  </conditionalFormatting>
  <conditionalFormatting sqref="J458:J459">
    <cfRule type="expression" dxfId="234" priority="31" stopIfTrue="1">
      <formula>IF(FIND("Flume Transfer Blower",$K458)&gt;0,1,0)</formula>
    </cfRule>
  </conditionalFormatting>
  <conditionalFormatting sqref="J463">
    <cfRule type="expression" dxfId="233" priority="245" stopIfTrue="1">
      <formula>IF(FIND("Flume Transfer Blower",$K464)&gt;0,1,0)</formula>
    </cfRule>
  </conditionalFormatting>
  <conditionalFormatting sqref="J465:J473 I468:I471">
    <cfRule type="expression" dxfId="232" priority="213" stopIfTrue="1">
      <formula>IF(FIND("Flume Transfer Blower",$K465)&gt;0,1,0)</formula>
    </cfRule>
  </conditionalFormatting>
  <conditionalFormatting sqref="J475:J485">
    <cfRule type="expression" dxfId="231" priority="14" stopIfTrue="1">
      <formula>IF(FIND("Flume Transfer Blower",$K475)&gt;0,1,0)</formula>
    </cfRule>
  </conditionalFormatting>
  <conditionalFormatting sqref="J487:J488">
    <cfRule type="expression" dxfId="230" priority="30" stopIfTrue="1">
      <formula>IF(FIND("Flume Transfer Blower",$K487)&gt;0,1,0)</formula>
    </cfRule>
  </conditionalFormatting>
  <conditionalFormatting sqref="J492">
    <cfRule type="expression" dxfId="229" priority="243" stopIfTrue="1">
      <formula>IF(FIND("Flume Transfer Blower",$K493)&gt;0,1,0)</formula>
    </cfRule>
  </conditionalFormatting>
  <conditionalFormatting sqref="J494:J502 I497:I500">
    <cfRule type="expression" dxfId="228" priority="211" stopIfTrue="1">
      <formula>IF(FIND("Flume Transfer Blower",$K494)&gt;0,1,0)</formula>
    </cfRule>
  </conditionalFormatting>
  <conditionalFormatting sqref="J504:J514">
    <cfRule type="expression" dxfId="227" priority="13" stopIfTrue="1">
      <formula>IF(FIND("Flume Transfer Blower",$K504)&gt;0,1,0)</formula>
    </cfRule>
  </conditionalFormatting>
  <conditionalFormatting sqref="J516:J517">
    <cfRule type="expression" dxfId="226" priority="29" stopIfTrue="1">
      <formula>IF(FIND("Flume Transfer Blower",$K516)&gt;0,1,0)</formula>
    </cfRule>
  </conditionalFormatting>
  <conditionalFormatting sqref="J521">
    <cfRule type="expression" dxfId="225" priority="241" stopIfTrue="1">
      <formula>IF(FIND("Flume Transfer Blower",$K522)&gt;0,1,0)</formula>
    </cfRule>
  </conditionalFormatting>
  <conditionalFormatting sqref="J539:J643">
    <cfRule type="expression" dxfId="224" priority="461" stopIfTrue="1">
      <formula>IF(FIND("Flume Transfer Blower",$K539)&gt;0,1,0)</formula>
    </cfRule>
  </conditionalFormatting>
  <conditionalFormatting sqref="J645:J647">
    <cfRule type="expression" dxfId="223" priority="581" stopIfTrue="1">
      <formula>IF(FIND("Flume Transfer Blower",$K645)&gt;0,1,0)</formula>
    </cfRule>
  </conditionalFormatting>
  <conditionalFormatting sqref="J789:J790 J797:J806 J810:J815">
    <cfRule type="expression" dxfId="222" priority="191" stopIfTrue="1">
      <formula>IF(FIND("Flume Transfer Blower",$L789)&gt;0,1,0)</formula>
    </cfRule>
  </conditionalFormatting>
  <conditionalFormatting sqref="J791">
    <cfRule type="expression" dxfId="221" priority="11" stopIfTrue="1">
      <formula>IF(FIND("Flume Transfer Blower",#REF!)&gt;0,1,0)</formula>
    </cfRule>
  </conditionalFormatting>
  <conditionalFormatting sqref="J792">
    <cfRule type="expression" dxfId="220" priority="12" stopIfTrue="1">
      <formula>IF(FIND("Flume Transfer Blower",$L791)&gt;0,1,0)</formula>
    </cfRule>
  </conditionalFormatting>
  <conditionalFormatting sqref="J793">
    <cfRule type="expression" dxfId="219" priority="9" stopIfTrue="1">
      <formula>IF(FIND("Flume Transfer Blower",#REF!)&gt;0,1,0)</formula>
    </cfRule>
  </conditionalFormatting>
  <conditionalFormatting sqref="J794">
    <cfRule type="expression" dxfId="218" priority="10" stopIfTrue="1">
      <formula>IF(FIND("Flume Transfer Blower",$L793)&gt;0,1,0)</formula>
    </cfRule>
  </conditionalFormatting>
  <conditionalFormatting sqref="J795:J796">
    <cfRule type="expression" dxfId="217" priority="8" stopIfTrue="1">
      <formula>IF(FIND("Flume Transfer Blower",#REF!)&gt;0,1,0)</formula>
    </cfRule>
  </conditionalFormatting>
  <conditionalFormatting sqref="J807:J809">
    <cfRule type="expression" dxfId="216" priority="3" stopIfTrue="1">
      <formula>IF(FIND("Flume Transfer Blower",#REF!)&gt;0,1,0)</formula>
    </cfRule>
  </conditionalFormatting>
  <dataValidations count="4">
    <dataValidation type="list" allowBlank="1" showInputMessage="1" showErrorMessage="1" sqref="F558:G560 F552:G552 F571:G571 F577:G579 F519:G519 F125:G125 F154:G154 F183:G183 F210:G210 F237:G237 F264:G264 F291:G291 F318:G318 F345:G345 F374:G374 F403:G403 F432:G432 F461:G461 F490:G490 F96:G96 F90:G90 F119:G119 F148:G148 F177:G177 F206:G206 F233:G233 F260:G260 F287:G287 F314:G314 F341:G341 F368:G368 F397:G397 F426:G426 F455:G455 F484:G484 F513:G513 F526:G526 F534:G534" xr:uid="{4DB8881E-F7C0-42BA-8AB5-0FB260B5AB63}">
      <formula1>#REF!</formula1>
    </dataValidation>
    <dataValidation type="list" allowBlank="1" showInputMessage="1" showErrorMessage="1" sqref="F6:F70" xr:uid="{7E9AFC66-F460-471F-80EE-D233D177A1A2}">
      <formula1>$W$6:$W$11</formula1>
    </dataValidation>
    <dataValidation type="list" allowBlank="1" showInputMessage="1" showErrorMessage="1" sqref="G6:G70" xr:uid="{BB189046-B80F-41EC-BA84-C8132810B0C6}">
      <formula1>$V$6:$V$8</formula1>
    </dataValidation>
    <dataValidation type="list" allowBlank="1" showInputMessage="1" showErrorMessage="1" sqref="G346:G348 G114 G126 G146 G172 G184 G375:G377 G404:G406 G433:G435 G462:G464 G491:G493 G238:G240 G265:G267 G292:G294 G319:G321 G85 G88 G508 G117 G363 G392 G97 G511 G143 G155 G175 G479 G211:G213 G204 G395 G201 G231 G482 G228 G258 G450 G255 G285 G424 G282 G312 G453 G309 G339 G421 G336 G366 G520 G523 G529 G531 G537" xr:uid="{12EE1311-EA77-4316-BE48-5A933C473FEC}">
      <formula1>$W$6:$W$8</formula1>
    </dataValidation>
  </dataValidations>
  <printOptions horizontalCentered="1"/>
  <pageMargins left="0.23622047244094491" right="0.23622047244094491" top="0.19685039370078741" bottom="0.39370078740157483" header="0.15748031496062992" footer="0.19685039370078741"/>
  <pageSetup paperSize="9" scale="94" fitToHeight="0" orientation="landscape" r:id="rId1"/>
  <headerFooter>
    <oddFooter>&amp;L&amp;8&amp;A : PM Master Plan&amp;R&amp;8Page &amp;P / &amp;N</oddFooter>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25D1D-1B88-4D36-8B28-A531569805B0}">
  <sheetPr>
    <tabColor rgb="FF002060"/>
    <pageSetUpPr fitToPage="1"/>
  </sheetPr>
  <dimension ref="A1:W1063"/>
  <sheetViews>
    <sheetView tabSelected="1" zoomScale="120" zoomScaleNormal="120" workbookViewId="0">
      <pane xSplit="2" ySplit="5" topLeftCell="C941" activePane="bottomRight" state="frozen"/>
      <selection activeCell="J829" sqref="J829"/>
      <selection pane="topRight" activeCell="J829" sqref="J829"/>
      <selection pane="bottomLeft" activeCell="J829" sqref="J829"/>
      <selection pane="bottomRight" activeCell="J961" sqref="J961"/>
    </sheetView>
  </sheetViews>
  <sheetFormatPr defaultColWidth="9.140625" defaultRowHeight="12" outlineLevelCol="1"/>
  <cols>
    <col min="1" max="1" width="8.28515625" style="666" customWidth="1"/>
    <col min="2" max="2" width="31.42578125" style="608" customWidth="1"/>
    <col min="3" max="3" width="15.28515625" style="1721" customWidth="1"/>
    <col min="4" max="4" width="12.42578125" style="1721" customWidth="1"/>
    <col min="5" max="5" width="9.140625" style="754" customWidth="1"/>
    <col min="6" max="7" width="6.85546875" style="754" customWidth="1"/>
    <col min="8" max="8" width="11.5703125" style="754" customWidth="1"/>
    <col min="9" max="9" width="28.5703125" style="608" customWidth="1"/>
    <col min="10" max="10" width="60.85546875" style="608" customWidth="1"/>
    <col min="11" max="11" width="10.42578125" style="666" customWidth="1"/>
    <col min="12" max="12" width="24.28515625" style="665" hidden="1" customWidth="1" outlineLevel="1"/>
    <col min="13" max="13" width="5.140625" style="666" hidden="1" customWidth="1" outlineLevel="1"/>
    <col min="14" max="14" width="8.28515625" style="666" customWidth="1" collapsed="1"/>
    <col min="15" max="15" width="7.140625" style="666" customWidth="1"/>
    <col min="16" max="16" width="7.7109375" style="666" customWidth="1" collapsed="1"/>
    <col min="17" max="18" width="7.7109375" style="666" customWidth="1"/>
    <col min="19" max="19" width="9.140625" style="608"/>
    <col min="20" max="20" width="20.140625" style="608" customWidth="1"/>
    <col min="21" max="21" width="10.42578125" style="608" customWidth="1"/>
    <col min="22" max="16384" width="9.140625" style="608"/>
  </cols>
  <sheetData>
    <row r="1" spans="1:23" ht="12.75" customHeight="1" thickBot="1"/>
    <row r="2" spans="1:23" ht="30" customHeight="1" thickBot="1">
      <c r="C2" s="3749" t="s">
        <v>356</v>
      </c>
      <c r="D2" s="3750"/>
      <c r="E2" s="3750"/>
      <c r="F2" s="3750"/>
      <c r="G2" s="3750"/>
      <c r="H2" s="3750"/>
      <c r="I2" s="3750"/>
      <c r="J2" s="3750"/>
      <c r="K2" s="3751"/>
      <c r="M2" s="608"/>
      <c r="N2" s="608"/>
      <c r="O2" s="608"/>
      <c r="P2" s="608"/>
      <c r="Q2" s="608"/>
      <c r="R2" s="608"/>
    </row>
    <row r="3" spans="1:23" ht="12" customHeight="1">
      <c r="C3" s="2122" t="s">
        <v>44</v>
      </c>
      <c r="D3" s="2122" t="s">
        <v>62</v>
      </c>
    </row>
    <row r="4" spans="1:23">
      <c r="C4" s="2122">
        <f>SUBTOTAL(2,C6:C996)</f>
        <v>376</v>
      </c>
      <c r="D4" s="2122">
        <f>SUBTOTAL(2,D70:D996)</f>
        <v>355</v>
      </c>
      <c r="K4" s="1964"/>
      <c r="M4" s="1964"/>
      <c r="N4" s="1964"/>
      <c r="O4" s="1964"/>
      <c r="P4" s="1964"/>
      <c r="Q4" s="1964"/>
      <c r="R4" s="1964"/>
    </row>
    <row r="5" spans="1:23" ht="15" customHeight="1" thickBot="1">
      <c r="A5" s="2360" t="s">
        <v>0</v>
      </c>
      <c r="B5" s="2360" t="s">
        <v>1</v>
      </c>
      <c r="C5" s="2700" t="s">
        <v>44</v>
      </c>
      <c r="D5" s="2700" t="s">
        <v>62</v>
      </c>
      <c r="E5" s="2701" t="s">
        <v>537</v>
      </c>
      <c r="F5" s="2701" t="s">
        <v>527</v>
      </c>
      <c r="G5" s="2701" t="s">
        <v>535</v>
      </c>
      <c r="H5" s="2701" t="s">
        <v>45</v>
      </c>
      <c r="I5" s="1965" t="s">
        <v>2</v>
      </c>
      <c r="J5" s="1965" t="s">
        <v>3</v>
      </c>
      <c r="K5" s="1965" t="s">
        <v>4</v>
      </c>
      <c r="L5" s="2380" t="s">
        <v>5</v>
      </c>
      <c r="M5" s="2380"/>
      <c r="N5" s="1965" t="s">
        <v>51</v>
      </c>
      <c r="O5" s="1965" t="s">
        <v>52</v>
      </c>
      <c r="P5" s="1965" t="s">
        <v>54</v>
      </c>
      <c r="Q5" s="1965" t="s">
        <v>50</v>
      </c>
      <c r="R5" s="1965" t="s">
        <v>53</v>
      </c>
      <c r="S5" s="1965" t="s">
        <v>382</v>
      </c>
      <c r="T5" s="666" t="s">
        <v>534</v>
      </c>
      <c r="U5" s="666" t="s">
        <v>532</v>
      </c>
      <c r="V5" s="2381" t="s">
        <v>535</v>
      </c>
      <c r="W5" s="2381" t="s">
        <v>527</v>
      </c>
    </row>
    <row r="6" spans="1:23">
      <c r="A6" s="2123" t="s">
        <v>356</v>
      </c>
      <c r="B6" s="2124" t="s">
        <v>373</v>
      </c>
      <c r="C6" s="1687">
        <v>357130</v>
      </c>
      <c r="D6" s="1687">
        <v>1512</v>
      </c>
      <c r="E6" s="603" t="s">
        <v>846</v>
      </c>
      <c r="F6" s="603" t="s">
        <v>32</v>
      </c>
      <c r="G6" s="631" t="s">
        <v>706</v>
      </c>
      <c r="H6" s="603" t="str">
        <f>A6&amp;"-"&amp;E6&amp;F6&amp;"-"&amp;G6</f>
        <v>PK5-QI-OP</v>
      </c>
      <c r="I6" s="604" t="s">
        <v>85</v>
      </c>
      <c r="J6" s="652" t="s">
        <v>940</v>
      </c>
      <c r="K6" s="1680">
        <v>90</v>
      </c>
      <c r="L6" s="605"/>
      <c r="M6" s="606"/>
      <c r="N6" s="3742"/>
      <c r="O6" s="3742" t="s">
        <v>80</v>
      </c>
      <c r="P6" s="3742">
        <v>20</v>
      </c>
      <c r="Q6" s="3742">
        <v>1</v>
      </c>
      <c r="R6" s="3802">
        <f t="shared" ref="R6:R12" si="0">P6*Q6</f>
        <v>20</v>
      </c>
      <c r="S6" s="3886" t="s">
        <v>383</v>
      </c>
      <c r="T6" s="1131" t="s">
        <v>529</v>
      </c>
      <c r="W6" s="666" t="s">
        <v>536</v>
      </c>
    </row>
    <row r="7" spans="1:23">
      <c r="A7" s="2125" t="s">
        <v>356</v>
      </c>
      <c r="B7" s="2126"/>
      <c r="C7" s="646"/>
      <c r="D7" s="646"/>
      <c r="E7" s="633" t="s">
        <v>846</v>
      </c>
      <c r="F7" s="640" t="s">
        <v>32</v>
      </c>
      <c r="G7" s="632" t="s">
        <v>706</v>
      </c>
      <c r="H7" s="633" t="str">
        <f t="shared" ref="H7:H11" si="1">A7&amp;"-"&amp;E7&amp;F7&amp;"-"&amp;G7</f>
        <v>PK5-QI-OP</v>
      </c>
      <c r="I7" s="609" t="s">
        <v>87</v>
      </c>
      <c r="J7" s="657" t="s">
        <v>941</v>
      </c>
      <c r="K7" s="730"/>
      <c r="L7" s="611"/>
      <c r="M7" s="612"/>
      <c r="N7" s="3743"/>
      <c r="O7" s="3743"/>
      <c r="P7" s="3743"/>
      <c r="Q7" s="3743"/>
      <c r="R7" s="3803"/>
      <c r="S7" s="3891"/>
      <c r="W7" s="666" t="s">
        <v>697</v>
      </c>
    </row>
    <row r="8" spans="1:23">
      <c r="A8" s="2125" t="s">
        <v>356</v>
      </c>
      <c r="B8" s="2126"/>
      <c r="C8" s="2127"/>
      <c r="D8" s="2127"/>
      <c r="E8" s="2078" t="s">
        <v>846</v>
      </c>
      <c r="F8" s="742" t="s">
        <v>32</v>
      </c>
      <c r="G8" s="647" t="s">
        <v>706</v>
      </c>
      <c r="H8" s="2078" t="str">
        <f t="shared" si="1"/>
        <v>PK5-QI-OP</v>
      </c>
      <c r="I8" s="2079" t="s">
        <v>87</v>
      </c>
      <c r="J8" s="2080" t="s">
        <v>942</v>
      </c>
      <c r="K8" s="2128"/>
      <c r="L8" s="1206"/>
      <c r="M8" s="1207"/>
      <c r="N8" s="4465"/>
      <c r="O8" s="4465"/>
      <c r="P8" s="4465"/>
      <c r="Q8" s="4465"/>
      <c r="R8" s="4468"/>
      <c r="S8" s="4469"/>
      <c r="W8" s="666" t="s">
        <v>706</v>
      </c>
    </row>
    <row r="9" spans="1:23">
      <c r="A9" s="2125" t="s">
        <v>356</v>
      </c>
      <c r="B9" s="2126"/>
      <c r="C9" s="1722"/>
      <c r="D9" s="1722"/>
      <c r="E9" s="670" t="s">
        <v>696</v>
      </c>
      <c r="F9" s="662" t="s">
        <v>32</v>
      </c>
      <c r="G9" s="669" t="s">
        <v>536</v>
      </c>
      <c r="H9" s="670" t="str">
        <f>A9&amp;"-"&amp;E9&amp;F9&amp;"-"&amp;G9</f>
        <v>PK5-HI-ME</v>
      </c>
      <c r="I9" s="1208" t="s">
        <v>95</v>
      </c>
      <c r="J9" s="1208" t="s">
        <v>944</v>
      </c>
      <c r="K9" s="1952">
        <v>180</v>
      </c>
      <c r="L9" s="1209"/>
      <c r="M9" s="1210"/>
      <c r="N9" s="1952"/>
      <c r="O9" s="1211"/>
      <c r="P9" s="1952">
        <v>20</v>
      </c>
      <c r="Q9" s="1952">
        <v>1</v>
      </c>
      <c r="R9" s="1210">
        <f t="shared" si="0"/>
        <v>20</v>
      </c>
      <c r="S9" s="1212" t="s">
        <v>383</v>
      </c>
      <c r="T9" s="608" t="s">
        <v>529</v>
      </c>
    </row>
    <row r="10" spans="1:23">
      <c r="A10" s="2125" t="s">
        <v>356</v>
      </c>
      <c r="B10" s="2126"/>
      <c r="C10" s="1213"/>
      <c r="D10" s="1213"/>
      <c r="E10" s="1213" t="s">
        <v>696</v>
      </c>
      <c r="F10" s="1213" t="s">
        <v>9</v>
      </c>
      <c r="G10" s="1213" t="s">
        <v>697</v>
      </c>
      <c r="H10" s="1213" t="str">
        <f>A10&amp;"-"&amp;E10&amp;F10&amp;"-"&amp;G10</f>
        <v>PK5-HC-EE</v>
      </c>
      <c r="I10" s="1214" t="s">
        <v>67</v>
      </c>
      <c r="J10" s="1214" t="s">
        <v>943</v>
      </c>
      <c r="K10" s="1215">
        <v>180</v>
      </c>
      <c r="L10" s="1216"/>
      <c r="M10" s="1215"/>
      <c r="N10" s="1215"/>
      <c r="O10" s="1215"/>
      <c r="P10" s="1215">
        <v>60</v>
      </c>
      <c r="Q10" s="1215">
        <v>2</v>
      </c>
      <c r="R10" s="1217">
        <f>P10*Q10</f>
        <v>120</v>
      </c>
      <c r="S10" s="1218" t="s">
        <v>384</v>
      </c>
      <c r="T10" s="608" t="s">
        <v>531</v>
      </c>
    </row>
    <row r="11" spans="1:23">
      <c r="A11" s="2125" t="s">
        <v>356</v>
      </c>
      <c r="B11" s="2126"/>
      <c r="C11" s="1220"/>
      <c r="D11" s="1220"/>
      <c r="E11" s="1219" t="s">
        <v>718</v>
      </c>
      <c r="F11" s="1219" t="s">
        <v>34</v>
      </c>
      <c r="G11" s="1220" t="s">
        <v>536</v>
      </c>
      <c r="H11" s="1219" t="str">
        <f t="shared" si="1"/>
        <v>PK5-YR-ME</v>
      </c>
      <c r="I11" s="1221" t="s">
        <v>945</v>
      </c>
      <c r="J11" s="1222" t="s">
        <v>946</v>
      </c>
      <c r="K11" s="1223">
        <v>730</v>
      </c>
      <c r="L11" s="1224"/>
      <c r="M11" s="1225"/>
      <c r="N11" s="1223"/>
      <c r="O11" s="1226"/>
      <c r="P11" s="1223">
        <v>60</v>
      </c>
      <c r="Q11" s="1223">
        <v>2</v>
      </c>
      <c r="R11" s="1225">
        <f t="shared" si="0"/>
        <v>120</v>
      </c>
      <c r="S11" s="1954" t="s">
        <v>385</v>
      </c>
      <c r="T11" s="608" t="s">
        <v>947</v>
      </c>
    </row>
    <row r="12" spans="1:23">
      <c r="A12" s="2125" t="s">
        <v>356</v>
      </c>
      <c r="B12" s="2126"/>
      <c r="C12" s="646"/>
      <c r="D12" s="646"/>
      <c r="E12" s="1227" t="s">
        <v>718</v>
      </c>
      <c r="F12" s="1228" t="s">
        <v>34</v>
      </c>
      <c r="G12" s="1227" t="s">
        <v>536</v>
      </c>
      <c r="H12" s="1228" t="str">
        <f>A12&amp;"-"&amp;E12&amp;F12&amp;"-"&amp;G12&amp;2</f>
        <v>PK5-YR-ME2</v>
      </c>
      <c r="I12" s="1229" t="s">
        <v>949</v>
      </c>
      <c r="J12" s="1230" t="s">
        <v>948</v>
      </c>
      <c r="K12" s="1698">
        <v>365</v>
      </c>
      <c r="L12" s="701"/>
      <c r="M12" s="702"/>
      <c r="N12" s="4462"/>
      <c r="O12" s="4463"/>
      <c r="P12" s="4462">
        <v>120</v>
      </c>
      <c r="Q12" s="4462">
        <v>2</v>
      </c>
      <c r="R12" s="4467">
        <f t="shared" si="0"/>
        <v>240</v>
      </c>
      <c r="S12" s="4464" t="s">
        <v>385</v>
      </c>
    </row>
    <row r="13" spans="1:23" ht="12.75" thickBot="1">
      <c r="A13" s="2129" t="s">
        <v>356</v>
      </c>
      <c r="B13" s="2130"/>
      <c r="C13" s="1686"/>
      <c r="D13" s="1686"/>
      <c r="E13" s="644" t="s">
        <v>718</v>
      </c>
      <c r="F13" s="747" t="s">
        <v>34</v>
      </c>
      <c r="G13" s="644" t="s">
        <v>536</v>
      </c>
      <c r="H13" s="747" t="s">
        <v>953</v>
      </c>
      <c r="I13" s="749" t="s">
        <v>949</v>
      </c>
      <c r="J13" s="1231" t="s">
        <v>950</v>
      </c>
      <c r="K13" s="1681"/>
      <c r="L13" s="616"/>
      <c r="M13" s="617"/>
      <c r="N13" s="3548"/>
      <c r="O13" s="3808"/>
      <c r="P13" s="3548"/>
      <c r="Q13" s="3548"/>
      <c r="R13" s="3804"/>
      <c r="S13" s="3887"/>
    </row>
    <row r="14" spans="1:23">
      <c r="A14" s="2123" t="s">
        <v>356</v>
      </c>
      <c r="B14" s="2124" t="s">
        <v>374</v>
      </c>
      <c r="C14" s="1687">
        <v>357131</v>
      </c>
      <c r="D14" s="1687">
        <v>1512</v>
      </c>
      <c r="E14" s="603" t="s">
        <v>846</v>
      </c>
      <c r="F14" s="603" t="s">
        <v>32</v>
      </c>
      <c r="G14" s="631" t="s">
        <v>706</v>
      </c>
      <c r="H14" s="603" t="str">
        <f>A14&amp;"-"&amp;E14&amp;F14&amp;"-"&amp;G14</f>
        <v>PK5-QI-OP</v>
      </c>
      <c r="I14" s="604" t="s">
        <v>85</v>
      </c>
      <c r="J14" s="652" t="s">
        <v>940</v>
      </c>
      <c r="K14" s="1680">
        <v>90</v>
      </c>
      <c r="L14" s="605"/>
      <c r="M14" s="606"/>
      <c r="N14" s="3742"/>
      <c r="O14" s="3742" t="s">
        <v>80</v>
      </c>
      <c r="P14" s="3742">
        <v>20</v>
      </c>
      <c r="Q14" s="3742">
        <v>1</v>
      </c>
      <c r="R14" s="3802">
        <f t="shared" ref="R14" si="2">P14*Q14</f>
        <v>20</v>
      </c>
      <c r="S14" s="3886" t="s">
        <v>383</v>
      </c>
      <c r="T14" s="1131" t="s">
        <v>529</v>
      </c>
    </row>
    <row r="15" spans="1:23">
      <c r="A15" s="2125" t="s">
        <v>356</v>
      </c>
      <c r="B15" s="2126"/>
      <c r="C15" s="646"/>
      <c r="D15" s="646"/>
      <c r="E15" s="633" t="s">
        <v>846</v>
      </c>
      <c r="F15" s="640" t="s">
        <v>32</v>
      </c>
      <c r="G15" s="632" t="s">
        <v>706</v>
      </c>
      <c r="H15" s="633" t="str">
        <f t="shared" ref="H15:H16" si="3">A15&amp;"-"&amp;E15&amp;F15&amp;"-"&amp;G15</f>
        <v>PK5-QI-OP</v>
      </c>
      <c r="I15" s="609" t="s">
        <v>87</v>
      </c>
      <c r="J15" s="657" t="s">
        <v>941</v>
      </c>
      <c r="K15" s="730"/>
      <c r="L15" s="611"/>
      <c r="M15" s="612"/>
      <c r="N15" s="3743"/>
      <c r="O15" s="3743"/>
      <c r="P15" s="3743"/>
      <c r="Q15" s="3743"/>
      <c r="R15" s="3803"/>
      <c r="S15" s="3891"/>
    </row>
    <row r="16" spans="1:23">
      <c r="A16" s="2125" t="s">
        <v>356</v>
      </c>
      <c r="B16" s="2126"/>
      <c r="C16" s="2127"/>
      <c r="D16" s="2127"/>
      <c r="E16" s="2078" t="s">
        <v>846</v>
      </c>
      <c r="F16" s="742" t="s">
        <v>32</v>
      </c>
      <c r="G16" s="647" t="s">
        <v>706</v>
      </c>
      <c r="H16" s="2078" t="str">
        <f t="shared" si="3"/>
        <v>PK5-QI-OP</v>
      </c>
      <c r="I16" s="2079" t="s">
        <v>87</v>
      </c>
      <c r="J16" s="2080" t="s">
        <v>942</v>
      </c>
      <c r="K16" s="2128"/>
      <c r="L16" s="1206"/>
      <c r="M16" s="1207"/>
      <c r="N16" s="4465"/>
      <c r="O16" s="4465"/>
      <c r="P16" s="4465"/>
      <c r="Q16" s="4465"/>
      <c r="R16" s="4468"/>
      <c r="S16" s="4469"/>
    </row>
    <row r="17" spans="1:20">
      <c r="A17" s="2125" t="s">
        <v>356</v>
      </c>
      <c r="B17" s="2126"/>
      <c r="C17" s="1722"/>
      <c r="D17" s="1722"/>
      <c r="E17" s="670" t="s">
        <v>696</v>
      </c>
      <c r="F17" s="662" t="s">
        <v>32</v>
      </c>
      <c r="G17" s="669" t="s">
        <v>536</v>
      </c>
      <c r="H17" s="670" t="str">
        <f>A17&amp;"-"&amp;E17&amp;F17&amp;"-"&amp;G17</f>
        <v>PK5-HI-ME</v>
      </c>
      <c r="I17" s="1208" t="s">
        <v>95</v>
      </c>
      <c r="J17" s="1208" t="s">
        <v>944</v>
      </c>
      <c r="K17" s="1952">
        <v>180</v>
      </c>
      <c r="L17" s="1209"/>
      <c r="M17" s="1210"/>
      <c r="N17" s="1952"/>
      <c r="O17" s="1211"/>
      <c r="P17" s="1952">
        <v>20</v>
      </c>
      <c r="Q17" s="1952">
        <v>1</v>
      </c>
      <c r="R17" s="1210">
        <f t="shared" ref="R17" si="4">P17*Q17</f>
        <v>20</v>
      </c>
      <c r="S17" s="1212" t="s">
        <v>383</v>
      </c>
      <c r="T17" s="608" t="s">
        <v>529</v>
      </c>
    </row>
    <row r="18" spans="1:20">
      <c r="A18" s="2125" t="s">
        <v>356</v>
      </c>
      <c r="B18" s="2126"/>
      <c r="C18" s="1213"/>
      <c r="D18" s="1213"/>
      <c r="E18" s="1213" t="s">
        <v>696</v>
      </c>
      <c r="F18" s="1213" t="s">
        <v>9</v>
      </c>
      <c r="G18" s="1213" t="s">
        <v>697</v>
      </c>
      <c r="H18" s="1213" t="str">
        <f>A18&amp;"-"&amp;E18&amp;F18&amp;"-"&amp;G18</f>
        <v>PK5-HC-EE</v>
      </c>
      <c r="I18" s="1214" t="s">
        <v>67</v>
      </c>
      <c r="J18" s="1214" t="s">
        <v>943</v>
      </c>
      <c r="K18" s="1215">
        <v>180</v>
      </c>
      <c r="L18" s="1216"/>
      <c r="M18" s="1215"/>
      <c r="N18" s="1215"/>
      <c r="O18" s="1215"/>
      <c r="P18" s="1215">
        <v>60</v>
      </c>
      <c r="Q18" s="1215">
        <v>2</v>
      </c>
      <c r="R18" s="1217">
        <f>P18*Q18</f>
        <v>120</v>
      </c>
      <c r="S18" s="1218" t="s">
        <v>384</v>
      </c>
      <c r="T18" s="608" t="s">
        <v>531</v>
      </c>
    </row>
    <row r="19" spans="1:20">
      <c r="A19" s="2125" t="s">
        <v>356</v>
      </c>
      <c r="B19" s="2126"/>
      <c r="C19" s="1220"/>
      <c r="D19" s="1220"/>
      <c r="E19" s="1219" t="s">
        <v>718</v>
      </c>
      <c r="F19" s="1219" t="s">
        <v>34</v>
      </c>
      <c r="G19" s="1220" t="s">
        <v>536</v>
      </c>
      <c r="H19" s="1219" t="str">
        <f t="shared" ref="H19" si="5">A19&amp;"-"&amp;E19&amp;F19&amp;"-"&amp;G19</f>
        <v>PK5-YR-ME</v>
      </c>
      <c r="I19" s="1221" t="s">
        <v>945</v>
      </c>
      <c r="J19" s="1222" t="s">
        <v>946</v>
      </c>
      <c r="K19" s="1223">
        <v>730</v>
      </c>
      <c r="L19" s="1224"/>
      <c r="M19" s="1225"/>
      <c r="N19" s="1223"/>
      <c r="O19" s="1226"/>
      <c r="P19" s="1223">
        <v>60</v>
      </c>
      <c r="Q19" s="1223">
        <v>2</v>
      </c>
      <c r="R19" s="1225">
        <f t="shared" ref="R19:R20" si="6">P19*Q19</f>
        <v>120</v>
      </c>
      <c r="S19" s="1954" t="s">
        <v>385</v>
      </c>
      <c r="T19" s="608" t="s">
        <v>947</v>
      </c>
    </row>
    <row r="20" spans="1:20">
      <c r="A20" s="2125" t="s">
        <v>356</v>
      </c>
      <c r="B20" s="2126"/>
      <c r="C20" s="646"/>
      <c r="D20" s="646"/>
      <c r="E20" s="1227" t="s">
        <v>718</v>
      </c>
      <c r="F20" s="1228" t="s">
        <v>34</v>
      </c>
      <c r="G20" s="1227" t="s">
        <v>536</v>
      </c>
      <c r="H20" s="1228" t="str">
        <f>A20&amp;"-"&amp;E20&amp;F20&amp;"-"&amp;G20&amp;2</f>
        <v>PK5-YR-ME2</v>
      </c>
      <c r="I20" s="1229" t="s">
        <v>949</v>
      </c>
      <c r="J20" s="1230" t="s">
        <v>948</v>
      </c>
      <c r="K20" s="1698">
        <v>365</v>
      </c>
      <c r="L20" s="701"/>
      <c r="M20" s="702"/>
      <c r="N20" s="4462"/>
      <c r="O20" s="4463"/>
      <c r="P20" s="4462">
        <v>120</v>
      </c>
      <c r="Q20" s="4462">
        <v>2</v>
      </c>
      <c r="R20" s="4467">
        <f t="shared" si="6"/>
        <v>240</v>
      </c>
      <c r="S20" s="4464" t="s">
        <v>385</v>
      </c>
    </row>
    <row r="21" spans="1:20" ht="12.75" thickBot="1">
      <c r="A21" s="2129" t="s">
        <v>356</v>
      </c>
      <c r="B21" s="2126"/>
      <c r="C21" s="646"/>
      <c r="D21" s="646"/>
      <c r="E21" s="669" t="s">
        <v>718</v>
      </c>
      <c r="F21" s="670" t="s">
        <v>34</v>
      </c>
      <c r="G21" s="669" t="s">
        <v>536</v>
      </c>
      <c r="H21" s="670" t="s">
        <v>953</v>
      </c>
      <c r="I21" s="677" t="s">
        <v>949</v>
      </c>
      <c r="J21" s="671" t="s">
        <v>950</v>
      </c>
      <c r="K21" s="730"/>
      <c r="L21" s="672"/>
      <c r="M21" s="673"/>
      <c r="N21" s="3743"/>
      <c r="O21" s="3613"/>
      <c r="P21" s="3743"/>
      <c r="Q21" s="3743"/>
      <c r="R21" s="3803"/>
      <c r="S21" s="3891"/>
    </row>
    <row r="22" spans="1:20">
      <c r="A22" s="2123" t="s">
        <v>356</v>
      </c>
      <c r="B22" s="2124" t="s">
        <v>375</v>
      </c>
      <c r="C22" s="1687">
        <v>357133</v>
      </c>
      <c r="D22" s="1687">
        <v>1512</v>
      </c>
      <c r="E22" s="603" t="s">
        <v>846</v>
      </c>
      <c r="F22" s="603" t="s">
        <v>32</v>
      </c>
      <c r="G22" s="631" t="s">
        <v>706</v>
      </c>
      <c r="H22" s="603" t="str">
        <f>A22&amp;"-"&amp;E22&amp;F22&amp;"-"&amp;G22</f>
        <v>PK5-QI-OP</v>
      </c>
      <c r="I22" s="604" t="s">
        <v>85</v>
      </c>
      <c r="J22" s="652" t="s">
        <v>940</v>
      </c>
      <c r="K22" s="1680">
        <v>90</v>
      </c>
      <c r="L22" s="605"/>
      <c r="M22" s="606"/>
      <c r="N22" s="3742"/>
      <c r="O22" s="3742" t="s">
        <v>80</v>
      </c>
      <c r="P22" s="3742">
        <v>20</v>
      </c>
      <c r="Q22" s="3742">
        <v>1</v>
      </c>
      <c r="R22" s="3802">
        <f t="shared" ref="R22" si="7">P22*Q22</f>
        <v>20</v>
      </c>
      <c r="S22" s="3886" t="s">
        <v>383</v>
      </c>
      <c r="T22" s="1131" t="s">
        <v>529</v>
      </c>
    </row>
    <row r="23" spans="1:20">
      <c r="A23" s="2125" t="s">
        <v>356</v>
      </c>
      <c r="B23" s="2126"/>
      <c r="C23" s="646"/>
      <c r="D23" s="646"/>
      <c r="E23" s="633" t="s">
        <v>846</v>
      </c>
      <c r="F23" s="640" t="s">
        <v>32</v>
      </c>
      <c r="G23" s="632" t="s">
        <v>706</v>
      </c>
      <c r="H23" s="633" t="str">
        <f t="shared" ref="H23:H24" si="8">A23&amp;"-"&amp;E23&amp;F23&amp;"-"&amp;G23</f>
        <v>PK5-QI-OP</v>
      </c>
      <c r="I23" s="609" t="s">
        <v>87</v>
      </c>
      <c r="J23" s="657" t="s">
        <v>941</v>
      </c>
      <c r="K23" s="730"/>
      <c r="L23" s="611"/>
      <c r="M23" s="612"/>
      <c r="N23" s="3743"/>
      <c r="O23" s="3743"/>
      <c r="P23" s="3743"/>
      <c r="Q23" s="3743"/>
      <c r="R23" s="3803"/>
      <c r="S23" s="3891"/>
    </row>
    <row r="24" spans="1:20">
      <c r="A24" s="2125" t="s">
        <v>356</v>
      </c>
      <c r="B24" s="2126"/>
      <c r="C24" s="2127"/>
      <c r="D24" s="2127"/>
      <c r="E24" s="2078" t="s">
        <v>846</v>
      </c>
      <c r="F24" s="742" t="s">
        <v>32</v>
      </c>
      <c r="G24" s="647" t="s">
        <v>706</v>
      </c>
      <c r="H24" s="2078" t="str">
        <f t="shared" si="8"/>
        <v>PK5-QI-OP</v>
      </c>
      <c r="I24" s="2079" t="s">
        <v>87</v>
      </c>
      <c r="J24" s="2080" t="s">
        <v>942</v>
      </c>
      <c r="K24" s="2128"/>
      <c r="L24" s="1206"/>
      <c r="M24" s="1207"/>
      <c r="N24" s="4465"/>
      <c r="O24" s="4465"/>
      <c r="P24" s="4465"/>
      <c r="Q24" s="4465"/>
      <c r="R24" s="4468"/>
      <c r="S24" s="4469"/>
    </row>
    <row r="25" spans="1:20">
      <c r="A25" s="2125" t="s">
        <v>356</v>
      </c>
      <c r="B25" s="2126"/>
      <c r="C25" s="1722"/>
      <c r="D25" s="1722"/>
      <c r="E25" s="670" t="s">
        <v>696</v>
      </c>
      <c r="F25" s="662" t="s">
        <v>32</v>
      </c>
      <c r="G25" s="669" t="s">
        <v>536</v>
      </c>
      <c r="H25" s="670" t="str">
        <f>A25&amp;"-"&amp;E25&amp;F25&amp;"-"&amp;G25</f>
        <v>PK5-HI-ME</v>
      </c>
      <c r="I25" s="1208" t="s">
        <v>95</v>
      </c>
      <c r="J25" s="1208" t="s">
        <v>944</v>
      </c>
      <c r="K25" s="1952">
        <v>180</v>
      </c>
      <c r="L25" s="1209"/>
      <c r="M25" s="1210"/>
      <c r="N25" s="1952"/>
      <c r="O25" s="1211"/>
      <c r="P25" s="1952">
        <v>20</v>
      </c>
      <c r="Q25" s="1952">
        <v>1</v>
      </c>
      <c r="R25" s="1210">
        <f t="shared" ref="R25" si="9">P25*Q25</f>
        <v>20</v>
      </c>
      <c r="S25" s="1212" t="s">
        <v>383</v>
      </c>
      <c r="T25" s="608" t="s">
        <v>529</v>
      </c>
    </row>
    <row r="26" spans="1:20">
      <c r="A26" s="2125" t="s">
        <v>356</v>
      </c>
      <c r="B26" s="2126"/>
      <c r="C26" s="1213"/>
      <c r="D26" s="1213"/>
      <c r="E26" s="1213" t="s">
        <v>696</v>
      </c>
      <c r="F26" s="1213" t="s">
        <v>9</v>
      </c>
      <c r="G26" s="1213" t="s">
        <v>697</v>
      </c>
      <c r="H26" s="1213" t="str">
        <f>A26&amp;"-"&amp;E26&amp;F26&amp;"-"&amp;G26</f>
        <v>PK5-HC-EE</v>
      </c>
      <c r="I26" s="1214" t="s">
        <v>67</v>
      </c>
      <c r="J26" s="1214" t="s">
        <v>943</v>
      </c>
      <c r="K26" s="1215">
        <v>180</v>
      </c>
      <c r="L26" s="1216"/>
      <c r="M26" s="1215"/>
      <c r="N26" s="1215"/>
      <c r="O26" s="1215"/>
      <c r="P26" s="1215">
        <v>60</v>
      </c>
      <c r="Q26" s="1215">
        <v>2</v>
      </c>
      <c r="R26" s="1217">
        <f>P26*Q26</f>
        <v>120</v>
      </c>
      <c r="S26" s="1218" t="s">
        <v>384</v>
      </c>
      <c r="T26" s="608" t="s">
        <v>531</v>
      </c>
    </row>
    <row r="27" spans="1:20">
      <c r="A27" s="2125" t="s">
        <v>356</v>
      </c>
      <c r="B27" s="2126"/>
      <c r="C27" s="1220"/>
      <c r="D27" s="1220"/>
      <c r="E27" s="1219" t="s">
        <v>718</v>
      </c>
      <c r="F27" s="1219" t="s">
        <v>34</v>
      </c>
      <c r="G27" s="1220" t="s">
        <v>536</v>
      </c>
      <c r="H27" s="1219" t="str">
        <f t="shared" ref="H27" si="10">A27&amp;"-"&amp;E27&amp;F27&amp;"-"&amp;G27</f>
        <v>PK5-YR-ME</v>
      </c>
      <c r="I27" s="1221" t="s">
        <v>945</v>
      </c>
      <c r="J27" s="1222" t="s">
        <v>946</v>
      </c>
      <c r="K27" s="1223">
        <v>730</v>
      </c>
      <c r="L27" s="1224"/>
      <c r="M27" s="1225"/>
      <c r="N27" s="1223"/>
      <c r="O27" s="1226"/>
      <c r="P27" s="1223">
        <v>60</v>
      </c>
      <c r="Q27" s="1223">
        <v>2</v>
      </c>
      <c r="R27" s="1225">
        <f t="shared" ref="R27:R28" si="11">P27*Q27</f>
        <v>120</v>
      </c>
      <c r="S27" s="1954" t="s">
        <v>385</v>
      </c>
      <c r="T27" s="608" t="s">
        <v>947</v>
      </c>
    </row>
    <row r="28" spans="1:20">
      <c r="A28" s="2125" t="s">
        <v>356</v>
      </c>
      <c r="B28" s="2126"/>
      <c r="C28" s="646"/>
      <c r="D28" s="646"/>
      <c r="E28" s="1227" t="s">
        <v>718</v>
      </c>
      <c r="F28" s="1228" t="s">
        <v>34</v>
      </c>
      <c r="G28" s="1227" t="s">
        <v>536</v>
      </c>
      <c r="H28" s="1228" t="str">
        <f>A28&amp;"-"&amp;E28&amp;F28&amp;"-"&amp;G28&amp;2</f>
        <v>PK5-YR-ME2</v>
      </c>
      <c r="I28" s="1229" t="s">
        <v>949</v>
      </c>
      <c r="J28" s="1230" t="s">
        <v>948</v>
      </c>
      <c r="K28" s="1698">
        <v>365</v>
      </c>
      <c r="L28" s="701"/>
      <c r="M28" s="702"/>
      <c r="N28" s="4462"/>
      <c r="O28" s="4463"/>
      <c r="P28" s="4462">
        <v>120</v>
      </c>
      <c r="Q28" s="4462">
        <v>2</v>
      </c>
      <c r="R28" s="4467">
        <f t="shared" si="11"/>
        <v>240</v>
      </c>
      <c r="S28" s="4464" t="s">
        <v>385</v>
      </c>
    </row>
    <row r="29" spans="1:20" ht="12.75" thickBot="1">
      <c r="A29" s="2129" t="s">
        <v>356</v>
      </c>
      <c r="B29" s="2130"/>
      <c r="C29" s="1686"/>
      <c r="D29" s="1686"/>
      <c r="E29" s="644" t="s">
        <v>718</v>
      </c>
      <c r="F29" s="747" t="s">
        <v>34</v>
      </c>
      <c r="G29" s="644" t="s">
        <v>536</v>
      </c>
      <c r="H29" s="747" t="s">
        <v>953</v>
      </c>
      <c r="I29" s="749" t="s">
        <v>949</v>
      </c>
      <c r="J29" s="1231" t="s">
        <v>950</v>
      </c>
      <c r="K29" s="1681"/>
      <c r="L29" s="616"/>
      <c r="M29" s="617"/>
      <c r="N29" s="3548"/>
      <c r="O29" s="3808"/>
      <c r="P29" s="3548"/>
      <c r="Q29" s="3548"/>
      <c r="R29" s="3804"/>
      <c r="S29" s="3887"/>
    </row>
    <row r="30" spans="1:20">
      <c r="A30" s="2123" t="s">
        <v>356</v>
      </c>
      <c r="B30" s="2124" t="s">
        <v>376</v>
      </c>
      <c r="C30" s="1687">
        <v>357132</v>
      </c>
      <c r="D30" s="1687">
        <v>1512</v>
      </c>
      <c r="E30" s="603" t="s">
        <v>846</v>
      </c>
      <c r="F30" s="603" t="s">
        <v>32</v>
      </c>
      <c r="G30" s="631" t="s">
        <v>706</v>
      </c>
      <c r="H30" s="603" t="str">
        <f>A30&amp;"-"&amp;E30&amp;F30&amp;"-"&amp;G30</f>
        <v>PK5-QI-OP</v>
      </c>
      <c r="I30" s="604" t="s">
        <v>85</v>
      </c>
      <c r="J30" s="652" t="s">
        <v>940</v>
      </c>
      <c r="K30" s="1680">
        <v>90</v>
      </c>
      <c r="L30" s="605"/>
      <c r="M30" s="606"/>
      <c r="N30" s="3742"/>
      <c r="O30" s="3742" t="s">
        <v>80</v>
      </c>
      <c r="P30" s="3742">
        <v>20</v>
      </c>
      <c r="Q30" s="3742">
        <v>1</v>
      </c>
      <c r="R30" s="3802">
        <f t="shared" ref="R30" si="12">P30*Q30</f>
        <v>20</v>
      </c>
      <c r="S30" s="3886" t="s">
        <v>383</v>
      </c>
      <c r="T30" s="1131" t="s">
        <v>529</v>
      </c>
    </row>
    <row r="31" spans="1:20">
      <c r="A31" s="2125" t="s">
        <v>356</v>
      </c>
      <c r="B31" s="2126"/>
      <c r="C31" s="646"/>
      <c r="D31" s="646"/>
      <c r="E31" s="633" t="s">
        <v>846</v>
      </c>
      <c r="F31" s="640" t="s">
        <v>32</v>
      </c>
      <c r="G31" s="632" t="s">
        <v>706</v>
      </c>
      <c r="H31" s="633" t="str">
        <f t="shared" ref="H31:H32" si="13">A31&amp;"-"&amp;E31&amp;F31&amp;"-"&amp;G31</f>
        <v>PK5-QI-OP</v>
      </c>
      <c r="I31" s="609" t="s">
        <v>87</v>
      </c>
      <c r="J31" s="657" t="s">
        <v>941</v>
      </c>
      <c r="K31" s="730"/>
      <c r="L31" s="611"/>
      <c r="M31" s="612"/>
      <c r="N31" s="3743"/>
      <c r="O31" s="3743"/>
      <c r="P31" s="3743"/>
      <c r="Q31" s="3743"/>
      <c r="R31" s="3803"/>
      <c r="S31" s="3891"/>
    </row>
    <row r="32" spans="1:20">
      <c r="A32" s="2125" t="s">
        <v>356</v>
      </c>
      <c r="B32" s="2126"/>
      <c r="C32" s="2127"/>
      <c r="D32" s="2127"/>
      <c r="E32" s="2078" t="s">
        <v>846</v>
      </c>
      <c r="F32" s="742" t="s">
        <v>32</v>
      </c>
      <c r="G32" s="647" t="s">
        <v>706</v>
      </c>
      <c r="H32" s="2078" t="str">
        <f t="shared" si="13"/>
        <v>PK5-QI-OP</v>
      </c>
      <c r="I32" s="2079" t="s">
        <v>87</v>
      </c>
      <c r="J32" s="2080" t="s">
        <v>942</v>
      </c>
      <c r="K32" s="2128"/>
      <c r="L32" s="1206"/>
      <c r="M32" s="1207"/>
      <c r="N32" s="4465"/>
      <c r="O32" s="4465"/>
      <c r="P32" s="4465"/>
      <c r="Q32" s="4465"/>
      <c r="R32" s="4468"/>
      <c r="S32" s="4469"/>
    </row>
    <row r="33" spans="1:20">
      <c r="A33" s="2125" t="s">
        <v>356</v>
      </c>
      <c r="B33" s="2126"/>
      <c r="C33" s="1722"/>
      <c r="D33" s="1722"/>
      <c r="E33" s="670" t="s">
        <v>696</v>
      </c>
      <c r="F33" s="662" t="s">
        <v>32</v>
      </c>
      <c r="G33" s="669" t="s">
        <v>536</v>
      </c>
      <c r="H33" s="670" t="str">
        <f>A33&amp;"-"&amp;E33&amp;F33&amp;"-"&amp;G33</f>
        <v>PK5-HI-ME</v>
      </c>
      <c r="I33" s="1208" t="s">
        <v>95</v>
      </c>
      <c r="J33" s="1208" t="s">
        <v>944</v>
      </c>
      <c r="K33" s="1952">
        <v>180</v>
      </c>
      <c r="L33" s="1209"/>
      <c r="M33" s="1210"/>
      <c r="N33" s="1952"/>
      <c r="O33" s="1211"/>
      <c r="P33" s="1952">
        <v>20</v>
      </c>
      <c r="Q33" s="1952">
        <v>1</v>
      </c>
      <c r="R33" s="1210">
        <f t="shared" ref="R33" si="14">P33*Q33</f>
        <v>20</v>
      </c>
      <c r="S33" s="1212" t="s">
        <v>383</v>
      </c>
      <c r="T33" s="608" t="s">
        <v>529</v>
      </c>
    </row>
    <row r="34" spans="1:20">
      <c r="A34" s="2125" t="s">
        <v>356</v>
      </c>
      <c r="B34" s="2126"/>
      <c r="C34" s="1213"/>
      <c r="D34" s="1213"/>
      <c r="E34" s="1213" t="s">
        <v>696</v>
      </c>
      <c r="F34" s="1213" t="s">
        <v>9</v>
      </c>
      <c r="G34" s="1213" t="s">
        <v>697</v>
      </c>
      <c r="H34" s="1213" t="str">
        <f>A34&amp;"-"&amp;E34&amp;F34&amp;"-"&amp;G34</f>
        <v>PK5-HC-EE</v>
      </c>
      <c r="I34" s="1214" t="s">
        <v>67</v>
      </c>
      <c r="J34" s="1214" t="s">
        <v>943</v>
      </c>
      <c r="K34" s="1215">
        <v>180</v>
      </c>
      <c r="L34" s="1216"/>
      <c r="M34" s="1215"/>
      <c r="N34" s="1215"/>
      <c r="O34" s="1215"/>
      <c r="P34" s="1215">
        <v>60</v>
      </c>
      <c r="Q34" s="1215">
        <v>2</v>
      </c>
      <c r="R34" s="1217">
        <f>P34*Q34</f>
        <v>120</v>
      </c>
      <c r="S34" s="1218" t="s">
        <v>384</v>
      </c>
      <c r="T34" s="608" t="s">
        <v>531</v>
      </c>
    </row>
    <row r="35" spans="1:20">
      <c r="A35" s="2125" t="s">
        <v>356</v>
      </c>
      <c r="B35" s="2126"/>
      <c r="C35" s="1220"/>
      <c r="D35" s="1220"/>
      <c r="E35" s="1219" t="s">
        <v>718</v>
      </c>
      <c r="F35" s="1219" t="s">
        <v>34</v>
      </c>
      <c r="G35" s="1220" t="s">
        <v>536</v>
      </c>
      <c r="H35" s="1219" t="str">
        <f t="shared" ref="H35" si="15">A35&amp;"-"&amp;E35&amp;F35&amp;"-"&amp;G35</f>
        <v>PK5-YR-ME</v>
      </c>
      <c r="I35" s="1221" t="s">
        <v>945</v>
      </c>
      <c r="J35" s="1222" t="s">
        <v>946</v>
      </c>
      <c r="K35" s="1223">
        <v>730</v>
      </c>
      <c r="L35" s="1224"/>
      <c r="M35" s="1225"/>
      <c r="N35" s="1223"/>
      <c r="O35" s="1226"/>
      <c r="P35" s="1223">
        <v>60</v>
      </c>
      <c r="Q35" s="1223">
        <v>2</v>
      </c>
      <c r="R35" s="1225">
        <f t="shared" ref="R35:R36" si="16">P35*Q35</f>
        <v>120</v>
      </c>
      <c r="S35" s="1954" t="s">
        <v>385</v>
      </c>
      <c r="T35" s="608" t="s">
        <v>947</v>
      </c>
    </row>
    <row r="36" spans="1:20">
      <c r="A36" s="2125" t="s">
        <v>356</v>
      </c>
      <c r="B36" s="2126"/>
      <c r="C36" s="646"/>
      <c r="D36" s="646"/>
      <c r="E36" s="1227" t="s">
        <v>718</v>
      </c>
      <c r="F36" s="1228" t="s">
        <v>34</v>
      </c>
      <c r="G36" s="1227" t="s">
        <v>536</v>
      </c>
      <c r="H36" s="1228" t="str">
        <f>A36&amp;"-"&amp;E36&amp;F36&amp;"-"&amp;G36&amp;2</f>
        <v>PK5-YR-ME2</v>
      </c>
      <c r="I36" s="1229" t="s">
        <v>949</v>
      </c>
      <c r="J36" s="1230" t="s">
        <v>948</v>
      </c>
      <c r="K36" s="1698">
        <v>365</v>
      </c>
      <c r="L36" s="701"/>
      <c r="M36" s="702"/>
      <c r="N36" s="4462"/>
      <c r="O36" s="4463"/>
      <c r="P36" s="4462">
        <v>120</v>
      </c>
      <c r="Q36" s="4462">
        <v>2</v>
      </c>
      <c r="R36" s="4467">
        <f t="shared" si="16"/>
        <v>240</v>
      </c>
      <c r="S36" s="4464" t="s">
        <v>385</v>
      </c>
    </row>
    <row r="37" spans="1:20" ht="12.75" thickBot="1">
      <c r="A37" s="2129" t="s">
        <v>356</v>
      </c>
      <c r="B37" s="2126"/>
      <c r="C37" s="646"/>
      <c r="D37" s="646"/>
      <c r="E37" s="669" t="s">
        <v>718</v>
      </c>
      <c r="F37" s="670" t="s">
        <v>34</v>
      </c>
      <c r="G37" s="669" t="s">
        <v>536</v>
      </c>
      <c r="H37" s="670" t="s">
        <v>953</v>
      </c>
      <c r="I37" s="677" t="s">
        <v>949</v>
      </c>
      <c r="J37" s="671" t="s">
        <v>950</v>
      </c>
      <c r="K37" s="730"/>
      <c r="L37" s="672"/>
      <c r="M37" s="673"/>
      <c r="N37" s="3743"/>
      <c r="O37" s="3613"/>
      <c r="P37" s="3743"/>
      <c r="Q37" s="3743"/>
      <c r="R37" s="3803"/>
      <c r="S37" s="3891"/>
    </row>
    <row r="38" spans="1:20">
      <c r="A38" s="2123" t="s">
        <v>356</v>
      </c>
      <c r="B38" s="2124" t="s">
        <v>377</v>
      </c>
      <c r="C38" s="1687">
        <v>357134</v>
      </c>
      <c r="D38" s="1687">
        <v>1512</v>
      </c>
      <c r="E38" s="603" t="s">
        <v>846</v>
      </c>
      <c r="F38" s="603" t="s">
        <v>32</v>
      </c>
      <c r="G38" s="631" t="s">
        <v>706</v>
      </c>
      <c r="H38" s="603" t="str">
        <f>A38&amp;"-"&amp;E38&amp;F38&amp;"-"&amp;G38</f>
        <v>PK5-QI-OP</v>
      </c>
      <c r="I38" s="604" t="s">
        <v>85</v>
      </c>
      <c r="J38" s="652" t="s">
        <v>940</v>
      </c>
      <c r="K38" s="1680">
        <v>90</v>
      </c>
      <c r="L38" s="605"/>
      <c r="M38" s="606"/>
      <c r="N38" s="3742"/>
      <c r="O38" s="3742" t="s">
        <v>80</v>
      </c>
      <c r="P38" s="3742">
        <v>20</v>
      </c>
      <c r="Q38" s="3742">
        <v>1</v>
      </c>
      <c r="R38" s="3802">
        <f t="shared" ref="R38" si="17">P38*Q38</f>
        <v>20</v>
      </c>
      <c r="S38" s="3886" t="s">
        <v>383</v>
      </c>
      <c r="T38" s="1131" t="s">
        <v>529</v>
      </c>
    </row>
    <row r="39" spans="1:20">
      <c r="A39" s="2125" t="s">
        <v>356</v>
      </c>
      <c r="B39" s="2126"/>
      <c r="C39" s="646"/>
      <c r="D39" s="646"/>
      <c r="E39" s="633" t="s">
        <v>846</v>
      </c>
      <c r="F39" s="640" t="s">
        <v>32</v>
      </c>
      <c r="G39" s="632" t="s">
        <v>706</v>
      </c>
      <c r="H39" s="633" t="str">
        <f t="shared" ref="H39:H40" si="18">A39&amp;"-"&amp;E39&amp;F39&amp;"-"&amp;G39</f>
        <v>PK5-QI-OP</v>
      </c>
      <c r="I39" s="609" t="s">
        <v>87</v>
      </c>
      <c r="J39" s="657" t="s">
        <v>941</v>
      </c>
      <c r="K39" s="730"/>
      <c r="L39" s="611"/>
      <c r="M39" s="612"/>
      <c r="N39" s="3743"/>
      <c r="O39" s="3743"/>
      <c r="P39" s="3743"/>
      <c r="Q39" s="3743"/>
      <c r="R39" s="3803"/>
      <c r="S39" s="3891"/>
    </row>
    <row r="40" spans="1:20">
      <c r="A40" s="2125" t="s">
        <v>356</v>
      </c>
      <c r="B40" s="2126"/>
      <c r="C40" s="2127"/>
      <c r="D40" s="2127"/>
      <c r="E40" s="2078" t="s">
        <v>846</v>
      </c>
      <c r="F40" s="742" t="s">
        <v>32</v>
      </c>
      <c r="G40" s="647" t="s">
        <v>706</v>
      </c>
      <c r="H40" s="2078" t="str">
        <f t="shared" si="18"/>
        <v>PK5-QI-OP</v>
      </c>
      <c r="I40" s="2079" t="s">
        <v>87</v>
      </c>
      <c r="J40" s="2080" t="s">
        <v>942</v>
      </c>
      <c r="K40" s="2128"/>
      <c r="L40" s="1206"/>
      <c r="M40" s="1207"/>
      <c r="N40" s="4465"/>
      <c r="O40" s="4465"/>
      <c r="P40" s="4465"/>
      <c r="Q40" s="4465"/>
      <c r="R40" s="4468"/>
      <c r="S40" s="4469"/>
    </row>
    <row r="41" spans="1:20">
      <c r="A41" s="2125" t="s">
        <v>356</v>
      </c>
      <c r="B41" s="2126"/>
      <c r="C41" s="1722"/>
      <c r="D41" s="1722"/>
      <c r="E41" s="670" t="s">
        <v>696</v>
      </c>
      <c r="F41" s="662" t="s">
        <v>32</v>
      </c>
      <c r="G41" s="669" t="s">
        <v>536</v>
      </c>
      <c r="H41" s="670" t="str">
        <f>A41&amp;"-"&amp;E41&amp;F41&amp;"-"&amp;G41</f>
        <v>PK5-HI-ME</v>
      </c>
      <c r="I41" s="1208" t="s">
        <v>95</v>
      </c>
      <c r="J41" s="1208" t="s">
        <v>944</v>
      </c>
      <c r="K41" s="1952">
        <v>180</v>
      </c>
      <c r="L41" s="1209"/>
      <c r="M41" s="1210"/>
      <c r="N41" s="1952"/>
      <c r="O41" s="1211"/>
      <c r="P41" s="1952">
        <v>20</v>
      </c>
      <c r="Q41" s="1952">
        <v>1</v>
      </c>
      <c r="R41" s="1210">
        <f t="shared" ref="R41" si="19">P41*Q41</f>
        <v>20</v>
      </c>
      <c r="S41" s="1212" t="s">
        <v>383</v>
      </c>
      <c r="T41" s="608" t="s">
        <v>529</v>
      </c>
    </row>
    <row r="42" spans="1:20">
      <c r="A42" s="2125" t="s">
        <v>356</v>
      </c>
      <c r="B42" s="2126"/>
      <c r="C42" s="1213"/>
      <c r="D42" s="1213"/>
      <c r="E42" s="1213" t="s">
        <v>696</v>
      </c>
      <c r="F42" s="1213" t="s">
        <v>9</v>
      </c>
      <c r="G42" s="1213" t="s">
        <v>697</v>
      </c>
      <c r="H42" s="1213" t="str">
        <f>A42&amp;"-"&amp;E42&amp;F42&amp;"-"&amp;G42</f>
        <v>PK5-HC-EE</v>
      </c>
      <c r="I42" s="1214" t="s">
        <v>67</v>
      </c>
      <c r="J42" s="1214" t="s">
        <v>943</v>
      </c>
      <c r="K42" s="1215">
        <v>180</v>
      </c>
      <c r="L42" s="1216"/>
      <c r="M42" s="1215"/>
      <c r="N42" s="1215"/>
      <c r="O42" s="1215"/>
      <c r="P42" s="1215">
        <v>60</v>
      </c>
      <c r="Q42" s="1215">
        <v>2</v>
      </c>
      <c r="R42" s="1217">
        <f>P42*Q42</f>
        <v>120</v>
      </c>
      <c r="S42" s="1218" t="s">
        <v>384</v>
      </c>
      <c r="T42" s="608" t="s">
        <v>531</v>
      </c>
    </row>
    <row r="43" spans="1:20">
      <c r="A43" s="2125" t="s">
        <v>356</v>
      </c>
      <c r="B43" s="2126"/>
      <c r="C43" s="1220"/>
      <c r="D43" s="1220"/>
      <c r="E43" s="1219" t="s">
        <v>718</v>
      </c>
      <c r="F43" s="1219" t="s">
        <v>34</v>
      </c>
      <c r="G43" s="1220" t="s">
        <v>536</v>
      </c>
      <c r="H43" s="1219" t="str">
        <f t="shared" ref="H43" si="20">A43&amp;"-"&amp;E43&amp;F43&amp;"-"&amp;G43</f>
        <v>PK5-YR-ME</v>
      </c>
      <c r="I43" s="1221" t="s">
        <v>945</v>
      </c>
      <c r="J43" s="1222" t="s">
        <v>946</v>
      </c>
      <c r="K43" s="1223">
        <v>730</v>
      </c>
      <c r="L43" s="1224"/>
      <c r="M43" s="1225"/>
      <c r="N43" s="1223"/>
      <c r="O43" s="1226"/>
      <c r="P43" s="1223">
        <v>60</v>
      </c>
      <c r="Q43" s="1223">
        <v>2</v>
      </c>
      <c r="R43" s="1225">
        <f t="shared" ref="R43:R44" si="21">P43*Q43</f>
        <v>120</v>
      </c>
      <c r="S43" s="1954" t="s">
        <v>385</v>
      </c>
      <c r="T43" s="608" t="s">
        <v>947</v>
      </c>
    </row>
    <row r="44" spans="1:20">
      <c r="A44" s="2125" t="s">
        <v>356</v>
      </c>
      <c r="B44" s="2126"/>
      <c r="C44" s="646"/>
      <c r="D44" s="646"/>
      <c r="E44" s="1227" t="s">
        <v>718</v>
      </c>
      <c r="F44" s="1228" t="s">
        <v>34</v>
      </c>
      <c r="G44" s="1227" t="s">
        <v>536</v>
      </c>
      <c r="H44" s="1228" t="str">
        <f>A44&amp;"-"&amp;E44&amp;F44&amp;"-"&amp;G44&amp;2</f>
        <v>PK5-YR-ME2</v>
      </c>
      <c r="I44" s="1229" t="s">
        <v>949</v>
      </c>
      <c r="J44" s="1230" t="s">
        <v>948</v>
      </c>
      <c r="K44" s="1698">
        <v>365</v>
      </c>
      <c r="L44" s="701"/>
      <c r="M44" s="702"/>
      <c r="N44" s="4462"/>
      <c r="O44" s="4463"/>
      <c r="P44" s="4462">
        <v>120</v>
      </c>
      <c r="Q44" s="4462">
        <v>2</v>
      </c>
      <c r="R44" s="4467">
        <f t="shared" si="21"/>
        <v>240</v>
      </c>
      <c r="S44" s="4464" t="s">
        <v>385</v>
      </c>
    </row>
    <row r="45" spans="1:20" ht="12.75" thickBot="1">
      <c r="A45" s="2129" t="s">
        <v>356</v>
      </c>
      <c r="B45" s="2130"/>
      <c r="C45" s="1686"/>
      <c r="D45" s="1686"/>
      <c r="E45" s="644" t="s">
        <v>718</v>
      </c>
      <c r="F45" s="747" t="s">
        <v>34</v>
      </c>
      <c r="G45" s="644" t="s">
        <v>536</v>
      </c>
      <c r="H45" s="747" t="s">
        <v>953</v>
      </c>
      <c r="I45" s="749" t="s">
        <v>949</v>
      </c>
      <c r="J45" s="1231" t="s">
        <v>950</v>
      </c>
      <c r="K45" s="1681"/>
      <c r="L45" s="616"/>
      <c r="M45" s="617"/>
      <c r="N45" s="3548"/>
      <c r="O45" s="3808"/>
      <c r="P45" s="3548"/>
      <c r="Q45" s="3548"/>
      <c r="R45" s="3804"/>
      <c r="S45" s="3887"/>
    </row>
    <row r="46" spans="1:20">
      <c r="A46" s="2123" t="s">
        <v>356</v>
      </c>
      <c r="B46" s="2124" t="s">
        <v>378</v>
      </c>
      <c r="C46" s="1687">
        <v>357135</v>
      </c>
      <c r="D46" s="1687">
        <v>1512</v>
      </c>
      <c r="E46" s="603" t="s">
        <v>846</v>
      </c>
      <c r="F46" s="603" t="s">
        <v>32</v>
      </c>
      <c r="G46" s="631" t="s">
        <v>706</v>
      </c>
      <c r="H46" s="603" t="str">
        <f>A46&amp;"-"&amp;E46&amp;F46&amp;"-"&amp;G46</f>
        <v>PK5-QI-OP</v>
      </c>
      <c r="I46" s="604" t="s">
        <v>85</v>
      </c>
      <c r="J46" s="652" t="s">
        <v>940</v>
      </c>
      <c r="K46" s="1680">
        <v>90</v>
      </c>
      <c r="L46" s="605"/>
      <c r="M46" s="606"/>
      <c r="N46" s="3742"/>
      <c r="O46" s="3742" t="s">
        <v>80</v>
      </c>
      <c r="P46" s="3742">
        <v>20</v>
      </c>
      <c r="Q46" s="3742">
        <v>1</v>
      </c>
      <c r="R46" s="3802">
        <f t="shared" ref="R46" si="22">P46*Q46</f>
        <v>20</v>
      </c>
      <c r="S46" s="3886" t="s">
        <v>383</v>
      </c>
      <c r="T46" s="1131" t="s">
        <v>529</v>
      </c>
    </row>
    <row r="47" spans="1:20">
      <c r="A47" s="2125" t="s">
        <v>356</v>
      </c>
      <c r="B47" s="2126"/>
      <c r="C47" s="646"/>
      <c r="D47" s="646"/>
      <c r="E47" s="633" t="s">
        <v>846</v>
      </c>
      <c r="F47" s="640" t="s">
        <v>32</v>
      </c>
      <c r="G47" s="632" t="s">
        <v>706</v>
      </c>
      <c r="H47" s="633" t="str">
        <f t="shared" ref="H47:H48" si="23">A47&amp;"-"&amp;E47&amp;F47&amp;"-"&amp;G47</f>
        <v>PK5-QI-OP</v>
      </c>
      <c r="I47" s="609" t="s">
        <v>87</v>
      </c>
      <c r="J47" s="657" t="s">
        <v>941</v>
      </c>
      <c r="K47" s="730"/>
      <c r="L47" s="611"/>
      <c r="M47" s="612"/>
      <c r="N47" s="3743"/>
      <c r="O47" s="3743"/>
      <c r="P47" s="3743"/>
      <c r="Q47" s="3743"/>
      <c r="R47" s="3803"/>
      <c r="S47" s="3891"/>
    </row>
    <row r="48" spans="1:20">
      <c r="A48" s="2125" t="s">
        <v>356</v>
      </c>
      <c r="B48" s="2126"/>
      <c r="C48" s="2127"/>
      <c r="D48" s="2127"/>
      <c r="E48" s="2078" t="s">
        <v>846</v>
      </c>
      <c r="F48" s="742" t="s">
        <v>32</v>
      </c>
      <c r="G48" s="647" t="s">
        <v>706</v>
      </c>
      <c r="H48" s="2078" t="str">
        <f t="shared" si="23"/>
        <v>PK5-QI-OP</v>
      </c>
      <c r="I48" s="2079" t="s">
        <v>87</v>
      </c>
      <c r="J48" s="2080" t="s">
        <v>942</v>
      </c>
      <c r="K48" s="2128"/>
      <c r="L48" s="1206"/>
      <c r="M48" s="1207"/>
      <c r="N48" s="4465"/>
      <c r="O48" s="4465"/>
      <c r="P48" s="4465"/>
      <c r="Q48" s="4465"/>
      <c r="R48" s="4468"/>
      <c r="S48" s="4469"/>
    </row>
    <row r="49" spans="1:20">
      <c r="A49" s="2125" t="s">
        <v>356</v>
      </c>
      <c r="B49" s="2126"/>
      <c r="C49" s="1722"/>
      <c r="D49" s="1722"/>
      <c r="E49" s="670" t="s">
        <v>696</v>
      </c>
      <c r="F49" s="662" t="s">
        <v>32</v>
      </c>
      <c r="G49" s="669" t="s">
        <v>536</v>
      </c>
      <c r="H49" s="670" t="str">
        <f>A49&amp;"-"&amp;E49&amp;F49&amp;"-"&amp;G49</f>
        <v>PK5-HI-ME</v>
      </c>
      <c r="I49" s="1208" t="s">
        <v>95</v>
      </c>
      <c r="J49" s="1208" t="s">
        <v>944</v>
      </c>
      <c r="K49" s="1952">
        <v>180</v>
      </c>
      <c r="L49" s="1209"/>
      <c r="M49" s="1210"/>
      <c r="N49" s="1952"/>
      <c r="O49" s="1211"/>
      <c r="P49" s="1952">
        <v>20</v>
      </c>
      <c r="Q49" s="1952">
        <v>1</v>
      </c>
      <c r="R49" s="1210">
        <f t="shared" ref="R49" si="24">P49*Q49</f>
        <v>20</v>
      </c>
      <c r="S49" s="1212" t="s">
        <v>383</v>
      </c>
      <c r="T49" s="608" t="s">
        <v>529</v>
      </c>
    </row>
    <row r="50" spans="1:20">
      <c r="A50" s="2125" t="s">
        <v>356</v>
      </c>
      <c r="B50" s="2126"/>
      <c r="C50" s="1213"/>
      <c r="D50" s="1213"/>
      <c r="E50" s="1213" t="s">
        <v>696</v>
      </c>
      <c r="F50" s="1213" t="s">
        <v>9</v>
      </c>
      <c r="G50" s="1213" t="s">
        <v>697</v>
      </c>
      <c r="H50" s="1213" t="str">
        <f>A50&amp;"-"&amp;E50&amp;F50&amp;"-"&amp;G50</f>
        <v>PK5-HC-EE</v>
      </c>
      <c r="I50" s="1214" t="s">
        <v>67</v>
      </c>
      <c r="J50" s="1214" t="s">
        <v>943</v>
      </c>
      <c r="K50" s="1215">
        <v>180</v>
      </c>
      <c r="L50" s="1216"/>
      <c r="M50" s="1215"/>
      <c r="N50" s="1215"/>
      <c r="O50" s="1215"/>
      <c r="P50" s="1215">
        <v>60</v>
      </c>
      <c r="Q50" s="1215">
        <v>2</v>
      </c>
      <c r="R50" s="1217">
        <f>P50*Q50</f>
        <v>120</v>
      </c>
      <c r="S50" s="1218" t="s">
        <v>384</v>
      </c>
      <c r="T50" s="608" t="s">
        <v>531</v>
      </c>
    </row>
    <row r="51" spans="1:20">
      <c r="A51" s="2125" t="s">
        <v>356</v>
      </c>
      <c r="B51" s="2126"/>
      <c r="C51" s="1220"/>
      <c r="D51" s="1220"/>
      <c r="E51" s="1219" t="s">
        <v>718</v>
      </c>
      <c r="F51" s="1219" t="s">
        <v>34</v>
      </c>
      <c r="G51" s="1220" t="s">
        <v>536</v>
      </c>
      <c r="H51" s="1219" t="str">
        <f t="shared" ref="H51" si="25">A51&amp;"-"&amp;E51&amp;F51&amp;"-"&amp;G51</f>
        <v>PK5-YR-ME</v>
      </c>
      <c r="I51" s="1221" t="s">
        <v>945</v>
      </c>
      <c r="J51" s="1222" t="s">
        <v>946</v>
      </c>
      <c r="K51" s="1223">
        <v>730</v>
      </c>
      <c r="L51" s="1224"/>
      <c r="M51" s="1225"/>
      <c r="N51" s="1223"/>
      <c r="O51" s="1226"/>
      <c r="P51" s="1223">
        <v>60</v>
      </c>
      <c r="Q51" s="1223">
        <v>2</v>
      </c>
      <c r="R51" s="1225">
        <f t="shared" ref="R51:R52" si="26">P51*Q51</f>
        <v>120</v>
      </c>
      <c r="S51" s="1954" t="s">
        <v>385</v>
      </c>
      <c r="T51" s="608" t="s">
        <v>947</v>
      </c>
    </row>
    <row r="52" spans="1:20">
      <c r="A52" s="2125" t="s">
        <v>356</v>
      </c>
      <c r="B52" s="2126"/>
      <c r="C52" s="646"/>
      <c r="D52" s="646"/>
      <c r="E52" s="1227" t="s">
        <v>718</v>
      </c>
      <c r="F52" s="1228" t="s">
        <v>34</v>
      </c>
      <c r="G52" s="1227" t="s">
        <v>536</v>
      </c>
      <c r="H52" s="1228" t="str">
        <f>A52&amp;"-"&amp;E52&amp;F52&amp;"-"&amp;G52&amp;2</f>
        <v>PK5-YR-ME2</v>
      </c>
      <c r="I52" s="1229" t="s">
        <v>949</v>
      </c>
      <c r="J52" s="1230" t="s">
        <v>948</v>
      </c>
      <c r="K52" s="1698">
        <v>365</v>
      </c>
      <c r="L52" s="701"/>
      <c r="M52" s="702"/>
      <c r="N52" s="4462"/>
      <c r="O52" s="4463"/>
      <c r="P52" s="4462">
        <v>120</v>
      </c>
      <c r="Q52" s="4462">
        <v>2</v>
      </c>
      <c r="R52" s="4467">
        <f t="shared" si="26"/>
        <v>240</v>
      </c>
      <c r="S52" s="4464" t="s">
        <v>385</v>
      </c>
    </row>
    <row r="53" spans="1:20" ht="12.75" thickBot="1">
      <c r="A53" s="2129" t="s">
        <v>356</v>
      </c>
      <c r="B53" s="2130"/>
      <c r="C53" s="1686"/>
      <c r="D53" s="1686"/>
      <c r="E53" s="644" t="s">
        <v>718</v>
      </c>
      <c r="F53" s="747" t="s">
        <v>34</v>
      </c>
      <c r="G53" s="644" t="s">
        <v>536</v>
      </c>
      <c r="H53" s="747" t="s">
        <v>953</v>
      </c>
      <c r="I53" s="749" t="s">
        <v>949</v>
      </c>
      <c r="J53" s="1231" t="s">
        <v>950</v>
      </c>
      <c r="K53" s="1681"/>
      <c r="L53" s="616"/>
      <c r="M53" s="617"/>
      <c r="N53" s="3548"/>
      <c r="O53" s="3808"/>
      <c r="P53" s="3548"/>
      <c r="Q53" s="3548"/>
      <c r="R53" s="3804"/>
      <c r="S53" s="3887"/>
    </row>
    <row r="54" spans="1:20">
      <c r="A54" s="2123" t="s">
        <v>356</v>
      </c>
      <c r="B54" s="2124" t="s">
        <v>379</v>
      </c>
      <c r="C54" s="1687">
        <v>357136</v>
      </c>
      <c r="D54" s="1687">
        <v>1512</v>
      </c>
      <c r="E54" s="603" t="s">
        <v>846</v>
      </c>
      <c r="F54" s="603" t="s">
        <v>32</v>
      </c>
      <c r="G54" s="631" t="s">
        <v>706</v>
      </c>
      <c r="H54" s="603" t="str">
        <f>A54&amp;"-"&amp;E54&amp;F54&amp;"-"&amp;G54</f>
        <v>PK5-QI-OP</v>
      </c>
      <c r="I54" s="604" t="s">
        <v>85</v>
      </c>
      <c r="J54" s="652" t="s">
        <v>940</v>
      </c>
      <c r="K54" s="1680">
        <v>90</v>
      </c>
      <c r="L54" s="605"/>
      <c r="M54" s="606"/>
      <c r="N54" s="3742"/>
      <c r="O54" s="3742" t="s">
        <v>80</v>
      </c>
      <c r="P54" s="3742">
        <v>20</v>
      </c>
      <c r="Q54" s="3742">
        <v>1</v>
      </c>
      <c r="R54" s="3802">
        <f t="shared" ref="R54" si="27">P54*Q54</f>
        <v>20</v>
      </c>
      <c r="S54" s="3886" t="s">
        <v>383</v>
      </c>
      <c r="T54" s="1131" t="s">
        <v>529</v>
      </c>
    </row>
    <row r="55" spans="1:20">
      <c r="A55" s="2125" t="s">
        <v>356</v>
      </c>
      <c r="B55" s="2126"/>
      <c r="C55" s="646"/>
      <c r="D55" s="646"/>
      <c r="E55" s="633" t="s">
        <v>846</v>
      </c>
      <c r="F55" s="640" t="s">
        <v>32</v>
      </c>
      <c r="G55" s="632" t="s">
        <v>706</v>
      </c>
      <c r="H55" s="633" t="str">
        <f t="shared" ref="H55:H56" si="28">A55&amp;"-"&amp;E55&amp;F55&amp;"-"&amp;G55</f>
        <v>PK5-QI-OP</v>
      </c>
      <c r="I55" s="609" t="s">
        <v>87</v>
      </c>
      <c r="J55" s="657" t="s">
        <v>941</v>
      </c>
      <c r="K55" s="730"/>
      <c r="L55" s="611"/>
      <c r="M55" s="612"/>
      <c r="N55" s="3743"/>
      <c r="O55" s="3743"/>
      <c r="P55" s="3743"/>
      <c r="Q55" s="3743"/>
      <c r="R55" s="3803"/>
      <c r="S55" s="3891"/>
    </row>
    <row r="56" spans="1:20">
      <c r="A56" s="2125" t="s">
        <v>356</v>
      </c>
      <c r="B56" s="2126"/>
      <c r="C56" s="2127"/>
      <c r="D56" s="2127"/>
      <c r="E56" s="2078" t="s">
        <v>846</v>
      </c>
      <c r="F56" s="742" t="s">
        <v>32</v>
      </c>
      <c r="G56" s="647" t="s">
        <v>706</v>
      </c>
      <c r="H56" s="2078" t="str">
        <f t="shared" si="28"/>
        <v>PK5-QI-OP</v>
      </c>
      <c r="I56" s="2079" t="s">
        <v>87</v>
      </c>
      <c r="J56" s="2080" t="s">
        <v>942</v>
      </c>
      <c r="K56" s="2128"/>
      <c r="L56" s="1206"/>
      <c r="M56" s="1207"/>
      <c r="N56" s="4465"/>
      <c r="O56" s="4465"/>
      <c r="P56" s="4465"/>
      <c r="Q56" s="4465"/>
      <c r="R56" s="4468"/>
      <c r="S56" s="4469"/>
    </row>
    <row r="57" spans="1:20">
      <c r="A57" s="2125" t="s">
        <v>356</v>
      </c>
      <c r="B57" s="2126"/>
      <c r="C57" s="1722"/>
      <c r="D57" s="1722"/>
      <c r="E57" s="670" t="s">
        <v>696</v>
      </c>
      <c r="F57" s="662" t="s">
        <v>32</v>
      </c>
      <c r="G57" s="669" t="s">
        <v>536</v>
      </c>
      <c r="H57" s="670" t="str">
        <f>A57&amp;"-"&amp;E57&amp;F57&amp;"-"&amp;G57</f>
        <v>PK5-HI-ME</v>
      </c>
      <c r="I57" s="1208" t="s">
        <v>95</v>
      </c>
      <c r="J57" s="1208" t="s">
        <v>944</v>
      </c>
      <c r="K57" s="1952">
        <v>180</v>
      </c>
      <c r="L57" s="1209"/>
      <c r="M57" s="1210"/>
      <c r="N57" s="1952"/>
      <c r="O57" s="1211"/>
      <c r="P57" s="1952">
        <v>20</v>
      </c>
      <c r="Q57" s="1952">
        <v>1</v>
      </c>
      <c r="R57" s="1210">
        <f t="shared" ref="R57" si="29">P57*Q57</f>
        <v>20</v>
      </c>
      <c r="S57" s="1212" t="s">
        <v>383</v>
      </c>
      <c r="T57" s="608" t="s">
        <v>529</v>
      </c>
    </row>
    <row r="58" spans="1:20">
      <c r="A58" s="2125" t="s">
        <v>356</v>
      </c>
      <c r="B58" s="2126"/>
      <c r="C58" s="1213"/>
      <c r="D58" s="1213"/>
      <c r="E58" s="1213" t="s">
        <v>696</v>
      </c>
      <c r="F58" s="1213" t="s">
        <v>9</v>
      </c>
      <c r="G58" s="1213" t="s">
        <v>697</v>
      </c>
      <c r="H58" s="1213" t="str">
        <f>A58&amp;"-"&amp;E58&amp;F58&amp;"-"&amp;G58</f>
        <v>PK5-HC-EE</v>
      </c>
      <c r="I58" s="1214" t="s">
        <v>67</v>
      </c>
      <c r="J58" s="1214" t="s">
        <v>943</v>
      </c>
      <c r="K58" s="1215">
        <v>180</v>
      </c>
      <c r="L58" s="1216"/>
      <c r="M58" s="1215"/>
      <c r="N58" s="1215"/>
      <c r="O58" s="1215"/>
      <c r="P58" s="1215">
        <v>60</v>
      </c>
      <c r="Q58" s="1215">
        <v>2</v>
      </c>
      <c r="R58" s="1217">
        <f>P58*Q58</f>
        <v>120</v>
      </c>
      <c r="S58" s="1218" t="s">
        <v>384</v>
      </c>
      <c r="T58" s="608" t="s">
        <v>531</v>
      </c>
    </row>
    <row r="59" spans="1:20">
      <c r="A59" s="2125" t="s">
        <v>356</v>
      </c>
      <c r="B59" s="2126"/>
      <c r="C59" s="1220"/>
      <c r="D59" s="1220"/>
      <c r="E59" s="1219" t="s">
        <v>718</v>
      </c>
      <c r="F59" s="1219" t="s">
        <v>34</v>
      </c>
      <c r="G59" s="1220" t="s">
        <v>536</v>
      </c>
      <c r="H59" s="1219" t="str">
        <f t="shared" ref="H59" si="30">A59&amp;"-"&amp;E59&amp;F59&amp;"-"&amp;G59</f>
        <v>PK5-YR-ME</v>
      </c>
      <c r="I59" s="1221" t="s">
        <v>945</v>
      </c>
      <c r="J59" s="1222" t="s">
        <v>946</v>
      </c>
      <c r="K59" s="1223">
        <v>730</v>
      </c>
      <c r="L59" s="1224"/>
      <c r="M59" s="1225"/>
      <c r="N59" s="1223"/>
      <c r="O59" s="1226"/>
      <c r="P59" s="1223">
        <v>60</v>
      </c>
      <c r="Q59" s="1223">
        <v>2</v>
      </c>
      <c r="R59" s="1225">
        <f t="shared" ref="R59:R60" si="31">P59*Q59</f>
        <v>120</v>
      </c>
      <c r="S59" s="1954" t="s">
        <v>385</v>
      </c>
      <c r="T59" s="608" t="s">
        <v>947</v>
      </c>
    </row>
    <row r="60" spans="1:20">
      <c r="A60" s="2125" t="s">
        <v>356</v>
      </c>
      <c r="B60" s="2126"/>
      <c r="C60" s="646"/>
      <c r="D60" s="646"/>
      <c r="E60" s="1227" t="s">
        <v>718</v>
      </c>
      <c r="F60" s="1228" t="s">
        <v>34</v>
      </c>
      <c r="G60" s="1227" t="s">
        <v>536</v>
      </c>
      <c r="H60" s="1228" t="str">
        <f>A60&amp;"-"&amp;E60&amp;F60&amp;"-"&amp;G60&amp;2</f>
        <v>PK5-YR-ME2</v>
      </c>
      <c r="I60" s="1229" t="s">
        <v>949</v>
      </c>
      <c r="J60" s="1230" t="s">
        <v>948</v>
      </c>
      <c r="K60" s="1698">
        <v>365</v>
      </c>
      <c r="L60" s="701"/>
      <c r="M60" s="702"/>
      <c r="N60" s="4462"/>
      <c r="O60" s="4463"/>
      <c r="P60" s="4462">
        <v>120</v>
      </c>
      <c r="Q60" s="4462">
        <v>2</v>
      </c>
      <c r="R60" s="4467">
        <f t="shared" si="31"/>
        <v>240</v>
      </c>
      <c r="S60" s="4464" t="s">
        <v>385</v>
      </c>
    </row>
    <row r="61" spans="1:20" ht="12.75" thickBot="1">
      <c r="A61" s="2129" t="s">
        <v>356</v>
      </c>
      <c r="B61" s="2130"/>
      <c r="C61" s="1686"/>
      <c r="D61" s="1686"/>
      <c r="E61" s="644" t="s">
        <v>718</v>
      </c>
      <c r="F61" s="747" t="s">
        <v>34</v>
      </c>
      <c r="G61" s="644" t="s">
        <v>536</v>
      </c>
      <c r="H61" s="747" t="s">
        <v>953</v>
      </c>
      <c r="I61" s="749" t="s">
        <v>949</v>
      </c>
      <c r="J61" s="1231" t="s">
        <v>950</v>
      </c>
      <c r="K61" s="1681"/>
      <c r="L61" s="616"/>
      <c r="M61" s="617"/>
      <c r="N61" s="3548"/>
      <c r="O61" s="3808"/>
      <c r="P61" s="3548"/>
      <c r="Q61" s="3548"/>
      <c r="R61" s="3804"/>
      <c r="S61" s="3887"/>
    </row>
    <row r="62" spans="1:20">
      <c r="A62" s="2123" t="s">
        <v>356</v>
      </c>
      <c r="B62" s="2124" t="s">
        <v>380</v>
      </c>
      <c r="C62" s="1687">
        <v>357137</v>
      </c>
      <c r="D62" s="1687">
        <v>1512</v>
      </c>
      <c r="E62" s="603" t="s">
        <v>846</v>
      </c>
      <c r="F62" s="603" t="s">
        <v>32</v>
      </c>
      <c r="G62" s="631" t="s">
        <v>706</v>
      </c>
      <c r="H62" s="603" t="str">
        <f>A62&amp;"-"&amp;E62&amp;F62&amp;"-"&amp;G62</f>
        <v>PK5-QI-OP</v>
      </c>
      <c r="I62" s="604" t="s">
        <v>85</v>
      </c>
      <c r="J62" s="652" t="s">
        <v>940</v>
      </c>
      <c r="K62" s="1680">
        <v>90</v>
      </c>
      <c r="L62" s="605"/>
      <c r="M62" s="606"/>
      <c r="N62" s="3742"/>
      <c r="O62" s="3742" t="s">
        <v>80</v>
      </c>
      <c r="P62" s="3742">
        <v>20</v>
      </c>
      <c r="Q62" s="3742">
        <v>1</v>
      </c>
      <c r="R62" s="3802">
        <f t="shared" ref="R62" si="32">P62*Q62</f>
        <v>20</v>
      </c>
      <c r="S62" s="3886" t="s">
        <v>383</v>
      </c>
      <c r="T62" s="1131" t="s">
        <v>529</v>
      </c>
    </row>
    <row r="63" spans="1:20">
      <c r="A63" s="2125" t="s">
        <v>356</v>
      </c>
      <c r="B63" s="2126"/>
      <c r="C63" s="646"/>
      <c r="D63" s="646"/>
      <c r="E63" s="633" t="s">
        <v>846</v>
      </c>
      <c r="F63" s="640" t="s">
        <v>32</v>
      </c>
      <c r="G63" s="632" t="s">
        <v>706</v>
      </c>
      <c r="H63" s="633" t="str">
        <f t="shared" ref="H63:H64" si="33">A63&amp;"-"&amp;E63&amp;F63&amp;"-"&amp;G63</f>
        <v>PK5-QI-OP</v>
      </c>
      <c r="I63" s="609" t="s">
        <v>87</v>
      </c>
      <c r="J63" s="657" t="s">
        <v>941</v>
      </c>
      <c r="K63" s="730"/>
      <c r="L63" s="611"/>
      <c r="M63" s="612"/>
      <c r="N63" s="3743"/>
      <c r="O63" s="3743"/>
      <c r="P63" s="3743"/>
      <c r="Q63" s="3743"/>
      <c r="R63" s="3803"/>
      <c r="S63" s="3891"/>
    </row>
    <row r="64" spans="1:20">
      <c r="A64" s="2125" t="s">
        <v>356</v>
      </c>
      <c r="B64" s="2126"/>
      <c r="C64" s="2127"/>
      <c r="D64" s="2127"/>
      <c r="E64" s="2078" t="s">
        <v>846</v>
      </c>
      <c r="F64" s="742" t="s">
        <v>32</v>
      </c>
      <c r="G64" s="647" t="s">
        <v>706</v>
      </c>
      <c r="H64" s="2078" t="str">
        <f t="shared" si="33"/>
        <v>PK5-QI-OP</v>
      </c>
      <c r="I64" s="2079" t="s">
        <v>87</v>
      </c>
      <c r="J64" s="2080" t="s">
        <v>942</v>
      </c>
      <c r="K64" s="2128"/>
      <c r="L64" s="1206"/>
      <c r="M64" s="1207"/>
      <c r="N64" s="4465"/>
      <c r="O64" s="4465"/>
      <c r="P64" s="4465"/>
      <c r="Q64" s="4465"/>
      <c r="R64" s="4468"/>
      <c r="S64" s="4469"/>
    </row>
    <row r="65" spans="1:20">
      <c r="A65" s="2125" t="s">
        <v>356</v>
      </c>
      <c r="B65" s="2126"/>
      <c r="C65" s="1722"/>
      <c r="D65" s="1722"/>
      <c r="E65" s="670" t="s">
        <v>696</v>
      </c>
      <c r="F65" s="662" t="s">
        <v>32</v>
      </c>
      <c r="G65" s="669" t="s">
        <v>536</v>
      </c>
      <c r="H65" s="670" t="str">
        <f>A65&amp;"-"&amp;E65&amp;F65&amp;"-"&amp;G65</f>
        <v>PK5-HI-ME</v>
      </c>
      <c r="I65" s="1208" t="s">
        <v>95</v>
      </c>
      <c r="J65" s="1208" t="s">
        <v>944</v>
      </c>
      <c r="K65" s="1952">
        <v>180</v>
      </c>
      <c r="L65" s="1209"/>
      <c r="M65" s="1210"/>
      <c r="N65" s="1952" t="s">
        <v>80</v>
      </c>
      <c r="O65" s="1211"/>
      <c r="P65" s="1952">
        <v>20</v>
      </c>
      <c r="Q65" s="1952">
        <v>1</v>
      </c>
      <c r="R65" s="1210">
        <f t="shared" ref="R65" si="34">P65*Q65</f>
        <v>20</v>
      </c>
      <c r="S65" s="1212" t="s">
        <v>383</v>
      </c>
      <c r="T65" s="608" t="s">
        <v>529</v>
      </c>
    </row>
    <row r="66" spans="1:20">
      <c r="A66" s="2125" t="s">
        <v>356</v>
      </c>
      <c r="B66" s="2126"/>
      <c r="C66" s="1213"/>
      <c r="D66" s="1213"/>
      <c r="E66" s="1213" t="s">
        <v>696</v>
      </c>
      <c r="F66" s="1213" t="s">
        <v>9</v>
      </c>
      <c r="G66" s="1213" t="s">
        <v>697</v>
      </c>
      <c r="H66" s="1213" t="str">
        <f>A66&amp;"-"&amp;E66&amp;F66&amp;"-"&amp;G66</f>
        <v>PK5-HC-EE</v>
      </c>
      <c r="I66" s="1214" t="s">
        <v>67</v>
      </c>
      <c r="J66" s="1214" t="s">
        <v>943</v>
      </c>
      <c r="K66" s="1215">
        <v>180</v>
      </c>
      <c r="L66" s="1216"/>
      <c r="M66" s="1215"/>
      <c r="N66" s="1215" t="s">
        <v>80</v>
      </c>
      <c r="O66" s="1215"/>
      <c r="P66" s="1215">
        <v>60</v>
      </c>
      <c r="Q66" s="1215">
        <v>2</v>
      </c>
      <c r="R66" s="1217">
        <f>P66*Q66</f>
        <v>120</v>
      </c>
      <c r="S66" s="1218" t="s">
        <v>384</v>
      </c>
      <c r="T66" s="608" t="s">
        <v>531</v>
      </c>
    </row>
    <row r="67" spans="1:20">
      <c r="A67" s="2125" t="s">
        <v>356</v>
      </c>
      <c r="B67" s="2126"/>
      <c r="C67" s="1220"/>
      <c r="D67" s="1220"/>
      <c r="E67" s="1219" t="s">
        <v>718</v>
      </c>
      <c r="F67" s="1219" t="s">
        <v>34</v>
      </c>
      <c r="G67" s="1220" t="s">
        <v>536</v>
      </c>
      <c r="H67" s="1219" t="str">
        <f t="shared" ref="H67" si="35">A67&amp;"-"&amp;E67&amp;F67&amp;"-"&amp;G67</f>
        <v>PK5-YR-ME</v>
      </c>
      <c r="I67" s="1221" t="s">
        <v>945</v>
      </c>
      <c r="J67" s="1222" t="s">
        <v>946</v>
      </c>
      <c r="K67" s="1223">
        <v>730</v>
      </c>
      <c r="L67" s="1224"/>
      <c r="M67" s="1225"/>
      <c r="N67" s="1223" t="s">
        <v>80</v>
      </c>
      <c r="O67" s="1226"/>
      <c r="P67" s="1223">
        <v>60</v>
      </c>
      <c r="Q67" s="1223">
        <v>2</v>
      </c>
      <c r="R67" s="1225">
        <f t="shared" ref="R67:R68" si="36">P67*Q67</f>
        <v>120</v>
      </c>
      <c r="S67" s="1954" t="s">
        <v>385</v>
      </c>
      <c r="T67" s="608" t="s">
        <v>947</v>
      </c>
    </row>
    <row r="68" spans="1:20">
      <c r="A68" s="2125" t="s">
        <v>356</v>
      </c>
      <c r="B68" s="2126"/>
      <c r="C68" s="646"/>
      <c r="D68" s="646"/>
      <c r="E68" s="1227" t="s">
        <v>718</v>
      </c>
      <c r="F68" s="1228" t="s">
        <v>34</v>
      </c>
      <c r="G68" s="1227" t="s">
        <v>536</v>
      </c>
      <c r="H68" s="1228" t="str">
        <f>A68&amp;"-"&amp;E68&amp;F68&amp;"-"&amp;G68&amp;2</f>
        <v>PK5-YR-ME2</v>
      </c>
      <c r="I68" s="1229" t="s">
        <v>949</v>
      </c>
      <c r="J68" s="1230" t="s">
        <v>948</v>
      </c>
      <c r="K68" s="1698">
        <v>365</v>
      </c>
      <c r="L68" s="701"/>
      <c r="M68" s="702"/>
      <c r="N68" s="4462" t="s">
        <v>80</v>
      </c>
      <c r="O68" s="4463"/>
      <c r="P68" s="4462">
        <v>120</v>
      </c>
      <c r="Q68" s="4462">
        <v>2</v>
      </c>
      <c r="R68" s="4467">
        <f t="shared" si="36"/>
        <v>240</v>
      </c>
      <c r="S68" s="4464" t="s">
        <v>385</v>
      </c>
    </row>
    <row r="69" spans="1:20" ht="12.75" thickBot="1">
      <c r="A69" s="2129" t="s">
        <v>356</v>
      </c>
      <c r="B69" s="2130"/>
      <c r="C69" s="1686"/>
      <c r="D69" s="1686"/>
      <c r="E69" s="644" t="s">
        <v>718</v>
      </c>
      <c r="F69" s="747" t="s">
        <v>34</v>
      </c>
      <c r="G69" s="644" t="s">
        <v>536</v>
      </c>
      <c r="H69" s="747" t="s">
        <v>953</v>
      </c>
      <c r="I69" s="749" t="s">
        <v>949</v>
      </c>
      <c r="J69" s="1231" t="s">
        <v>950</v>
      </c>
      <c r="K69" s="1681"/>
      <c r="L69" s="616"/>
      <c r="M69" s="617"/>
      <c r="N69" s="3548"/>
      <c r="O69" s="3808"/>
      <c r="P69" s="3548"/>
      <c r="Q69" s="3548"/>
      <c r="R69" s="3804"/>
      <c r="S69" s="3887"/>
    </row>
    <row r="70" spans="1:20" ht="12" customHeight="1">
      <c r="A70" s="2699" t="s">
        <v>356</v>
      </c>
      <c r="B70" s="4394" t="s">
        <v>422</v>
      </c>
      <c r="C70" s="3759">
        <v>357139</v>
      </c>
      <c r="D70" s="3759">
        <v>1507</v>
      </c>
      <c r="E70" s="603"/>
      <c r="F70" s="603"/>
      <c r="G70" s="603"/>
      <c r="H70" s="603"/>
      <c r="I70" s="634" t="s">
        <v>106</v>
      </c>
      <c r="J70" s="652" t="s">
        <v>107</v>
      </c>
      <c r="K70" s="3742">
        <v>30</v>
      </c>
      <c r="L70" s="605"/>
      <c r="M70" s="606"/>
      <c r="N70" s="607" t="s">
        <v>80</v>
      </c>
      <c r="O70" s="653"/>
      <c r="P70" s="607">
        <v>60</v>
      </c>
      <c r="Q70" s="607">
        <v>1</v>
      </c>
      <c r="R70" s="654">
        <f t="shared" ref="R70:R95" si="37">P70*Q70</f>
        <v>60</v>
      </c>
      <c r="S70" s="3886" t="s">
        <v>383</v>
      </c>
      <c r="T70" s="1977"/>
    </row>
    <row r="71" spans="1:20" ht="12" customHeight="1">
      <c r="A71" s="2461" t="s">
        <v>356</v>
      </c>
      <c r="B71" s="4395"/>
      <c r="C71" s="3760"/>
      <c r="D71" s="3760"/>
      <c r="E71" s="640"/>
      <c r="F71" s="640"/>
      <c r="G71" s="640"/>
      <c r="H71" s="640"/>
      <c r="I71" s="641" t="s">
        <v>106</v>
      </c>
      <c r="J71" s="700" t="s">
        <v>108</v>
      </c>
      <c r="K71" s="3743"/>
      <c r="L71" s="701"/>
      <c r="M71" s="702"/>
      <c r="N71" s="982" t="s">
        <v>80</v>
      </c>
      <c r="O71" s="703"/>
      <c r="P71" s="982">
        <v>60</v>
      </c>
      <c r="Q71" s="982">
        <v>1</v>
      </c>
      <c r="R71" s="704">
        <f t="shared" si="37"/>
        <v>60</v>
      </c>
      <c r="S71" s="3882"/>
      <c r="T71" s="1251"/>
    </row>
    <row r="72" spans="1:20" ht="12" customHeight="1">
      <c r="A72" s="2461" t="s">
        <v>356</v>
      </c>
      <c r="B72" s="4395"/>
      <c r="C72" s="3760"/>
      <c r="D72" s="3760"/>
      <c r="E72" s="640"/>
      <c r="F72" s="640"/>
      <c r="G72" s="640"/>
      <c r="H72" s="640"/>
      <c r="I72" s="641" t="s">
        <v>106</v>
      </c>
      <c r="J72" s="700" t="s">
        <v>109</v>
      </c>
      <c r="K72" s="3743"/>
      <c r="L72" s="701"/>
      <c r="M72" s="702"/>
      <c r="N72" s="982" t="s">
        <v>80</v>
      </c>
      <c r="O72" s="703"/>
      <c r="P72" s="982">
        <v>60</v>
      </c>
      <c r="Q72" s="982">
        <v>1</v>
      </c>
      <c r="R72" s="704">
        <f t="shared" si="37"/>
        <v>60</v>
      </c>
      <c r="S72" s="3882"/>
      <c r="T72" s="1251"/>
    </row>
    <row r="73" spans="1:20" ht="12" customHeight="1">
      <c r="A73" s="2461" t="s">
        <v>356</v>
      </c>
      <c r="B73" s="4395"/>
      <c r="C73" s="3760"/>
      <c r="D73" s="3760"/>
      <c r="E73" s="640"/>
      <c r="F73" s="640"/>
      <c r="G73" s="640"/>
      <c r="H73" s="640"/>
      <c r="I73" s="609" t="s">
        <v>110</v>
      </c>
      <c r="J73" s="700" t="s">
        <v>128</v>
      </c>
      <c r="K73" s="3743"/>
      <c r="L73" s="701"/>
      <c r="M73" s="702"/>
      <c r="N73" s="982" t="s">
        <v>80</v>
      </c>
      <c r="O73" s="703"/>
      <c r="P73" s="982">
        <v>60</v>
      </c>
      <c r="Q73" s="982">
        <v>1</v>
      </c>
      <c r="R73" s="704">
        <f t="shared" si="37"/>
        <v>60</v>
      </c>
      <c r="S73" s="3882"/>
      <c r="T73" s="1251"/>
    </row>
    <row r="74" spans="1:20" ht="12.75" customHeight="1">
      <c r="A74" s="2461" t="s">
        <v>356</v>
      </c>
      <c r="B74" s="4395"/>
      <c r="C74" s="3760"/>
      <c r="D74" s="3760"/>
      <c r="E74" s="640"/>
      <c r="F74" s="640"/>
      <c r="G74" s="640"/>
      <c r="H74" s="640"/>
      <c r="I74" s="609" t="s">
        <v>112</v>
      </c>
      <c r="J74" s="700" t="s">
        <v>113</v>
      </c>
      <c r="K74" s="3743"/>
      <c r="L74" s="701"/>
      <c r="M74" s="702"/>
      <c r="N74" s="982" t="s">
        <v>80</v>
      </c>
      <c r="O74" s="703"/>
      <c r="P74" s="982">
        <v>60</v>
      </c>
      <c r="Q74" s="982">
        <v>1</v>
      </c>
      <c r="R74" s="704">
        <f t="shared" si="37"/>
        <v>60</v>
      </c>
      <c r="S74" s="3882"/>
      <c r="T74" s="1251"/>
    </row>
    <row r="75" spans="1:20" ht="12.75" customHeight="1">
      <c r="A75" s="2461" t="s">
        <v>356</v>
      </c>
      <c r="B75" s="4395"/>
      <c r="C75" s="3760"/>
      <c r="D75" s="3760"/>
      <c r="E75" s="640"/>
      <c r="F75" s="640"/>
      <c r="G75" s="640"/>
      <c r="H75" s="640"/>
      <c r="I75" s="609" t="s">
        <v>114</v>
      </c>
      <c r="J75" s="700" t="s">
        <v>115</v>
      </c>
      <c r="K75" s="3743"/>
      <c r="L75" s="701"/>
      <c r="M75" s="702"/>
      <c r="N75" s="982" t="s">
        <v>80</v>
      </c>
      <c r="O75" s="703"/>
      <c r="P75" s="982">
        <v>60</v>
      </c>
      <c r="Q75" s="982">
        <v>1</v>
      </c>
      <c r="R75" s="704">
        <f t="shared" si="37"/>
        <v>60</v>
      </c>
      <c r="S75" s="3882"/>
      <c r="T75" s="1251"/>
    </row>
    <row r="76" spans="1:20" ht="12.75" customHeight="1">
      <c r="A76" s="2461" t="s">
        <v>356</v>
      </c>
      <c r="B76" s="4395"/>
      <c r="C76" s="3760"/>
      <c r="D76" s="3760"/>
      <c r="E76" s="640"/>
      <c r="F76" s="640"/>
      <c r="G76" s="640"/>
      <c r="H76" s="640"/>
      <c r="I76" s="641" t="s">
        <v>116</v>
      </c>
      <c r="J76" s="700" t="s">
        <v>117</v>
      </c>
      <c r="K76" s="3743"/>
      <c r="L76" s="701"/>
      <c r="M76" s="702"/>
      <c r="N76" s="982" t="s">
        <v>80</v>
      </c>
      <c r="O76" s="703"/>
      <c r="P76" s="982">
        <v>60</v>
      </c>
      <c r="Q76" s="982">
        <v>1</v>
      </c>
      <c r="R76" s="704">
        <f t="shared" si="37"/>
        <v>60</v>
      </c>
      <c r="S76" s="3882"/>
      <c r="T76" s="1251"/>
    </row>
    <row r="77" spans="1:20" ht="12.75" customHeight="1">
      <c r="A77" s="2461" t="s">
        <v>356</v>
      </c>
      <c r="B77" s="4395"/>
      <c r="C77" s="3760"/>
      <c r="D77" s="3760"/>
      <c r="E77" s="640"/>
      <c r="F77" s="640"/>
      <c r="G77" s="640"/>
      <c r="H77" s="640"/>
      <c r="I77" s="641" t="s">
        <v>116</v>
      </c>
      <c r="J77" s="700" t="s">
        <v>118</v>
      </c>
      <c r="K77" s="3743"/>
      <c r="L77" s="701"/>
      <c r="M77" s="702"/>
      <c r="N77" s="982" t="s">
        <v>80</v>
      </c>
      <c r="O77" s="703"/>
      <c r="P77" s="982">
        <v>60</v>
      </c>
      <c r="Q77" s="982">
        <v>1</v>
      </c>
      <c r="R77" s="704">
        <f t="shared" si="37"/>
        <v>60</v>
      </c>
      <c r="S77" s="3882"/>
      <c r="T77" s="1251"/>
    </row>
    <row r="78" spans="1:20" ht="12.75" customHeight="1">
      <c r="A78" s="2461" t="s">
        <v>356</v>
      </c>
      <c r="B78" s="4395"/>
      <c r="C78" s="3760"/>
      <c r="D78" s="3760"/>
      <c r="E78" s="640"/>
      <c r="F78" s="640"/>
      <c r="G78" s="640"/>
      <c r="H78" s="640"/>
      <c r="I78" s="641" t="s">
        <v>116</v>
      </c>
      <c r="J78" s="700" t="s">
        <v>119</v>
      </c>
      <c r="K78" s="3743"/>
      <c r="L78" s="701"/>
      <c r="M78" s="702"/>
      <c r="N78" s="982" t="s">
        <v>80</v>
      </c>
      <c r="O78" s="703"/>
      <c r="P78" s="982">
        <v>60</v>
      </c>
      <c r="Q78" s="982">
        <v>1</v>
      </c>
      <c r="R78" s="704">
        <f t="shared" si="37"/>
        <v>60</v>
      </c>
      <c r="S78" s="3882"/>
      <c r="T78" s="1251"/>
    </row>
    <row r="79" spans="1:20" ht="12.75" customHeight="1" thickBot="1">
      <c r="A79" s="2461" t="s">
        <v>356</v>
      </c>
      <c r="B79" s="4395"/>
      <c r="C79" s="3795"/>
      <c r="D79" s="3795"/>
      <c r="E79" s="662"/>
      <c r="F79" s="662"/>
      <c r="G79" s="662"/>
      <c r="H79" s="662"/>
      <c r="I79" s="677" t="s">
        <v>120</v>
      </c>
      <c r="J79" s="664" t="s">
        <v>121</v>
      </c>
      <c r="K79" s="3548"/>
      <c r="N79" s="1102" t="s">
        <v>80</v>
      </c>
      <c r="O79" s="667"/>
      <c r="P79" s="1102">
        <v>60</v>
      </c>
      <c r="Q79" s="1102">
        <v>1</v>
      </c>
      <c r="R79" s="668">
        <f t="shared" si="37"/>
        <v>60</v>
      </c>
      <c r="S79" s="3882"/>
      <c r="T79" s="1251"/>
    </row>
    <row r="80" spans="1:20" s="973" customFormat="1" ht="12.75" customHeight="1" thickBot="1">
      <c r="A80" s="2461" t="s">
        <v>356</v>
      </c>
      <c r="B80" s="4395"/>
      <c r="C80" s="1728">
        <v>357144</v>
      </c>
      <c r="D80" s="1728">
        <v>1510</v>
      </c>
      <c r="E80" s="2087" t="s">
        <v>34</v>
      </c>
      <c r="F80" s="2087" t="s">
        <v>42</v>
      </c>
      <c r="G80" s="2087" t="s">
        <v>706</v>
      </c>
      <c r="H80" s="2087" t="s">
        <v>1356</v>
      </c>
      <c r="I80" s="2088" t="s">
        <v>1307</v>
      </c>
      <c r="J80" s="2088" t="s">
        <v>1308</v>
      </c>
      <c r="K80" s="957">
        <v>120</v>
      </c>
      <c r="L80" s="1492"/>
      <c r="M80" s="1493"/>
      <c r="N80" s="957"/>
      <c r="O80" s="957" t="s">
        <v>80</v>
      </c>
      <c r="P80" s="957">
        <v>60</v>
      </c>
      <c r="Q80" s="957">
        <v>2</v>
      </c>
      <c r="R80" s="1171">
        <f t="shared" si="37"/>
        <v>120</v>
      </c>
      <c r="S80" s="1130" t="s">
        <v>383</v>
      </c>
      <c r="T80" s="1977"/>
    </row>
    <row r="81" spans="1:23" s="973" customFormat="1" ht="12.75" customHeight="1">
      <c r="A81" s="2461" t="s">
        <v>356</v>
      </c>
      <c r="B81" s="4395"/>
      <c r="C81" s="3759">
        <v>357143</v>
      </c>
      <c r="D81" s="3759">
        <v>1513</v>
      </c>
      <c r="E81" s="988" t="s">
        <v>696</v>
      </c>
      <c r="F81" s="988" t="s">
        <v>34</v>
      </c>
      <c r="G81" s="988" t="s">
        <v>536</v>
      </c>
      <c r="H81" s="988" t="s">
        <v>1569</v>
      </c>
      <c r="I81" s="3752" t="s">
        <v>130</v>
      </c>
      <c r="J81" s="2191" t="s">
        <v>68</v>
      </c>
      <c r="K81" s="3759">
        <v>180</v>
      </c>
      <c r="L81" s="1172"/>
      <c r="M81" s="1173"/>
      <c r="N81" s="3759"/>
      <c r="O81" s="3759" t="s">
        <v>80</v>
      </c>
      <c r="P81" s="3759">
        <v>480</v>
      </c>
      <c r="Q81" s="3759">
        <v>3</v>
      </c>
      <c r="R81" s="3759">
        <f t="shared" si="37"/>
        <v>1440</v>
      </c>
      <c r="S81" s="3891" t="s">
        <v>384</v>
      </c>
      <c r="T81" s="1977"/>
    </row>
    <row r="82" spans="1:23" s="973" customFormat="1" ht="12.75" customHeight="1" thickBot="1">
      <c r="A82" s="2461" t="s">
        <v>356</v>
      </c>
      <c r="B82" s="4395"/>
      <c r="C82" s="3760"/>
      <c r="D82" s="3760"/>
      <c r="E82" s="988" t="s">
        <v>696</v>
      </c>
      <c r="F82" s="988" t="s">
        <v>34</v>
      </c>
      <c r="G82" s="988" t="s">
        <v>536</v>
      </c>
      <c r="H82" s="988" t="s">
        <v>1569</v>
      </c>
      <c r="I82" s="3753"/>
      <c r="J82" s="2191" t="s">
        <v>131</v>
      </c>
      <c r="K82" s="3760">
        <v>180</v>
      </c>
      <c r="L82" s="1172"/>
      <c r="M82" s="1173"/>
      <c r="N82" s="3760"/>
      <c r="O82" s="3760" t="s">
        <v>80</v>
      </c>
      <c r="P82" s="3760">
        <v>480</v>
      </c>
      <c r="Q82" s="3760">
        <v>3</v>
      </c>
      <c r="R82" s="3760">
        <f t="shared" si="37"/>
        <v>1440</v>
      </c>
      <c r="S82" s="3887"/>
      <c r="T82" s="1977"/>
    </row>
    <row r="83" spans="1:23" s="973" customFormat="1" ht="12.75" customHeight="1" thickBot="1">
      <c r="A83" s="2461" t="s">
        <v>356</v>
      </c>
      <c r="B83" s="4395"/>
      <c r="C83" s="3761"/>
      <c r="D83" s="3761"/>
      <c r="E83" s="988" t="s">
        <v>696</v>
      </c>
      <c r="F83" s="988" t="s">
        <v>34</v>
      </c>
      <c r="G83" s="988" t="s">
        <v>536</v>
      </c>
      <c r="H83" s="988" t="s">
        <v>1569</v>
      </c>
      <c r="I83" s="3679"/>
      <c r="J83" s="2191" t="s">
        <v>69</v>
      </c>
      <c r="K83" s="3761">
        <v>180</v>
      </c>
      <c r="L83" s="1172"/>
      <c r="M83" s="1173"/>
      <c r="N83" s="3761"/>
      <c r="O83" s="3761" t="s">
        <v>80</v>
      </c>
      <c r="P83" s="3761">
        <v>480</v>
      </c>
      <c r="Q83" s="3761">
        <v>3</v>
      </c>
      <c r="R83" s="3761">
        <f t="shared" si="37"/>
        <v>1440</v>
      </c>
      <c r="S83" s="1130" t="s">
        <v>383</v>
      </c>
      <c r="T83" s="1977"/>
    </row>
    <row r="84" spans="1:23" s="973" customFormat="1" ht="12.75" customHeight="1" thickBot="1">
      <c r="A84" s="2461" t="s">
        <v>356</v>
      </c>
      <c r="B84" s="4395"/>
      <c r="C84" s="3952">
        <v>357140</v>
      </c>
      <c r="D84" s="3952">
        <v>1514</v>
      </c>
      <c r="E84" s="3952" t="s">
        <v>718</v>
      </c>
      <c r="F84" s="3952" t="s">
        <v>34</v>
      </c>
      <c r="G84" s="3952" t="s">
        <v>536</v>
      </c>
      <c r="H84" s="3952" t="s">
        <v>1637</v>
      </c>
      <c r="I84" s="4381" t="s">
        <v>132</v>
      </c>
      <c r="J84" s="2691" t="s">
        <v>1678</v>
      </c>
      <c r="K84" s="3952">
        <v>365</v>
      </c>
      <c r="L84" s="1172"/>
      <c r="M84" s="1173"/>
      <c r="N84" s="4106"/>
      <c r="O84" s="4106" t="s">
        <v>80</v>
      </c>
      <c r="P84" s="4106">
        <v>480</v>
      </c>
      <c r="Q84" s="4106">
        <v>3</v>
      </c>
      <c r="R84" s="4106">
        <f t="shared" si="37"/>
        <v>1440</v>
      </c>
      <c r="S84" s="1132" t="s">
        <v>385</v>
      </c>
      <c r="T84" s="1977"/>
    </row>
    <row r="85" spans="1:23" s="973" customFormat="1" ht="12.75" customHeight="1">
      <c r="A85" s="2461" t="s">
        <v>356</v>
      </c>
      <c r="B85" s="4395"/>
      <c r="C85" s="3953"/>
      <c r="D85" s="3953"/>
      <c r="E85" s="3953"/>
      <c r="F85" s="3953"/>
      <c r="G85" s="3953"/>
      <c r="H85" s="3953"/>
      <c r="I85" s="4382"/>
      <c r="J85" s="2691" t="s">
        <v>134</v>
      </c>
      <c r="K85" s="3953"/>
      <c r="L85" s="1172"/>
      <c r="M85" s="1173"/>
      <c r="N85" s="3760"/>
      <c r="O85" s="3760" t="s">
        <v>80</v>
      </c>
      <c r="P85" s="3760">
        <v>480</v>
      </c>
      <c r="Q85" s="3760">
        <v>3</v>
      </c>
      <c r="R85" s="3760">
        <f t="shared" si="37"/>
        <v>1440</v>
      </c>
      <c r="S85" s="3886" t="s">
        <v>383</v>
      </c>
      <c r="T85" s="1977"/>
    </row>
    <row r="86" spans="1:23" s="973" customFormat="1" ht="12.75" customHeight="1" thickBot="1">
      <c r="A86" s="2461" t="s">
        <v>356</v>
      </c>
      <c r="B86" s="4395"/>
      <c r="C86" s="3954"/>
      <c r="D86" s="3954"/>
      <c r="E86" s="3954"/>
      <c r="F86" s="3954"/>
      <c r="G86" s="3954"/>
      <c r="H86" s="3954"/>
      <c r="I86" s="4383"/>
      <c r="J86" s="2691" t="s">
        <v>135</v>
      </c>
      <c r="K86" s="3954"/>
      <c r="L86" s="1172"/>
      <c r="M86" s="1173"/>
      <c r="N86" s="3761"/>
      <c r="O86" s="3761" t="s">
        <v>80</v>
      </c>
      <c r="P86" s="3761">
        <v>480</v>
      </c>
      <c r="Q86" s="3761">
        <v>3</v>
      </c>
      <c r="R86" s="3761">
        <f t="shared" si="37"/>
        <v>1440</v>
      </c>
      <c r="S86" s="3887"/>
      <c r="T86" s="1977"/>
    </row>
    <row r="87" spans="1:23" s="973" customFormat="1" ht="12.75" customHeight="1" thickBot="1">
      <c r="A87" s="2461" t="s">
        <v>356</v>
      </c>
      <c r="B87" s="4395"/>
      <c r="C87" s="3990">
        <v>357142</v>
      </c>
      <c r="D87" s="3990">
        <v>1516</v>
      </c>
      <c r="E87" s="3990" t="s">
        <v>718</v>
      </c>
      <c r="F87" s="3990" t="s">
        <v>34</v>
      </c>
      <c r="G87" s="3990" t="s">
        <v>536</v>
      </c>
      <c r="H87" s="3990" t="s">
        <v>1637</v>
      </c>
      <c r="I87" s="4427" t="s">
        <v>139</v>
      </c>
      <c r="J87" s="2692" t="s">
        <v>1679</v>
      </c>
      <c r="K87" s="3990">
        <v>365</v>
      </c>
      <c r="L87" s="1172"/>
      <c r="M87" s="1173"/>
      <c r="N87" s="4106"/>
      <c r="O87" s="4106" t="s">
        <v>80</v>
      </c>
      <c r="P87" s="4106">
        <v>480</v>
      </c>
      <c r="Q87" s="4106">
        <v>3</v>
      </c>
      <c r="R87" s="4106">
        <f t="shared" si="37"/>
        <v>1440</v>
      </c>
      <c r="S87" s="1132" t="s">
        <v>385</v>
      </c>
      <c r="T87" s="1977"/>
    </row>
    <row r="88" spans="1:23" s="973" customFormat="1" ht="12.75" customHeight="1" thickBot="1">
      <c r="A88" s="2461" t="s">
        <v>356</v>
      </c>
      <c r="B88" s="4395"/>
      <c r="C88" s="3991"/>
      <c r="D88" s="3991"/>
      <c r="E88" s="3991"/>
      <c r="F88" s="3991"/>
      <c r="G88" s="3991"/>
      <c r="H88" s="3991"/>
      <c r="I88" s="4428"/>
      <c r="J88" s="2692" t="s">
        <v>143</v>
      </c>
      <c r="K88" s="3991"/>
      <c r="L88" s="1172"/>
      <c r="M88" s="1173"/>
      <c r="N88" s="3761"/>
      <c r="O88" s="3761" t="s">
        <v>80</v>
      </c>
      <c r="P88" s="3761">
        <v>480</v>
      </c>
      <c r="Q88" s="3761">
        <v>3</v>
      </c>
      <c r="R88" s="3761">
        <f t="shared" si="37"/>
        <v>1440</v>
      </c>
      <c r="S88" s="1130" t="s">
        <v>383</v>
      </c>
      <c r="T88" s="1977"/>
    </row>
    <row r="89" spans="1:23" s="973" customFormat="1" ht="12" customHeight="1">
      <c r="A89" s="2461" t="s">
        <v>356</v>
      </c>
      <c r="B89" s="4395"/>
      <c r="C89" s="4004">
        <v>357141</v>
      </c>
      <c r="D89" s="4004">
        <v>1517</v>
      </c>
      <c r="E89" s="4004" t="s">
        <v>718</v>
      </c>
      <c r="F89" s="4004" t="s">
        <v>34</v>
      </c>
      <c r="G89" s="4004" t="s">
        <v>536</v>
      </c>
      <c r="H89" s="4004" t="s">
        <v>1637</v>
      </c>
      <c r="I89" s="4434" t="s">
        <v>144</v>
      </c>
      <c r="J89" s="2693" t="s">
        <v>1680</v>
      </c>
      <c r="K89" s="4004">
        <v>365</v>
      </c>
      <c r="L89" s="1172"/>
      <c r="M89" s="1173"/>
      <c r="N89" s="4106"/>
      <c r="O89" s="4106" t="s">
        <v>80</v>
      </c>
      <c r="P89" s="4106">
        <v>480</v>
      </c>
      <c r="Q89" s="4106">
        <v>3</v>
      </c>
      <c r="R89" s="4106">
        <f t="shared" si="37"/>
        <v>1440</v>
      </c>
      <c r="S89" s="3886" t="s">
        <v>385</v>
      </c>
      <c r="T89" s="1977"/>
    </row>
    <row r="90" spans="1:23" s="973" customFormat="1" ht="13.5" customHeight="1" thickBot="1">
      <c r="A90" s="2461" t="s">
        <v>356</v>
      </c>
      <c r="B90" s="4395"/>
      <c r="C90" s="4006"/>
      <c r="D90" s="4006"/>
      <c r="E90" s="4006"/>
      <c r="F90" s="4006"/>
      <c r="G90" s="4006"/>
      <c r="H90" s="4006"/>
      <c r="I90" s="4436"/>
      <c r="J90" s="2693" t="s">
        <v>146</v>
      </c>
      <c r="K90" s="4006"/>
      <c r="L90" s="1172"/>
      <c r="M90" s="1173"/>
      <c r="N90" s="3761"/>
      <c r="O90" s="3761" t="s">
        <v>80</v>
      </c>
      <c r="P90" s="3761">
        <v>480</v>
      </c>
      <c r="Q90" s="3761">
        <v>3</v>
      </c>
      <c r="R90" s="3761">
        <f t="shared" si="37"/>
        <v>1440</v>
      </c>
      <c r="S90" s="3887"/>
      <c r="T90" s="1977"/>
    </row>
    <row r="91" spans="1:23" s="973" customFormat="1" ht="12.75" customHeight="1">
      <c r="A91" s="2461" t="s">
        <v>356</v>
      </c>
      <c r="B91" s="4395"/>
      <c r="C91" s="2788">
        <v>366801</v>
      </c>
      <c r="D91" s="2789">
        <v>7164</v>
      </c>
      <c r="E91" s="2789" t="s">
        <v>718</v>
      </c>
      <c r="F91" s="2789" t="s">
        <v>34</v>
      </c>
      <c r="G91" s="2789" t="s">
        <v>536</v>
      </c>
      <c r="H91" s="2789" t="str">
        <f t="shared" ref="H91" si="38">A91&amp;"-"&amp;E91&amp;F91&amp;"-"&amp;G91</f>
        <v>PK5-YR-ME</v>
      </c>
      <c r="I91" s="2792" t="s">
        <v>1785</v>
      </c>
      <c r="J91" s="2791" t="s">
        <v>1788</v>
      </c>
      <c r="K91" s="2790">
        <v>365</v>
      </c>
      <c r="L91" s="1172"/>
      <c r="M91" s="1173"/>
      <c r="N91" s="1173"/>
      <c r="O91" s="1694" t="s">
        <v>80</v>
      </c>
      <c r="P91" s="964"/>
      <c r="Q91" s="964">
        <v>30</v>
      </c>
      <c r="R91" s="964">
        <v>1</v>
      </c>
      <c r="S91" s="2787">
        <v>30</v>
      </c>
      <c r="T91" s="1132" t="s">
        <v>385</v>
      </c>
      <c r="U91" s="1252"/>
      <c r="V91" s="1251"/>
      <c r="W91" s="1251"/>
    </row>
    <row r="92" spans="1:23" ht="12.75" customHeight="1" thickBot="1">
      <c r="A92" s="2461" t="s">
        <v>356</v>
      </c>
      <c r="B92" s="4395"/>
      <c r="C92" s="2689">
        <v>366323</v>
      </c>
      <c r="D92" s="2689">
        <v>6783</v>
      </c>
      <c r="E92" s="2690" t="s">
        <v>718</v>
      </c>
      <c r="F92" s="2682" t="s">
        <v>34</v>
      </c>
      <c r="G92" s="2682" t="s">
        <v>536</v>
      </c>
      <c r="H92" s="2682" t="str">
        <f t="shared" ref="H92" si="39">A92&amp;"-"&amp;E92&amp;F92&amp;"-"&amp;G92</f>
        <v>PK5-YR-ME</v>
      </c>
      <c r="I92" s="2686" t="s">
        <v>1661</v>
      </c>
      <c r="J92" s="2684" t="s">
        <v>1696</v>
      </c>
      <c r="K92" s="2685">
        <v>540</v>
      </c>
      <c r="L92" s="701"/>
      <c r="M92" s="702"/>
      <c r="O92" s="970" t="s">
        <v>80</v>
      </c>
      <c r="P92" s="970"/>
      <c r="Q92" s="970">
        <v>60</v>
      </c>
      <c r="R92" s="970">
        <v>1</v>
      </c>
      <c r="S92" s="1905">
        <v>60</v>
      </c>
      <c r="T92" s="2655" t="s">
        <v>385</v>
      </c>
      <c r="U92" s="1252"/>
      <c r="V92" s="666"/>
      <c r="W92" s="666"/>
    </row>
    <row r="93" spans="1:23" s="973" customFormat="1" ht="12.75" customHeight="1" thickBot="1">
      <c r="A93" s="2461" t="s">
        <v>356</v>
      </c>
      <c r="B93" s="4395"/>
      <c r="C93" s="4106">
        <v>357145</v>
      </c>
      <c r="D93" s="4106">
        <v>1518</v>
      </c>
      <c r="E93" s="988" t="s">
        <v>34</v>
      </c>
      <c r="F93" s="988" t="s">
        <v>9</v>
      </c>
      <c r="G93" s="988" t="s">
        <v>536</v>
      </c>
      <c r="H93" s="988" t="s">
        <v>1569</v>
      </c>
      <c r="I93" s="3568" t="s">
        <v>147</v>
      </c>
      <c r="J93" s="2191" t="s">
        <v>1550</v>
      </c>
      <c r="K93" s="4106">
        <v>120</v>
      </c>
      <c r="L93" s="1172"/>
      <c r="M93" s="1173"/>
      <c r="N93" s="4106"/>
      <c r="O93" s="4106" t="s">
        <v>80</v>
      </c>
      <c r="P93" s="4106">
        <v>120</v>
      </c>
      <c r="Q93" s="4106">
        <v>2</v>
      </c>
      <c r="R93" s="4106">
        <f t="shared" si="37"/>
        <v>240</v>
      </c>
      <c r="S93" s="1130" t="s">
        <v>384</v>
      </c>
      <c r="T93" s="1977"/>
    </row>
    <row r="94" spans="1:23" s="973" customFormat="1" ht="12.75" customHeight="1" thickBot="1">
      <c r="A94" s="2461" t="s">
        <v>356</v>
      </c>
      <c r="B94" s="4395"/>
      <c r="C94" s="3760"/>
      <c r="D94" s="3760"/>
      <c r="E94" s="988" t="s">
        <v>34</v>
      </c>
      <c r="F94" s="988" t="s">
        <v>9</v>
      </c>
      <c r="G94" s="988" t="s">
        <v>536</v>
      </c>
      <c r="H94" s="988" t="s">
        <v>1569</v>
      </c>
      <c r="I94" s="3753"/>
      <c r="J94" s="3842" t="s">
        <v>1551</v>
      </c>
      <c r="K94" s="3760"/>
      <c r="L94" s="637"/>
      <c r="M94" s="1251"/>
      <c r="N94" s="3760"/>
      <c r="O94" s="3760"/>
      <c r="P94" s="3760"/>
      <c r="Q94" s="3760"/>
      <c r="R94" s="3760"/>
      <c r="S94" s="1130"/>
      <c r="T94" s="1977"/>
    </row>
    <row r="95" spans="1:23" s="973" customFormat="1" ht="12.75" customHeight="1" thickBot="1">
      <c r="A95" s="2461" t="s">
        <v>356</v>
      </c>
      <c r="B95" s="4396"/>
      <c r="C95" s="3795"/>
      <c r="D95" s="3795"/>
      <c r="E95" s="2192" t="s">
        <v>34</v>
      </c>
      <c r="F95" s="2192" t="s">
        <v>9</v>
      </c>
      <c r="G95" s="2192" t="s">
        <v>536</v>
      </c>
      <c r="H95" s="2192" t="s">
        <v>1569</v>
      </c>
      <c r="I95" s="3569"/>
      <c r="J95" s="4362"/>
      <c r="K95" s="3795">
        <v>120</v>
      </c>
      <c r="L95" s="1360"/>
      <c r="M95" s="1361"/>
      <c r="N95" s="3795"/>
      <c r="O95" s="3795" t="s">
        <v>80</v>
      </c>
      <c r="P95" s="3795">
        <v>120</v>
      </c>
      <c r="Q95" s="3795">
        <v>2</v>
      </c>
      <c r="R95" s="3795">
        <f t="shared" si="37"/>
        <v>240</v>
      </c>
      <c r="S95" s="1130" t="s">
        <v>383</v>
      </c>
      <c r="T95" s="1977"/>
    </row>
    <row r="96" spans="1:23" s="973" customFormat="1" ht="12" customHeight="1">
      <c r="A96" s="2699" t="s">
        <v>356</v>
      </c>
      <c r="B96" s="4394" t="s">
        <v>423</v>
      </c>
      <c r="C96" s="3759">
        <v>357171</v>
      </c>
      <c r="D96" s="3759">
        <v>1507</v>
      </c>
      <c r="E96" s="603"/>
      <c r="F96" s="603"/>
      <c r="G96" s="603"/>
      <c r="H96" s="603"/>
      <c r="I96" s="634" t="s">
        <v>106</v>
      </c>
      <c r="J96" s="652" t="s">
        <v>107</v>
      </c>
      <c r="K96" s="3742">
        <v>30</v>
      </c>
      <c r="L96" s="1495"/>
      <c r="M96" s="1496"/>
      <c r="N96" s="950"/>
      <c r="O96" s="1497" t="s">
        <v>80</v>
      </c>
      <c r="P96" s="950">
        <v>60</v>
      </c>
      <c r="Q96" s="950">
        <v>1</v>
      </c>
      <c r="R96" s="1498">
        <f t="shared" ref="R96:R121" si="40">P96*Q96</f>
        <v>60</v>
      </c>
      <c r="S96" s="3886" t="s">
        <v>383</v>
      </c>
      <c r="T96" s="1977"/>
    </row>
    <row r="97" spans="1:20" s="973" customFormat="1" ht="12" customHeight="1">
      <c r="A97" s="2461" t="s">
        <v>356</v>
      </c>
      <c r="B97" s="4395"/>
      <c r="C97" s="3760"/>
      <c r="D97" s="3760"/>
      <c r="E97" s="640"/>
      <c r="F97" s="640"/>
      <c r="G97" s="640"/>
      <c r="H97" s="640"/>
      <c r="I97" s="641" t="s">
        <v>106</v>
      </c>
      <c r="J97" s="700" t="s">
        <v>108</v>
      </c>
      <c r="K97" s="3743"/>
      <c r="L97" s="1172"/>
      <c r="M97" s="1173"/>
      <c r="N97" s="1625"/>
      <c r="O97" s="1174" t="s">
        <v>80</v>
      </c>
      <c r="P97" s="1625">
        <v>60</v>
      </c>
      <c r="Q97" s="1625">
        <v>1</v>
      </c>
      <c r="R97" s="1175">
        <f t="shared" si="40"/>
        <v>60</v>
      </c>
      <c r="S97" s="3882"/>
      <c r="T97" s="1251"/>
    </row>
    <row r="98" spans="1:20" s="973" customFormat="1" ht="12" customHeight="1">
      <c r="A98" s="2461" t="s">
        <v>356</v>
      </c>
      <c r="B98" s="4395"/>
      <c r="C98" s="3760"/>
      <c r="D98" s="3760"/>
      <c r="E98" s="640"/>
      <c r="F98" s="640"/>
      <c r="G98" s="640"/>
      <c r="H98" s="640"/>
      <c r="I98" s="641" t="s">
        <v>106</v>
      </c>
      <c r="J98" s="700" t="s">
        <v>109</v>
      </c>
      <c r="K98" s="3743"/>
      <c r="L98" s="1172"/>
      <c r="M98" s="1173"/>
      <c r="N98" s="1625"/>
      <c r="O98" s="1174" t="s">
        <v>80</v>
      </c>
      <c r="P98" s="1625">
        <v>60</v>
      </c>
      <c r="Q98" s="1625">
        <v>1</v>
      </c>
      <c r="R98" s="1175">
        <f t="shared" si="40"/>
        <v>60</v>
      </c>
      <c r="S98" s="3882"/>
      <c r="T98" s="1251"/>
    </row>
    <row r="99" spans="1:20" s="973" customFormat="1" ht="12" customHeight="1">
      <c r="A99" s="2461" t="s">
        <v>356</v>
      </c>
      <c r="B99" s="4395"/>
      <c r="C99" s="3760"/>
      <c r="D99" s="3760"/>
      <c r="E99" s="640"/>
      <c r="F99" s="640"/>
      <c r="G99" s="640"/>
      <c r="H99" s="640"/>
      <c r="I99" s="609" t="s">
        <v>110</v>
      </c>
      <c r="J99" s="700" t="s">
        <v>128</v>
      </c>
      <c r="K99" s="3743"/>
      <c r="L99" s="1172"/>
      <c r="M99" s="1173"/>
      <c r="N99" s="1625"/>
      <c r="O99" s="1174" t="s">
        <v>80</v>
      </c>
      <c r="P99" s="1625">
        <v>60</v>
      </c>
      <c r="Q99" s="1625">
        <v>1</v>
      </c>
      <c r="R99" s="1175">
        <f t="shared" si="40"/>
        <v>60</v>
      </c>
      <c r="S99" s="3882"/>
      <c r="T99" s="1251"/>
    </row>
    <row r="100" spans="1:20" s="973" customFormat="1" ht="12.75" customHeight="1">
      <c r="A100" s="2461" t="s">
        <v>356</v>
      </c>
      <c r="B100" s="4395"/>
      <c r="C100" s="3760"/>
      <c r="D100" s="3760"/>
      <c r="E100" s="640"/>
      <c r="F100" s="640"/>
      <c r="G100" s="640"/>
      <c r="H100" s="640"/>
      <c r="I100" s="609" t="s">
        <v>112</v>
      </c>
      <c r="J100" s="700" t="s">
        <v>113</v>
      </c>
      <c r="K100" s="3743"/>
      <c r="L100" s="1172"/>
      <c r="M100" s="1173"/>
      <c r="N100" s="1625"/>
      <c r="O100" s="1174" t="s">
        <v>80</v>
      </c>
      <c r="P100" s="1625">
        <v>60</v>
      </c>
      <c r="Q100" s="1625">
        <v>1</v>
      </c>
      <c r="R100" s="1175">
        <f t="shared" si="40"/>
        <v>60</v>
      </c>
      <c r="S100" s="3882"/>
      <c r="T100" s="1251"/>
    </row>
    <row r="101" spans="1:20" s="973" customFormat="1" ht="12.75" customHeight="1">
      <c r="A101" s="2461" t="s">
        <v>356</v>
      </c>
      <c r="B101" s="4395"/>
      <c r="C101" s="3760"/>
      <c r="D101" s="3760"/>
      <c r="E101" s="640"/>
      <c r="F101" s="640"/>
      <c r="G101" s="640"/>
      <c r="H101" s="640"/>
      <c r="I101" s="609" t="s">
        <v>114</v>
      </c>
      <c r="J101" s="700" t="s">
        <v>115</v>
      </c>
      <c r="K101" s="3743"/>
      <c r="L101" s="1172"/>
      <c r="M101" s="1173"/>
      <c r="N101" s="1625"/>
      <c r="O101" s="1174" t="s">
        <v>80</v>
      </c>
      <c r="P101" s="1625">
        <v>60</v>
      </c>
      <c r="Q101" s="1625">
        <v>1</v>
      </c>
      <c r="R101" s="1175">
        <f t="shared" si="40"/>
        <v>60</v>
      </c>
      <c r="S101" s="3882"/>
      <c r="T101" s="1251"/>
    </row>
    <row r="102" spans="1:20" s="973" customFormat="1" ht="12.75" customHeight="1">
      <c r="A102" s="2461" t="s">
        <v>356</v>
      </c>
      <c r="B102" s="4395"/>
      <c r="C102" s="3760"/>
      <c r="D102" s="3760"/>
      <c r="E102" s="640"/>
      <c r="F102" s="640"/>
      <c r="G102" s="640"/>
      <c r="H102" s="640"/>
      <c r="I102" s="641" t="s">
        <v>116</v>
      </c>
      <c r="J102" s="700" t="s">
        <v>117</v>
      </c>
      <c r="K102" s="3743"/>
      <c r="L102" s="1172"/>
      <c r="M102" s="1173"/>
      <c r="N102" s="1625"/>
      <c r="O102" s="1174" t="s">
        <v>80</v>
      </c>
      <c r="P102" s="1625">
        <v>60</v>
      </c>
      <c r="Q102" s="1625">
        <v>1</v>
      </c>
      <c r="R102" s="1175">
        <f t="shared" si="40"/>
        <v>60</v>
      </c>
      <c r="S102" s="3882"/>
      <c r="T102" s="1251"/>
    </row>
    <row r="103" spans="1:20" s="973" customFormat="1" ht="12.75" customHeight="1">
      <c r="A103" s="2461" t="s">
        <v>356</v>
      </c>
      <c r="B103" s="4395"/>
      <c r="C103" s="3760"/>
      <c r="D103" s="3760"/>
      <c r="E103" s="640"/>
      <c r="F103" s="640"/>
      <c r="G103" s="640"/>
      <c r="H103" s="640"/>
      <c r="I103" s="641" t="s">
        <v>116</v>
      </c>
      <c r="J103" s="700" t="s">
        <v>118</v>
      </c>
      <c r="K103" s="3743"/>
      <c r="L103" s="1172"/>
      <c r="M103" s="1173"/>
      <c r="N103" s="1625"/>
      <c r="O103" s="1174" t="s">
        <v>80</v>
      </c>
      <c r="P103" s="1625">
        <v>60</v>
      </c>
      <c r="Q103" s="1625">
        <v>1</v>
      </c>
      <c r="R103" s="1175">
        <f t="shared" si="40"/>
        <v>60</v>
      </c>
      <c r="S103" s="3882"/>
      <c r="T103" s="1251"/>
    </row>
    <row r="104" spans="1:20" s="973" customFormat="1" ht="12.75" customHeight="1">
      <c r="A104" s="2461" t="s">
        <v>356</v>
      </c>
      <c r="B104" s="4395"/>
      <c r="C104" s="3760"/>
      <c r="D104" s="3760"/>
      <c r="E104" s="640"/>
      <c r="F104" s="640"/>
      <c r="G104" s="640"/>
      <c r="H104" s="640"/>
      <c r="I104" s="641" t="s">
        <v>116</v>
      </c>
      <c r="J104" s="700" t="s">
        <v>119</v>
      </c>
      <c r="K104" s="3743"/>
      <c r="L104" s="1172"/>
      <c r="M104" s="1173"/>
      <c r="N104" s="1625"/>
      <c r="O104" s="1174" t="s">
        <v>80</v>
      </c>
      <c r="P104" s="1625">
        <v>60</v>
      </c>
      <c r="Q104" s="1625">
        <v>1</v>
      </c>
      <c r="R104" s="1175">
        <f t="shared" si="40"/>
        <v>60</v>
      </c>
      <c r="S104" s="3882"/>
      <c r="T104" s="1251"/>
    </row>
    <row r="105" spans="1:20" s="973" customFormat="1" ht="12.75" customHeight="1" thickBot="1">
      <c r="A105" s="2461" t="s">
        <v>356</v>
      </c>
      <c r="B105" s="4395"/>
      <c r="C105" s="3795"/>
      <c r="D105" s="3795"/>
      <c r="E105" s="662"/>
      <c r="F105" s="662"/>
      <c r="G105" s="662"/>
      <c r="H105" s="662"/>
      <c r="I105" s="677" t="s">
        <v>120</v>
      </c>
      <c r="J105" s="664" t="s">
        <v>121</v>
      </c>
      <c r="K105" s="3548"/>
      <c r="L105" s="637"/>
      <c r="M105" s="1251"/>
      <c r="N105" s="1960"/>
      <c r="O105" s="2174" t="s">
        <v>80</v>
      </c>
      <c r="P105" s="1960">
        <v>60</v>
      </c>
      <c r="Q105" s="1960">
        <v>1</v>
      </c>
      <c r="R105" s="1499">
        <f t="shared" si="40"/>
        <v>60</v>
      </c>
      <c r="S105" s="3882"/>
      <c r="T105" s="1251"/>
    </row>
    <row r="106" spans="1:20" s="973" customFormat="1" ht="12.75" customHeight="1" thickBot="1">
      <c r="A106" s="2461" t="s">
        <v>356</v>
      </c>
      <c r="B106" s="4395"/>
      <c r="C106" s="1728">
        <v>357177</v>
      </c>
      <c r="D106" s="1728">
        <v>1510</v>
      </c>
      <c r="E106" s="2087" t="s">
        <v>34</v>
      </c>
      <c r="F106" s="2087" t="s">
        <v>42</v>
      </c>
      <c r="G106" s="2087" t="s">
        <v>706</v>
      </c>
      <c r="H106" s="2087" t="s">
        <v>1356</v>
      </c>
      <c r="I106" s="2088" t="s">
        <v>1307</v>
      </c>
      <c r="J106" s="2088" t="s">
        <v>1308</v>
      </c>
      <c r="K106" s="957">
        <v>120</v>
      </c>
      <c r="L106" s="1492"/>
      <c r="M106" s="1493"/>
      <c r="N106" s="957"/>
      <c r="O106" s="957" t="s">
        <v>80</v>
      </c>
      <c r="P106" s="957">
        <v>60</v>
      </c>
      <c r="Q106" s="957">
        <v>2</v>
      </c>
      <c r="R106" s="1171">
        <f t="shared" si="40"/>
        <v>120</v>
      </c>
      <c r="S106" s="1130" t="s">
        <v>383</v>
      </c>
      <c r="T106" s="1977"/>
    </row>
    <row r="107" spans="1:20" s="973" customFormat="1" ht="12.75" customHeight="1">
      <c r="A107" s="2461" t="s">
        <v>356</v>
      </c>
      <c r="B107" s="4395"/>
      <c r="C107" s="3759">
        <v>357176</v>
      </c>
      <c r="D107" s="3759">
        <v>1513</v>
      </c>
      <c r="E107" s="988" t="s">
        <v>696</v>
      </c>
      <c r="F107" s="988" t="s">
        <v>34</v>
      </c>
      <c r="G107" s="988" t="s">
        <v>536</v>
      </c>
      <c r="H107" s="988" t="s">
        <v>1569</v>
      </c>
      <c r="I107" s="3752" t="s">
        <v>130</v>
      </c>
      <c r="J107" s="2191" t="s">
        <v>68</v>
      </c>
      <c r="K107" s="3759">
        <v>180</v>
      </c>
      <c r="L107" s="1172"/>
      <c r="M107" s="1173"/>
      <c r="N107" s="1625"/>
      <c r="O107" s="1174" t="s">
        <v>80</v>
      </c>
      <c r="P107" s="1625">
        <v>480</v>
      </c>
      <c r="Q107" s="1625">
        <v>3</v>
      </c>
      <c r="R107" s="1175">
        <f t="shared" si="40"/>
        <v>1440</v>
      </c>
      <c r="S107" s="3891" t="s">
        <v>384</v>
      </c>
      <c r="T107" s="1977"/>
    </row>
    <row r="108" spans="1:20" s="973" customFormat="1" ht="12.75" customHeight="1" thickBot="1">
      <c r="A108" s="2461" t="s">
        <v>356</v>
      </c>
      <c r="B108" s="4395"/>
      <c r="C108" s="3760"/>
      <c r="D108" s="3760"/>
      <c r="E108" s="988" t="s">
        <v>696</v>
      </c>
      <c r="F108" s="988" t="s">
        <v>34</v>
      </c>
      <c r="G108" s="988" t="s">
        <v>536</v>
      </c>
      <c r="H108" s="988" t="s">
        <v>1569</v>
      </c>
      <c r="I108" s="3753"/>
      <c r="J108" s="2191" t="s">
        <v>131</v>
      </c>
      <c r="K108" s="3760">
        <v>180</v>
      </c>
      <c r="L108" s="1172"/>
      <c r="M108" s="1173"/>
      <c r="N108" s="1625"/>
      <c r="O108" s="1174" t="s">
        <v>80</v>
      </c>
      <c r="P108" s="1625">
        <v>480</v>
      </c>
      <c r="Q108" s="1625">
        <v>3</v>
      </c>
      <c r="R108" s="1175">
        <f t="shared" si="40"/>
        <v>1440</v>
      </c>
      <c r="S108" s="3887"/>
      <c r="T108" s="1977"/>
    </row>
    <row r="109" spans="1:20" s="973" customFormat="1" ht="12.75" customHeight="1" thickBot="1">
      <c r="A109" s="2461" t="s">
        <v>356</v>
      </c>
      <c r="B109" s="4395"/>
      <c r="C109" s="3761"/>
      <c r="D109" s="3761"/>
      <c r="E109" s="988" t="s">
        <v>696</v>
      </c>
      <c r="F109" s="988" t="s">
        <v>34</v>
      </c>
      <c r="G109" s="988" t="s">
        <v>536</v>
      </c>
      <c r="H109" s="988" t="s">
        <v>1569</v>
      </c>
      <c r="I109" s="3679"/>
      <c r="J109" s="2191" t="s">
        <v>69</v>
      </c>
      <c r="K109" s="3761">
        <v>180</v>
      </c>
      <c r="L109" s="1172"/>
      <c r="M109" s="1173"/>
      <c r="N109" s="1625"/>
      <c r="O109" s="1174" t="s">
        <v>80</v>
      </c>
      <c r="P109" s="1625">
        <v>480</v>
      </c>
      <c r="Q109" s="1625">
        <v>3</v>
      </c>
      <c r="R109" s="1175">
        <f t="shared" si="40"/>
        <v>1440</v>
      </c>
      <c r="S109" s="1130" t="s">
        <v>383</v>
      </c>
      <c r="T109" s="1977"/>
    </row>
    <row r="110" spans="1:20" s="973" customFormat="1" ht="12.75" customHeight="1" thickBot="1">
      <c r="A110" s="2461" t="s">
        <v>356</v>
      </c>
      <c r="B110" s="4395"/>
      <c r="C110" s="3952">
        <v>357173</v>
      </c>
      <c r="D110" s="3952">
        <v>1514</v>
      </c>
      <c r="E110" s="3952" t="s">
        <v>718</v>
      </c>
      <c r="F110" s="3952" t="s">
        <v>34</v>
      </c>
      <c r="G110" s="3952" t="s">
        <v>536</v>
      </c>
      <c r="H110" s="3952" t="s">
        <v>1637</v>
      </c>
      <c r="I110" s="4381" t="s">
        <v>132</v>
      </c>
      <c r="J110" s="2691" t="s">
        <v>1678</v>
      </c>
      <c r="K110" s="3952">
        <v>365</v>
      </c>
      <c r="L110" s="1172"/>
      <c r="M110" s="1173"/>
      <c r="N110" s="1625"/>
      <c r="O110" s="1174" t="s">
        <v>80</v>
      </c>
      <c r="P110" s="1625">
        <v>480</v>
      </c>
      <c r="Q110" s="1625">
        <v>3</v>
      </c>
      <c r="R110" s="1175">
        <f t="shared" si="40"/>
        <v>1440</v>
      </c>
      <c r="S110" s="1132" t="s">
        <v>385</v>
      </c>
      <c r="T110" s="1977"/>
    </row>
    <row r="111" spans="1:20" s="973" customFormat="1" ht="12.75" customHeight="1">
      <c r="A111" s="2461" t="s">
        <v>356</v>
      </c>
      <c r="B111" s="4395"/>
      <c r="C111" s="3953"/>
      <c r="D111" s="3953"/>
      <c r="E111" s="3953"/>
      <c r="F111" s="3953"/>
      <c r="G111" s="3953"/>
      <c r="H111" s="3953"/>
      <c r="I111" s="4382"/>
      <c r="J111" s="2691" t="s">
        <v>134</v>
      </c>
      <c r="K111" s="3953"/>
      <c r="L111" s="1172"/>
      <c r="M111" s="1173"/>
      <c r="N111" s="1625"/>
      <c r="O111" s="1174" t="s">
        <v>80</v>
      </c>
      <c r="P111" s="1625">
        <v>480</v>
      </c>
      <c r="Q111" s="1625">
        <v>3</v>
      </c>
      <c r="R111" s="1175">
        <f t="shared" si="40"/>
        <v>1440</v>
      </c>
      <c r="S111" s="3886" t="s">
        <v>383</v>
      </c>
      <c r="T111" s="1977"/>
    </row>
    <row r="112" spans="1:20" s="973" customFormat="1" ht="12.75" customHeight="1" thickBot="1">
      <c r="A112" s="2461" t="s">
        <v>356</v>
      </c>
      <c r="B112" s="4395"/>
      <c r="C112" s="3954"/>
      <c r="D112" s="3954"/>
      <c r="E112" s="3954"/>
      <c r="F112" s="3954"/>
      <c r="G112" s="3954"/>
      <c r="H112" s="3954"/>
      <c r="I112" s="4383"/>
      <c r="J112" s="2691" t="s">
        <v>135</v>
      </c>
      <c r="K112" s="3954"/>
      <c r="L112" s="1172"/>
      <c r="M112" s="1173"/>
      <c r="N112" s="1625"/>
      <c r="O112" s="1174" t="s">
        <v>80</v>
      </c>
      <c r="P112" s="1625">
        <v>480</v>
      </c>
      <c r="Q112" s="1625">
        <v>3</v>
      </c>
      <c r="R112" s="1175">
        <f t="shared" si="40"/>
        <v>1440</v>
      </c>
      <c r="S112" s="3887"/>
      <c r="T112" s="1977"/>
    </row>
    <row r="113" spans="1:23" s="973" customFormat="1" ht="12.75" customHeight="1" thickBot="1">
      <c r="A113" s="2461" t="s">
        <v>356</v>
      </c>
      <c r="B113" s="4395"/>
      <c r="C113" s="3990">
        <v>357175</v>
      </c>
      <c r="D113" s="3990">
        <v>1516</v>
      </c>
      <c r="E113" s="3990" t="s">
        <v>718</v>
      </c>
      <c r="F113" s="3990" t="s">
        <v>34</v>
      </c>
      <c r="G113" s="3990" t="s">
        <v>536</v>
      </c>
      <c r="H113" s="3990" t="s">
        <v>1637</v>
      </c>
      <c r="I113" s="4427" t="s">
        <v>139</v>
      </c>
      <c r="J113" s="2692" t="s">
        <v>1679</v>
      </c>
      <c r="K113" s="3990">
        <v>365</v>
      </c>
      <c r="L113" s="1172"/>
      <c r="M113" s="1173"/>
      <c r="N113" s="1625"/>
      <c r="O113" s="1174" t="s">
        <v>80</v>
      </c>
      <c r="P113" s="1625">
        <v>480</v>
      </c>
      <c r="Q113" s="1625">
        <v>3</v>
      </c>
      <c r="R113" s="1175">
        <f t="shared" si="40"/>
        <v>1440</v>
      </c>
      <c r="S113" s="1132" t="s">
        <v>385</v>
      </c>
      <c r="T113" s="1977"/>
    </row>
    <row r="114" spans="1:23" s="973" customFormat="1" ht="12.75" customHeight="1" thickBot="1">
      <c r="A114" s="2461" t="s">
        <v>356</v>
      </c>
      <c r="B114" s="4395"/>
      <c r="C114" s="3991"/>
      <c r="D114" s="3991"/>
      <c r="E114" s="3991"/>
      <c r="F114" s="3991"/>
      <c r="G114" s="3991"/>
      <c r="H114" s="3991"/>
      <c r="I114" s="4428"/>
      <c r="J114" s="2692" t="s">
        <v>143</v>
      </c>
      <c r="K114" s="3991"/>
      <c r="L114" s="1172"/>
      <c r="M114" s="1173"/>
      <c r="N114" s="1625"/>
      <c r="O114" s="1174" t="s">
        <v>80</v>
      </c>
      <c r="P114" s="1625">
        <v>480</v>
      </c>
      <c r="Q114" s="1625">
        <v>3</v>
      </c>
      <c r="R114" s="1175">
        <f t="shared" si="40"/>
        <v>1440</v>
      </c>
      <c r="S114" s="1130" t="s">
        <v>383</v>
      </c>
      <c r="T114" s="1977"/>
    </row>
    <row r="115" spans="1:23" s="973" customFormat="1" ht="12" customHeight="1">
      <c r="A115" s="2461" t="s">
        <v>356</v>
      </c>
      <c r="B115" s="4395"/>
      <c r="C115" s="4004">
        <v>357174</v>
      </c>
      <c r="D115" s="4004">
        <v>1517</v>
      </c>
      <c r="E115" s="4004" t="s">
        <v>718</v>
      </c>
      <c r="F115" s="4004" t="s">
        <v>34</v>
      </c>
      <c r="G115" s="4004" t="s">
        <v>536</v>
      </c>
      <c r="H115" s="4004" t="s">
        <v>1637</v>
      </c>
      <c r="I115" s="4434" t="s">
        <v>144</v>
      </c>
      <c r="J115" s="2693" t="s">
        <v>1680</v>
      </c>
      <c r="K115" s="4004">
        <v>365</v>
      </c>
      <c r="L115" s="1172"/>
      <c r="M115" s="1173"/>
      <c r="N115" s="1625"/>
      <c r="O115" s="1174" t="s">
        <v>80</v>
      </c>
      <c r="P115" s="1625">
        <v>480</v>
      </c>
      <c r="Q115" s="1625">
        <v>3</v>
      </c>
      <c r="R115" s="1175">
        <f t="shared" si="40"/>
        <v>1440</v>
      </c>
      <c r="S115" s="3886" t="s">
        <v>385</v>
      </c>
      <c r="T115" s="1977"/>
    </row>
    <row r="116" spans="1:23" s="973" customFormat="1" ht="12.75" customHeight="1" thickBot="1">
      <c r="A116" s="2461" t="s">
        <v>356</v>
      </c>
      <c r="B116" s="4395"/>
      <c r="C116" s="4006"/>
      <c r="D116" s="4006"/>
      <c r="E116" s="4006"/>
      <c r="F116" s="4006"/>
      <c r="G116" s="4006"/>
      <c r="H116" s="4006"/>
      <c r="I116" s="4436"/>
      <c r="J116" s="2693" t="s">
        <v>146</v>
      </c>
      <c r="K116" s="4006"/>
      <c r="L116" s="1172"/>
      <c r="M116" s="1173"/>
      <c r="N116" s="1625"/>
      <c r="O116" s="1174" t="s">
        <v>80</v>
      </c>
      <c r="P116" s="1625">
        <v>480</v>
      </c>
      <c r="Q116" s="1625">
        <v>3</v>
      </c>
      <c r="R116" s="1175">
        <f t="shared" si="40"/>
        <v>1440</v>
      </c>
      <c r="S116" s="3887"/>
      <c r="T116" s="1977"/>
    </row>
    <row r="117" spans="1:23" s="973" customFormat="1" ht="12.75" customHeight="1">
      <c r="A117" s="2461" t="s">
        <v>356</v>
      </c>
      <c r="B117" s="4395"/>
      <c r="C117" s="2788">
        <v>366802</v>
      </c>
      <c r="D117" s="2789">
        <v>7164</v>
      </c>
      <c r="E117" s="2789" t="s">
        <v>718</v>
      </c>
      <c r="F117" s="2789" t="s">
        <v>34</v>
      </c>
      <c r="G117" s="2789" t="s">
        <v>536</v>
      </c>
      <c r="H117" s="2789" t="str">
        <f t="shared" ref="H117" si="41">A117&amp;"-"&amp;E117&amp;F117&amp;"-"&amp;G117</f>
        <v>PK5-YR-ME</v>
      </c>
      <c r="I117" s="2792" t="s">
        <v>1785</v>
      </c>
      <c r="J117" s="2791" t="s">
        <v>1788</v>
      </c>
      <c r="K117" s="2790">
        <v>365</v>
      </c>
      <c r="L117" s="1172"/>
      <c r="M117" s="1173"/>
      <c r="N117" s="1173"/>
      <c r="O117" s="1694" t="s">
        <v>80</v>
      </c>
      <c r="P117" s="964"/>
      <c r="Q117" s="964">
        <v>30</v>
      </c>
      <c r="R117" s="964">
        <v>1</v>
      </c>
      <c r="S117" s="2787">
        <v>30</v>
      </c>
      <c r="T117" s="1132" t="s">
        <v>385</v>
      </c>
      <c r="U117" s="1252"/>
      <c r="V117" s="1251"/>
      <c r="W117" s="1251"/>
    </row>
    <row r="118" spans="1:23" ht="12.75" customHeight="1" thickBot="1">
      <c r="A118" s="2461" t="s">
        <v>356</v>
      </c>
      <c r="B118" s="4395"/>
      <c r="C118" s="2689">
        <v>366324</v>
      </c>
      <c r="D118" s="2689">
        <v>6783</v>
      </c>
      <c r="E118" s="2690" t="s">
        <v>718</v>
      </c>
      <c r="F118" s="2682" t="s">
        <v>34</v>
      </c>
      <c r="G118" s="2682" t="s">
        <v>536</v>
      </c>
      <c r="H118" s="2682" t="str">
        <f t="shared" ref="H118" si="42">A118&amp;"-"&amp;E118&amp;F118&amp;"-"&amp;G118</f>
        <v>PK5-YR-ME</v>
      </c>
      <c r="I118" s="2686" t="s">
        <v>1661</v>
      </c>
      <c r="J118" s="2684" t="s">
        <v>1697</v>
      </c>
      <c r="K118" s="2685">
        <v>540</v>
      </c>
      <c r="L118" s="701"/>
      <c r="M118" s="702"/>
      <c r="O118" s="970" t="s">
        <v>80</v>
      </c>
      <c r="P118" s="970"/>
      <c r="Q118" s="970">
        <v>60</v>
      </c>
      <c r="R118" s="970">
        <v>1</v>
      </c>
      <c r="S118" s="1905">
        <v>60</v>
      </c>
      <c r="T118" s="2655" t="s">
        <v>385</v>
      </c>
      <c r="U118" s="1252"/>
      <c r="V118" s="666"/>
      <c r="W118" s="666"/>
    </row>
    <row r="119" spans="1:23" s="973" customFormat="1" ht="12.75" customHeight="1" thickBot="1">
      <c r="A119" s="2461" t="s">
        <v>356</v>
      </c>
      <c r="B119" s="4395"/>
      <c r="C119" s="4106">
        <v>357178</v>
      </c>
      <c r="D119" s="4106">
        <v>1518</v>
      </c>
      <c r="E119" s="988" t="s">
        <v>34</v>
      </c>
      <c r="F119" s="988" t="s">
        <v>9</v>
      </c>
      <c r="G119" s="988" t="s">
        <v>536</v>
      </c>
      <c r="H119" s="988" t="s">
        <v>1569</v>
      </c>
      <c r="I119" s="3568" t="s">
        <v>147</v>
      </c>
      <c r="J119" s="2191" t="s">
        <v>1550</v>
      </c>
      <c r="K119" s="4106">
        <v>120</v>
      </c>
      <c r="L119" s="1172"/>
      <c r="M119" s="1173"/>
      <c r="N119" s="1625"/>
      <c r="O119" s="1174" t="s">
        <v>80</v>
      </c>
      <c r="P119" s="1625">
        <v>120</v>
      </c>
      <c r="Q119" s="1625">
        <v>2</v>
      </c>
      <c r="R119" s="1175">
        <f t="shared" si="40"/>
        <v>240</v>
      </c>
      <c r="S119" s="1130" t="s">
        <v>384</v>
      </c>
      <c r="T119" s="1977"/>
    </row>
    <row r="120" spans="1:23" s="973" customFormat="1" ht="12.75" customHeight="1" thickBot="1">
      <c r="A120" s="2461" t="s">
        <v>356</v>
      </c>
      <c r="B120" s="4395"/>
      <c r="C120" s="3760"/>
      <c r="D120" s="3760"/>
      <c r="E120" s="988" t="s">
        <v>34</v>
      </c>
      <c r="F120" s="988" t="s">
        <v>9</v>
      </c>
      <c r="G120" s="988" t="s">
        <v>536</v>
      </c>
      <c r="H120" s="988" t="s">
        <v>1569</v>
      </c>
      <c r="I120" s="3753"/>
      <c r="J120" s="3842" t="s">
        <v>1551</v>
      </c>
      <c r="K120" s="3760"/>
      <c r="L120" s="637"/>
      <c r="M120" s="1251"/>
      <c r="N120" s="1960"/>
      <c r="O120" s="2174"/>
      <c r="P120" s="1960"/>
      <c r="Q120" s="1960"/>
      <c r="R120" s="1499"/>
      <c r="S120" s="1130"/>
      <c r="T120" s="1977"/>
    </row>
    <row r="121" spans="1:23" s="973" customFormat="1" ht="12.75" customHeight="1" thickBot="1">
      <c r="A121" s="2461" t="s">
        <v>356</v>
      </c>
      <c r="B121" s="4396"/>
      <c r="C121" s="3795"/>
      <c r="D121" s="3795"/>
      <c r="E121" s="2192" t="s">
        <v>34</v>
      </c>
      <c r="F121" s="2192" t="s">
        <v>9</v>
      </c>
      <c r="G121" s="2192" t="s">
        <v>536</v>
      </c>
      <c r="H121" s="2192" t="s">
        <v>1569</v>
      </c>
      <c r="I121" s="3569"/>
      <c r="J121" s="4362"/>
      <c r="K121" s="3795">
        <v>120</v>
      </c>
      <c r="L121" s="1360"/>
      <c r="M121" s="1361"/>
      <c r="N121" s="1961"/>
      <c r="O121" s="2175" t="s">
        <v>80</v>
      </c>
      <c r="P121" s="1961">
        <v>120</v>
      </c>
      <c r="Q121" s="1961">
        <v>2</v>
      </c>
      <c r="R121" s="1494">
        <f t="shared" si="40"/>
        <v>240</v>
      </c>
      <c r="S121" s="1130" t="s">
        <v>383</v>
      </c>
      <c r="T121" s="1977"/>
    </row>
    <row r="122" spans="1:23" s="973" customFormat="1" ht="12" customHeight="1">
      <c r="A122" s="2699" t="s">
        <v>356</v>
      </c>
      <c r="B122" s="4394" t="s">
        <v>424</v>
      </c>
      <c r="C122" s="3759">
        <v>357179</v>
      </c>
      <c r="D122" s="3759">
        <v>1507</v>
      </c>
      <c r="E122" s="603"/>
      <c r="F122" s="603"/>
      <c r="G122" s="603"/>
      <c r="H122" s="603"/>
      <c r="I122" s="634" t="s">
        <v>106</v>
      </c>
      <c r="J122" s="652" t="s">
        <v>107</v>
      </c>
      <c r="K122" s="3742">
        <v>30</v>
      </c>
      <c r="L122" s="1495"/>
      <c r="M122" s="1496"/>
      <c r="N122" s="950"/>
      <c r="O122" s="1497" t="s">
        <v>80</v>
      </c>
      <c r="P122" s="950">
        <v>60</v>
      </c>
      <c r="Q122" s="950">
        <v>1</v>
      </c>
      <c r="R122" s="1498">
        <f t="shared" ref="R122:R147" si="43">P122*Q122</f>
        <v>60</v>
      </c>
      <c r="S122" s="3886" t="s">
        <v>383</v>
      </c>
      <c r="T122" s="1977"/>
    </row>
    <row r="123" spans="1:23" s="973" customFormat="1" ht="12" customHeight="1">
      <c r="A123" s="2461" t="s">
        <v>356</v>
      </c>
      <c r="B123" s="4395"/>
      <c r="C123" s="3760"/>
      <c r="D123" s="3760"/>
      <c r="E123" s="640"/>
      <c r="F123" s="640"/>
      <c r="G123" s="640"/>
      <c r="H123" s="640"/>
      <c r="I123" s="641" t="s">
        <v>106</v>
      </c>
      <c r="J123" s="700" t="s">
        <v>108</v>
      </c>
      <c r="K123" s="3743"/>
      <c r="L123" s="1172"/>
      <c r="M123" s="1173"/>
      <c r="N123" s="1625"/>
      <c r="O123" s="1174" t="s">
        <v>80</v>
      </c>
      <c r="P123" s="1625">
        <v>60</v>
      </c>
      <c r="Q123" s="1625">
        <v>1</v>
      </c>
      <c r="R123" s="1175">
        <f t="shared" si="43"/>
        <v>60</v>
      </c>
      <c r="S123" s="3882"/>
      <c r="T123" s="1251"/>
    </row>
    <row r="124" spans="1:23" s="973" customFormat="1" ht="12" customHeight="1">
      <c r="A124" s="2461" t="s">
        <v>356</v>
      </c>
      <c r="B124" s="4395"/>
      <c r="C124" s="3760"/>
      <c r="D124" s="3760"/>
      <c r="E124" s="640"/>
      <c r="F124" s="640"/>
      <c r="G124" s="640"/>
      <c r="H124" s="640"/>
      <c r="I124" s="641" t="s">
        <v>106</v>
      </c>
      <c r="J124" s="700" t="s">
        <v>109</v>
      </c>
      <c r="K124" s="3743"/>
      <c r="L124" s="1172"/>
      <c r="M124" s="1173"/>
      <c r="N124" s="1625"/>
      <c r="O124" s="1174" t="s">
        <v>80</v>
      </c>
      <c r="P124" s="1625">
        <v>60</v>
      </c>
      <c r="Q124" s="1625">
        <v>1</v>
      </c>
      <c r="R124" s="1175">
        <f t="shared" si="43"/>
        <v>60</v>
      </c>
      <c r="S124" s="3882"/>
      <c r="T124" s="1251"/>
    </row>
    <row r="125" spans="1:23" s="973" customFormat="1" ht="12" customHeight="1">
      <c r="A125" s="2461" t="s">
        <v>356</v>
      </c>
      <c r="B125" s="4395"/>
      <c r="C125" s="3760"/>
      <c r="D125" s="3760"/>
      <c r="E125" s="640"/>
      <c r="F125" s="640"/>
      <c r="G125" s="640"/>
      <c r="H125" s="640"/>
      <c r="I125" s="609" t="s">
        <v>110</v>
      </c>
      <c r="J125" s="700" t="s">
        <v>128</v>
      </c>
      <c r="K125" s="3743"/>
      <c r="L125" s="1172"/>
      <c r="M125" s="1173"/>
      <c r="N125" s="1625"/>
      <c r="O125" s="1174" t="s">
        <v>80</v>
      </c>
      <c r="P125" s="1625">
        <v>60</v>
      </c>
      <c r="Q125" s="1625">
        <v>1</v>
      </c>
      <c r="R125" s="1175">
        <f t="shared" si="43"/>
        <v>60</v>
      </c>
      <c r="S125" s="3882"/>
      <c r="T125" s="1251"/>
    </row>
    <row r="126" spans="1:23" s="973" customFormat="1" ht="12" customHeight="1">
      <c r="A126" s="2461" t="s">
        <v>356</v>
      </c>
      <c r="B126" s="4395"/>
      <c r="C126" s="3760"/>
      <c r="D126" s="3760"/>
      <c r="E126" s="640"/>
      <c r="F126" s="640"/>
      <c r="G126" s="640"/>
      <c r="H126" s="640"/>
      <c r="I126" s="609" t="s">
        <v>112</v>
      </c>
      <c r="J126" s="700" t="s">
        <v>113</v>
      </c>
      <c r="K126" s="3743"/>
      <c r="L126" s="1172"/>
      <c r="M126" s="1173"/>
      <c r="N126" s="1625"/>
      <c r="O126" s="1174" t="s">
        <v>80</v>
      </c>
      <c r="P126" s="1625">
        <v>60</v>
      </c>
      <c r="Q126" s="1625">
        <v>1</v>
      </c>
      <c r="R126" s="1175">
        <f t="shared" si="43"/>
        <v>60</v>
      </c>
      <c r="S126" s="3882"/>
      <c r="T126" s="1251"/>
    </row>
    <row r="127" spans="1:23" s="973" customFormat="1" ht="12.75" customHeight="1">
      <c r="A127" s="2461" t="s">
        <v>356</v>
      </c>
      <c r="B127" s="4395"/>
      <c r="C127" s="3760"/>
      <c r="D127" s="3760"/>
      <c r="E127" s="640"/>
      <c r="F127" s="640"/>
      <c r="G127" s="640"/>
      <c r="H127" s="640"/>
      <c r="I127" s="609" t="s">
        <v>114</v>
      </c>
      <c r="J127" s="700" t="s">
        <v>115</v>
      </c>
      <c r="K127" s="3743"/>
      <c r="L127" s="1172"/>
      <c r="M127" s="1173"/>
      <c r="N127" s="1625"/>
      <c r="O127" s="1174" t="s">
        <v>80</v>
      </c>
      <c r="P127" s="1625">
        <v>60</v>
      </c>
      <c r="Q127" s="1625">
        <v>1</v>
      </c>
      <c r="R127" s="1175">
        <f t="shared" si="43"/>
        <v>60</v>
      </c>
      <c r="S127" s="3882"/>
      <c r="T127" s="1251"/>
    </row>
    <row r="128" spans="1:23" s="973" customFormat="1" ht="12.75" customHeight="1">
      <c r="A128" s="2461" t="s">
        <v>356</v>
      </c>
      <c r="B128" s="4395"/>
      <c r="C128" s="3760"/>
      <c r="D128" s="3760"/>
      <c r="E128" s="640"/>
      <c r="F128" s="640"/>
      <c r="G128" s="640"/>
      <c r="H128" s="640"/>
      <c r="I128" s="641" t="s">
        <v>116</v>
      </c>
      <c r="J128" s="700" t="s">
        <v>117</v>
      </c>
      <c r="K128" s="3743"/>
      <c r="L128" s="1172"/>
      <c r="M128" s="1173"/>
      <c r="N128" s="1625"/>
      <c r="O128" s="1174" t="s">
        <v>80</v>
      </c>
      <c r="P128" s="1625">
        <v>60</v>
      </c>
      <c r="Q128" s="1625">
        <v>1</v>
      </c>
      <c r="R128" s="1175">
        <f t="shared" si="43"/>
        <v>60</v>
      </c>
      <c r="S128" s="3882"/>
      <c r="T128" s="1251"/>
    </row>
    <row r="129" spans="1:23" s="973" customFormat="1" ht="12.75" customHeight="1">
      <c r="A129" s="2461" t="s">
        <v>356</v>
      </c>
      <c r="B129" s="4395"/>
      <c r="C129" s="3760"/>
      <c r="D129" s="3760"/>
      <c r="E129" s="640"/>
      <c r="F129" s="640"/>
      <c r="G129" s="640"/>
      <c r="H129" s="640"/>
      <c r="I129" s="641" t="s">
        <v>116</v>
      </c>
      <c r="J129" s="700" t="s">
        <v>118</v>
      </c>
      <c r="K129" s="3743"/>
      <c r="L129" s="1172"/>
      <c r="M129" s="1173"/>
      <c r="N129" s="1625"/>
      <c r="O129" s="1174" t="s">
        <v>80</v>
      </c>
      <c r="P129" s="1625">
        <v>60</v>
      </c>
      <c r="Q129" s="1625">
        <v>1</v>
      </c>
      <c r="R129" s="1175">
        <f t="shared" si="43"/>
        <v>60</v>
      </c>
      <c r="S129" s="3882"/>
      <c r="T129" s="1251"/>
    </row>
    <row r="130" spans="1:23" s="973" customFormat="1" ht="12.75" customHeight="1">
      <c r="A130" s="2461" t="s">
        <v>356</v>
      </c>
      <c r="B130" s="4395"/>
      <c r="C130" s="3760"/>
      <c r="D130" s="3760"/>
      <c r="E130" s="640"/>
      <c r="F130" s="640"/>
      <c r="G130" s="640"/>
      <c r="H130" s="640"/>
      <c r="I130" s="641" t="s">
        <v>116</v>
      </c>
      <c r="J130" s="700" t="s">
        <v>119</v>
      </c>
      <c r="K130" s="3743"/>
      <c r="L130" s="1172"/>
      <c r="M130" s="1173"/>
      <c r="N130" s="1625"/>
      <c r="O130" s="1174" t="s">
        <v>80</v>
      </c>
      <c r="P130" s="1625">
        <v>60</v>
      </c>
      <c r="Q130" s="1625">
        <v>1</v>
      </c>
      <c r="R130" s="1175">
        <f t="shared" si="43"/>
        <v>60</v>
      </c>
      <c r="S130" s="3882"/>
      <c r="T130" s="1251"/>
    </row>
    <row r="131" spans="1:23" s="973" customFormat="1" ht="12.75" customHeight="1" thickBot="1">
      <c r="A131" s="2461" t="s">
        <v>356</v>
      </c>
      <c r="B131" s="4395"/>
      <c r="C131" s="3795"/>
      <c r="D131" s="3795"/>
      <c r="E131" s="662"/>
      <c r="F131" s="662"/>
      <c r="G131" s="662"/>
      <c r="H131" s="662"/>
      <c r="I131" s="677" t="s">
        <v>120</v>
      </c>
      <c r="J131" s="664" t="s">
        <v>121</v>
      </c>
      <c r="K131" s="3548"/>
      <c r="L131" s="637"/>
      <c r="M131" s="1251"/>
      <c r="N131" s="1960"/>
      <c r="O131" s="2174" t="s">
        <v>80</v>
      </c>
      <c r="P131" s="1960">
        <v>60</v>
      </c>
      <c r="Q131" s="1960">
        <v>1</v>
      </c>
      <c r="R131" s="1499">
        <f t="shared" si="43"/>
        <v>60</v>
      </c>
      <c r="S131" s="3882"/>
      <c r="T131" s="1251"/>
    </row>
    <row r="132" spans="1:23" s="973" customFormat="1" ht="12.75" customHeight="1" thickBot="1">
      <c r="A132" s="2461" t="s">
        <v>356</v>
      </c>
      <c r="B132" s="4395"/>
      <c r="C132" s="1728">
        <v>357185</v>
      </c>
      <c r="D132" s="1728">
        <v>1510</v>
      </c>
      <c r="E132" s="2087" t="s">
        <v>34</v>
      </c>
      <c r="F132" s="2087" t="s">
        <v>42</v>
      </c>
      <c r="G132" s="2087" t="s">
        <v>706</v>
      </c>
      <c r="H132" s="2087" t="s">
        <v>1356</v>
      </c>
      <c r="I132" s="2088" t="s">
        <v>1307</v>
      </c>
      <c r="J132" s="2088" t="s">
        <v>1308</v>
      </c>
      <c r="K132" s="957">
        <v>120</v>
      </c>
      <c r="L132" s="1492"/>
      <c r="M132" s="1493"/>
      <c r="N132" s="957"/>
      <c r="O132" s="957" t="s">
        <v>80</v>
      </c>
      <c r="P132" s="957">
        <v>60</v>
      </c>
      <c r="Q132" s="957">
        <v>2</v>
      </c>
      <c r="R132" s="1171">
        <f t="shared" si="43"/>
        <v>120</v>
      </c>
      <c r="S132" s="1130" t="s">
        <v>383</v>
      </c>
      <c r="T132" s="1977"/>
    </row>
    <row r="133" spans="1:23" s="973" customFormat="1" ht="12.75" customHeight="1">
      <c r="A133" s="2461" t="s">
        <v>356</v>
      </c>
      <c r="B133" s="4395"/>
      <c r="C133" s="3759">
        <v>357184</v>
      </c>
      <c r="D133" s="3759">
        <v>1513</v>
      </c>
      <c r="E133" s="988" t="s">
        <v>696</v>
      </c>
      <c r="F133" s="988" t="s">
        <v>34</v>
      </c>
      <c r="G133" s="988" t="s">
        <v>536</v>
      </c>
      <c r="H133" s="988" t="s">
        <v>1569</v>
      </c>
      <c r="I133" s="3752" t="s">
        <v>130</v>
      </c>
      <c r="J133" s="2191" t="s">
        <v>68</v>
      </c>
      <c r="K133" s="3759">
        <v>180</v>
      </c>
      <c r="L133" s="1172"/>
      <c r="M133" s="1173"/>
      <c r="N133" s="1625"/>
      <c r="O133" s="1174" t="s">
        <v>80</v>
      </c>
      <c r="P133" s="1625">
        <v>480</v>
      </c>
      <c r="Q133" s="1625">
        <v>3</v>
      </c>
      <c r="R133" s="1175">
        <f t="shared" si="43"/>
        <v>1440</v>
      </c>
      <c r="S133" s="3891" t="s">
        <v>384</v>
      </c>
      <c r="T133" s="1977"/>
    </row>
    <row r="134" spans="1:23" s="973" customFormat="1" ht="12.75" customHeight="1" thickBot="1">
      <c r="A134" s="2461" t="s">
        <v>356</v>
      </c>
      <c r="B134" s="4395"/>
      <c r="C134" s="3760"/>
      <c r="D134" s="3760"/>
      <c r="E134" s="988" t="s">
        <v>696</v>
      </c>
      <c r="F134" s="988" t="s">
        <v>34</v>
      </c>
      <c r="G134" s="988" t="s">
        <v>536</v>
      </c>
      <c r="H134" s="988" t="s">
        <v>1569</v>
      </c>
      <c r="I134" s="3753"/>
      <c r="J134" s="2191" t="s">
        <v>131</v>
      </c>
      <c r="K134" s="3760">
        <v>180</v>
      </c>
      <c r="L134" s="1172"/>
      <c r="M134" s="1173"/>
      <c r="N134" s="1625"/>
      <c r="O134" s="1174" t="s">
        <v>80</v>
      </c>
      <c r="P134" s="1625">
        <v>480</v>
      </c>
      <c r="Q134" s="1625">
        <v>3</v>
      </c>
      <c r="R134" s="1175">
        <f t="shared" si="43"/>
        <v>1440</v>
      </c>
      <c r="S134" s="3887"/>
      <c r="T134" s="1977"/>
    </row>
    <row r="135" spans="1:23" s="973" customFormat="1" ht="12.75" customHeight="1" thickBot="1">
      <c r="A135" s="2461" t="s">
        <v>356</v>
      </c>
      <c r="B135" s="4395"/>
      <c r="C135" s="3761"/>
      <c r="D135" s="3761"/>
      <c r="E135" s="988" t="s">
        <v>696</v>
      </c>
      <c r="F135" s="988" t="s">
        <v>34</v>
      </c>
      <c r="G135" s="988" t="s">
        <v>536</v>
      </c>
      <c r="H135" s="988" t="s">
        <v>1569</v>
      </c>
      <c r="I135" s="3679"/>
      <c r="J135" s="2191" t="s">
        <v>69</v>
      </c>
      <c r="K135" s="3761">
        <v>180</v>
      </c>
      <c r="L135" s="1172"/>
      <c r="M135" s="1173"/>
      <c r="N135" s="1625"/>
      <c r="O135" s="1174" t="s">
        <v>80</v>
      </c>
      <c r="P135" s="1625">
        <v>480</v>
      </c>
      <c r="Q135" s="1625">
        <v>3</v>
      </c>
      <c r="R135" s="1175">
        <f t="shared" si="43"/>
        <v>1440</v>
      </c>
      <c r="S135" s="1130" t="s">
        <v>383</v>
      </c>
      <c r="T135" s="1977"/>
    </row>
    <row r="136" spans="1:23" s="973" customFormat="1" ht="12.75" customHeight="1" thickBot="1">
      <c r="A136" s="2461" t="s">
        <v>356</v>
      </c>
      <c r="B136" s="4395"/>
      <c r="C136" s="3952">
        <v>357181</v>
      </c>
      <c r="D136" s="3952">
        <v>1514</v>
      </c>
      <c r="E136" s="3952" t="s">
        <v>718</v>
      </c>
      <c r="F136" s="3952" t="s">
        <v>34</v>
      </c>
      <c r="G136" s="3952" t="s">
        <v>536</v>
      </c>
      <c r="H136" s="3952" t="s">
        <v>1637</v>
      </c>
      <c r="I136" s="4381" t="s">
        <v>132</v>
      </c>
      <c r="J136" s="2691" t="s">
        <v>1678</v>
      </c>
      <c r="K136" s="3952">
        <v>365</v>
      </c>
      <c r="L136" s="1172"/>
      <c r="M136" s="1173"/>
      <c r="N136" s="1625"/>
      <c r="O136" s="1174" t="s">
        <v>80</v>
      </c>
      <c r="P136" s="1625">
        <v>480</v>
      </c>
      <c r="Q136" s="1625">
        <v>3</v>
      </c>
      <c r="R136" s="1175">
        <f t="shared" si="43"/>
        <v>1440</v>
      </c>
      <c r="S136" s="1132" t="s">
        <v>385</v>
      </c>
      <c r="T136" s="1977"/>
    </row>
    <row r="137" spans="1:23" s="973" customFormat="1" ht="12.75" customHeight="1">
      <c r="A137" s="2461" t="s">
        <v>356</v>
      </c>
      <c r="B137" s="4395"/>
      <c r="C137" s="3953"/>
      <c r="D137" s="3953"/>
      <c r="E137" s="3953"/>
      <c r="F137" s="3953"/>
      <c r="G137" s="3953"/>
      <c r="H137" s="3953"/>
      <c r="I137" s="4382"/>
      <c r="J137" s="2691" t="s">
        <v>134</v>
      </c>
      <c r="K137" s="3953"/>
      <c r="L137" s="1172"/>
      <c r="M137" s="1173"/>
      <c r="N137" s="1625"/>
      <c r="O137" s="1174" t="s">
        <v>80</v>
      </c>
      <c r="P137" s="1625">
        <v>480</v>
      </c>
      <c r="Q137" s="1625">
        <v>3</v>
      </c>
      <c r="R137" s="1175">
        <f t="shared" si="43"/>
        <v>1440</v>
      </c>
      <c r="S137" s="3886" t="s">
        <v>383</v>
      </c>
      <c r="T137" s="1977"/>
    </row>
    <row r="138" spans="1:23" s="973" customFormat="1" ht="12.75" customHeight="1" thickBot="1">
      <c r="A138" s="2461" t="s">
        <v>356</v>
      </c>
      <c r="B138" s="4395"/>
      <c r="C138" s="3954"/>
      <c r="D138" s="3954"/>
      <c r="E138" s="3954"/>
      <c r="F138" s="3954"/>
      <c r="G138" s="3954"/>
      <c r="H138" s="3954"/>
      <c r="I138" s="4383"/>
      <c r="J138" s="2691" t="s">
        <v>135</v>
      </c>
      <c r="K138" s="3954"/>
      <c r="L138" s="1172"/>
      <c r="M138" s="1173"/>
      <c r="N138" s="1625"/>
      <c r="O138" s="1174" t="s">
        <v>80</v>
      </c>
      <c r="P138" s="1625">
        <v>480</v>
      </c>
      <c r="Q138" s="1625">
        <v>3</v>
      </c>
      <c r="R138" s="1175">
        <f t="shared" si="43"/>
        <v>1440</v>
      </c>
      <c r="S138" s="3887"/>
      <c r="T138" s="1977"/>
    </row>
    <row r="139" spans="1:23" s="973" customFormat="1" ht="12.75" customHeight="1" thickBot="1">
      <c r="A139" s="2461" t="s">
        <v>356</v>
      </c>
      <c r="B139" s="4395"/>
      <c r="C139" s="3990">
        <v>357183</v>
      </c>
      <c r="D139" s="3990">
        <v>1516</v>
      </c>
      <c r="E139" s="3990" t="s">
        <v>718</v>
      </c>
      <c r="F139" s="3990" t="s">
        <v>34</v>
      </c>
      <c r="G139" s="3990" t="s">
        <v>536</v>
      </c>
      <c r="H139" s="3990" t="s">
        <v>1637</v>
      </c>
      <c r="I139" s="4427" t="s">
        <v>139</v>
      </c>
      <c r="J139" s="2692" t="s">
        <v>1679</v>
      </c>
      <c r="K139" s="3990">
        <v>365</v>
      </c>
      <c r="L139" s="1172"/>
      <c r="M139" s="1173"/>
      <c r="N139" s="1625"/>
      <c r="O139" s="1174" t="s">
        <v>80</v>
      </c>
      <c r="P139" s="1625">
        <v>480</v>
      </c>
      <c r="Q139" s="1625">
        <v>3</v>
      </c>
      <c r="R139" s="1175">
        <f t="shared" si="43"/>
        <v>1440</v>
      </c>
      <c r="S139" s="1132" t="s">
        <v>385</v>
      </c>
      <c r="T139" s="1977"/>
    </row>
    <row r="140" spans="1:23" s="973" customFormat="1" ht="12.75" customHeight="1" thickBot="1">
      <c r="A140" s="2461" t="s">
        <v>356</v>
      </c>
      <c r="B140" s="4395"/>
      <c r="C140" s="3991"/>
      <c r="D140" s="3991"/>
      <c r="E140" s="3991"/>
      <c r="F140" s="3991"/>
      <c r="G140" s="3991"/>
      <c r="H140" s="3991"/>
      <c r="I140" s="4428"/>
      <c r="J140" s="2692" t="s">
        <v>143</v>
      </c>
      <c r="K140" s="3991"/>
      <c r="L140" s="1172"/>
      <c r="M140" s="1173"/>
      <c r="N140" s="1625"/>
      <c r="O140" s="1174" t="s">
        <v>80</v>
      </c>
      <c r="P140" s="1625">
        <v>480</v>
      </c>
      <c r="Q140" s="1625">
        <v>3</v>
      </c>
      <c r="R140" s="1175">
        <f t="shared" si="43"/>
        <v>1440</v>
      </c>
      <c r="S140" s="1130" t="s">
        <v>383</v>
      </c>
      <c r="T140" s="1977"/>
    </row>
    <row r="141" spans="1:23" s="973" customFormat="1" ht="12" customHeight="1">
      <c r="A141" s="2461" t="s">
        <v>356</v>
      </c>
      <c r="B141" s="4395"/>
      <c r="C141" s="4004">
        <v>357182</v>
      </c>
      <c r="D141" s="4004">
        <v>1517</v>
      </c>
      <c r="E141" s="4004" t="s">
        <v>718</v>
      </c>
      <c r="F141" s="4004" t="s">
        <v>34</v>
      </c>
      <c r="G141" s="4004" t="s">
        <v>536</v>
      </c>
      <c r="H141" s="4004" t="s">
        <v>1637</v>
      </c>
      <c r="I141" s="4434" t="s">
        <v>144</v>
      </c>
      <c r="J141" s="2693" t="s">
        <v>1680</v>
      </c>
      <c r="K141" s="4004">
        <v>365</v>
      </c>
      <c r="L141" s="1172"/>
      <c r="M141" s="1173"/>
      <c r="N141" s="1625"/>
      <c r="O141" s="1174" t="s">
        <v>80</v>
      </c>
      <c r="P141" s="1625">
        <v>480</v>
      </c>
      <c r="Q141" s="1625">
        <v>3</v>
      </c>
      <c r="R141" s="1175">
        <f t="shared" si="43"/>
        <v>1440</v>
      </c>
      <c r="S141" s="3886" t="s">
        <v>385</v>
      </c>
      <c r="T141" s="1977"/>
    </row>
    <row r="142" spans="1:23" s="973" customFormat="1" ht="12.75" customHeight="1" thickBot="1">
      <c r="A142" s="2461" t="s">
        <v>356</v>
      </c>
      <c r="B142" s="4395"/>
      <c r="C142" s="4006"/>
      <c r="D142" s="4006"/>
      <c r="E142" s="4006"/>
      <c r="F142" s="4006"/>
      <c r="G142" s="4006"/>
      <c r="H142" s="4006"/>
      <c r="I142" s="4436"/>
      <c r="J142" s="2693" t="s">
        <v>146</v>
      </c>
      <c r="K142" s="4006"/>
      <c r="L142" s="1172"/>
      <c r="M142" s="1173"/>
      <c r="N142" s="1625"/>
      <c r="O142" s="1174" t="s">
        <v>80</v>
      </c>
      <c r="P142" s="1625">
        <v>480</v>
      </c>
      <c r="Q142" s="1625">
        <v>3</v>
      </c>
      <c r="R142" s="1175">
        <f t="shared" si="43"/>
        <v>1440</v>
      </c>
      <c r="S142" s="3887"/>
      <c r="T142" s="1977"/>
    </row>
    <row r="143" spans="1:23" s="973" customFormat="1" ht="12.75" customHeight="1">
      <c r="A143" s="2461" t="s">
        <v>356</v>
      </c>
      <c r="B143" s="4395"/>
      <c r="C143" s="2788">
        <v>366803</v>
      </c>
      <c r="D143" s="2789">
        <v>7164</v>
      </c>
      <c r="E143" s="2789" t="s">
        <v>718</v>
      </c>
      <c r="F143" s="2789" t="s">
        <v>34</v>
      </c>
      <c r="G143" s="2789" t="s">
        <v>536</v>
      </c>
      <c r="H143" s="2789" t="str">
        <f t="shared" ref="H143" si="44">A143&amp;"-"&amp;E143&amp;F143&amp;"-"&amp;G143</f>
        <v>PK5-YR-ME</v>
      </c>
      <c r="I143" s="2792" t="s">
        <v>1785</v>
      </c>
      <c r="J143" s="2791" t="s">
        <v>1788</v>
      </c>
      <c r="K143" s="2790">
        <v>365</v>
      </c>
      <c r="L143" s="1172"/>
      <c r="M143" s="1173"/>
      <c r="N143" s="1173"/>
      <c r="O143" s="1694" t="s">
        <v>80</v>
      </c>
      <c r="P143" s="964"/>
      <c r="Q143" s="964">
        <v>30</v>
      </c>
      <c r="R143" s="964">
        <v>1</v>
      </c>
      <c r="S143" s="2787">
        <v>30</v>
      </c>
      <c r="T143" s="1132" t="s">
        <v>385</v>
      </c>
      <c r="U143" s="1252"/>
      <c r="V143" s="1251"/>
      <c r="W143" s="1251"/>
    </row>
    <row r="144" spans="1:23" ht="12.75" customHeight="1" thickBot="1">
      <c r="A144" s="2461" t="s">
        <v>356</v>
      </c>
      <c r="B144" s="4395"/>
      <c r="C144" s="2689">
        <v>366325</v>
      </c>
      <c r="D144" s="2689">
        <v>6783</v>
      </c>
      <c r="E144" s="2690" t="s">
        <v>718</v>
      </c>
      <c r="F144" s="2682" t="s">
        <v>34</v>
      </c>
      <c r="G144" s="2682" t="s">
        <v>536</v>
      </c>
      <c r="H144" s="2682" t="str">
        <f t="shared" ref="H144" si="45">A144&amp;"-"&amp;E144&amp;F144&amp;"-"&amp;G144</f>
        <v>PK5-YR-ME</v>
      </c>
      <c r="I144" s="2686" t="s">
        <v>1661</v>
      </c>
      <c r="J144" s="2684" t="s">
        <v>1698</v>
      </c>
      <c r="K144" s="2685">
        <v>540</v>
      </c>
      <c r="L144" s="701"/>
      <c r="M144" s="702"/>
      <c r="O144" s="970" t="s">
        <v>80</v>
      </c>
      <c r="P144" s="970"/>
      <c r="Q144" s="970">
        <v>60</v>
      </c>
      <c r="R144" s="970">
        <v>1</v>
      </c>
      <c r="S144" s="1905">
        <v>60</v>
      </c>
      <c r="T144" s="2655" t="s">
        <v>385</v>
      </c>
      <c r="U144" s="1252"/>
      <c r="V144" s="666"/>
      <c r="W144" s="666"/>
    </row>
    <row r="145" spans="1:20" s="973" customFormat="1" ht="12.75" customHeight="1" thickBot="1">
      <c r="A145" s="2461" t="s">
        <v>356</v>
      </c>
      <c r="B145" s="4395"/>
      <c r="C145" s="4106">
        <v>357186</v>
      </c>
      <c r="D145" s="4106">
        <v>1518</v>
      </c>
      <c r="E145" s="988" t="s">
        <v>34</v>
      </c>
      <c r="F145" s="988" t="s">
        <v>9</v>
      </c>
      <c r="G145" s="988" t="s">
        <v>536</v>
      </c>
      <c r="H145" s="988" t="s">
        <v>1569</v>
      </c>
      <c r="I145" s="3842" t="s">
        <v>147</v>
      </c>
      <c r="J145" s="2191" t="s">
        <v>1550</v>
      </c>
      <c r="K145" s="4106">
        <v>120</v>
      </c>
      <c r="L145" s="1172"/>
      <c r="M145" s="1173"/>
      <c r="N145" s="1625"/>
      <c r="O145" s="1174" t="s">
        <v>80</v>
      </c>
      <c r="P145" s="1625">
        <v>120</v>
      </c>
      <c r="Q145" s="1625">
        <v>2</v>
      </c>
      <c r="R145" s="1175">
        <f t="shared" si="43"/>
        <v>240</v>
      </c>
      <c r="S145" s="1130" t="s">
        <v>384</v>
      </c>
      <c r="T145" s="1977"/>
    </row>
    <row r="146" spans="1:20" s="973" customFormat="1" ht="12.75" customHeight="1" thickBot="1">
      <c r="A146" s="2461" t="s">
        <v>356</v>
      </c>
      <c r="B146" s="4395"/>
      <c r="C146" s="3760"/>
      <c r="D146" s="3760"/>
      <c r="E146" s="988" t="s">
        <v>34</v>
      </c>
      <c r="F146" s="988" t="s">
        <v>9</v>
      </c>
      <c r="G146" s="988" t="s">
        <v>536</v>
      </c>
      <c r="H146" s="988" t="s">
        <v>1569</v>
      </c>
      <c r="I146" s="4361"/>
      <c r="J146" s="3842" t="s">
        <v>1551</v>
      </c>
      <c r="K146" s="3760"/>
      <c r="L146" s="637"/>
      <c r="M146" s="1251"/>
      <c r="N146" s="1960"/>
      <c r="O146" s="2174"/>
      <c r="P146" s="1960"/>
      <c r="Q146" s="1960"/>
      <c r="R146" s="1499"/>
      <c r="S146" s="1130"/>
      <c r="T146" s="1977"/>
    </row>
    <row r="147" spans="1:20" s="973" customFormat="1" ht="12.75" customHeight="1" thickBot="1">
      <c r="A147" s="2461" t="s">
        <v>356</v>
      </c>
      <c r="B147" s="4396"/>
      <c r="C147" s="3795"/>
      <c r="D147" s="3795"/>
      <c r="E147" s="2192" t="s">
        <v>34</v>
      </c>
      <c r="F147" s="2192" t="s">
        <v>9</v>
      </c>
      <c r="G147" s="2192" t="s">
        <v>536</v>
      </c>
      <c r="H147" s="2192" t="s">
        <v>1569</v>
      </c>
      <c r="I147" s="4362"/>
      <c r="J147" s="4362"/>
      <c r="K147" s="3795">
        <v>120</v>
      </c>
      <c r="L147" s="1360"/>
      <c r="M147" s="1361"/>
      <c r="N147" s="1961"/>
      <c r="O147" s="2175" t="s">
        <v>80</v>
      </c>
      <c r="P147" s="1961">
        <v>120</v>
      </c>
      <c r="Q147" s="1961">
        <v>2</v>
      </c>
      <c r="R147" s="1494">
        <f t="shared" si="43"/>
        <v>240</v>
      </c>
      <c r="S147" s="1130" t="s">
        <v>383</v>
      </c>
      <c r="T147" s="1977"/>
    </row>
    <row r="148" spans="1:20" s="973" customFormat="1" ht="12" customHeight="1">
      <c r="A148" s="2699" t="s">
        <v>356</v>
      </c>
      <c r="B148" s="4394" t="s">
        <v>425</v>
      </c>
      <c r="C148" s="3759">
        <v>357187</v>
      </c>
      <c r="D148" s="3759">
        <v>1507</v>
      </c>
      <c r="E148" s="603"/>
      <c r="F148" s="603"/>
      <c r="G148" s="603"/>
      <c r="H148" s="603"/>
      <c r="I148" s="634" t="s">
        <v>106</v>
      </c>
      <c r="J148" s="652" t="s">
        <v>107</v>
      </c>
      <c r="K148" s="3742">
        <v>30</v>
      </c>
      <c r="L148" s="1495"/>
      <c r="M148" s="1496"/>
      <c r="N148" s="950"/>
      <c r="O148" s="1497" t="s">
        <v>80</v>
      </c>
      <c r="P148" s="950">
        <v>60</v>
      </c>
      <c r="Q148" s="950">
        <v>1</v>
      </c>
      <c r="R148" s="1498">
        <f t="shared" ref="R148:R173" si="46">P148*Q148</f>
        <v>60</v>
      </c>
      <c r="S148" s="3886" t="s">
        <v>383</v>
      </c>
      <c r="T148" s="1977"/>
    </row>
    <row r="149" spans="1:20" s="973" customFormat="1" ht="12" customHeight="1">
      <c r="A149" s="2461" t="s">
        <v>356</v>
      </c>
      <c r="B149" s="4395"/>
      <c r="C149" s="3760"/>
      <c r="D149" s="3760"/>
      <c r="E149" s="640"/>
      <c r="F149" s="640"/>
      <c r="G149" s="640"/>
      <c r="H149" s="640"/>
      <c r="I149" s="641" t="s">
        <v>106</v>
      </c>
      <c r="J149" s="700" t="s">
        <v>108</v>
      </c>
      <c r="K149" s="3743"/>
      <c r="L149" s="1172"/>
      <c r="M149" s="1173"/>
      <c r="N149" s="1625"/>
      <c r="O149" s="1174" t="s">
        <v>80</v>
      </c>
      <c r="P149" s="1625">
        <v>60</v>
      </c>
      <c r="Q149" s="1625">
        <v>1</v>
      </c>
      <c r="R149" s="1175">
        <f t="shared" si="46"/>
        <v>60</v>
      </c>
      <c r="S149" s="3882"/>
      <c r="T149" s="1251"/>
    </row>
    <row r="150" spans="1:20" s="973" customFormat="1" ht="12" customHeight="1">
      <c r="A150" s="2461" t="s">
        <v>356</v>
      </c>
      <c r="B150" s="4395"/>
      <c r="C150" s="3760"/>
      <c r="D150" s="3760"/>
      <c r="E150" s="640"/>
      <c r="F150" s="640"/>
      <c r="G150" s="640"/>
      <c r="H150" s="640"/>
      <c r="I150" s="641" t="s">
        <v>106</v>
      </c>
      <c r="J150" s="700" t="s">
        <v>109</v>
      </c>
      <c r="K150" s="3743"/>
      <c r="L150" s="1172"/>
      <c r="M150" s="1173"/>
      <c r="N150" s="1625"/>
      <c r="O150" s="1174" t="s">
        <v>80</v>
      </c>
      <c r="P150" s="1625">
        <v>60</v>
      </c>
      <c r="Q150" s="1625">
        <v>1</v>
      </c>
      <c r="R150" s="1175">
        <f t="shared" si="46"/>
        <v>60</v>
      </c>
      <c r="S150" s="3882"/>
      <c r="T150" s="1251"/>
    </row>
    <row r="151" spans="1:20" s="973" customFormat="1" ht="12" customHeight="1">
      <c r="A151" s="2461" t="s">
        <v>356</v>
      </c>
      <c r="B151" s="4395"/>
      <c r="C151" s="3760"/>
      <c r="D151" s="3760"/>
      <c r="E151" s="640"/>
      <c r="F151" s="640"/>
      <c r="G151" s="640"/>
      <c r="H151" s="640"/>
      <c r="I151" s="609" t="s">
        <v>110</v>
      </c>
      <c r="J151" s="700" t="s">
        <v>128</v>
      </c>
      <c r="K151" s="3743"/>
      <c r="L151" s="1172"/>
      <c r="M151" s="1173"/>
      <c r="N151" s="1625"/>
      <c r="O151" s="1174" t="s">
        <v>80</v>
      </c>
      <c r="P151" s="1625">
        <v>60</v>
      </c>
      <c r="Q151" s="1625">
        <v>1</v>
      </c>
      <c r="R151" s="1175">
        <f t="shared" si="46"/>
        <v>60</v>
      </c>
      <c r="S151" s="3882"/>
      <c r="T151" s="1251"/>
    </row>
    <row r="152" spans="1:20" s="973" customFormat="1" ht="12" customHeight="1">
      <c r="A152" s="2461" t="s">
        <v>356</v>
      </c>
      <c r="B152" s="4395"/>
      <c r="C152" s="3760"/>
      <c r="D152" s="3760"/>
      <c r="E152" s="640"/>
      <c r="F152" s="640"/>
      <c r="G152" s="640"/>
      <c r="H152" s="640"/>
      <c r="I152" s="609" t="s">
        <v>112</v>
      </c>
      <c r="J152" s="700" t="s">
        <v>113</v>
      </c>
      <c r="K152" s="3743"/>
      <c r="L152" s="1172"/>
      <c r="M152" s="1173"/>
      <c r="N152" s="1625"/>
      <c r="O152" s="1174" t="s">
        <v>80</v>
      </c>
      <c r="P152" s="1625">
        <v>60</v>
      </c>
      <c r="Q152" s="1625">
        <v>1</v>
      </c>
      <c r="R152" s="1175">
        <f t="shared" si="46"/>
        <v>60</v>
      </c>
      <c r="S152" s="3882"/>
      <c r="T152" s="1251"/>
    </row>
    <row r="153" spans="1:20" s="973" customFormat="1" ht="12.75" customHeight="1">
      <c r="A153" s="2461" t="s">
        <v>356</v>
      </c>
      <c r="B153" s="4395"/>
      <c r="C153" s="3760"/>
      <c r="D153" s="3760"/>
      <c r="E153" s="640"/>
      <c r="F153" s="640"/>
      <c r="G153" s="640"/>
      <c r="H153" s="640"/>
      <c r="I153" s="609" t="s">
        <v>114</v>
      </c>
      <c r="J153" s="700" t="s">
        <v>115</v>
      </c>
      <c r="K153" s="3743"/>
      <c r="L153" s="1172"/>
      <c r="M153" s="1173"/>
      <c r="N153" s="1625"/>
      <c r="O153" s="1174" t="s">
        <v>80</v>
      </c>
      <c r="P153" s="1625">
        <v>60</v>
      </c>
      <c r="Q153" s="1625">
        <v>1</v>
      </c>
      <c r="R153" s="1175">
        <f t="shared" si="46"/>
        <v>60</v>
      </c>
      <c r="S153" s="3882"/>
      <c r="T153" s="1251"/>
    </row>
    <row r="154" spans="1:20" s="973" customFormat="1" ht="12.75" customHeight="1">
      <c r="A154" s="2461" t="s">
        <v>356</v>
      </c>
      <c r="B154" s="4395"/>
      <c r="C154" s="3760"/>
      <c r="D154" s="3760"/>
      <c r="E154" s="640"/>
      <c r="F154" s="640"/>
      <c r="G154" s="640"/>
      <c r="H154" s="640"/>
      <c r="I154" s="641" t="s">
        <v>116</v>
      </c>
      <c r="J154" s="700" t="s">
        <v>117</v>
      </c>
      <c r="K154" s="3743"/>
      <c r="L154" s="1172"/>
      <c r="M154" s="1173"/>
      <c r="N154" s="1625"/>
      <c r="O154" s="1174" t="s">
        <v>80</v>
      </c>
      <c r="P154" s="1625">
        <v>60</v>
      </c>
      <c r="Q154" s="1625">
        <v>1</v>
      </c>
      <c r="R154" s="1175">
        <f t="shared" si="46"/>
        <v>60</v>
      </c>
      <c r="S154" s="3882"/>
      <c r="T154" s="1251"/>
    </row>
    <row r="155" spans="1:20" s="973" customFormat="1" ht="12.75" customHeight="1">
      <c r="A155" s="2461" t="s">
        <v>356</v>
      </c>
      <c r="B155" s="4395"/>
      <c r="C155" s="3760"/>
      <c r="D155" s="3760"/>
      <c r="E155" s="640"/>
      <c r="F155" s="640"/>
      <c r="G155" s="640"/>
      <c r="H155" s="640"/>
      <c r="I155" s="641" t="s">
        <v>116</v>
      </c>
      <c r="J155" s="700" t="s">
        <v>118</v>
      </c>
      <c r="K155" s="3743"/>
      <c r="L155" s="1172"/>
      <c r="M155" s="1173"/>
      <c r="N155" s="1625"/>
      <c r="O155" s="1174" t="s">
        <v>80</v>
      </c>
      <c r="P155" s="1625">
        <v>60</v>
      </c>
      <c r="Q155" s="1625">
        <v>1</v>
      </c>
      <c r="R155" s="1175">
        <f t="shared" si="46"/>
        <v>60</v>
      </c>
      <c r="S155" s="3882"/>
      <c r="T155" s="1251"/>
    </row>
    <row r="156" spans="1:20" s="973" customFormat="1" ht="12.75" customHeight="1">
      <c r="A156" s="2461" t="s">
        <v>356</v>
      </c>
      <c r="B156" s="4395"/>
      <c r="C156" s="3760"/>
      <c r="D156" s="3760"/>
      <c r="E156" s="640"/>
      <c r="F156" s="640"/>
      <c r="G156" s="640"/>
      <c r="H156" s="640"/>
      <c r="I156" s="641" t="s">
        <v>116</v>
      </c>
      <c r="J156" s="700" t="s">
        <v>119</v>
      </c>
      <c r="K156" s="3743"/>
      <c r="L156" s="1172"/>
      <c r="M156" s="1173"/>
      <c r="N156" s="1625"/>
      <c r="O156" s="1174" t="s">
        <v>80</v>
      </c>
      <c r="P156" s="1625">
        <v>60</v>
      </c>
      <c r="Q156" s="1625">
        <v>1</v>
      </c>
      <c r="R156" s="1175">
        <f t="shared" si="46"/>
        <v>60</v>
      </c>
      <c r="S156" s="3882"/>
      <c r="T156" s="1251"/>
    </row>
    <row r="157" spans="1:20" s="973" customFormat="1" ht="12.75" customHeight="1" thickBot="1">
      <c r="A157" s="2461" t="s">
        <v>356</v>
      </c>
      <c r="B157" s="4395"/>
      <c r="C157" s="3795"/>
      <c r="D157" s="3795"/>
      <c r="E157" s="662"/>
      <c r="F157" s="662"/>
      <c r="G157" s="662"/>
      <c r="H157" s="662"/>
      <c r="I157" s="677" t="s">
        <v>120</v>
      </c>
      <c r="J157" s="664" t="s">
        <v>121</v>
      </c>
      <c r="K157" s="3548"/>
      <c r="L157" s="637"/>
      <c r="M157" s="1251"/>
      <c r="N157" s="1960"/>
      <c r="O157" s="2174" t="s">
        <v>80</v>
      </c>
      <c r="P157" s="1960">
        <v>60</v>
      </c>
      <c r="Q157" s="1960">
        <v>1</v>
      </c>
      <c r="R157" s="1499">
        <f t="shared" si="46"/>
        <v>60</v>
      </c>
      <c r="S157" s="3882"/>
      <c r="T157" s="1251"/>
    </row>
    <row r="158" spans="1:20" s="973" customFormat="1" ht="12.75" customHeight="1" thickBot="1">
      <c r="A158" s="2461" t="s">
        <v>356</v>
      </c>
      <c r="B158" s="4395"/>
      <c r="C158" s="1728">
        <v>357193</v>
      </c>
      <c r="D158" s="1728">
        <v>1510</v>
      </c>
      <c r="E158" s="2087" t="s">
        <v>34</v>
      </c>
      <c r="F158" s="2087" t="s">
        <v>42</v>
      </c>
      <c r="G158" s="2087" t="s">
        <v>706</v>
      </c>
      <c r="H158" s="2087" t="s">
        <v>1356</v>
      </c>
      <c r="I158" s="2088" t="s">
        <v>1307</v>
      </c>
      <c r="J158" s="2088" t="s">
        <v>1308</v>
      </c>
      <c r="K158" s="957">
        <v>120</v>
      </c>
      <c r="L158" s="1492"/>
      <c r="M158" s="1493"/>
      <c r="N158" s="957"/>
      <c r="O158" s="957" t="s">
        <v>80</v>
      </c>
      <c r="P158" s="957">
        <v>60</v>
      </c>
      <c r="Q158" s="957">
        <v>2</v>
      </c>
      <c r="R158" s="1171">
        <f t="shared" si="46"/>
        <v>120</v>
      </c>
      <c r="S158" s="1130" t="s">
        <v>383</v>
      </c>
      <c r="T158" s="1977"/>
    </row>
    <row r="159" spans="1:20" s="973" customFormat="1" ht="12.75" customHeight="1">
      <c r="A159" s="2461" t="s">
        <v>356</v>
      </c>
      <c r="B159" s="4395"/>
      <c r="C159" s="3759">
        <v>357192</v>
      </c>
      <c r="D159" s="3759">
        <v>1513</v>
      </c>
      <c r="E159" s="988" t="s">
        <v>696</v>
      </c>
      <c r="F159" s="988" t="s">
        <v>34</v>
      </c>
      <c r="G159" s="988" t="s">
        <v>536</v>
      </c>
      <c r="H159" s="988" t="s">
        <v>1569</v>
      </c>
      <c r="I159" s="3752" t="s">
        <v>130</v>
      </c>
      <c r="J159" s="2191" t="s">
        <v>68</v>
      </c>
      <c r="K159" s="3759">
        <v>180</v>
      </c>
      <c r="L159" s="1172"/>
      <c r="M159" s="1173"/>
      <c r="N159" s="1625"/>
      <c r="O159" s="1174" t="s">
        <v>80</v>
      </c>
      <c r="P159" s="1625">
        <v>480</v>
      </c>
      <c r="Q159" s="1625">
        <v>3</v>
      </c>
      <c r="R159" s="1175">
        <f t="shared" si="46"/>
        <v>1440</v>
      </c>
      <c r="S159" s="3891" t="s">
        <v>384</v>
      </c>
      <c r="T159" s="1977"/>
    </row>
    <row r="160" spans="1:20" s="973" customFormat="1" ht="12.75" customHeight="1" thickBot="1">
      <c r="A160" s="2461" t="s">
        <v>356</v>
      </c>
      <c r="B160" s="4395"/>
      <c r="C160" s="3760"/>
      <c r="D160" s="3760"/>
      <c r="E160" s="988" t="s">
        <v>696</v>
      </c>
      <c r="F160" s="988" t="s">
        <v>34</v>
      </c>
      <c r="G160" s="988" t="s">
        <v>536</v>
      </c>
      <c r="H160" s="988" t="s">
        <v>1569</v>
      </c>
      <c r="I160" s="3753"/>
      <c r="J160" s="2191" t="s">
        <v>131</v>
      </c>
      <c r="K160" s="3760">
        <v>180</v>
      </c>
      <c r="L160" s="1172"/>
      <c r="M160" s="1173"/>
      <c r="N160" s="1625"/>
      <c r="O160" s="1174" t="s">
        <v>80</v>
      </c>
      <c r="P160" s="1625">
        <v>480</v>
      </c>
      <c r="Q160" s="1625">
        <v>3</v>
      </c>
      <c r="R160" s="1175">
        <f t="shared" si="46"/>
        <v>1440</v>
      </c>
      <c r="S160" s="3887"/>
      <c r="T160" s="1977"/>
    </row>
    <row r="161" spans="1:23" s="973" customFormat="1" ht="12.75" customHeight="1" thickBot="1">
      <c r="A161" s="2461" t="s">
        <v>356</v>
      </c>
      <c r="B161" s="4395"/>
      <c r="C161" s="3761"/>
      <c r="D161" s="3761"/>
      <c r="E161" s="988" t="s">
        <v>696</v>
      </c>
      <c r="F161" s="988" t="s">
        <v>34</v>
      </c>
      <c r="G161" s="988" t="s">
        <v>536</v>
      </c>
      <c r="H161" s="988" t="s">
        <v>1569</v>
      </c>
      <c r="I161" s="3679"/>
      <c r="J161" s="2191" t="s">
        <v>69</v>
      </c>
      <c r="K161" s="3761">
        <v>180</v>
      </c>
      <c r="L161" s="1172"/>
      <c r="M161" s="1173"/>
      <c r="N161" s="1625"/>
      <c r="O161" s="1174" t="s">
        <v>80</v>
      </c>
      <c r="P161" s="1625">
        <v>480</v>
      </c>
      <c r="Q161" s="1625">
        <v>3</v>
      </c>
      <c r="R161" s="1175">
        <f t="shared" si="46"/>
        <v>1440</v>
      </c>
      <c r="S161" s="1130" t="s">
        <v>383</v>
      </c>
      <c r="T161" s="1977"/>
    </row>
    <row r="162" spans="1:23" s="973" customFormat="1" ht="12.75" customHeight="1" thickBot="1">
      <c r="A162" s="2461" t="s">
        <v>356</v>
      </c>
      <c r="B162" s="4395"/>
      <c r="C162" s="3952">
        <v>357189</v>
      </c>
      <c r="D162" s="3952">
        <v>1514</v>
      </c>
      <c r="E162" s="3952" t="s">
        <v>718</v>
      </c>
      <c r="F162" s="3952" t="s">
        <v>34</v>
      </c>
      <c r="G162" s="3952" t="s">
        <v>536</v>
      </c>
      <c r="H162" s="3952" t="s">
        <v>1637</v>
      </c>
      <c r="I162" s="4381" t="s">
        <v>132</v>
      </c>
      <c r="J162" s="2691" t="s">
        <v>1678</v>
      </c>
      <c r="K162" s="3952">
        <v>365</v>
      </c>
      <c r="L162" s="1172"/>
      <c r="M162" s="1173"/>
      <c r="N162" s="1625"/>
      <c r="O162" s="1174" t="s">
        <v>80</v>
      </c>
      <c r="P162" s="1625">
        <v>480</v>
      </c>
      <c r="Q162" s="1625">
        <v>3</v>
      </c>
      <c r="R162" s="1175">
        <f t="shared" si="46"/>
        <v>1440</v>
      </c>
      <c r="S162" s="1132" t="s">
        <v>385</v>
      </c>
      <c r="T162" s="1977"/>
    </row>
    <row r="163" spans="1:23" s="973" customFormat="1" ht="12.75" customHeight="1">
      <c r="A163" s="2461" t="s">
        <v>356</v>
      </c>
      <c r="B163" s="4395"/>
      <c r="C163" s="3953"/>
      <c r="D163" s="3953"/>
      <c r="E163" s="3953"/>
      <c r="F163" s="3953"/>
      <c r="G163" s="3953"/>
      <c r="H163" s="3953"/>
      <c r="I163" s="4382"/>
      <c r="J163" s="2691" t="s">
        <v>134</v>
      </c>
      <c r="K163" s="3953"/>
      <c r="L163" s="1172"/>
      <c r="M163" s="1173"/>
      <c r="N163" s="1625"/>
      <c r="O163" s="1174" t="s">
        <v>80</v>
      </c>
      <c r="P163" s="1625">
        <v>480</v>
      </c>
      <c r="Q163" s="1625">
        <v>3</v>
      </c>
      <c r="R163" s="1175">
        <f t="shared" si="46"/>
        <v>1440</v>
      </c>
      <c r="S163" s="3886" t="s">
        <v>383</v>
      </c>
      <c r="T163" s="1977"/>
    </row>
    <row r="164" spans="1:23" s="973" customFormat="1" ht="12.75" customHeight="1" thickBot="1">
      <c r="A164" s="2461" t="s">
        <v>356</v>
      </c>
      <c r="B164" s="4395"/>
      <c r="C164" s="3954"/>
      <c r="D164" s="3954"/>
      <c r="E164" s="3954"/>
      <c r="F164" s="3954"/>
      <c r="G164" s="3954"/>
      <c r="H164" s="3954"/>
      <c r="I164" s="4383"/>
      <c r="J164" s="2691" t="s">
        <v>135</v>
      </c>
      <c r="K164" s="3954"/>
      <c r="L164" s="1172"/>
      <c r="M164" s="1173"/>
      <c r="N164" s="1625"/>
      <c r="O164" s="1174" t="s">
        <v>80</v>
      </c>
      <c r="P164" s="1625">
        <v>480</v>
      </c>
      <c r="Q164" s="1625">
        <v>3</v>
      </c>
      <c r="R164" s="1175">
        <f t="shared" si="46"/>
        <v>1440</v>
      </c>
      <c r="S164" s="3887"/>
      <c r="T164" s="1977"/>
    </row>
    <row r="165" spans="1:23" s="973" customFormat="1" ht="12.75" customHeight="1" thickBot="1">
      <c r="A165" s="2461" t="s">
        <v>356</v>
      </c>
      <c r="B165" s="4395"/>
      <c r="C165" s="3990">
        <v>357191</v>
      </c>
      <c r="D165" s="3990">
        <v>1516</v>
      </c>
      <c r="E165" s="3990" t="s">
        <v>718</v>
      </c>
      <c r="F165" s="3990" t="s">
        <v>34</v>
      </c>
      <c r="G165" s="3990" t="s">
        <v>536</v>
      </c>
      <c r="H165" s="3990" t="s">
        <v>1637</v>
      </c>
      <c r="I165" s="4427" t="s">
        <v>139</v>
      </c>
      <c r="J165" s="2692" t="s">
        <v>1679</v>
      </c>
      <c r="K165" s="3990">
        <v>365</v>
      </c>
      <c r="L165" s="1172"/>
      <c r="M165" s="1173"/>
      <c r="N165" s="1625"/>
      <c r="O165" s="1174" t="s">
        <v>80</v>
      </c>
      <c r="P165" s="1625">
        <v>480</v>
      </c>
      <c r="Q165" s="1625">
        <v>3</v>
      </c>
      <c r="R165" s="1175">
        <f t="shared" si="46"/>
        <v>1440</v>
      </c>
      <c r="S165" s="1132" t="s">
        <v>385</v>
      </c>
      <c r="T165" s="1977"/>
    </row>
    <row r="166" spans="1:23" s="973" customFormat="1" ht="12.75" customHeight="1" thickBot="1">
      <c r="A166" s="2461" t="s">
        <v>356</v>
      </c>
      <c r="B166" s="4395"/>
      <c r="C166" s="3991"/>
      <c r="D166" s="3991"/>
      <c r="E166" s="3991"/>
      <c r="F166" s="3991"/>
      <c r="G166" s="3991"/>
      <c r="H166" s="3991"/>
      <c r="I166" s="4428"/>
      <c r="J166" s="2692" t="s">
        <v>143</v>
      </c>
      <c r="K166" s="3991"/>
      <c r="L166" s="1172"/>
      <c r="M166" s="1173"/>
      <c r="N166" s="1625"/>
      <c r="O166" s="1174" t="s">
        <v>80</v>
      </c>
      <c r="P166" s="1625">
        <v>480</v>
      </c>
      <c r="Q166" s="1625">
        <v>3</v>
      </c>
      <c r="R166" s="1175">
        <f t="shared" si="46"/>
        <v>1440</v>
      </c>
      <c r="S166" s="1130" t="s">
        <v>383</v>
      </c>
      <c r="T166" s="1977"/>
    </row>
    <row r="167" spans="1:23" s="973" customFormat="1" ht="12" customHeight="1">
      <c r="A167" s="2461" t="s">
        <v>356</v>
      </c>
      <c r="B167" s="4395"/>
      <c r="C167" s="4004">
        <v>357190</v>
      </c>
      <c r="D167" s="4004">
        <v>1517</v>
      </c>
      <c r="E167" s="4004" t="s">
        <v>718</v>
      </c>
      <c r="F167" s="4004" t="s">
        <v>34</v>
      </c>
      <c r="G167" s="4004" t="s">
        <v>536</v>
      </c>
      <c r="H167" s="4004" t="s">
        <v>1637</v>
      </c>
      <c r="I167" s="4434" t="s">
        <v>144</v>
      </c>
      <c r="J167" s="2693" t="s">
        <v>1680</v>
      </c>
      <c r="K167" s="4004">
        <v>365</v>
      </c>
      <c r="L167" s="1172"/>
      <c r="M167" s="1173"/>
      <c r="N167" s="1625"/>
      <c r="O167" s="1174" t="s">
        <v>80</v>
      </c>
      <c r="P167" s="1625">
        <v>480</v>
      </c>
      <c r="Q167" s="1625">
        <v>3</v>
      </c>
      <c r="R167" s="1175">
        <f t="shared" si="46"/>
        <v>1440</v>
      </c>
      <c r="S167" s="3886" t="s">
        <v>385</v>
      </c>
      <c r="T167" s="1977"/>
    </row>
    <row r="168" spans="1:23" s="973" customFormat="1" ht="12.75" customHeight="1" thickBot="1">
      <c r="A168" s="2461" t="s">
        <v>356</v>
      </c>
      <c r="B168" s="4395"/>
      <c r="C168" s="4006"/>
      <c r="D168" s="4006"/>
      <c r="E168" s="4006"/>
      <c r="F168" s="4006"/>
      <c r="G168" s="4006"/>
      <c r="H168" s="4006"/>
      <c r="I168" s="4436"/>
      <c r="J168" s="2693" t="s">
        <v>146</v>
      </c>
      <c r="K168" s="4006"/>
      <c r="L168" s="1172"/>
      <c r="M168" s="1173"/>
      <c r="N168" s="1625"/>
      <c r="O168" s="1174" t="s">
        <v>80</v>
      </c>
      <c r="P168" s="1625">
        <v>480</v>
      </c>
      <c r="Q168" s="1625">
        <v>3</v>
      </c>
      <c r="R168" s="1175">
        <f t="shared" si="46"/>
        <v>1440</v>
      </c>
      <c r="S168" s="3887"/>
      <c r="T168" s="1977"/>
    </row>
    <row r="169" spans="1:23" s="973" customFormat="1" ht="12.75" customHeight="1">
      <c r="A169" s="2461" t="s">
        <v>356</v>
      </c>
      <c r="B169" s="4395"/>
      <c r="C169" s="2788">
        <v>366804</v>
      </c>
      <c r="D169" s="2789">
        <v>7164</v>
      </c>
      <c r="E169" s="2789" t="s">
        <v>718</v>
      </c>
      <c r="F169" s="2789" t="s">
        <v>34</v>
      </c>
      <c r="G169" s="2789" t="s">
        <v>536</v>
      </c>
      <c r="H169" s="2789" t="str">
        <f t="shared" ref="H169" si="47">A169&amp;"-"&amp;E169&amp;F169&amp;"-"&amp;G169</f>
        <v>PK5-YR-ME</v>
      </c>
      <c r="I169" s="2792" t="s">
        <v>1785</v>
      </c>
      <c r="J169" s="2791" t="s">
        <v>1788</v>
      </c>
      <c r="K169" s="2790">
        <v>365</v>
      </c>
      <c r="L169" s="1172"/>
      <c r="M169" s="1173"/>
      <c r="N169" s="1173"/>
      <c r="O169" s="1694" t="s">
        <v>80</v>
      </c>
      <c r="P169" s="964"/>
      <c r="Q169" s="964">
        <v>30</v>
      </c>
      <c r="R169" s="964">
        <v>1</v>
      </c>
      <c r="S169" s="2787">
        <v>30</v>
      </c>
      <c r="T169" s="1132" t="s">
        <v>385</v>
      </c>
      <c r="U169" s="1252"/>
      <c r="V169" s="1251"/>
      <c r="W169" s="1251"/>
    </row>
    <row r="170" spans="1:23" ht="12.75" customHeight="1" thickBot="1">
      <c r="A170" s="2461" t="s">
        <v>356</v>
      </c>
      <c r="B170" s="4395"/>
      <c r="C170" s="2689">
        <v>366326</v>
      </c>
      <c r="D170" s="2689">
        <v>6783</v>
      </c>
      <c r="E170" s="2690" t="s">
        <v>718</v>
      </c>
      <c r="F170" s="2682" t="s">
        <v>34</v>
      </c>
      <c r="G170" s="2682" t="s">
        <v>536</v>
      </c>
      <c r="H170" s="2682" t="str">
        <f t="shared" ref="H170" si="48">A170&amp;"-"&amp;E170&amp;F170&amp;"-"&amp;G170</f>
        <v>PK5-YR-ME</v>
      </c>
      <c r="I170" s="2686" t="s">
        <v>1661</v>
      </c>
      <c r="J170" s="2684" t="s">
        <v>1699</v>
      </c>
      <c r="K170" s="2685">
        <v>540</v>
      </c>
      <c r="L170" s="701"/>
      <c r="M170" s="702"/>
      <c r="O170" s="970" t="s">
        <v>80</v>
      </c>
      <c r="P170" s="970"/>
      <c r="Q170" s="970">
        <v>60</v>
      </c>
      <c r="R170" s="970">
        <v>1</v>
      </c>
      <c r="S170" s="1905">
        <v>60</v>
      </c>
      <c r="T170" s="2655" t="s">
        <v>385</v>
      </c>
      <c r="U170" s="1252"/>
      <c r="V170" s="666"/>
      <c r="W170" s="666"/>
    </row>
    <row r="171" spans="1:23" s="973" customFormat="1" ht="12.75" customHeight="1" thickBot="1">
      <c r="A171" s="2461" t="s">
        <v>356</v>
      </c>
      <c r="B171" s="4395"/>
      <c r="C171" s="4106">
        <v>357194</v>
      </c>
      <c r="D171" s="4106">
        <v>1518</v>
      </c>
      <c r="E171" s="988" t="s">
        <v>34</v>
      </c>
      <c r="F171" s="988" t="s">
        <v>9</v>
      </c>
      <c r="G171" s="988" t="s">
        <v>536</v>
      </c>
      <c r="H171" s="988" t="s">
        <v>1569</v>
      </c>
      <c r="I171" s="3568" t="s">
        <v>147</v>
      </c>
      <c r="J171" s="2191" t="s">
        <v>1550</v>
      </c>
      <c r="K171" s="4106">
        <v>120</v>
      </c>
      <c r="L171" s="1172"/>
      <c r="M171" s="1173"/>
      <c r="N171" s="1625"/>
      <c r="O171" s="1174" t="s">
        <v>80</v>
      </c>
      <c r="P171" s="1625">
        <v>120</v>
      </c>
      <c r="Q171" s="1625">
        <v>2</v>
      </c>
      <c r="R171" s="1175">
        <f t="shared" si="46"/>
        <v>240</v>
      </c>
      <c r="S171" s="1130" t="s">
        <v>384</v>
      </c>
      <c r="T171" s="1977"/>
    </row>
    <row r="172" spans="1:23" s="973" customFormat="1" ht="12.75" customHeight="1" thickBot="1">
      <c r="A172" s="2461" t="s">
        <v>356</v>
      </c>
      <c r="B172" s="4395"/>
      <c r="C172" s="3760"/>
      <c r="D172" s="3760"/>
      <c r="E172" s="988" t="s">
        <v>34</v>
      </c>
      <c r="F172" s="988" t="s">
        <v>9</v>
      </c>
      <c r="G172" s="988" t="s">
        <v>536</v>
      </c>
      <c r="H172" s="988" t="s">
        <v>1569</v>
      </c>
      <c r="I172" s="3753"/>
      <c r="J172" s="3842" t="s">
        <v>1551</v>
      </c>
      <c r="K172" s="3760"/>
      <c r="L172" s="637"/>
      <c r="M172" s="1251"/>
      <c r="N172" s="1960"/>
      <c r="O172" s="2174"/>
      <c r="P172" s="1960"/>
      <c r="Q172" s="1960"/>
      <c r="R172" s="1499"/>
      <c r="S172" s="1130"/>
      <c r="T172" s="1977"/>
    </row>
    <row r="173" spans="1:23" s="973" customFormat="1" ht="12.75" customHeight="1" thickBot="1">
      <c r="A173" s="2461" t="s">
        <v>356</v>
      </c>
      <c r="B173" s="4396"/>
      <c r="C173" s="3795"/>
      <c r="D173" s="3795"/>
      <c r="E173" s="2192" t="s">
        <v>34</v>
      </c>
      <c r="F173" s="2192" t="s">
        <v>9</v>
      </c>
      <c r="G173" s="2192" t="s">
        <v>536</v>
      </c>
      <c r="H173" s="2192" t="s">
        <v>1569</v>
      </c>
      <c r="I173" s="3569"/>
      <c r="J173" s="4362"/>
      <c r="K173" s="3795">
        <v>120</v>
      </c>
      <c r="L173" s="1360"/>
      <c r="M173" s="1361"/>
      <c r="N173" s="1961"/>
      <c r="O173" s="2175" t="s">
        <v>80</v>
      </c>
      <c r="P173" s="1961">
        <v>120</v>
      </c>
      <c r="Q173" s="1961">
        <v>2</v>
      </c>
      <c r="R173" s="1494">
        <f t="shared" si="46"/>
        <v>240</v>
      </c>
      <c r="S173" s="1130" t="s">
        <v>383</v>
      </c>
      <c r="T173" s="1977"/>
    </row>
    <row r="174" spans="1:23" s="973" customFormat="1" ht="12" customHeight="1">
      <c r="A174" s="2699" t="s">
        <v>356</v>
      </c>
      <c r="B174" s="4394" t="s">
        <v>442</v>
      </c>
      <c r="C174" s="3759">
        <v>357201</v>
      </c>
      <c r="D174" s="3759">
        <v>1507</v>
      </c>
      <c r="E174" s="603"/>
      <c r="F174" s="603"/>
      <c r="G174" s="603"/>
      <c r="H174" s="603"/>
      <c r="I174" s="634" t="s">
        <v>106</v>
      </c>
      <c r="J174" s="652" t="s">
        <v>107</v>
      </c>
      <c r="K174" s="3742">
        <v>30</v>
      </c>
      <c r="L174" s="1495"/>
      <c r="M174" s="1496"/>
      <c r="N174" s="950"/>
      <c r="O174" s="1497" t="s">
        <v>80</v>
      </c>
      <c r="P174" s="950">
        <v>60</v>
      </c>
      <c r="Q174" s="950">
        <v>1</v>
      </c>
      <c r="R174" s="1498">
        <f t="shared" ref="R174:R199" si="49">P174*Q174</f>
        <v>60</v>
      </c>
      <c r="S174" s="3886" t="s">
        <v>383</v>
      </c>
      <c r="T174" s="1977"/>
    </row>
    <row r="175" spans="1:23" s="973" customFormat="1" ht="12" customHeight="1">
      <c r="A175" s="2461" t="s">
        <v>356</v>
      </c>
      <c r="B175" s="4395"/>
      <c r="C175" s="3760"/>
      <c r="D175" s="3760"/>
      <c r="E175" s="640"/>
      <c r="F175" s="640"/>
      <c r="G175" s="640"/>
      <c r="H175" s="640"/>
      <c r="I175" s="641" t="s">
        <v>106</v>
      </c>
      <c r="J175" s="700" t="s">
        <v>108</v>
      </c>
      <c r="K175" s="3743"/>
      <c r="L175" s="1172"/>
      <c r="M175" s="1173"/>
      <c r="N175" s="1625"/>
      <c r="O175" s="1174" t="s">
        <v>80</v>
      </c>
      <c r="P175" s="1625">
        <v>60</v>
      </c>
      <c r="Q175" s="1625">
        <v>1</v>
      </c>
      <c r="R175" s="1175">
        <f t="shared" si="49"/>
        <v>60</v>
      </c>
      <c r="S175" s="3882"/>
      <c r="T175" s="1251"/>
    </row>
    <row r="176" spans="1:23" s="973" customFormat="1" ht="12" customHeight="1">
      <c r="A176" s="2461" t="s">
        <v>356</v>
      </c>
      <c r="B176" s="4395"/>
      <c r="C176" s="3760"/>
      <c r="D176" s="3760"/>
      <c r="E176" s="640"/>
      <c r="F176" s="640"/>
      <c r="G176" s="640"/>
      <c r="H176" s="640"/>
      <c r="I176" s="641" t="s">
        <v>106</v>
      </c>
      <c r="J176" s="700" t="s">
        <v>109</v>
      </c>
      <c r="K176" s="3743"/>
      <c r="L176" s="1172"/>
      <c r="M176" s="1173"/>
      <c r="N176" s="1625"/>
      <c r="O176" s="1174" t="s">
        <v>80</v>
      </c>
      <c r="P176" s="1625">
        <v>60</v>
      </c>
      <c r="Q176" s="1625">
        <v>1</v>
      </c>
      <c r="R176" s="1175">
        <f t="shared" si="49"/>
        <v>60</v>
      </c>
      <c r="S176" s="3882"/>
      <c r="T176" s="1251"/>
    </row>
    <row r="177" spans="1:20" s="973" customFormat="1" ht="12" customHeight="1">
      <c r="A177" s="2461" t="s">
        <v>356</v>
      </c>
      <c r="B177" s="4395"/>
      <c r="C177" s="3760"/>
      <c r="D177" s="3760"/>
      <c r="E177" s="640"/>
      <c r="F177" s="640"/>
      <c r="G177" s="640"/>
      <c r="H177" s="640"/>
      <c r="I177" s="609" t="s">
        <v>110</v>
      </c>
      <c r="J177" s="700" t="s">
        <v>128</v>
      </c>
      <c r="K177" s="3743"/>
      <c r="L177" s="1172"/>
      <c r="M177" s="1173"/>
      <c r="N177" s="1625"/>
      <c r="O177" s="1174" t="s">
        <v>80</v>
      </c>
      <c r="P177" s="1625">
        <v>60</v>
      </c>
      <c r="Q177" s="1625">
        <v>1</v>
      </c>
      <c r="R177" s="1175">
        <f t="shared" si="49"/>
        <v>60</v>
      </c>
      <c r="S177" s="3882"/>
      <c r="T177" s="1251"/>
    </row>
    <row r="178" spans="1:20" s="973" customFormat="1" ht="12" customHeight="1">
      <c r="A178" s="2461" t="s">
        <v>356</v>
      </c>
      <c r="B178" s="4395"/>
      <c r="C178" s="3760"/>
      <c r="D178" s="3760"/>
      <c r="E178" s="640"/>
      <c r="F178" s="640"/>
      <c r="G178" s="640"/>
      <c r="H178" s="640"/>
      <c r="I178" s="609" t="s">
        <v>112</v>
      </c>
      <c r="J178" s="700" t="s">
        <v>113</v>
      </c>
      <c r="K178" s="3743"/>
      <c r="L178" s="1172"/>
      <c r="M178" s="1173"/>
      <c r="N178" s="1625"/>
      <c r="O178" s="1174" t="s">
        <v>80</v>
      </c>
      <c r="P178" s="1625">
        <v>60</v>
      </c>
      <c r="Q178" s="1625">
        <v>1</v>
      </c>
      <c r="R178" s="1175">
        <f t="shared" si="49"/>
        <v>60</v>
      </c>
      <c r="S178" s="3882"/>
      <c r="T178" s="1251"/>
    </row>
    <row r="179" spans="1:20" s="973" customFormat="1" ht="12.75" customHeight="1">
      <c r="A179" s="2461" t="s">
        <v>356</v>
      </c>
      <c r="B179" s="4395"/>
      <c r="C179" s="3760"/>
      <c r="D179" s="3760"/>
      <c r="E179" s="640"/>
      <c r="F179" s="640"/>
      <c r="G179" s="640"/>
      <c r="H179" s="640"/>
      <c r="I179" s="609" t="s">
        <v>114</v>
      </c>
      <c r="J179" s="700" t="s">
        <v>115</v>
      </c>
      <c r="K179" s="3743"/>
      <c r="L179" s="1172"/>
      <c r="M179" s="1173"/>
      <c r="N179" s="1625"/>
      <c r="O179" s="1174" t="s">
        <v>80</v>
      </c>
      <c r="P179" s="1625">
        <v>60</v>
      </c>
      <c r="Q179" s="1625">
        <v>1</v>
      </c>
      <c r="R179" s="1175">
        <f t="shared" si="49"/>
        <v>60</v>
      </c>
      <c r="S179" s="3882"/>
      <c r="T179" s="1251"/>
    </row>
    <row r="180" spans="1:20" s="973" customFormat="1" ht="12.75" customHeight="1">
      <c r="A180" s="2461" t="s">
        <v>356</v>
      </c>
      <c r="B180" s="4395"/>
      <c r="C180" s="3760"/>
      <c r="D180" s="3760"/>
      <c r="E180" s="640"/>
      <c r="F180" s="640"/>
      <c r="G180" s="640"/>
      <c r="H180" s="640"/>
      <c r="I180" s="641" t="s">
        <v>116</v>
      </c>
      <c r="J180" s="700" t="s">
        <v>117</v>
      </c>
      <c r="K180" s="3743"/>
      <c r="L180" s="1172"/>
      <c r="M180" s="1173"/>
      <c r="N180" s="1625"/>
      <c r="O180" s="1174" t="s">
        <v>80</v>
      </c>
      <c r="P180" s="1625">
        <v>60</v>
      </c>
      <c r="Q180" s="1625">
        <v>1</v>
      </c>
      <c r="R180" s="1175">
        <f t="shared" si="49"/>
        <v>60</v>
      </c>
      <c r="S180" s="3882"/>
      <c r="T180" s="1251"/>
    </row>
    <row r="181" spans="1:20" s="973" customFormat="1" ht="12.75" customHeight="1">
      <c r="A181" s="2461" t="s">
        <v>356</v>
      </c>
      <c r="B181" s="4395"/>
      <c r="C181" s="3760"/>
      <c r="D181" s="3760"/>
      <c r="E181" s="640"/>
      <c r="F181" s="640"/>
      <c r="G181" s="640"/>
      <c r="H181" s="640"/>
      <c r="I181" s="641" t="s">
        <v>116</v>
      </c>
      <c r="J181" s="700" t="s">
        <v>118</v>
      </c>
      <c r="K181" s="3743"/>
      <c r="L181" s="1172"/>
      <c r="M181" s="1173"/>
      <c r="N181" s="1625"/>
      <c r="O181" s="1174" t="s">
        <v>80</v>
      </c>
      <c r="P181" s="1625">
        <v>60</v>
      </c>
      <c r="Q181" s="1625">
        <v>1</v>
      </c>
      <c r="R181" s="1175">
        <f t="shared" si="49"/>
        <v>60</v>
      </c>
      <c r="S181" s="3882"/>
      <c r="T181" s="1251"/>
    </row>
    <row r="182" spans="1:20" s="973" customFormat="1" ht="12.75" customHeight="1">
      <c r="A182" s="2461" t="s">
        <v>356</v>
      </c>
      <c r="B182" s="4395"/>
      <c r="C182" s="3760"/>
      <c r="D182" s="3760"/>
      <c r="E182" s="640"/>
      <c r="F182" s="640"/>
      <c r="G182" s="640"/>
      <c r="H182" s="640"/>
      <c r="I182" s="641" t="s">
        <v>116</v>
      </c>
      <c r="J182" s="700" t="s">
        <v>119</v>
      </c>
      <c r="K182" s="3743"/>
      <c r="L182" s="1172"/>
      <c r="M182" s="1173"/>
      <c r="N182" s="1625"/>
      <c r="O182" s="1174" t="s">
        <v>80</v>
      </c>
      <c r="P182" s="1625">
        <v>60</v>
      </c>
      <c r="Q182" s="1625">
        <v>1</v>
      </c>
      <c r="R182" s="1175">
        <f t="shared" si="49"/>
        <v>60</v>
      </c>
      <c r="S182" s="3882"/>
      <c r="T182" s="1251"/>
    </row>
    <row r="183" spans="1:20" s="973" customFormat="1" ht="12.75" customHeight="1" thickBot="1">
      <c r="A183" s="2461" t="s">
        <v>356</v>
      </c>
      <c r="B183" s="4395"/>
      <c r="C183" s="3795"/>
      <c r="D183" s="3795"/>
      <c r="E183" s="662"/>
      <c r="F183" s="662"/>
      <c r="G183" s="662"/>
      <c r="H183" s="662"/>
      <c r="I183" s="677" t="s">
        <v>120</v>
      </c>
      <c r="J183" s="664" t="s">
        <v>121</v>
      </c>
      <c r="K183" s="3548"/>
      <c r="L183" s="637"/>
      <c r="M183" s="1251"/>
      <c r="N183" s="1960"/>
      <c r="O183" s="2174" t="s">
        <v>80</v>
      </c>
      <c r="P183" s="1960">
        <v>60</v>
      </c>
      <c r="Q183" s="1960">
        <v>1</v>
      </c>
      <c r="R183" s="1499">
        <f t="shared" si="49"/>
        <v>60</v>
      </c>
      <c r="S183" s="3882"/>
      <c r="T183" s="1251"/>
    </row>
    <row r="184" spans="1:20" s="973" customFormat="1" ht="12.75" customHeight="1" thickBot="1">
      <c r="A184" s="2461" t="s">
        <v>356</v>
      </c>
      <c r="B184" s="4395"/>
      <c r="C184" s="1728">
        <v>357207</v>
      </c>
      <c r="D184" s="1728">
        <v>1510</v>
      </c>
      <c r="E184" s="2087" t="s">
        <v>34</v>
      </c>
      <c r="F184" s="2087" t="s">
        <v>42</v>
      </c>
      <c r="G184" s="2087" t="s">
        <v>706</v>
      </c>
      <c r="H184" s="2087" t="s">
        <v>1356</v>
      </c>
      <c r="I184" s="2088" t="s">
        <v>1307</v>
      </c>
      <c r="J184" s="2088" t="s">
        <v>1308</v>
      </c>
      <c r="K184" s="957">
        <v>120</v>
      </c>
      <c r="L184" s="1492"/>
      <c r="M184" s="1493"/>
      <c r="N184" s="957"/>
      <c r="O184" s="957" t="s">
        <v>80</v>
      </c>
      <c r="P184" s="957">
        <v>60</v>
      </c>
      <c r="Q184" s="957">
        <v>2</v>
      </c>
      <c r="R184" s="1171">
        <f t="shared" si="49"/>
        <v>120</v>
      </c>
      <c r="S184" s="1130" t="s">
        <v>383</v>
      </c>
      <c r="T184" s="1977"/>
    </row>
    <row r="185" spans="1:20" s="973" customFormat="1" ht="12.75" customHeight="1">
      <c r="A185" s="2461" t="s">
        <v>356</v>
      </c>
      <c r="B185" s="4395"/>
      <c r="C185" s="3759">
        <v>357206</v>
      </c>
      <c r="D185" s="3759">
        <v>1513</v>
      </c>
      <c r="E185" s="988" t="s">
        <v>696</v>
      </c>
      <c r="F185" s="988" t="s">
        <v>34</v>
      </c>
      <c r="G185" s="988" t="s">
        <v>536</v>
      </c>
      <c r="H185" s="988" t="s">
        <v>1569</v>
      </c>
      <c r="I185" s="3752" t="s">
        <v>130</v>
      </c>
      <c r="J185" s="2191" t="s">
        <v>68</v>
      </c>
      <c r="K185" s="3759">
        <v>180</v>
      </c>
      <c r="L185" s="1172"/>
      <c r="M185" s="1173"/>
      <c r="N185" s="1625"/>
      <c r="O185" s="1174" t="s">
        <v>80</v>
      </c>
      <c r="P185" s="1625">
        <v>480</v>
      </c>
      <c r="Q185" s="1625">
        <v>3</v>
      </c>
      <c r="R185" s="1175">
        <f t="shared" si="49"/>
        <v>1440</v>
      </c>
      <c r="S185" s="3891" t="s">
        <v>384</v>
      </c>
      <c r="T185" s="1977"/>
    </row>
    <row r="186" spans="1:20" s="973" customFormat="1" ht="12.75" customHeight="1" thickBot="1">
      <c r="A186" s="2461" t="s">
        <v>356</v>
      </c>
      <c r="B186" s="4395"/>
      <c r="C186" s="3760"/>
      <c r="D186" s="3760"/>
      <c r="E186" s="988" t="s">
        <v>696</v>
      </c>
      <c r="F186" s="988" t="s">
        <v>34</v>
      </c>
      <c r="G186" s="988" t="s">
        <v>536</v>
      </c>
      <c r="H186" s="988" t="s">
        <v>1569</v>
      </c>
      <c r="I186" s="3753"/>
      <c r="J186" s="2191" t="s">
        <v>131</v>
      </c>
      <c r="K186" s="3760">
        <v>180</v>
      </c>
      <c r="L186" s="1172"/>
      <c r="M186" s="1173"/>
      <c r="N186" s="1625"/>
      <c r="O186" s="1174" t="s">
        <v>80</v>
      </c>
      <c r="P186" s="1625">
        <v>480</v>
      </c>
      <c r="Q186" s="1625">
        <v>3</v>
      </c>
      <c r="R186" s="1175">
        <f t="shared" si="49"/>
        <v>1440</v>
      </c>
      <c r="S186" s="3887"/>
      <c r="T186" s="1977"/>
    </row>
    <row r="187" spans="1:20" s="973" customFormat="1" ht="12.75" customHeight="1" thickBot="1">
      <c r="A187" s="2461" t="s">
        <v>356</v>
      </c>
      <c r="B187" s="4395"/>
      <c r="C187" s="3761"/>
      <c r="D187" s="3761"/>
      <c r="E187" s="988" t="s">
        <v>696</v>
      </c>
      <c r="F187" s="988" t="s">
        <v>34</v>
      </c>
      <c r="G187" s="988" t="s">
        <v>536</v>
      </c>
      <c r="H187" s="988" t="s">
        <v>1569</v>
      </c>
      <c r="I187" s="3679"/>
      <c r="J187" s="2191" t="s">
        <v>69</v>
      </c>
      <c r="K187" s="3761">
        <v>180</v>
      </c>
      <c r="L187" s="1172"/>
      <c r="M187" s="1173"/>
      <c r="N187" s="1625"/>
      <c r="O187" s="1174" t="s">
        <v>80</v>
      </c>
      <c r="P187" s="1625">
        <v>480</v>
      </c>
      <c r="Q187" s="1625">
        <v>3</v>
      </c>
      <c r="R187" s="1175">
        <f t="shared" si="49"/>
        <v>1440</v>
      </c>
      <c r="S187" s="1130" t="s">
        <v>383</v>
      </c>
      <c r="T187" s="1977"/>
    </row>
    <row r="188" spans="1:20" s="973" customFormat="1" ht="12.75" customHeight="1" thickBot="1">
      <c r="A188" s="2461" t="s">
        <v>356</v>
      </c>
      <c r="B188" s="4395"/>
      <c r="C188" s="3952">
        <v>357203</v>
      </c>
      <c r="D188" s="3952">
        <v>1514</v>
      </c>
      <c r="E188" s="3952" t="s">
        <v>718</v>
      </c>
      <c r="F188" s="3952" t="s">
        <v>34</v>
      </c>
      <c r="G188" s="3952" t="s">
        <v>536</v>
      </c>
      <c r="H188" s="3952" t="s">
        <v>1637</v>
      </c>
      <c r="I188" s="4381" t="s">
        <v>132</v>
      </c>
      <c r="J188" s="2691" t="s">
        <v>1678</v>
      </c>
      <c r="K188" s="3952">
        <v>365</v>
      </c>
      <c r="L188" s="1172"/>
      <c r="M188" s="1173"/>
      <c r="N188" s="1625"/>
      <c r="O188" s="1174" t="s">
        <v>80</v>
      </c>
      <c r="P188" s="1625">
        <v>480</v>
      </c>
      <c r="Q188" s="1625">
        <v>3</v>
      </c>
      <c r="R188" s="1175">
        <f t="shared" si="49"/>
        <v>1440</v>
      </c>
      <c r="S188" s="1132" t="s">
        <v>385</v>
      </c>
      <c r="T188" s="1977"/>
    </row>
    <row r="189" spans="1:20" s="973" customFormat="1" ht="12.75" customHeight="1">
      <c r="A189" s="2461" t="s">
        <v>356</v>
      </c>
      <c r="B189" s="4395"/>
      <c r="C189" s="3953"/>
      <c r="D189" s="3953"/>
      <c r="E189" s="3953"/>
      <c r="F189" s="3953"/>
      <c r="G189" s="3953"/>
      <c r="H189" s="3953"/>
      <c r="I189" s="4382"/>
      <c r="J189" s="2691" t="s">
        <v>134</v>
      </c>
      <c r="K189" s="3953"/>
      <c r="L189" s="1172"/>
      <c r="M189" s="1173"/>
      <c r="N189" s="1625"/>
      <c r="O189" s="1174" t="s">
        <v>80</v>
      </c>
      <c r="P189" s="1625">
        <v>480</v>
      </c>
      <c r="Q189" s="1625">
        <v>3</v>
      </c>
      <c r="R189" s="1175">
        <f t="shared" si="49"/>
        <v>1440</v>
      </c>
      <c r="S189" s="3886" t="s">
        <v>383</v>
      </c>
      <c r="T189" s="1977"/>
    </row>
    <row r="190" spans="1:20" s="973" customFormat="1" ht="12.75" customHeight="1" thickBot="1">
      <c r="A190" s="2461" t="s">
        <v>356</v>
      </c>
      <c r="B190" s="4395"/>
      <c r="C190" s="3954"/>
      <c r="D190" s="3954"/>
      <c r="E190" s="3954"/>
      <c r="F190" s="3954"/>
      <c r="G190" s="3954"/>
      <c r="H190" s="3954"/>
      <c r="I190" s="4383"/>
      <c r="J190" s="2691" t="s">
        <v>135</v>
      </c>
      <c r="K190" s="3954"/>
      <c r="L190" s="1172"/>
      <c r="M190" s="1173"/>
      <c r="N190" s="1625"/>
      <c r="O190" s="1174" t="s">
        <v>80</v>
      </c>
      <c r="P190" s="1625">
        <v>480</v>
      </c>
      <c r="Q190" s="1625">
        <v>3</v>
      </c>
      <c r="R190" s="1175">
        <f t="shared" si="49"/>
        <v>1440</v>
      </c>
      <c r="S190" s="3887"/>
      <c r="T190" s="1977"/>
    </row>
    <row r="191" spans="1:20" s="973" customFormat="1" ht="12.75" customHeight="1" thickBot="1">
      <c r="A191" s="2461" t="s">
        <v>356</v>
      </c>
      <c r="B191" s="4395"/>
      <c r="C191" s="3990">
        <v>357205</v>
      </c>
      <c r="D191" s="3990">
        <v>1516</v>
      </c>
      <c r="E191" s="3990" t="s">
        <v>718</v>
      </c>
      <c r="F191" s="3990" t="s">
        <v>34</v>
      </c>
      <c r="G191" s="3990" t="s">
        <v>536</v>
      </c>
      <c r="H191" s="3990" t="s">
        <v>1637</v>
      </c>
      <c r="I191" s="4427" t="s">
        <v>139</v>
      </c>
      <c r="J191" s="2692" t="s">
        <v>1679</v>
      </c>
      <c r="K191" s="3990">
        <v>365</v>
      </c>
      <c r="L191" s="1172"/>
      <c r="M191" s="1173"/>
      <c r="N191" s="1625"/>
      <c r="O191" s="1174" t="s">
        <v>80</v>
      </c>
      <c r="P191" s="1625">
        <v>480</v>
      </c>
      <c r="Q191" s="1625">
        <v>3</v>
      </c>
      <c r="R191" s="1175">
        <f t="shared" si="49"/>
        <v>1440</v>
      </c>
      <c r="S191" s="1132" t="s">
        <v>385</v>
      </c>
      <c r="T191" s="1977"/>
    </row>
    <row r="192" spans="1:20" s="973" customFormat="1" ht="12.75" customHeight="1" thickBot="1">
      <c r="A192" s="2461" t="s">
        <v>356</v>
      </c>
      <c r="B192" s="4395"/>
      <c r="C192" s="3991"/>
      <c r="D192" s="3991"/>
      <c r="E192" s="3991"/>
      <c r="F192" s="3991"/>
      <c r="G192" s="3991"/>
      <c r="H192" s="3991"/>
      <c r="I192" s="4428"/>
      <c r="J192" s="2692" t="s">
        <v>143</v>
      </c>
      <c r="K192" s="3991"/>
      <c r="L192" s="1172"/>
      <c r="M192" s="1173"/>
      <c r="N192" s="1625"/>
      <c r="O192" s="1174" t="s">
        <v>80</v>
      </c>
      <c r="P192" s="1625">
        <v>480</v>
      </c>
      <c r="Q192" s="1625">
        <v>3</v>
      </c>
      <c r="R192" s="1175">
        <f t="shared" si="49"/>
        <v>1440</v>
      </c>
      <c r="S192" s="1130" t="s">
        <v>383</v>
      </c>
      <c r="T192" s="1977"/>
    </row>
    <row r="193" spans="1:23" s="973" customFormat="1" ht="12" customHeight="1">
      <c r="A193" s="2461" t="s">
        <v>356</v>
      </c>
      <c r="B193" s="4395"/>
      <c r="C193" s="4004">
        <v>357204</v>
      </c>
      <c r="D193" s="4004">
        <v>1517</v>
      </c>
      <c r="E193" s="4004" t="s">
        <v>718</v>
      </c>
      <c r="F193" s="4004" t="s">
        <v>34</v>
      </c>
      <c r="G193" s="4004" t="s">
        <v>536</v>
      </c>
      <c r="H193" s="4004" t="s">
        <v>1637</v>
      </c>
      <c r="I193" s="4434" t="s">
        <v>144</v>
      </c>
      <c r="J193" s="2693" t="s">
        <v>1680</v>
      </c>
      <c r="K193" s="4004">
        <v>365</v>
      </c>
      <c r="L193" s="1172"/>
      <c r="M193" s="1173"/>
      <c r="N193" s="1625"/>
      <c r="O193" s="1174" t="s">
        <v>80</v>
      </c>
      <c r="P193" s="1625">
        <v>480</v>
      </c>
      <c r="Q193" s="1625">
        <v>3</v>
      </c>
      <c r="R193" s="1175">
        <f t="shared" si="49"/>
        <v>1440</v>
      </c>
      <c r="S193" s="3886" t="s">
        <v>385</v>
      </c>
      <c r="T193" s="1977"/>
    </row>
    <row r="194" spans="1:23" s="973" customFormat="1" ht="12.75" customHeight="1" thickBot="1">
      <c r="A194" s="2461" t="s">
        <v>356</v>
      </c>
      <c r="B194" s="4395"/>
      <c r="C194" s="4006"/>
      <c r="D194" s="4006"/>
      <c r="E194" s="4006"/>
      <c r="F194" s="4006"/>
      <c r="G194" s="4006"/>
      <c r="H194" s="4006"/>
      <c r="I194" s="4436"/>
      <c r="J194" s="2693" t="s">
        <v>146</v>
      </c>
      <c r="K194" s="4006"/>
      <c r="L194" s="1172"/>
      <c r="M194" s="1173"/>
      <c r="N194" s="1625"/>
      <c r="O194" s="1174" t="s">
        <v>80</v>
      </c>
      <c r="P194" s="1625">
        <v>480</v>
      </c>
      <c r="Q194" s="1625">
        <v>3</v>
      </c>
      <c r="R194" s="1175">
        <f t="shared" si="49"/>
        <v>1440</v>
      </c>
      <c r="S194" s="3887"/>
      <c r="T194" s="1977"/>
    </row>
    <row r="195" spans="1:23" s="973" customFormat="1" ht="12.75" customHeight="1">
      <c r="A195" s="2461" t="s">
        <v>356</v>
      </c>
      <c r="B195" s="4395"/>
      <c r="C195" s="2788">
        <v>366805</v>
      </c>
      <c r="D195" s="2789">
        <v>7164</v>
      </c>
      <c r="E195" s="2789" t="s">
        <v>718</v>
      </c>
      <c r="F195" s="2789" t="s">
        <v>34</v>
      </c>
      <c r="G195" s="2789" t="s">
        <v>536</v>
      </c>
      <c r="H195" s="2789" t="str">
        <f t="shared" ref="H195" si="50">A195&amp;"-"&amp;E195&amp;F195&amp;"-"&amp;G195</f>
        <v>PK5-YR-ME</v>
      </c>
      <c r="I195" s="2792" t="s">
        <v>1785</v>
      </c>
      <c r="J195" s="2791" t="s">
        <v>1788</v>
      </c>
      <c r="K195" s="2790">
        <v>365</v>
      </c>
      <c r="L195" s="1172"/>
      <c r="M195" s="1173"/>
      <c r="N195" s="1173"/>
      <c r="O195" s="1694" t="s">
        <v>80</v>
      </c>
      <c r="P195" s="964"/>
      <c r="Q195" s="964">
        <v>30</v>
      </c>
      <c r="R195" s="964">
        <v>1</v>
      </c>
      <c r="S195" s="2787">
        <v>30</v>
      </c>
      <c r="T195" s="1132" t="s">
        <v>385</v>
      </c>
      <c r="U195" s="1252"/>
      <c r="V195" s="1251"/>
      <c r="W195" s="1251"/>
    </row>
    <row r="196" spans="1:23" ht="12.75" customHeight="1" thickBot="1">
      <c r="A196" s="2461" t="s">
        <v>356</v>
      </c>
      <c r="B196" s="4395"/>
      <c r="C196" s="2689">
        <v>366327</v>
      </c>
      <c r="D196" s="2689">
        <v>6783</v>
      </c>
      <c r="E196" s="2690" t="s">
        <v>718</v>
      </c>
      <c r="F196" s="2682" t="s">
        <v>34</v>
      </c>
      <c r="G196" s="2682" t="s">
        <v>536</v>
      </c>
      <c r="H196" s="2682" t="str">
        <f t="shared" ref="H196" si="51">A196&amp;"-"&amp;E196&amp;F196&amp;"-"&amp;G196</f>
        <v>PK5-YR-ME</v>
      </c>
      <c r="I196" s="2686" t="s">
        <v>1661</v>
      </c>
      <c r="J196" s="2684" t="s">
        <v>1700</v>
      </c>
      <c r="K196" s="2685">
        <v>540</v>
      </c>
      <c r="L196" s="701"/>
      <c r="M196" s="702"/>
      <c r="O196" s="970" t="s">
        <v>80</v>
      </c>
      <c r="P196" s="970"/>
      <c r="Q196" s="970">
        <v>60</v>
      </c>
      <c r="R196" s="970">
        <v>1</v>
      </c>
      <c r="S196" s="1905">
        <v>60</v>
      </c>
      <c r="T196" s="2655" t="s">
        <v>385</v>
      </c>
      <c r="U196" s="1252"/>
      <c r="V196" s="666"/>
      <c r="W196" s="666"/>
    </row>
    <row r="197" spans="1:23" s="973" customFormat="1" ht="12.75" customHeight="1" thickBot="1">
      <c r="A197" s="2461" t="s">
        <v>356</v>
      </c>
      <c r="B197" s="4395"/>
      <c r="C197" s="4106">
        <v>357208</v>
      </c>
      <c r="D197" s="4106">
        <v>1518</v>
      </c>
      <c r="E197" s="988" t="s">
        <v>34</v>
      </c>
      <c r="F197" s="988" t="s">
        <v>9</v>
      </c>
      <c r="G197" s="988" t="s">
        <v>536</v>
      </c>
      <c r="H197" s="988" t="s">
        <v>1569</v>
      </c>
      <c r="I197" s="3568" t="s">
        <v>147</v>
      </c>
      <c r="J197" s="2191" t="s">
        <v>1550</v>
      </c>
      <c r="K197" s="4106">
        <v>120</v>
      </c>
      <c r="L197" s="1172"/>
      <c r="M197" s="1173"/>
      <c r="N197" s="1625"/>
      <c r="O197" s="1174" t="s">
        <v>80</v>
      </c>
      <c r="P197" s="1625">
        <v>120</v>
      </c>
      <c r="Q197" s="1625">
        <v>2</v>
      </c>
      <c r="R197" s="1175">
        <f t="shared" si="49"/>
        <v>240</v>
      </c>
      <c r="S197" s="1130" t="s">
        <v>384</v>
      </c>
      <c r="T197" s="1977"/>
    </row>
    <row r="198" spans="1:23" s="973" customFormat="1" ht="12.75" customHeight="1" thickBot="1">
      <c r="A198" s="2461" t="s">
        <v>356</v>
      </c>
      <c r="B198" s="4395"/>
      <c r="C198" s="3760"/>
      <c r="D198" s="3760"/>
      <c r="E198" s="988" t="s">
        <v>34</v>
      </c>
      <c r="F198" s="988" t="s">
        <v>9</v>
      </c>
      <c r="G198" s="988" t="s">
        <v>536</v>
      </c>
      <c r="H198" s="988" t="s">
        <v>1569</v>
      </c>
      <c r="I198" s="3753"/>
      <c r="J198" s="3842" t="s">
        <v>1551</v>
      </c>
      <c r="K198" s="3760"/>
      <c r="L198" s="637"/>
      <c r="M198" s="1251"/>
      <c r="N198" s="1960"/>
      <c r="O198" s="2174"/>
      <c r="P198" s="1960"/>
      <c r="Q198" s="1960"/>
      <c r="R198" s="1499"/>
      <c r="S198" s="1130"/>
      <c r="T198" s="1977"/>
    </row>
    <row r="199" spans="1:23" s="973" customFormat="1" ht="12.75" customHeight="1" thickBot="1">
      <c r="A199" s="2461" t="s">
        <v>356</v>
      </c>
      <c r="B199" s="4396"/>
      <c r="C199" s="3795"/>
      <c r="D199" s="3795"/>
      <c r="E199" s="2192" t="s">
        <v>34</v>
      </c>
      <c r="F199" s="2192" t="s">
        <v>9</v>
      </c>
      <c r="G199" s="2192" t="s">
        <v>536</v>
      </c>
      <c r="H199" s="2192" t="s">
        <v>1569</v>
      </c>
      <c r="I199" s="3569"/>
      <c r="J199" s="4362"/>
      <c r="K199" s="3795">
        <v>120</v>
      </c>
      <c r="L199" s="1360"/>
      <c r="M199" s="1361"/>
      <c r="N199" s="1961"/>
      <c r="O199" s="2175" t="s">
        <v>80</v>
      </c>
      <c r="P199" s="1961">
        <v>120</v>
      </c>
      <c r="Q199" s="1961">
        <v>2</v>
      </c>
      <c r="R199" s="1494">
        <f t="shared" si="49"/>
        <v>240</v>
      </c>
      <c r="S199" s="1130" t="s">
        <v>383</v>
      </c>
      <c r="T199" s="1977"/>
    </row>
    <row r="200" spans="1:23" s="973" customFormat="1" ht="12" customHeight="1">
      <c r="A200" s="2699" t="s">
        <v>356</v>
      </c>
      <c r="B200" s="4394" t="s">
        <v>427</v>
      </c>
      <c r="C200" s="3759">
        <v>357209</v>
      </c>
      <c r="D200" s="3759">
        <v>1507</v>
      </c>
      <c r="E200" s="603"/>
      <c r="F200" s="603"/>
      <c r="G200" s="603"/>
      <c r="H200" s="603"/>
      <c r="I200" s="634" t="s">
        <v>106</v>
      </c>
      <c r="J200" s="652" t="s">
        <v>107</v>
      </c>
      <c r="K200" s="3742">
        <v>30</v>
      </c>
      <c r="L200" s="1495"/>
      <c r="M200" s="1496"/>
      <c r="N200" s="950"/>
      <c r="O200" s="1497" t="s">
        <v>80</v>
      </c>
      <c r="P200" s="950">
        <v>60</v>
      </c>
      <c r="Q200" s="950">
        <v>1</v>
      </c>
      <c r="R200" s="1498">
        <f t="shared" ref="R200:R225" si="52">P200*Q200</f>
        <v>60</v>
      </c>
      <c r="S200" s="3886" t="s">
        <v>383</v>
      </c>
      <c r="T200" s="1977"/>
    </row>
    <row r="201" spans="1:23" s="973" customFormat="1" ht="12" customHeight="1">
      <c r="A201" s="2461" t="s">
        <v>356</v>
      </c>
      <c r="B201" s="4395"/>
      <c r="C201" s="3760"/>
      <c r="D201" s="3760"/>
      <c r="E201" s="640"/>
      <c r="F201" s="640"/>
      <c r="G201" s="640"/>
      <c r="H201" s="640"/>
      <c r="I201" s="641" t="s">
        <v>106</v>
      </c>
      <c r="J201" s="700" t="s">
        <v>108</v>
      </c>
      <c r="K201" s="3743"/>
      <c r="L201" s="1172"/>
      <c r="M201" s="1173"/>
      <c r="N201" s="1625"/>
      <c r="O201" s="1174" t="s">
        <v>80</v>
      </c>
      <c r="P201" s="1625">
        <v>60</v>
      </c>
      <c r="Q201" s="1625">
        <v>1</v>
      </c>
      <c r="R201" s="1175">
        <f t="shared" si="52"/>
        <v>60</v>
      </c>
      <c r="S201" s="3882"/>
      <c r="T201" s="1251"/>
    </row>
    <row r="202" spans="1:23" s="973" customFormat="1" ht="12" customHeight="1">
      <c r="A202" s="2461" t="s">
        <v>356</v>
      </c>
      <c r="B202" s="4395"/>
      <c r="C202" s="3760"/>
      <c r="D202" s="3760"/>
      <c r="E202" s="640"/>
      <c r="F202" s="640"/>
      <c r="G202" s="640"/>
      <c r="H202" s="640"/>
      <c r="I202" s="641" t="s">
        <v>106</v>
      </c>
      <c r="J202" s="700" t="s">
        <v>109</v>
      </c>
      <c r="K202" s="3743"/>
      <c r="L202" s="1172"/>
      <c r="M202" s="1173"/>
      <c r="N202" s="1625"/>
      <c r="O202" s="1174" t="s">
        <v>80</v>
      </c>
      <c r="P202" s="1625">
        <v>60</v>
      </c>
      <c r="Q202" s="1625">
        <v>1</v>
      </c>
      <c r="R202" s="1175">
        <f t="shared" si="52"/>
        <v>60</v>
      </c>
      <c r="S202" s="3882"/>
      <c r="T202" s="1251"/>
    </row>
    <row r="203" spans="1:23" s="973" customFormat="1" ht="12" customHeight="1">
      <c r="A203" s="2461" t="s">
        <v>356</v>
      </c>
      <c r="B203" s="4395"/>
      <c r="C203" s="3760"/>
      <c r="D203" s="3760"/>
      <c r="E203" s="640"/>
      <c r="F203" s="640"/>
      <c r="G203" s="640"/>
      <c r="H203" s="640"/>
      <c r="I203" s="609" t="s">
        <v>110</v>
      </c>
      <c r="J203" s="700" t="s">
        <v>128</v>
      </c>
      <c r="K203" s="3743"/>
      <c r="L203" s="1172"/>
      <c r="M203" s="1173"/>
      <c r="N203" s="1625"/>
      <c r="O203" s="1174" t="s">
        <v>80</v>
      </c>
      <c r="P203" s="1625">
        <v>60</v>
      </c>
      <c r="Q203" s="1625">
        <v>1</v>
      </c>
      <c r="R203" s="1175">
        <f t="shared" si="52"/>
        <v>60</v>
      </c>
      <c r="S203" s="3882"/>
      <c r="T203" s="1251"/>
    </row>
    <row r="204" spans="1:23" s="973" customFormat="1" ht="12" customHeight="1">
      <c r="A204" s="2461" t="s">
        <v>356</v>
      </c>
      <c r="B204" s="4395"/>
      <c r="C204" s="3760"/>
      <c r="D204" s="3760"/>
      <c r="E204" s="640"/>
      <c r="F204" s="640"/>
      <c r="G204" s="640"/>
      <c r="H204" s="640"/>
      <c r="I204" s="609" t="s">
        <v>112</v>
      </c>
      <c r="J204" s="700" t="s">
        <v>113</v>
      </c>
      <c r="K204" s="3743"/>
      <c r="L204" s="1172"/>
      <c r="M204" s="1173"/>
      <c r="N204" s="1625"/>
      <c r="O204" s="1174" t="s">
        <v>80</v>
      </c>
      <c r="P204" s="1625">
        <v>60</v>
      </c>
      <c r="Q204" s="1625">
        <v>1</v>
      </c>
      <c r="R204" s="1175">
        <f t="shared" si="52"/>
        <v>60</v>
      </c>
      <c r="S204" s="3882"/>
      <c r="T204" s="1251"/>
    </row>
    <row r="205" spans="1:23" s="973" customFormat="1" ht="12.75" customHeight="1">
      <c r="A205" s="2461" t="s">
        <v>356</v>
      </c>
      <c r="B205" s="4395"/>
      <c r="C205" s="3760"/>
      <c r="D205" s="3760"/>
      <c r="E205" s="640"/>
      <c r="F205" s="640"/>
      <c r="G205" s="640"/>
      <c r="H205" s="640"/>
      <c r="I205" s="609" t="s">
        <v>114</v>
      </c>
      <c r="J205" s="700" t="s">
        <v>115</v>
      </c>
      <c r="K205" s="3743"/>
      <c r="L205" s="1172"/>
      <c r="M205" s="1173"/>
      <c r="N205" s="1625"/>
      <c r="O205" s="1174" t="s">
        <v>80</v>
      </c>
      <c r="P205" s="1625">
        <v>60</v>
      </c>
      <c r="Q205" s="1625">
        <v>1</v>
      </c>
      <c r="R205" s="1175">
        <f t="shared" si="52"/>
        <v>60</v>
      </c>
      <c r="S205" s="3882"/>
      <c r="T205" s="1251"/>
    </row>
    <row r="206" spans="1:23" s="973" customFormat="1" ht="12.75" customHeight="1">
      <c r="A206" s="2461" t="s">
        <v>356</v>
      </c>
      <c r="B206" s="4395"/>
      <c r="C206" s="3760"/>
      <c r="D206" s="3760"/>
      <c r="E206" s="640"/>
      <c r="F206" s="640"/>
      <c r="G206" s="640"/>
      <c r="H206" s="640"/>
      <c r="I206" s="641" t="s">
        <v>116</v>
      </c>
      <c r="J206" s="700" t="s">
        <v>117</v>
      </c>
      <c r="K206" s="3743"/>
      <c r="L206" s="1172"/>
      <c r="M206" s="1173"/>
      <c r="N206" s="1625"/>
      <c r="O206" s="1174" t="s">
        <v>80</v>
      </c>
      <c r="P206" s="1625">
        <v>60</v>
      </c>
      <c r="Q206" s="1625">
        <v>1</v>
      </c>
      <c r="R206" s="1175">
        <f t="shared" si="52"/>
        <v>60</v>
      </c>
      <c r="S206" s="3882"/>
      <c r="T206" s="1251"/>
    </row>
    <row r="207" spans="1:23" s="973" customFormat="1" ht="12.75" customHeight="1">
      <c r="A207" s="2461" t="s">
        <v>356</v>
      </c>
      <c r="B207" s="4395"/>
      <c r="C207" s="3760"/>
      <c r="D207" s="3760"/>
      <c r="E207" s="640"/>
      <c r="F207" s="640"/>
      <c r="G207" s="640"/>
      <c r="H207" s="640"/>
      <c r="I207" s="641" t="s">
        <v>116</v>
      </c>
      <c r="J207" s="700" t="s">
        <v>118</v>
      </c>
      <c r="K207" s="3743"/>
      <c r="L207" s="1172"/>
      <c r="M207" s="1173"/>
      <c r="N207" s="1625"/>
      <c r="O207" s="1174" t="s">
        <v>80</v>
      </c>
      <c r="P207" s="1625">
        <v>60</v>
      </c>
      <c r="Q207" s="1625">
        <v>1</v>
      </c>
      <c r="R207" s="1175">
        <f t="shared" si="52"/>
        <v>60</v>
      </c>
      <c r="S207" s="3882"/>
      <c r="T207" s="1251"/>
    </row>
    <row r="208" spans="1:23" s="973" customFormat="1" ht="12.75" customHeight="1">
      <c r="A208" s="2461" t="s">
        <v>356</v>
      </c>
      <c r="B208" s="4395"/>
      <c r="C208" s="3760"/>
      <c r="D208" s="3760"/>
      <c r="E208" s="640"/>
      <c r="F208" s="640"/>
      <c r="G208" s="640"/>
      <c r="H208" s="640"/>
      <c r="I208" s="641" t="s">
        <v>116</v>
      </c>
      <c r="J208" s="700" t="s">
        <v>119</v>
      </c>
      <c r="K208" s="3743"/>
      <c r="L208" s="1172"/>
      <c r="M208" s="1173"/>
      <c r="N208" s="1625"/>
      <c r="O208" s="1174" t="s">
        <v>80</v>
      </c>
      <c r="P208" s="1625">
        <v>60</v>
      </c>
      <c r="Q208" s="1625">
        <v>1</v>
      </c>
      <c r="R208" s="1175">
        <f t="shared" si="52"/>
        <v>60</v>
      </c>
      <c r="S208" s="3882"/>
      <c r="T208" s="1251"/>
    </row>
    <row r="209" spans="1:23" s="973" customFormat="1" ht="12.75" customHeight="1" thickBot="1">
      <c r="A209" s="2461" t="s">
        <v>356</v>
      </c>
      <c r="B209" s="4395"/>
      <c r="C209" s="3795"/>
      <c r="D209" s="3795"/>
      <c r="E209" s="662"/>
      <c r="F209" s="662"/>
      <c r="G209" s="662"/>
      <c r="H209" s="662"/>
      <c r="I209" s="677" t="s">
        <v>120</v>
      </c>
      <c r="J209" s="664" t="s">
        <v>121</v>
      </c>
      <c r="K209" s="3548"/>
      <c r="L209" s="637"/>
      <c r="M209" s="1251"/>
      <c r="N209" s="1960"/>
      <c r="O209" s="2174" t="s">
        <v>80</v>
      </c>
      <c r="P209" s="1960">
        <v>60</v>
      </c>
      <c r="Q209" s="1960">
        <v>1</v>
      </c>
      <c r="R209" s="1499">
        <f t="shared" si="52"/>
        <v>60</v>
      </c>
      <c r="S209" s="3882"/>
      <c r="T209" s="1251"/>
    </row>
    <row r="210" spans="1:23" s="973" customFormat="1" ht="12.75" customHeight="1" thickBot="1">
      <c r="A210" s="2461" t="s">
        <v>356</v>
      </c>
      <c r="B210" s="4395"/>
      <c r="C210" s="1728">
        <v>357215</v>
      </c>
      <c r="D210" s="1728">
        <v>1510</v>
      </c>
      <c r="E210" s="2087" t="s">
        <v>34</v>
      </c>
      <c r="F210" s="2087" t="s">
        <v>42</v>
      </c>
      <c r="G210" s="2087" t="s">
        <v>706</v>
      </c>
      <c r="H210" s="2087" t="s">
        <v>1356</v>
      </c>
      <c r="I210" s="2088" t="s">
        <v>1307</v>
      </c>
      <c r="J210" s="2088" t="s">
        <v>1308</v>
      </c>
      <c r="K210" s="957">
        <v>120</v>
      </c>
      <c r="L210" s="1492"/>
      <c r="M210" s="1493"/>
      <c r="N210" s="957"/>
      <c r="O210" s="957" t="s">
        <v>80</v>
      </c>
      <c r="P210" s="957">
        <v>60</v>
      </c>
      <c r="Q210" s="957">
        <v>2</v>
      </c>
      <c r="R210" s="1171">
        <f t="shared" si="52"/>
        <v>120</v>
      </c>
      <c r="S210" s="1130" t="s">
        <v>383</v>
      </c>
      <c r="T210" s="1977"/>
    </row>
    <row r="211" spans="1:23" s="973" customFormat="1" ht="12.75" customHeight="1">
      <c r="A211" s="2461" t="s">
        <v>356</v>
      </c>
      <c r="B211" s="4395"/>
      <c r="C211" s="3759">
        <v>357214</v>
      </c>
      <c r="D211" s="3759">
        <v>1513</v>
      </c>
      <c r="E211" s="988" t="s">
        <v>696</v>
      </c>
      <c r="F211" s="988" t="s">
        <v>34</v>
      </c>
      <c r="G211" s="988" t="s">
        <v>536</v>
      </c>
      <c r="H211" s="988" t="s">
        <v>1569</v>
      </c>
      <c r="I211" s="3752" t="s">
        <v>130</v>
      </c>
      <c r="J211" s="2191" t="s">
        <v>68</v>
      </c>
      <c r="K211" s="3759">
        <v>180</v>
      </c>
      <c r="L211" s="1172"/>
      <c r="M211" s="1173"/>
      <c r="N211" s="1625"/>
      <c r="O211" s="1174" t="s">
        <v>80</v>
      </c>
      <c r="P211" s="1625">
        <v>480</v>
      </c>
      <c r="Q211" s="1625">
        <v>3</v>
      </c>
      <c r="R211" s="1175">
        <f t="shared" si="52"/>
        <v>1440</v>
      </c>
      <c r="S211" s="3891" t="s">
        <v>384</v>
      </c>
      <c r="T211" s="1977"/>
    </row>
    <row r="212" spans="1:23" s="973" customFormat="1" ht="12.75" customHeight="1" thickBot="1">
      <c r="A212" s="2461" t="s">
        <v>356</v>
      </c>
      <c r="B212" s="4395"/>
      <c r="C212" s="3760"/>
      <c r="D212" s="3760"/>
      <c r="E212" s="988" t="s">
        <v>696</v>
      </c>
      <c r="F212" s="988" t="s">
        <v>34</v>
      </c>
      <c r="G212" s="988" t="s">
        <v>536</v>
      </c>
      <c r="H212" s="988" t="s">
        <v>1569</v>
      </c>
      <c r="I212" s="3753"/>
      <c r="J212" s="2191" t="s">
        <v>131</v>
      </c>
      <c r="K212" s="3760">
        <v>180</v>
      </c>
      <c r="L212" s="1172"/>
      <c r="M212" s="1173"/>
      <c r="N212" s="1625"/>
      <c r="O212" s="1174" t="s">
        <v>80</v>
      </c>
      <c r="P212" s="1625">
        <v>480</v>
      </c>
      <c r="Q212" s="1625">
        <v>3</v>
      </c>
      <c r="R212" s="1175">
        <f t="shared" si="52"/>
        <v>1440</v>
      </c>
      <c r="S212" s="3887"/>
      <c r="T212" s="1977"/>
    </row>
    <row r="213" spans="1:23" s="973" customFormat="1" ht="12.75" customHeight="1" thickBot="1">
      <c r="A213" s="2461" t="s">
        <v>356</v>
      </c>
      <c r="B213" s="4395"/>
      <c r="C213" s="3761"/>
      <c r="D213" s="3761"/>
      <c r="E213" s="988" t="s">
        <v>696</v>
      </c>
      <c r="F213" s="988" t="s">
        <v>34</v>
      </c>
      <c r="G213" s="988" t="s">
        <v>536</v>
      </c>
      <c r="H213" s="988" t="s">
        <v>1569</v>
      </c>
      <c r="I213" s="3679"/>
      <c r="J213" s="2191" t="s">
        <v>69</v>
      </c>
      <c r="K213" s="3761">
        <v>180</v>
      </c>
      <c r="L213" s="1172"/>
      <c r="M213" s="1173"/>
      <c r="N213" s="1625"/>
      <c r="O213" s="1174" t="s">
        <v>80</v>
      </c>
      <c r="P213" s="1625">
        <v>480</v>
      </c>
      <c r="Q213" s="1625">
        <v>3</v>
      </c>
      <c r="R213" s="1175">
        <f t="shared" si="52"/>
        <v>1440</v>
      </c>
      <c r="S213" s="1130" t="s">
        <v>383</v>
      </c>
      <c r="T213" s="1977"/>
    </row>
    <row r="214" spans="1:23" s="973" customFormat="1" ht="12.75" customHeight="1" thickBot="1">
      <c r="A214" s="2461" t="s">
        <v>356</v>
      </c>
      <c r="B214" s="4395"/>
      <c r="C214" s="3952">
        <v>357211</v>
      </c>
      <c r="D214" s="3952">
        <v>1514</v>
      </c>
      <c r="E214" s="3952" t="s">
        <v>718</v>
      </c>
      <c r="F214" s="3952" t="s">
        <v>34</v>
      </c>
      <c r="G214" s="3952" t="s">
        <v>536</v>
      </c>
      <c r="H214" s="3952" t="s">
        <v>1637</v>
      </c>
      <c r="I214" s="4381" t="s">
        <v>132</v>
      </c>
      <c r="J214" s="2691" t="s">
        <v>1678</v>
      </c>
      <c r="K214" s="3952">
        <v>365</v>
      </c>
      <c r="L214" s="1172"/>
      <c r="M214" s="1173"/>
      <c r="N214" s="1625"/>
      <c r="O214" s="1174" t="s">
        <v>80</v>
      </c>
      <c r="P214" s="1625">
        <v>480</v>
      </c>
      <c r="Q214" s="1625">
        <v>3</v>
      </c>
      <c r="R214" s="1175">
        <f t="shared" si="52"/>
        <v>1440</v>
      </c>
      <c r="S214" s="1132" t="s">
        <v>385</v>
      </c>
      <c r="T214" s="1977"/>
    </row>
    <row r="215" spans="1:23" s="973" customFormat="1" ht="12.75" customHeight="1">
      <c r="A215" s="2461" t="s">
        <v>356</v>
      </c>
      <c r="B215" s="4395"/>
      <c r="C215" s="3953"/>
      <c r="D215" s="3953"/>
      <c r="E215" s="3953"/>
      <c r="F215" s="3953"/>
      <c r="G215" s="3953"/>
      <c r="H215" s="3953"/>
      <c r="I215" s="4382"/>
      <c r="J215" s="2691" t="s">
        <v>134</v>
      </c>
      <c r="K215" s="3953"/>
      <c r="L215" s="1172"/>
      <c r="M215" s="1173"/>
      <c r="N215" s="1625"/>
      <c r="O215" s="1174" t="s">
        <v>80</v>
      </c>
      <c r="P215" s="1625">
        <v>480</v>
      </c>
      <c r="Q215" s="1625">
        <v>3</v>
      </c>
      <c r="R215" s="1175">
        <f t="shared" si="52"/>
        <v>1440</v>
      </c>
      <c r="S215" s="3886" t="s">
        <v>383</v>
      </c>
      <c r="T215" s="1977"/>
    </row>
    <row r="216" spans="1:23" s="973" customFormat="1" ht="12.75" customHeight="1" thickBot="1">
      <c r="A216" s="2461" t="s">
        <v>356</v>
      </c>
      <c r="B216" s="4395"/>
      <c r="C216" s="3954"/>
      <c r="D216" s="3954"/>
      <c r="E216" s="3954"/>
      <c r="F216" s="3954"/>
      <c r="G216" s="3954"/>
      <c r="H216" s="3954"/>
      <c r="I216" s="4383"/>
      <c r="J216" s="2691" t="s">
        <v>135</v>
      </c>
      <c r="K216" s="3954"/>
      <c r="L216" s="1172"/>
      <c r="M216" s="1173"/>
      <c r="N216" s="1625"/>
      <c r="O216" s="1174" t="s">
        <v>80</v>
      </c>
      <c r="P216" s="1625">
        <v>480</v>
      </c>
      <c r="Q216" s="1625">
        <v>3</v>
      </c>
      <c r="R216" s="1175">
        <f t="shared" si="52"/>
        <v>1440</v>
      </c>
      <c r="S216" s="3887"/>
      <c r="T216" s="1977"/>
    </row>
    <row r="217" spans="1:23" s="973" customFormat="1" ht="12.75" customHeight="1" thickBot="1">
      <c r="A217" s="2461" t="s">
        <v>356</v>
      </c>
      <c r="B217" s="4395"/>
      <c r="C217" s="3990">
        <v>357213</v>
      </c>
      <c r="D217" s="3990">
        <v>1516</v>
      </c>
      <c r="E217" s="3990" t="s">
        <v>718</v>
      </c>
      <c r="F217" s="3990" t="s">
        <v>34</v>
      </c>
      <c r="G217" s="3990" t="s">
        <v>536</v>
      </c>
      <c r="H217" s="3990" t="s">
        <v>1637</v>
      </c>
      <c r="I217" s="4427" t="s">
        <v>139</v>
      </c>
      <c r="J217" s="2692" t="s">
        <v>1679</v>
      </c>
      <c r="K217" s="3990">
        <v>365</v>
      </c>
      <c r="L217" s="1172"/>
      <c r="M217" s="1173"/>
      <c r="N217" s="1625"/>
      <c r="O217" s="1174" t="s">
        <v>80</v>
      </c>
      <c r="P217" s="1625">
        <v>480</v>
      </c>
      <c r="Q217" s="1625">
        <v>3</v>
      </c>
      <c r="R217" s="1175">
        <f t="shared" si="52"/>
        <v>1440</v>
      </c>
      <c r="S217" s="1132" t="s">
        <v>385</v>
      </c>
      <c r="T217" s="1977"/>
    </row>
    <row r="218" spans="1:23" s="973" customFormat="1" ht="12.75" customHeight="1" thickBot="1">
      <c r="A218" s="2461" t="s">
        <v>356</v>
      </c>
      <c r="B218" s="4395"/>
      <c r="C218" s="3991"/>
      <c r="D218" s="3991"/>
      <c r="E218" s="3991"/>
      <c r="F218" s="3991"/>
      <c r="G218" s="3991"/>
      <c r="H218" s="3991"/>
      <c r="I218" s="4428"/>
      <c r="J218" s="2692" t="s">
        <v>143</v>
      </c>
      <c r="K218" s="3991"/>
      <c r="L218" s="1172"/>
      <c r="M218" s="1173"/>
      <c r="N218" s="1625"/>
      <c r="O218" s="1174" t="s">
        <v>80</v>
      </c>
      <c r="P218" s="1625">
        <v>480</v>
      </c>
      <c r="Q218" s="1625">
        <v>3</v>
      </c>
      <c r="R218" s="1175">
        <f t="shared" si="52"/>
        <v>1440</v>
      </c>
      <c r="S218" s="1130" t="s">
        <v>383</v>
      </c>
      <c r="T218" s="1977"/>
    </row>
    <row r="219" spans="1:23" s="973" customFormat="1" ht="12" customHeight="1">
      <c r="A219" s="2461" t="s">
        <v>356</v>
      </c>
      <c r="B219" s="4395"/>
      <c r="C219" s="4004">
        <v>357212</v>
      </c>
      <c r="D219" s="4004">
        <v>1517</v>
      </c>
      <c r="E219" s="4004" t="s">
        <v>718</v>
      </c>
      <c r="F219" s="4004" t="s">
        <v>34</v>
      </c>
      <c r="G219" s="4004" t="s">
        <v>536</v>
      </c>
      <c r="H219" s="4004" t="s">
        <v>1637</v>
      </c>
      <c r="I219" s="4434" t="s">
        <v>144</v>
      </c>
      <c r="J219" s="2693" t="s">
        <v>1680</v>
      </c>
      <c r="K219" s="4004">
        <v>365</v>
      </c>
      <c r="L219" s="1172"/>
      <c r="M219" s="1173"/>
      <c r="N219" s="1625"/>
      <c r="O219" s="1174" t="s">
        <v>80</v>
      </c>
      <c r="P219" s="1625">
        <v>480</v>
      </c>
      <c r="Q219" s="1625">
        <v>3</v>
      </c>
      <c r="R219" s="1175">
        <f t="shared" si="52"/>
        <v>1440</v>
      </c>
      <c r="S219" s="3886" t="s">
        <v>385</v>
      </c>
      <c r="T219" s="1977"/>
    </row>
    <row r="220" spans="1:23" s="973" customFormat="1" ht="12.75" customHeight="1" thickBot="1">
      <c r="A220" s="2461" t="s">
        <v>356</v>
      </c>
      <c r="B220" s="4395"/>
      <c r="C220" s="4006"/>
      <c r="D220" s="4006"/>
      <c r="E220" s="4006"/>
      <c r="F220" s="4006"/>
      <c r="G220" s="4006"/>
      <c r="H220" s="4006"/>
      <c r="I220" s="4436"/>
      <c r="J220" s="2693" t="s">
        <v>146</v>
      </c>
      <c r="K220" s="4006"/>
      <c r="L220" s="1172"/>
      <c r="M220" s="1173"/>
      <c r="N220" s="1625"/>
      <c r="O220" s="1174" t="s">
        <v>80</v>
      </c>
      <c r="P220" s="1625">
        <v>480</v>
      </c>
      <c r="Q220" s="1625">
        <v>3</v>
      </c>
      <c r="R220" s="1175">
        <f t="shared" si="52"/>
        <v>1440</v>
      </c>
      <c r="S220" s="3887"/>
      <c r="T220" s="1977"/>
    </row>
    <row r="221" spans="1:23" s="973" customFormat="1" ht="12.75" customHeight="1">
      <c r="A221" s="2461" t="s">
        <v>356</v>
      </c>
      <c r="B221" s="4395"/>
      <c r="C221" s="2788">
        <v>366806</v>
      </c>
      <c r="D221" s="2789">
        <v>7165</v>
      </c>
      <c r="E221" s="2789" t="s">
        <v>718</v>
      </c>
      <c r="F221" s="2789" t="s">
        <v>34</v>
      </c>
      <c r="G221" s="2789" t="s">
        <v>536</v>
      </c>
      <c r="H221" s="2789" t="str">
        <f t="shared" ref="H221" si="53">A221&amp;"-"&amp;E221&amp;F221&amp;"-"&amp;G221</f>
        <v>PK5-YR-ME</v>
      </c>
      <c r="I221" s="2792" t="s">
        <v>1785</v>
      </c>
      <c r="J221" s="2791" t="s">
        <v>1787</v>
      </c>
      <c r="K221" s="2790">
        <v>365</v>
      </c>
      <c r="L221" s="1172"/>
      <c r="M221" s="1173"/>
      <c r="N221" s="1173"/>
      <c r="O221" s="1694" t="s">
        <v>80</v>
      </c>
      <c r="P221" s="964"/>
      <c r="Q221" s="964">
        <v>30</v>
      </c>
      <c r="R221" s="964">
        <v>1</v>
      </c>
      <c r="S221" s="2787">
        <v>30</v>
      </c>
      <c r="T221" s="1132" t="s">
        <v>385</v>
      </c>
      <c r="U221" s="1252"/>
      <c r="V221" s="1251"/>
      <c r="W221" s="1251"/>
    </row>
    <row r="222" spans="1:23" ht="12.75" customHeight="1" thickBot="1">
      <c r="A222" s="2461" t="s">
        <v>356</v>
      </c>
      <c r="B222" s="4395"/>
      <c r="C222" s="2689">
        <v>366328</v>
      </c>
      <c r="D222" s="2689">
        <v>6783</v>
      </c>
      <c r="E222" s="2690" t="s">
        <v>718</v>
      </c>
      <c r="F222" s="2682" t="s">
        <v>34</v>
      </c>
      <c r="G222" s="2682" t="s">
        <v>536</v>
      </c>
      <c r="H222" s="2682" t="str">
        <f t="shared" ref="H222" si="54">A222&amp;"-"&amp;E222&amp;F222&amp;"-"&amp;G222</f>
        <v>PK5-YR-ME</v>
      </c>
      <c r="I222" s="2686" t="s">
        <v>1661</v>
      </c>
      <c r="J222" s="2684" t="s">
        <v>1701</v>
      </c>
      <c r="K222" s="2685">
        <v>540</v>
      </c>
      <c r="L222" s="701"/>
      <c r="M222" s="702"/>
      <c r="O222" s="970" t="s">
        <v>80</v>
      </c>
      <c r="P222" s="970"/>
      <c r="Q222" s="970">
        <v>60</v>
      </c>
      <c r="R222" s="970">
        <v>1</v>
      </c>
      <c r="S222" s="1905">
        <v>60</v>
      </c>
      <c r="T222" s="2655" t="s">
        <v>385</v>
      </c>
      <c r="U222" s="1252"/>
      <c r="V222" s="666"/>
      <c r="W222" s="666"/>
    </row>
    <row r="223" spans="1:23" s="973" customFormat="1" ht="12.75" customHeight="1" thickBot="1">
      <c r="A223" s="2461" t="s">
        <v>356</v>
      </c>
      <c r="B223" s="4395"/>
      <c r="C223" s="4106">
        <v>357216</v>
      </c>
      <c r="D223" s="4106">
        <v>1518</v>
      </c>
      <c r="E223" s="988" t="s">
        <v>34</v>
      </c>
      <c r="F223" s="988" t="s">
        <v>9</v>
      </c>
      <c r="G223" s="988" t="s">
        <v>536</v>
      </c>
      <c r="H223" s="988" t="s">
        <v>1569</v>
      </c>
      <c r="I223" s="3568" t="s">
        <v>147</v>
      </c>
      <c r="J223" s="2191" t="s">
        <v>1550</v>
      </c>
      <c r="K223" s="4106">
        <v>120</v>
      </c>
      <c r="L223" s="1172"/>
      <c r="M223" s="1173"/>
      <c r="N223" s="1625"/>
      <c r="O223" s="1174" t="s">
        <v>80</v>
      </c>
      <c r="P223" s="1625">
        <v>120</v>
      </c>
      <c r="Q223" s="1625">
        <v>2</v>
      </c>
      <c r="R223" s="1175">
        <f t="shared" si="52"/>
        <v>240</v>
      </c>
      <c r="S223" s="1130" t="s">
        <v>384</v>
      </c>
      <c r="T223" s="1977"/>
    </row>
    <row r="224" spans="1:23" s="973" customFormat="1" ht="12.75" customHeight="1" thickBot="1">
      <c r="A224" s="2461" t="s">
        <v>356</v>
      </c>
      <c r="B224" s="4395"/>
      <c r="C224" s="3760"/>
      <c r="D224" s="3760"/>
      <c r="E224" s="988" t="s">
        <v>34</v>
      </c>
      <c r="F224" s="988" t="s">
        <v>9</v>
      </c>
      <c r="G224" s="988" t="s">
        <v>536</v>
      </c>
      <c r="H224" s="988" t="s">
        <v>1569</v>
      </c>
      <c r="I224" s="3753"/>
      <c r="J224" s="3842" t="s">
        <v>1551</v>
      </c>
      <c r="K224" s="3760"/>
      <c r="L224" s="637"/>
      <c r="M224" s="1251"/>
      <c r="N224" s="1960"/>
      <c r="O224" s="2174"/>
      <c r="P224" s="1960"/>
      <c r="Q224" s="1960"/>
      <c r="R224" s="1499"/>
      <c r="S224" s="1130"/>
      <c r="T224" s="1977"/>
    </row>
    <row r="225" spans="1:20" s="973" customFormat="1" ht="12.75" customHeight="1" thickBot="1">
      <c r="A225" s="2461" t="s">
        <v>356</v>
      </c>
      <c r="B225" s="4396"/>
      <c r="C225" s="3795"/>
      <c r="D225" s="3795"/>
      <c r="E225" s="2192" t="s">
        <v>34</v>
      </c>
      <c r="F225" s="2192" t="s">
        <v>9</v>
      </c>
      <c r="G225" s="2192" t="s">
        <v>536</v>
      </c>
      <c r="H225" s="2192" t="s">
        <v>1569</v>
      </c>
      <c r="I225" s="3569"/>
      <c r="J225" s="4362"/>
      <c r="K225" s="3795">
        <v>120</v>
      </c>
      <c r="L225" s="1360"/>
      <c r="M225" s="1361"/>
      <c r="N225" s="1961"/>
      <c r="O225" s="2175" t="s">
        <v>80</v>
      </c>
      <c r="P225" s="1961">
        <v>120</v>
      </c>
      <c r="Q225" s="1961">
        <v>2</v>
      </c>
      <c r="R225" s="1494">
        <f t="shared" si="52"/>
        <v>240</v>
      </c>
      <c r="S225" s="1130" t="s">
        <v>383</v>
      </c>
      <c r="T225" s="1977"/>
    </row>
    <row r="226" spans="1:20" s="973" customFormat="1" ht="12" customHeight="1">
      <c r="A226" s="2699" t="s">
        <v>356</v>
      </c>
      <c r="B226" s="4394" t="s">
        <v>428</v>
      </c>
      <c r="C226" s="3759">
        <v>357221</v>
      </c>
      <c r="D226" s="3759">
        <v>1507</v>
      </c>
      <c r="E226" s="603"/>
      <c r="F226" s="603"/>
      <c r="G226" s="603"/>
      <c r="H226" s="603"/>
      <c r="I226" s="634" t="s">
        <v>106</v>
      </c>
      <c r="J226" s="652" t="s">
        <v>107</v>
      </c>
      <c r="K226" s="3742">
        <v>30</v>
      </c>
      <c r="L226" s="1495"/>
      <c r="M226" s="1496"/>
      <c r="N226" s="950"/>
      <c r="O226" s="1497" t="s">
        <v>80</v>
      </c>
      <c r="P226" s="950">
        <v>60</v>
      </c>
      <c r="Q226" s="950">
        <v>1</v>
      </c>
      <c r="R226" s="1498">
        <f t="shared" ref="R226:R251" si="55">P226*Q226</f>
        <v>60</v>
      </c>
      <c r="S226" s="3886" t="s">
        <v>383</v>
      </c>
      <c r="T226" s="1977"/>
    </row>
    <row r="227" spans="1:20" s="973" customFormat="1" ht="12" customHeight="1">
      <c r="A227" s="2461" t="s">
        <v>356</v>
      </c>
      <c r="B227" s="4395"/>
      <c r="C227" s="3760"/>
      <c r="D227" s="3760"/>
      <c r="E227" s="640"/>
      <c r="F227" s="640"/>
      <c r="G227" s="640"/>
      <c r="H227" s="640"/>
      <c r="I227" s="641" t="s">
        <v>106</v>
      </c>
      <c r="J227" s="700" t="s">
        <v>108</v>
      </c>
      <c r="K227" s="3743"/>
      <c r="L227" s="1172"/>
      <c r="M227" s="1173"/>
      <c r="N227" s="1625"/>
      <c r="O227" s="1174" t="s">
        <v>80</v>
      </c>
      <c r="P227" s="1625">
        <v>60</v>
      </c>
      <c r="Q227" s="1625">
        <v>1</v>
      </c>
      <c r="R227" s="1175">
        <f t="shared" si="55"/>
        <v>60</v>
      </c>
      <c r="S227" s="3882"/>
      <c r="T227" s="1251"/>
    </row>
    <row r="228" spans="1:20" s="973" customFormat="1" ht="12" customHeight="1">
      <c r="A228" s="2461" t="s">
        <v>356</v>
      </c>
      <c r="B228" s="4395"/>
      <c r="C228" s="3760"/>
      <c r="D228" s="3760"/>
      <c r="E228" s="640"/>
      <c r="F228" s="640"/>
      <c r="G228" s="640"/>
      <c r="H228" s="640"/>
      <c r="I228" s="641" t="s">
        <v>106</v>
      </c>
      <c r="J228" s="700" t="s">
        <v>109</v>
      </c>
      <c r="K228" s="3743"/>
      <c r="L228" s="1172"/>
      <c r="M228" s="1173"/>
      <c r="N228" s="1625"/>
      <c r="O228" s="1174" t="s">
        <v>80</v>
      </c>
      <c r="P228" s="1625">
        <v>60</v>
      </c>
      <c r="Q228" s="1625">
        <v>1</v>
      </c>
      <c r="R228" s="1175">
        <f t="shared" si="55"/>
        <v>60</v>
      </c>
      <c r="S228" s="3882"/>
      <c r="T228" s="1251"/>
    </row>
    <row r="229" spans="1:20" s="973" customFormat="1" ht="12" customHeight="1">
      <c r="A229" s="2461" t="s">
        <v>356</v>
      </c>
      <c r="B229" s="4395"/>
      <c r="C229" s="3760"/>
      <c r="D229" s="3760"/>
      <c r="E229" s="640"/>
      <c r="F229" s="640"/>
      <c r="G229" s="640"/>
      <c r="H229" s="640"/>
      <c r="I229" s="609" t="s">
        <v>110</v>
      </c>
      <c r="J229" s="700" t="s">
        <v>128</v>
      </c>
      <c r="K229" s="3743"/>
      <c r="L229" s="1172"/>
      <c r="M229" s="1173"/>
      <c r="N229" s="1625"/>
      <c r="O229" s="1174" t="s">
        <v>80</v>
      </c>
      <c r="P229" s="1625">
        <v>60</v>
      </c>
      <c r="Q229" s="1625">
        <v>1</v>
      </c>
      <c r="R229" s="1175">
        <f t="shared" si="55"/>
        <v>60</v>
      </c>
      <c r="S229" s="3882"/>
      <c r="T229" s="1251"/>
    </row>
    <row r="230" spans="1:20" s="973" customFormat="1" ht="12" customHeight="1">
      <c r="A230" s="2461" t="s">
        <v>356</v>
      </c>
      <c r="B230" s="4395"/>
      <c r="C230" s="3760"/>
      <c r="D230" s="3760"/>
      <c r="E230" s="640"/>
      <c r="F230" s="640"/>
      <c r="G230" s="640"/>
      <c r="H230" s="640"/>
      <c r="I230" s="609" t="s">
        <v>112</v>
      </c>
      <c r="J230" s="700" t="s">
        <v>113</v>
      </c>
      <c r="K230" s="3743"/>
      <c r="L230" s="1172"/>
      <c r="M230" s="1173"/>
      <c r="N230" s="1625"/>
      <c r="O230" s="1174" t="s">
        <v>80</v>
      </c>
      <c r="P230" s="1625">
        <v>60</v>
      </c>
      <c r="Q230" s="1625">
        <v>1</v>
      </c>
      <c r="R230" s="1175">
        <f t="shared" si="55"/>
        <v>60</v>
      </c>
      <c r="S230" s="3882"/>
      <c r="T230" s="1251"/>
    </row>
    <row r="231" spans="1:20" s="973" customFormat="1" ht="12.75" customHeight="1">
      <c r="A231" s="2461" t="s">
        <v>356</v>
      </c>
      <c r="B231" s="4395"/>
      <c r="C231" s="3760"/>
      <c r="D231" s="3760"/>
      <c r="E231" s="640"/>
      <c r="F231" s="640"/>
      <c r="G231" s="640"/>
      <c r="H231" s="640"/>
      <c r="I231" s="609" t="s">
        <v>114</v>
      </c>
      <c r="J231" s="700" t="s">
        <v>115</v>
      </c>
      <c r="K231" s="3743"/>
      <c r="L231" s="1172"/>
      <c r="M231" s="1173"/>
      <c r="N231" s="1625"/>
      <c r="O231" s="1174" t="s">
        <v>80</v>
      </c>
      <c r="P231" s="1625">
        <v>60</v>
      </c>
      <c r="Q231" s="1625">
        <v>1</v>
      </c>
      <c r="R231" s="1175">
        <f t="shared" si="55"/>
        <v>60</v>
      </c>
      <c r="S231" s="3882"/>
      <c r="T231" s="1251"/>
    </row>
    <row r="232" spans="1:20" s="973" customFormat="1" ht="12.75" customHeight="1">
      <c r="A232" s="2461" t="s">
        <v>356</v>
      </c>
      <c r="B232" s="4395"/>
      <c r="C232" s="3760"/>
      <c r="D232" s="3760"/>
      <c r="E232" s="640"/>
      <c r="F232" s="640"/>
      <c r="G232" s="640"/>
      <c r="H232" s="640"/>
      <c r="I232" s="641" t="s">
        <v>116</v>
      </c>
      <c r="J232" s="700" t="s">
        <v>117</v>
      </c>
      <c r="K232" s="3743"/>
      <c r="L232" s="1172"/>
      <c r="M232" s="1173"/>
      <c r="N232" s="1625"/>
      <c r="O232" s="1174" t="s">
        <v>80</v>
      </c>
      <c r="P232" s="1625">
        <v>60</v>
      </c>
      <c r="Q232" s="1625">
        <v>1</v>
      </c>
      <c r="R232" s="1175">
        <f t="shared" si="55"/>
        <v>60</v>
      </c>
      <c r="S232" s="3882"/>
      <c r="T232" s="1251"/>
    </row>
    <row r="233" spans="1:20" s="973" customFormat="1" ht="12.75" customHeight="1">
      <c r="A233" s="2461" t="s">
        <v>356</v>
      </c>
      <c r="B233" s="4395"/>
      <c r="C233" s="3760"/>
      <c r="D233" s="3760"/>
      <c r="E233" s="640"/>
      <c r="F233" s="640"/>
      <c r="G233" s="640"/>
      <c r="H233" s="640"/>
      <c r="I233" s="641" t="s">
        <v>116</v>
      </c>
      <c r="J233" s="700" t="s">
        <v>118</v>
      </c>
      <c r="K233" s="3743"/>
      <c r="L233" s="1172"/>
      <c r="M233" s="1173"/>
      <c r="N233" s="1625"/>
      <c r="O233" s="1174" t="s">
        <v>80</v>
      </c>
      <c r="P233" s="1625">
        <v>60</v>
      </c>
      <c r="Q233" s="1625">
        <v>1</v>
      </c>
      <c r="R233" s="1175">
        <f t="shared" si="55"/>
        <v>60</v>
      </c>
      <c r="S233" s="3882"/>
      <c r="T233" s="1251"/>
    </row>
    <row r="234" spans="1:20" s="973" customFormat="1" ht="12.75" customHeight="1">
      <c r="A234" s="2461" t="s">
        <v>356</v>
      </c>
      <c r="B234" s="4395"/>
      <c r="C234" s="3760"/>
      <c r="D234" s="3760"/>
      <c r="E234" s="640"/>
      <c r="F234" s="640"/>
      <c r="G234" s="640"/>
      <c r="H234" s="640"/>
      <c r="I234" s="641" t="s">
        <v>116</v>
      </c>
      <c r="J234" s="700" t="s">
        <v>119</v>
      </c>
      <c r="K234" s="3743"/>
      <c r="L234" s="1172"/>
      <c r="M234" s="1173"/>
      <c r="N234" s="1625"/>
      <c r="O234" s="1174" t="s">
        <v>80</v>
      </c>
      <c r="P234" s="1625">
        <v>60</v>
      </c>
      <c r="Q234" s="1625">
        <v>1</v>
      </c>
      <c r="R234" s="1175">
        <f t="shared" si="55"/>
        <v>60</v>
      </c>
      <c r="S234" s="3882"/>
      <c r="T234" s="1251"/>
    </row>
    <row r="235" spans="1:20" s="973" customFormat="1" ht="12.75" customHeight="1" thickBot="1">
      <c r="A235" s="2461" t="s">
        <v>356</v>
      </c>
      <c r="B235" s="4395"/>
      <c r="C235" s="3795"/>
      <c r="D235" s="3795"/>
      <c r="E235" s="662"/>
      <c r="F235" s="662"/>
      <c r="G235" s="662"/>
      <c r="H235" s="662"/>
      <c r="I235" s="677" t="s">
        <v>120</v>
      </c>
      <c r="J235" s="664" t="s">
        <v>121</v>
      </c>
      <c r="K235" s="3548"/>
      <c r="L235" s="637"/>
      <c r="M235" s="1251"/>
      <c r="N235" s="1960"/>
      <c r="O235" s="2174" t="s">
        <v>80</v>
      </c>
      <c r="P235" s="1960">
        <v>60</v>
      </c>
      <c r="Q235" s="1960">
        <v>1</v>
      </c>
      <c r="R235" s="1499">
        <f t="shared" si="55"/>
        <v>60</v>
      </c>
      <c r="S235" s="3882"/>
      <c r="T235" s="1251"/>
    </row>
    <row r="236" spans="1:20" s="973" customFormat="1" ht="12.75" customHeight="1" thickBot="1">
      <c r="A236" s="2461" t="s">
        <v>356</v>
      </c>
      <c r="B236" s="4395"/>
      <c r="C236" s="1728">
        <v>357227</v>
      </c>
      <c r="D236" s="1728">
        <v>1510</v>
      </c>
      <c r="E236" s="2087" t="s">
        <v>34</v>
      </c>
      <c r="F236" s="2087" t="s">
        <v>42</v>
      </c>
      <c r="G236" s="2087" t="s">
        <v>706</v>
      </c>
      <c r="H236" s="2087" t="s">
        <v>1356</v>
      </c>
      <c r="I236" s="2088" t="s">
        <v>1307</v>
      </c>
      <c r="J236" s="2088" t="s">
        <v>1308</v>
      </c>
      <c r="K236" s="957">
        <v>120</v>
      </c>
      <c r="L236" s="1492"/>
      <c r="M236" s="1493"/>
      <c r="N236" s="957"/>
      <c r="O236" s="957" t="s">
        <v>80</v>
      </c>
      <c r="P236" s="957">
        <v>60</v>
      </c>
      <c r="Q236" s="957">
        <v>2</v>
      </c>
      <c r="R236" s="1171">
        <f t="shared" si="55"/>
        <v>120</v>
      </c>
      <c r="S236" s="1130" t="s">
        <v>383</v>
      </c>
      <c r="T236" s="1977"/>
    </row>
    <row r="237" spans="1:20" s="973" customFormat="1" ht="12.75" customHeight="1">
      <c r="A237" s="2461" t="s">
        <v>356</v>
      </c>
      <c r="B237" s="4395"/>
      <c r="C237" s="3759">
        <v>357226</v>
      </c>
      <c r="D237" s="3759">
        <v>1513</v>
      </c>
      <c r="E237" s="988" t="s">
        <v>696</v>
      </c>
      <c r="F237" s="988" t="s">
        <v>34</v>
      </c>
      <c r="G237" s="988" t="s">
        <v>536</v>
      </c>
      <c r="H237" s="988" t="s">
        <v>1569</v>
      </c>
      <c r="I237" s="3752" t="s">
        <v>130</v>
      </c>
      <c r="J237" s="2191" t="s">
        <v>68</v>
      </c>
      <c r="K237" s="3759">
        <v>180</v>
      </c>
      <c r="L237" s="1172"/>
      <c r="M237" s="1173"/>
      <c r="N237" s="1625"/>
      <c r="O237" s="1174" t="s">
        <v>80</v>
      </c>
      <c r="P237" s="1625">
        <v>480</v>
      </c>
      <c r="Q237" s="1625">
        <v>3</v>
      </c>
      <c r="R237" s="1175">
        <f t="shared" si="55"/>
        <v>1440</v>
      </c>
      <c r="S237" s="3891" t="s">
        <v>384</v>
      </c>
      <c r="T237" s="1977"/>
    </row>
    <row r="238" spans="1:20" s="973" customFormat="1" ht="12.75" customHeight="1" thickBot="1">
      <c r="A238" s="2461" t="s">
        <v>356</v>
      </c>
      <c r="B238" s="4395"/>
      <c r="C238" s="3760"/>
      <c r="D238" s="3760"/>
      <c r="E238" s="988" t="s">
        <v>696</v>
      </c>
      <c r="F238" s="988" t="s">
        <v>34</v>
      </c>
      <c r="G238" s="988" t="s">
        <v>536</v>
      </c>
      <c r="H238" s="988" t="s">
        <v>1569</v>
      </c>
      <c r="I238" s="3753"/>
      <c r="J238" s="2191" t="s">
        <v>131</v>
      </c>
      <c r="K238" s="3760">
        <v>180</v>
      </c>
      <c r="L238" s="1172"/>
      <c r="M238" s="1173"/>
      <c r="N238" s="1625"/>
      <c r="O238" s="1174" t="s">
        <v>80</v>
      </c>
      <c r="P238" s="1625">
        <v>480</v>
      </c>
      <c r="Q238" s="1625">
        <v>3</v>
      </c>
      <c r="R238" s="1175">
        <f t="shared" si="55"/>
        <v>1440</v>
      </c>
      <c r="S238" s="3887"/>
      <c r="T238" s="1977"/>
    </row>
    <row r="239" spans="1:20" s="973" customFormat="1" ht="12.75" customHeight="1" thickBot="1">
      <c r="A239" s="2461" t="s">
        <v>356</v>
      </c>
      <c r="B239" s="4395"/>
      <c r="C239" s="3761"/>
      <c r="D239" s="3761"/>
      <c r="E239" s="988" t="s">
        <v>696</v>
      </c>
      <c r="F239" s="988" t="s">
        <v>34</v>
      </c>
      <c r="G239" s="988" t="s">
        <v>536</v>
      </c>
      <c r="H239" s="988" t="s">
        <v>1569</v>
      </c>
      <c r="I239" s="3679"/>
      <c r="J239" s="2191" t="s">
        <v>69</v>
      </c>
      <c r="K239" s="3761">
        <v>180</v>
      </c>
      <c r="L239" s="1172"/>
      <c r="M239" s="1173"/>
      <c r="N239" s="1625"/>
      <c r="O239" s="1174" t="s">
        <v>80</v>
      </c>
      <c r="P239" s="1625">
        <v>480</v>
      </c>
      <c r="Q239" s="1625">
        <v>3</v>
      </c>
      <c r="R239" s="1175">
        <f t="shared" si="55"/>
        <v>1440</v>
      </c>
      <c r="S239" s="1130" t="s">
        <v>383</v>
      </c>
      <c r="T239" s="1977"/>
    </row>
    <row r="240" spans="1:20" s="973" customFormat="1" ht="12.75" customHeight="1" thickBot="1">
      <c r="A240" s="2461" t="s">
        <v>356</v>
      </c>
      <c r="B240" s="4395"/>
      <c r="C240" s="3952">
        <v>357223</v>
      </c>
      <c r="D240" s="3952">
        <v>1514</v>
      </c>
      <c r="E240" s="3952" t="s">
        <v>718</v>
      </c>
      <c r="F240" s="3952" t="s">
        <v>34</v>
      </c>
      <c r="G240" s="3952" t="s">
        <v>536</v>
      </c>
      <c r="H240" s="3952" t="s">
        <v>1637</v>
      </c>
      <c r="I240" s="4381" t="s">
        <v>132</v>
      </c>
      <c r="J240" s="2691" t="s">
        <v>1678</v>
      </c>
      <c r="K240" s="3952">
        <v>365</v>
      </c>
      <c r="L240" s="1172"/>
      <c r="M240" s="1173"/>
      <c r="N240" s="1625"/>
      <c r="O240" s="1174" t="s">
        <v>80</v>
      </c>
      <c r="P240" s="1625">
        <v>480</v>
      </c>
      <c r="Q240" s="1625">
        <v>3</v>
      </c>
      <c r="R240" s="1175">
        <f t="shared" si="55"/>
        <v>1440</v>
      </c>
      <c r="S240" s="1132" t="s">
        <v>385</v>
      </c>
      <c r="T240" s="1977"/>
    </row>
    <row r="241" spans="1:23" s="973" customFormat="1" ht="12.75" customHeight="1">
      <c r="A241" s="2461" t="s">
        <v>356</v>
      </c>
      <c r="B241" s="4395"/>
      <c r="C241" s="3953"/>
      <c r="D241" s="3953"/>
      <c r="E241" s="3953"/>
      <c r="F241" s="3953"/>
      <c r="G241" s="3953"/>
      <c r="H241" s="3953"/>
      <c r="I241" s="4382"/>
      <c r="J241" s="2691" t="s">
        <v>134</v>
      </c>
      <c r="K241" s="3953"/>
      <c r="L241" s="1172"/>
      <c r="M241" s="1173"/>
      <c r="N241" s="1625"/>
      <c r="O241" s="1174" t="s">
        <v>80</v>
      </c>
      <c r="P241" s="1625">
        <v>480</v>
      </c>
      <c r="Q241" s="1625">
        <v>3</v>
      </c>
      <c r="R241" s="1175">
        <f t="shared" si="55"/>
        <v>1440</v>
      </c>
      <c r="S241" s="3886" t="s">
        <v>383</v>
      </c>
      <c r="T241" s="1977"/>
    </row>
    <row r="242" spans="1:23" s="973" customFormat="1" ht="12.75" customHeight="1" thickBot="1">
      <c r="A242" s="2461" t="s">
        <v>356</v>
      </c>
      <c r="B242" s="4395"/>
      <c r="C242" s="3954"/>
      <c r="D242" s="3954"/>
      <c r="E242" s="3954"/>
      <c r="F242" s="3954"/>
      <c r="G242" s="3954"/>
      <c r="H242" s="3954"/>
      <c r="I242" s="4383"/>
      <c r="J242" s="2691" t="s">
        <v>135</v>
      </c>
      <c r="K242" s="3954"/>
      <c r="L242" s="1172"/>
      <c r="M242" s="1173"/>
      <c r="N242" s="1625"/>
      <c r="O242" s="1174" t="s">
        <v>80</v>
      </c>
      <c r="P242" s="1625">
        <v>480</v>
      </c>
      <c r="Q242" s="1625">
        <v>3</v>
      </c>
      <c r="R242" s="1175">
        <f t="shared" si="55"/>
        <v>1440</v>
      </c>
      <c r="S242" s="3887"/>
      <c r="T242" s="1977"/>
    </row>
    <row r="243" spans="1:23" s="973" customFormat="1" ht="12.75" customHeight="1" thickBot="1">
      <c r="A243" s="2461" t="s">
        <v>356</v>
      </c>
      <c r="B243" s="4395"/>
      <c r="C243" s="3990">
        <v>357225</v>
      </c>
      <c r="D243" s="3990">
        <v>1516</v>
      </c>
      <c r="E243" s="3990" t="s">
        <v>718</v>
      </c>
      <c r="F243" s="3990" t="s">
        <v>34</v>
      </c>
      <c r="G243" s="3990" t="s">
        <v>536</v>
      </c>
      <c r="H243" s="3990" t="s">
        <v>1637</v>
      </c>
      <c r="I243" s="4427" t="s">
        <v>139</v>
      </c>
      <c r="J243" s="2692" t="s">
        <v>1679</v>
      </c>
      <c r="K243" s="3990">
        <v>365</v>
      </c>
      <c r="L243" s="1172"/>
      <c r="M243" s="1173"/>
      <c r="N243" s="1625"/>
      <c r="O243" s="1174" t="s">
        <v>80</v>
      </c>
      <c r="P243" s="1625">
        <v>480</v>
      </c>
      <c r="Q243" s="1625">
        <v>3</v>
      </c>
      <c r="R243" s="1175">
        <f t="shared" si="55"/>
        <v>1440</v>
      </c>
      <c r="S243" s="1132" t="s">
        <v>385</v>
      </c>
      <c r="T243" s="1977"/>
    </row>
    <row r="244" spans="1:23" s="973" customFormat="1" ht="12.75" customHeight="1" thickBot="1">
      <c r="A244" s="2461" t="s">
        <v>356</v>
      </c>
      <c r="B244" s="4395"/>
      <c r="C244" s="3991"/>
      <c r="D244" s="3991"/>
      <c r="E244" s="3991"/>
      <c r="F244" s="3991"/>
      <c r="G244" s="3991"/>
      <c r="H244" s="3991"/>
      <c r="I244" s="4428"/>
      <c r="J244" s="2692" t="s">
        <v>143</v>
      </c>
      <c r="K244" s="3991"/>
      <c r="L244" s="1172"/>
      <c r="M244" s="1173"/>
      <c r="N244" s="1625"/>
      <c r="O244" s="1174" t="s">
        <v>80</v>
      </c>
      <c r="P244" s="1625">
        <v>480</v>
      </c>
      <c r="Q244" s="1625">
        <v>3</v>
      </c>
      <c r="R244" s="1175">
        <f t="shared" si="55"/>
        <v>1440</v>
      </c>
      <c r="S244" s="1130" t="s">
        <v>383</v>
      </c>
      <c r="T244" s="1977"/>
    </row>
    <row r="245" spans="1:23" s="973" customFormat="1" ht="12" customHeight="1">
      <c r="A245" s="2461" t="s">
        <v>356</v>
      </c>
      <c r="B245" s="4395"/>
      <c r="C245" s="4004">
        <v>357224</v>
      </c>
      <c r="D245" s="4004">
        <v>1517</v>
      </c>
      <c r="E245" s="4004" t="s">
        <v>718</v>
      </c>
      <c r="F245" s="4004" t="s">
        <v>34</v>
      </c>
      <c r="G245" s="4004" t="s">
        <v>536</v>
      </c>
      <c r="H245" s="4004" t="s">
        <v>1637</v>
      </c>
      <c r="I245" s="4434" t="s">
        <v>144</v>
      </c>
      <c r="J245" s="2693" t="s">
        <v>1680</v>
      </c>
      <c r="K245" s="4004">
        <v>365</v>
      </c>
      <c r="L245" s="1172"/>
      <c r="M245" s="1173"/>
      <c r="N245" s="1625"/>
      <c r="O245" s="1174" t="s">
        <v>80</v>
      </c>
      <c r="P245" s="1625">
        <v>480</v>
      </c>
      <c r="Q245" s="1625">
        <v>3</v>
      </c>
      <c r="R245" s="1175">
        <f t="shared" si="55"/>
        <v>1440</v>
      </c>
      <c r="S245" s="3886" t="s">
        <v>385</v>
      </c>
      <c r="T245" s="1977"/>
    </row>
    <row r="246" spans="1:23" s="973" customFormat="1" ht="12.75" customHeight="1" thickBot="1">
      <c r="A246" s="2461" t="s">
        <v>356</v>
      </c>
      <c r="B246" s="4395"/>
      <c r="C246" s="4006"/>
      <c r="D246" s="4006"/>
      <c r="E246" s="4006"/>
      <c r="F246" s="4006"/>
      <c r="G246" s="4006"/>
      <c r="H246" s="4006"/>
      <c r="I246" s="4436"/>
      <c r="J246" s="2693" t="s">
        <v>146</v>
      </c>
      <c r="K246" s="4006"/>
      <c r="L246" s="1172"/>
      <c r="M246" s="1173"/>
      <c r="N246" s="1625"/>
      <c r="O246" s="1174" t="s">
        <v>80</v>
      </c>
      <c r="P246" s="1625">
        <v>480</v>
      </c>
      <c r="Q246" s="1625">
        <v>3</v>
      </c>
      <c r="R246" s="1175">
        <f t="shared" si="55"/>
        <v>1440</v>
      </c>
      <c r="S246" s="3887"/>
      <c r="T246" s="1977"/>
    </row>
    <row r="247" spans="1:23" s="973" customFormat="1" ht="12.75" customHeight="1">
      <c r="A247" s="2461" t="s">
        <v>356</v>
      </c>
      <c r="B247" s="4395"/>
      <c r="C247" s="2788">
        <v>366807</v>
      </c>
      <c r="D247" s="2789">
        <v>7165</v>
      </c>
      <c r="E247" s="2789" t="s">
        <v>718</v>
      </c>
      <c r="F247" s="2789" t="s">
        <v>34</v>
      </c>
      <c r="G247" s="2789" t="s">
        <v>536</v>
      </c>
      <c r="H247" s="2789" t="str">
        <f t="shared" ref="H247" si="56">A247&amp;"-"&amp;E247&amp;F247&amp;"-"&amp;G247</f>
        <v>PK5-YR-ME</v>
      </c>
      <c r="I247" s="2792" t="s">
        <v>1785</v>
      </c>
      <c r="J247" s="2791" t="s">
        <v>1787</v>
      </c>
      <c r="K247" s="2790">
        <v>365</v>
      </c>
      <c r="L247" s="1172"/>
      <c r="M247" s="1173"/>
      <c r="N247" s="1173"/>
      <c r="O247" s="1694" t="s">
        <v>80</v>
      </c>
      <c r="P247" s="964"/>
      <c r="Q247" s="964">
        <v>30</v>
      </c>
      <c r="R247" s="964">
        <v>1</v>
      </c>
      <c r="S247" s="2787">
        <v>30</v>
      </c>
      <c r="T247" s="1132" t="s">
        <v>385</v>
      </c>
      <c r="U247" s="1252"/>
      <c r="V247" s="1251"/>
      <c r="W247" s="1251"/>
    </row>
    <row r="248" spans="1:23" ht="12.75" customHeight="1" thickBot="1">
      <c r="A248" s="2461" t="s">
        <v>356</v>
      </c>
      <c r="B248" s="4395"/>
      <c r="C248" s="2689">
        <v>366329</v>
      </c>
      <c r="D248" s="2689">
        <v>6783</v>
      </c>
      <c r="E248" s="2690" t="s">
        <v>718</v>
      </c>
      <c r="F248" s="2682" t="s">
        <v>34</v>
      </c>
      <c r="G248" s="2682" t="s">
        <v>536</v>
      </c>
      <c r="H248" s="2682" t="str">
        <f t="shared" ref="H248" si="57">A248&amp;"-"&amp;E248&amp;F248&amp;"-"&amp;G248</f>
        <v>PK5-YR-ME</v>
      </c>
      <c r="I248" s="2686" t="s">
        <v>1661</v>
      </c>
      <c r="J248" s="2684" t="s">
        <v>1702</v>
      </c>
      <c r="K248" s="2685">
        <v>540</v>
      </c>
      <c r="L248" s="701"/>
      <c r="M248" s="702"/>
      <c r="O248" s="970" t="s">
        <v>80</v>
      </c>
      <c r="P248" s="970"/>
      <c r="Q248" s="970">
        <v>60</v>
      </c>
      <c r="R248" s="970">
        <v>1</v>
      </c>
      <c r="S248" s="1905">
        <v>60</v>
      </c>
      <c r="T248" s="2655" t="s">
        <v>385</v>
      </c>
      <c r="U248" s="1252"/>
      <c r="V248" s="666"/>
      <c r="W248" s="666"/>
    </row>
    <row r="249" spans="1:23" s="973" customFormat="1" ht="12.75" customHeight="1" thickBot="1">
      <c r="A249" s="2461" t="s">
        <v>356</v>
      </c>
      <c r="B249" s="4395"/>
      <c r="C249" s="4106">
        <v>357228</v>
      </c>
      <c r="D249" s="4106">
        <v>1518</v>
      </c>
      <c r="E249" s="988" t="s">
        <v>34</v>
      </c>
      <c r="F249" s="988" t="s">
        <v>9</v>
      </c>
      <c r="G249" s="988" t="s">
        <v>536</v>
      </c>
      <c r="H249" s="988" t="s">
        <v>1569</v>
      </c>
      <c r="I249" s="3568" t="s">
        <v>147</v>
      </c>
      <c r="J249" s="2191" t="s">
        <v>1550</v>
      </c>
      <c r="K249" s="4106">
        <v>120</v>
      </c>
      <c r="L249" s="1172"/>
      <c r="M249" s="1173"/>
      <c r="N249" s="1625"/>
      <c r="O249" s="1174" t="s">
        <v>80</v>
      </c>
      <c r="P249" s="1625">
        <v>120</v>
      </c>
      <c r="Q249" s="1625">
        <v>2</v>
      </c>
      <c r="R249" s="1175">
        <f t="shared" si="55"/>
        <v>240</v>
      </c>
      <c r="S249" s="1130" t="s">
        <v>384</v>
      </c>
      <c r="T249" s="1977"/>
    </row>
    <row r="250" spans="1:23" s="973" customFormat="1" ht="12.75" customHeight="1" thickBot="1">
      <c r="A250" s="2461" t="s">
        <v>356</v>
      </c>
      <c r="B250" s="4395"/>
      <c r="C250" s="3760"/>
      <c r="D250" s="3760"/>
      <c r="E250" s="988" t="s">
        <v>34</v>
      </c>
      <c r="F250" s="988" t="s">
        <v>9</v>
      </c>
      <c r="G250" s="988" t="s">
        <v>536</v>
      </c>
      <c r="H250" s="988" t="s">
        <v>1569</v>
      </c>
      <c r="I250" s="3753"/>
      <c r="J250" s="3842" t="s">
        <v>1551</v>
      </c>
      <c r="K250" s="3760"/>
      <c r="L250" s="637"/>
      <c r="M250" s="1251"/>
      <c r="N250" s="1960"/>
      <c r="O250" s="2174"/>
      <c r="P250" s="1960"/>
      <c r="Q250" s="1960"/>
      <c r="R250" s="1499"/>
      <c r="S250" s="1130"/>
      <c r="T250" s="1977"/>
    </row>
    <row r="251" spans="1:23" s="973" customFormat="1" ht="12.75" customHeight="1" thickBot="1">
      <c r="A251" s="2461" t="s">
        <v>356</v>
      </c>
      <c r="B251" s="4396"/>
      <c r="C251" s="3795"/>
      <c r="D251" s="3795"/>
      <c r="E251" s="2192" t="s">
        <v>34</v>
      </c>
      <c r="F251" s="2192" t="s">
        <v>9</v>
      </c>
      <c r="G251" s="2192" t="s">
        <v>536</v>
      </c>
      <c r="H251" s="2192" t="s">
        <v>1569</v>
      </c>
      <c r="I251" s="3569"/>
      <c r="J251" s="4362"/>
      <c r="K251" s="3795">
        <v>120</v>
      </c>
      <c r="L251" s="1360"/>
      <c r="M251" s="1361"/>
      <c r="N251" s="1961"/>
      <c r="O251" s="2175" t="s">
        <v>80</v>
      </c>
      <c r="P251" s="1961">
        <v>120</v>
      </c>
      <c r="Q251" s="1961">
        <v>2</v>
      </c>
      <c r="R251" s="1494">
        <f t="shared" si="55"/>
        <v>240</v>
      </c>
      <c r="S251" s="1130" t="s">
        <v>383</v>
      </c>
      <c r="T251" s="1977"/>
    </row>
    <row r="252" spans="1:23" s="973" customFormat="1" ht="12" customHeight="1">
      <c r="A252" s="2699" t="s">
        <v>356</v>
      </c>
      <c r="B252" s="4394" t="s">
        <v>429</v>
      </c>
      <c r="C252" s="3759">
        <v>357229</v>
      </c>
      <c r="D252" s="3759">
        <v>1507</v>
      </c>
      <c r="E252" s="603"/>
      <c r="F252" s="603"/>
      <c r="G252" s="603"/>
      <c r="H252" s="603"/>
      <c r="I252" s="634" t="s">
        <v>106</v>
      </c>
      <c r="J252" s="652" t="s">
        <v>107</v>
      </c>
      <c r="K252" s="3742">
        <v>30</v>
      </c>
      <c r="L252" s="1495"/>
      <c r="M252" s="1496"/>
      <c r="N252" s="950"/>
      <c r="O252" s="1497" t="s">
        <v>80</v>
      </c>
      <c r="P252" s="950">
        <v>60</v>
      </c>
      <c r="Q252" s="950">
        <v>1</v>
      </c>
      <c r="R252" s="1498">
        <f t="shared" ref="R252:R277" si="58">P252*Q252</f>
        <v>60</v>
      </c>
      <c r="S252" s="3886" t="s">
        <v>383</v>
      </c>
      <c r="T252" s="1977"/>
    </row>
    <row r="253" spans="1:23" s="973" customFormat="1" ht="12" customHeight="1">
      <c r="A253" s="2461" t="s">
        <v>356</v>
      </c>
      <c r="B253" s="4395"/>
      <c r="C253" s="3760"/>
      <c r="D253" s="3760"/>
      <c r="E253" s="640"/>
      <c r="F253" s="640"/>
      <c r="G253" s="640"/>
      <c r="H253" s="640"/>
      <c r="I253" s="641" t="s">
        <v>106</v>
      </c>
      <c r="J253" s="700" t="s">
        <v>108</v>
      </c>
      <c r="K253" s="3743"/>
      <c r="L253" s="1172"/>
      <c r="M253" s="1173"/>
      <c r="N253" s="1625"/>
      <c r="O253" s="1174" t="s">
        <v>80</v>
      </c>
      <c r="P253" s="1625">
        <v>60</v>
      </c>
      <c r="Q253" s="1625">
        <v>1</v>
      </c>
      <c r="R253" s="1175">
        <f t="shared" si="58"/>
        <v>60</v>
      </c>
      <c r="S253" s="3882"/>
      <c r="T253" s="1251"/>
    </row>
    <row r="254" spans="1:23" s="973" customFormat="1" ht="12" customHeight="1">
      <c r="A254" s="2461" t="s">
        <v>356</v>
      </c>
      <c r="B254" s="4395"/>
      <c r="C254" s="3760"/>
      <c r="D254" s="3760"/>
      <c r="E254" s="640"/>
      <c r="F254" s="640"/>
      <c r="G254" s="640"/>
      <c r="H254" s="640"/>
      <c r="I254" s="641" t="s">
        <v>106</v>
      </c>
      <c r="J254" s="700" t="s">
        <v>109</v>
      </c>
      <c r="K254" s="3743"/>
      <c r="L254" s="1172"/>
      <c r="M254" s="1173"/>
      <c r="N254" s="1625"/>
      <c r="O254" s="1174" t="s">
        <v>80</v>
      </c>
      <c r="P254" s="1625">
        <v>60</v>
      </c>
      <c r="Q254" s="1625">
        <v>1</v>
      </c>
      <c r="R254" s="1175">
        <f t="shared" si="58"/>
        <v>60</v>
      </c>
      <c r="S254" s="3882"/>
      <c r="T254" s="1251"/>
    </row>
    <row r="255" spans="1:23" s="973" customFormat="1" ht="12" customHeight="1">
      <c r="A255" s="2461" t="s">
        <v>356</v>
      </c>
      <c r="B255" s="4395"/>
      <c r="C255" s="3760"/>
      <c r="D255" s="3760"/>
      <c r="E255" s="640"/>
      <c r="F255" s="640"/>
      <c r="G255" s="640"/>
      <c r="H255" s="640"/>
      <c r="I255" s="609" t="s">
        <v>110</v>
      </c>
      <c r="J255" s="700" t="s">
        <v>128</v>
      </c>
      <c r="K255" s="3743"/>
      <c r="L255" s="1172"/>
      <c r="M255" s="1173"/>
      <c r="N255" s="1625"/>
      <c r="O255" s="1174" t="s">
        <v>80</v>
      </c>
      <c r="P255" s="1625">
        <v>60</v>
      </c>
      <c r="Q255" s="1625">
        <v>1</v>
      </c>
      <c r="R255" s="1175">
        <f t="shared" si="58"/>
        <v>60</v>
      </c>
      <c r="S255" s="3882"/>
      <c r="T255" s="1251"/>
    </row>
    <row r="256" spans="1:23" s="973" customFormat="1" ht="12" customHeight="1">
      <c r="A256" s="2461" t="s">
        <v>356</v>
      </c>
      <c r="B256" s="4395"/>
      <c r="C256" s="3760"/>
      <c r="D256" s="3760"/>
      <c r="E256" s="640"/>
      <c r="F256" s="640"/>
      <c r="G256" s="640"/>
      <c r="H256" s="640"/>
      <c r="I256" s="609" t="s">
        <v>112</v>
      </c>
      <c r="J256" s="700" t="s">
        <v>113</v>
      </c>
      <c r="K256" s="3743"/>
      <c r="L256" s="1172"/>
      <c r="M256" s="1173"/>
      <c r="N256" s="1625"/>
      <c r="O256" s="1174" t="s">
        <v>80</v>
      </c>
      <c r="P256" s="1625">
        <v>60</v>
      </c>
      <c r="Q256" s="1625">
        <v>1</v>
      </c>
      <c r="R256" s="1175">
        <f t="shared" si="58"/>
        <v>60</v>
      </c>
      <c r="S256" s="3882"/>
      <c r="T256" s="1251"/>
    </row>
    <row r="257" spans="1:20" s="973" customFormat="1" ht="12.75" customHeight="1">
      <c r="A257" s="2461" t="s">
        <v>356</v>
      </c>
      <c r="B257" s="4395"/>
      <c r="C257" s="3760"/>
      <c r="D257" s="3760"/>
      <c r="E257" s="640"/>
      <c r="F257" s="640"/>
      <c r="G257" s="640"/>
      <c r="H257" s="640"/>
      <c r="I257" s="609" t="s">
        <v>114</v>
      </c>
      <c r="J257" s="700" t="s">
        <v>115</v>
      </c>
      <c r="K257" s="3743"/>
      <c r="L257" s="1172"/>
      <c r="M257" s="1173"/>
      <c r="N257" s="1625"/>
      <c r="O257" s="1174" t="s">
        <v>80</v>
      </c>
      <c r="P257" s="1625">
        <v>60</v>
      </c>
      <c r="Q257" s="1625">
        <v>1</v>
      </c>
      <c r="R257" s="1175">
        <f t="shared" si="58"/>
        <v>60</v>
      </c>
      <c r="S257" s="3882"/>
      <c r="T257" s="1251"/>
    </row>
    <row r="258" spans="1:20" s="973" customFormat="1" ht="12.75" customHeight="1">
      <c r="A258" s="2461" t="s">
        <v>356</v>
      </c>
      <c r="B258" s="4395"/>
      <c r="C258" s="3760"/>
      <c r="D258" s="3760"/>
      <c r="E258" s="640"/>
      <c r="F258" s="640"/>
      <c r="G258" s="640"/>
      <c r="H258" s="640"/>
      <c r="I258" s="641" t="s">
        <v>116</v>
      </c>
      <c r="J258" s="700" t="s">
        <v>117</v>
      </c>
      <c r="K258" s="3743"/>
      <c r="L258" s="1172"/>
      <c r="M258" s="1173"/>
      <c r="N258" s="1625"/>
      <c r="O258" s="1174" t="s">
        <v>80</v>
      </c>
      <c r="P258" s="1625">
        <v>60</v>
      </c>
      <c r="Q258" s="1625">
        <v>1</v>
      </c>
      <c r="R258" s="1175">
        <f t="shared" si="58"/>
        <v>60</v>
      </c>
      <c r="S258" s="3882"/>
      <c r="T258" s="1251"/>
    </row>
    <row r="259" spans="1:20" s="973" customFormat="1" ht="12.75" customHeight="1">
      <c r="A259" s="2461" t="s">
        <v>356</v>
      </c>
      <c r="B259" s="4395"/>
      <c r="C259" s="3760"/>
      <c r="D259" s="3760"/>
      <c r="E259" s="640"/>
      <c r="F259" s="640"/>
      <c r="G259" s="640"/>
      <c r="H259" s="640"/>
      <c r="I259" s="641" t="s">
        <v>116</v>
      </c>
      <c r="J259" s="700" t="s">
        <v>118</v>
      </c>
      <c r="K259" s="3743"/>
      <c r="L259" s="1172"/>
      <c r="M259" s="1173"/>
      <c r="N259" s="1625"/>
      <c r="O259" s="1174" t="s">
        <v>80</v>
      </c>
      <c r="P259" s="1625">
        <v>60</v>
      </c>
      <c r="Q259" s="1625">
        <v>1</v>
      </c>
      <c r="R259" s="1175">
        <f t="shared" si="58"/>
        <v>60</v>
      </c>
      <c r="S259" s="3882"/>
      <c r="T259" s="1251"/>
    </row>
    <row r="260" spans="1:20" s="973" customFormat="1" ht="12.75" customHeight="1">
      <c r="A260" s="2461" t="s">
        <v>356</v>
      </c>
      <c r="B260" s="4395"/>
      <c r="C260" s="3760"/>
      <c r="D260" s="3760"/>
      <c r="E260" s="640"/>
      <c r="F260" s="640"/>
      <c r="G260" s="640"/>
      <c r="H260" s="640"/>
      <c r="I260" s="641" t="s">
        <v>116</v>
      </c>
      <c r="J260" s="700" t="s">
        <v>119</v>
      </c>
      <c r="K260" s="3743"/>
      <c r="L260" s="1172"/>
      <c r="M260" s="1173"/>
      <c r="N260" s="1625"/>
      <c r="O260" s="1174" t="s">
        <v>80</v>
      </c>
      <c r="P260" s="1625">
        <v>60</v>
      </c>
      <c r="Q260" s="1625">
        <v>1</v>
      </c>
      <c r="R260" s="1175">
        <f t="shared" si="58"/>
        <v>60</v>
      </c>
      <c r="S260" s="3882"/>
      <c r="T260" s="1251"/>
    </row>
    <row r="261" spans="1:20" s="973" customFormat="1" ht="12.75" customHeight="1" thickBot="1">
      <c r="A261" s="2461" t="s">
        <v>356</v>
      </c>
      <c r="B261" s="4395"/>
      <c r="C261" s="3795"/>
      <c r="D261" s="3795"/>
      <c r="E261" s="662"/>
      <c r="F261" s="662"/>
      <c r="G261" s="662"/>
      <c r="H261" s="662"/>
      <c r="I261" s="677" t="s">
        <v>120</v>
      </c>
      <c r="J261" s="664" t="s">
        <v>121</v>
      </c>
      <c r="K261" s="3548"/>
      <c r="L261" s="637"/>
      <c r="M261" s="1251"/>
      <c r="N261" s="1960"/>
      <c r="O261" s="2174" t="s">
        <v>80</v>
      </c>
      <c r="P261" s="1960">
        <v>60</v>
      </c>
      <c r="Q261" s="1960">
        <v>1</v>
      </c>
      <c r="R261" s="1499">
        <f t="shared" si="58"/>
        <v>60</v>
      </c>
      <c r="S261" s="3882"/>
      <c r="T261" s="1251"/>
    </row>
    <row r="262" spans="1:20" s="973" customFormat="1" ht="12.75" customHeight="1" thickBot="1">
      <c r="A262" s="2461" t="s">
        <v>356</v>
      </c>
      <c r="B262" s="4395"/>
      <c r="C262" s="1728">
        <v>357235</v>
      </c>
      <c r="D262" s="1728">
        <v>1510</v>
      </c>
      <c r="E262" s="2087" t="s">
        <v>34</v>
      </c>
      <c r="F262" s="2087" t="s">
        <v>42</v>
      </c>
      <c r="G262" s="2087" t="s">
        <v>706</v>
      </c>
      <c r="H262" s="2087" t="s">
        <v>1356</v>
      </c>
      <c r="I262" s="2088" t="s">
        <v>1307</v>
      </c>
      <c r="J262" s="2088" t="s">
        <v>1308</v>
      </c>
      <c r="K262" s="957">
        <v>120</v>
      </c>
      <c r="L262" s="1492"/>
      <c r="M262" s="1493"/>
      <c r="N262" s="957"/>
      <c r="O262" s="957" t="s">
        <v>80</v>
      </c>
      <c r="P262" s="957">
        <v>60</v>
      </c>
      <c r="Q262" s="957">
        <v>2</v>
      </c>
      <c r="R262" s="1171">
        <f t="shared" si="58"/>
        <v>120</v>
      </c>
      <c r="S262" s="1130" t="s">
        <v>383</v>
      </c>
      <c r="T262" s="1977"/>
    </row>
    <row r="263" spans="1:20" s="973" customFormat="1" ht="12.75" customHeight="1">
      <c r="A263" s="2461" t="s">
        <v>356</v>
      </c>
      <c r="B263" s="4395"/>
      <c r="C263" s="3759">
        <v>357234</v>
      </c>
      <c r="D263" s="3759">
        <v>1513</v>
      </c>
      <c r="E263" s="988" t="s">
        <v>696</v>
      </c>
      <c r="F263" s="988" t="s">
        <v>34</v>
      </c>
      <c r="G263" s="988" t="s">
        <v>536</v>
      </c>
      <c r="H263" s="988" t="s">
        <v>1569</v>
      </c>
      <c r="I263" s="3752" t="s">
        <v>130</v>
      </c>
      <c r="J263" s="2191" t="s">
        <v>68</v>
      </c>
      <c r="K263" s="3759">
        <v>180</v>
      </c>
      <c r="L263" s="1172"/>
      <c r="M263" s="1173"/>
      <c r="N263" s="1625"/>
      <c r="O263" s="1174" t="s">
        <v>80</v>
      </c>
      <c r="P263" s="1625">
        <v>480</v>
      </c>
      <c r="Q263" s="1625">
        <v>3</v>
      </c>
      <c r="R263" s="1175">
        <f t="shared" si="58"/>
        <v>1440</v>
      </c>
      <c r="S263" s="3891" t="s">
        <v>384</v>
      </c>
      <c r="T263" s="1977"/>
    </row>
    <row r="264" spans="1:20" s="973" customFormat="1" ht="12.75" customHeight="1" thickBot="1">
      <c r="A264" s="2461" t="s">
        <v>356</v>
      </c>
      <c r="B264" s="4395"/>
      <c r="C264" s="3760"/>
      <c r="D264" s="3760"/>
      <c r="E264" s="988" t="s">
        <v>696</v>
      </c>
      <c r="F264" s="988" t="s">
        <v>34</v>
      </c>
      <c r="G264" s="988" t="s">
        <v>536</v>
      </c>
      <c r="H264" s="988" t="s">
        <v>1569</v>
      </c>
      <c r="I264" s="3753"/>
      <c r="J264" s="2191" t="s">
        <v>131</v>
      </c>
      <c r="K264" s="3760">
        <v>180</v>
      </c>
      <c r="L264" s="1172"/>
      <c r="M264" s="1173"/>
      <c r="N264" s="1625"/>
      <c r="O264" s="1174" t="s">
        <v>80</v>
      </c>
      <c r="P264" s="1625">
        <v>480</v>
      </c>
      <c r="Q264" s="1625">
        <v>3</v>
      </c>
      <c r="R264" s="1175">
        <f t="shared" si="58"/>
        <v>1440</v>
      </c>
      <c r="S264" s="3887"/>
      <c r="T264" s="1977"/>
    </row>
    <row r="265" spans="1:20" s="973" customFormat="1" ht="12.75" customHeight="1" thickBot="1">
      <c r="A265" s="2461" t="s">
        <v>356</v>
      </c>
      <c r="B265" s="4395"/>
      <c r="C265" s="3761"/>
      <c r="D265" s="3761"/>
      <c r="E265" s="988" t="s">
        <v>696</v>
      </c>
      <c r="F265" s="988" t="s">
        <v>34</v>
      </c>
      <c r="G265" s="988" t="s">
        <v>536</v>
      </c>
      <c r="H265" s="988" t="s">
        <v>1569</v>
      </c>
      <c r="I265" s="3679"/>
      <c r="J265" s="2191" t="s">
        <v>69</v>
      </c>
      <c r="K265" s="3761">
        <v>180</v>
      </c>
      <c r="L265" s="1172"/>
      <c r="M265" s="1173"/>
      <c r="N265" s="1625"/>
      <c r="O265" s="1174" t="s">
        <v>80</v>
      </c>
      <c r="P265" s="1625">
        <v>480</v>
      </c>
      <c r="Q265" s="1625">
        <v>3</v>
      </c>
      <c r="R265" s="1175">
        <f t="shared" si="58"/>
        <v>1440</v>
      </c>
      <c r="S265" s="1130" t="s">
        <v>383</v>
      </c>
      <c r="T265" s="1977"/>
    </row>
    <row r="266" spans="1:20" s="973" customFormat="1" ht="12.75" customHeight="1" thickBot="1">
      <c r="A266" s="2461" t="s">
        <v>356</v>
      </c>
      <c r="B266" s="4395"/>
      <c r="C266" s="3952">
        <v>357231</v>
      </c>
      <c r="D266" s="3952">
        <v>1514</v>
      </c>
      <c r="E266" s="3952" t="s">
        <v>718</v>
      </c>
      <c r="F266" s="3952" t="s">
        <v>34</v>
      </c>
      <c r="G266" s="3952" t="s">
        <v>536</v>
      </c>
      <c r="H266" s="3952" t="s">
        <v>1637</v>
      </c>
      <c r="I266" s="4381" t="s">
        <v>132</v>
      </c>
      <c r="J266" s="2691" t="s">
        <v>1678</v>
      </c>
      <c r="K266" s="3952">
        <v>365</v>
      </c>
      <c r="L266" s="1172"/>
      <c r="M266" s="1173"/>
      <c r="N266" s="1625"/>
      <c r="O266" s="1174" t="s">
        <v>80</v>
      </c>
      <c r="P266" s="1625">
        <v>480</v>
      </c>
      <c r="Q266" s="1625">
        <v>3</v>
      </c>
      <c r="R266" s="1175">
        <f t="shared" si="58"/>
        <v>1440</v>
      </c>
      <c r="S266" s="1132" t="s">
        <v>385</v>
      </c>
      <c r="T266" s="1977"/>
    </row>
    <row r="267" spans="1:20" s="973" customFormat="1" ht="12.75" customHeight="1">
      <c r="A267" s="2461" t="s">
        <v>356</v>
      </c>
      <c r="B267" s="4395"/>
      <c r="C267" s="3953"/>
      <c r="D267" s="3953"/>
      <c r="E267" s="3953"/>
      <c r="F267" s="3953"/>
      <c r="G267" s="3953"/>
      <c r="H267" s="3953"/>
      <c r="I267" s="4382"/>
      <c r="J267" s="2691" t="s">
        <v>134</v>
      </c>
      <c r="K267" s="3953"/>
      <c r="L267" s="1172"/>
      <c r="M267" s="1173"/>
      <c r="N267" s="1625"/>
      <c r="O267" s="1174" t="s">
        <v>80</v>
      </c>
      <c r="P267" s="1625">
        <v>480</v>
      </c>
      <c r="Q267" s="1625">
        <v>3</v>
      </c>
      <c r="R267" s="1175">
        <f t="shared" si="58"/>
        <v>1440</v>
      </c>
      <c r="S267" s="3886" t="s">
        <v>383</v>
      </c>
      <c r="T267" s="1977"/>
    </row>
    <row r="268" spans="1:20" s="973" customFormat="1" ht="12.75" customHeight="1" thickBot="1">
      <c r="A268" s="2461" t="s">
        <v>356</v>
      </c>
      <c r="B268" s="4395"/>
      <c r="C268" s="3954"/>
      <c r="D268" s="3954"/>
      <c r="E268" s="3954"/>
      <c r="F268" s="3954"/>
      <c r="G268" s="3954"/>
      <c r="H268" s="3954"/>
      <c r="I268" s="4383"/>
      <c r="J268" s="2691" t="s">
        <v>135</v>
      </c>
      <c r="K268" s="3954"/>
      <c r="L268" s="1172"/>
      <c r="M268" s="1173"/>
      <c r="N268" s="1625"/>
      <c r="O268" s="1174" t="s">
        <v>80</v>
      </c>
      <c r="P268" s="1625">
        <v>480</v>
      </c>
      <c r="Q268" s="1625">
        <v>3</v>
      </c>
      <c r="R268" s="1175">
        <f t="shared" si="58"/>
        <v>1440</v>
      </c>
      <c r="S268" s="3887"/>
      <c r="T268" s="1977"/>
    </row>
    <row r="269" spans="1:20" s="973" customFormat="1" ht="12.75" customHeight="1" thickBot="1">
      <c r="A269" s="2461" t="s">
        <v>356</v>
      </c>
      <c r="B269" s="4395"/>
      <c r="C269" s="3990">
        <v>357233</v>
      </c>
      <c r="D269" s="3990">
        <v>1516</v>
      </c>
      <c r="E269" s="3990" t="s">
        <v>718</v>
      </c>
      <c r="F269" s="3990" t="s">
        <v>34</v>
      </c>
      <c r="G269" s="3990" t="s">
        <v>536</v>
      </c>
      <c r="H269" s="3990" t="s">
        <v>1637</v>
      </c>
      <c r="I269" s="4427" t="s">
        <v>139</v>
      </c>
      <c r="J269" s="2692" t="s">
        <v>1679</v>
      </c>
      <c r="K269" s="3990">
        <v>365</v>
      </c>
      <c r="L269" s="1172"/>
      <c r="M269" s="1173"/>
      <c r="N269" s="1625"/>
      <c r="O269" s="1174" t="s">
        <v>80</v>
      </c>
      <c r="P269" s="1625">
        <v>480</v>
      </c>
      <c r="Q269" s="1625">
        <v>3</v>
      </c>
      <c r="R269" s="1175">
        <f t="shared" si="58"/>
        <v>1440</v>
      </c>
      <c r="S269" s="1132" t="s">
        <v>385</v>
      </c>
      <c r="T269" s="1977"/>
    </row>
    <row r="270" spans="1:20" s="973" customFormat="1" ht="12.75" customHeight="1" thickBot="1">
      <c r="A270" s="2461" t="s">
        <v>356</v>
      </c>
      <c r="B270" s="4395"/>
      <c r="C270" s="3991"/>
      <c r="D270" s="3991"/>
      <c r="E270" s="3991"/>
      <c r="F270" s="3991"/>
      <c r="G270" s="3991"/>
      <c r="H270" s="3991"/>
      <c r="I270" s="4428"/>
      <c r="J270" s="2692" t="s">
        <v>143</v>
      </c>
      <c r="K270" s="3991"/>
      <c r="L270" s="1172"/>
      <c r="M270" s="1173"/>
      <c r="N270" s="1625"/>
      <c r="O270" s="1174" t="s">
        <v>80</v>
      </c>
      <c r="P270" s="1625">
        <v>480</v>
      </c>
      <c r="Q270" s="1625">
        <v>3</v>
      </c>
      <c r="R270" s="1175">
        <f t="shared" si="58"/>
        <v>1440</v>
      </c>
      <c r="S270" s="1130" t="s">
        <v>383</v>
      </c>
      <c r="T270" s="1977"/>
    </row>
    <row r="271" spans="1:20" s="973" customFormat="1" ht="12" customHeight="1">
      <c r="A271" s="2461" t="s">
        <v>356</v>
      </c>
      <c r="B271" s="4395"/>
      <c r="C271" s="4004">
        <v>357232</v>
      </c>
      <c r="D271" s="4004">
        <v>1517</v>
      </c>
      <c r="E271" s="4004" t="s">
        <v>718</v>
      </c>
      <c r="F271" s="4004" t="s">
        <v>34</v>
      </c>
      <c r="G271" s="4004" t="s">
        <v>536</v>
      </c>
      <c r="H271" s="4004" t="s">
        <v>1637</v>
      </c>
      <c r="I271" s="4434" t="s">
        <v>144</v>
      </c>
      <c r="J271" s="2693" t="s">
        <v>1680</v>
      </c>
      <c r="K271" s="4004">
        <v>365</v>
      </c>
      <c r="L271" s="1172"/>
      <c r="M271" s="1173"/>
      <c r="N271" s="1625"/>
      <c r="O271" s="1174" t="s">
        <v>80</v>
      </c>
      <c r="P271" s="1625">
        <v>480</v>
      </c>
      <c r="Q271" s="1625">
        <v>3</v>
      </c>
      <c r="R271" s="1175">
        <f t="shared" si="58"/>
        <v>1440</v>
      </c>
      <c r="S271" s="3886" t="s">
        <v>385</v>
      </c>
      <c r="T271" s="1977"/>
    </row>
    <row r="272" spans="1:20" s="973" customFormat="1" ht="12.75" customHeight="1" thickBot="1">
      <c r="A272" s="2461" t="s">
        <v>356</v>
      </c>
      <c r="B272" s="4395"/>
      <c r="C272" s="4006"/>
      <c r="D272" s="4006"/>
      <c r="E272" s="4006"/>
      <c r="F272" s="4006"/>
      <c r="G272" s="4006"/>
      <c r="H272" s="4006"/>
      <c r="I272" s="4436"/>
      <c r="J272" s="2693" t="s">
        <v>146</v>
      </c>
      <c r="K272" s="4006"/>
      <c r="L272" s="1172"/>
      <c r="M272" s="1173"/>
      <c r="N272" s="1625"/>
      <c r="O272" s="1174" t="s">
        <v>80</v>
      </c>
      <c r="P272" s="1625">
        <v>480</v>
      </c>
      <c r="Q272" s="1625">
        <v>3</v>
      </c>
      <c r="R272" s="1175">
        <f t="shared" si="58"/>
        <v>1440</v>
      </c>
      <c r="S272" s="3887"/>
      <c r="T272" s="1977"/>
    </row>
    <row r="273" spans="1:23" s="973" customFormat="1" ht="12.75" customHeight="1">
      <c r="A273" s="2461" t="s">
        <v>356</v>
      </c>
      <c r="B273" s="4395"/>
      <c r="C273" s="2788">
        <v>366808</v>
      </c>
      <c r="D273" s="2789">
        <v>7165</v>
      </c>
      <c r="E273" s="2789" t="s">
        <v>718</v>
      </c>
      <c r="F273" s="2789" t="s">
        <v>34</v>
      </c>
      <c r="G273" s="2789" t="s">
        <v>536</v>
      </c>
      <c r="H273" s="2789" t="str">
        <f t="shared" ref="H273" si="59">A273&amp;"-"&amp;E273&amp;F273&amp;"-"&amp;G273</f>
        <v>PK5-YR-ME</v>
      </c>
      <c r="I273" s="2792" t="s">
        <v>1785</v>
      </c>
      <c r="J273" s="2791" t="s">
        <v>1787</v>
      </c>
      <c r="K273" s="2790">
        <v>365</v>
      </c>
      <c r="L273" s="1172"/>
      <c r="M273" s="1173"/>
      <c r="N273" s="1173"/>
      <c r="O273" s="1694" t="s">
        <v>80</v>
      </c>
      <c r="P273" s="964"/>
      <c r="Q273" s="964">
        <v>30</v>
      </c>
      <c r="R273" s="964">
        <v>1</v>
      </c>
      <c r="S273" s="2787">
        <v>30</v>
      </c>
      <c r="T273" s="1132" t="s">
        <v>385</v>
      </c>
      <c r="U273" s="1252"/>
      <c r="V273" s="1251"/>
      <c r="W273" s="1251"/>
    </row>
    <row r="274" spans="1:23" ht="12.75" customHeight="1" thickBot="1">
      <c r="A274" s="2461" t="s">
        <v>356</v>
      </c>
      <c r="B274" s="4395"/>
      <c r="C274" s="2689">
        <v>366330</v>
      </c>
      <c r="D274" s="2689">
        <v>6783</v>
      </c>
      <c r="E274" s="2690" t="s">
        <v>718</v>
      </c>
      <c r="F274" s="2682" t="s">
        <v>34</v>
      </c>
      <c r="G274" s="2682" t="s">
        <v>536</v>
      </c>
      <c r="H274" s="2682" t="str">
        <f t="shared" ref="H274" si="60">A274&amp;"-"&amp;E274&amp;F274&amp;"-"&amp;G274</f>
        <v>PK5-YR-ME</v>
      </c>
      <c r="I274" s="2686" t="s">
        <v>1661</v>
      </c>
      <c r="J274" s="2684" t="s">
        <v>1703</v>
      </c>
      <c r="K274" s="2685">
        <v>540</v>
      </c>
      <c r="L274" s="701"/>
      <c r="M274" s="702"/>
      <c r="O274" s="970" t="s">
        <v>80</v>
      </c>
      <c r="P274" s="970"/>
      <c r="Q274" s="970">
        <v>60</v>
      </c>
      <c r="R274" s="970">
        <v>1</v>
      </c>
      <c r="S274" s="1905">
        <v>60</v>
      </c>
      <c r="T274" s="2655" t="s">
        <v>385</v>
      </c>
      <c r="U274" s="1252"/>
      <c r="V274" s="666"/>
      <c r="W274" s="666"/>
    </row>
    <row r="275" spans="1:23" s="973" customFormat="1" ht="12.75" customHeight="1" thickBot="1">
      <c r="A275" s="2461" t="s">
        <v>356</v>
      </c>
      <c r="B275" s="4395"/>
      <c r="C275" s="4106">
        <v>357236</v>
      </c>
      <c r="D275" s="4106">
        <v>1518</v>
      </c>
      <c r="E275" s="988" t="s">
        <v>34</v>
      </c>
      <c r="F275" s="988" t="s">
        <v>9</v>
      </c>
      <c r="G275" s="988" t="s">
        <v>536</v>
      </c>
      <c r="H275" s="988" t="s">
        <v>1569</v>
      </c>
      <c r="I275" s="3568" t="s">
        <v>147</v>
      </c>
      <c r="J275" s="2191" t="s">
        <v>1550</v>
      </c>
      <c r="K275" s="4106">
        <v>120</v>
      </c>
      <c r="L275" s="1172"/>
      <c r="M275" s="1173"/>
      <c r="N275" s="1625"/>
      <c r="O275" s="1174" t="s">
        <v>80</v>
      </c>
      <c r="P275" s="1625">
        <v>120</v>
      </c>
      <c r="Q275" s="1625">
        <v>2</v>
      </c>
      <c r="R275" s="1175">
        <f t="shared" si="58"/>
        <v>240</v>
      </c>
      <c r="S275" s="1130" t="s">
        <v>384</v>
      </c>
      <c r="T275" s="1977"/>
    </row>
    <row r="276" spans="1:23" s="973" customFormat="1" ht="12.75" customHeight="1" thickBot="1">
      <c r="A276" s="2461" t="s">
        <v>356</v>
      </c>
      <c r="B276" s="4395"/>
      <c r="C276" s="3760"/>
      <c r="D276" s="3760"/>
      <c r="E276" s="988" t="s">
        <v>34</v>
      </c>
      <c r="F276" s="988" t="s">
        <v>9</v>
      </c>
      <c r="G276" s="988" t="s">
        <v>536</v>
      </c>
      <c r="H276" s="988" t="s">
        <v>1569</v>
      </c>
      <c r="I276" s="3753"/>
      <c r="J276" s="3842" t="s">
        <v>1551</v>
      </c>
      <c r="K276" s="3760"/>
      <c r="L276" s="637"/>
      <c r="M276" s="1251"/>
      <c r="N276" s="1960"/>
      <c r="O276" s="2174"/>
      <c r="P276" s="1960"/>
      <c r="Q276" s="1960"/>
      <c r="R276" s="1499"/>
      <c r="S276" s="1130"/>
      <c r="T276" s="1977"/>
    </row>
    <row r="277" spans="1:23" s="973" customFormat="1" ht="12.75" customHeight="1" thickBot="1">
      <c r="A277" s="2461" t="s">
        <v>356</v>
      </c>
      <c r="B277" s="4396"/>
      <c r="C277" s="3795"/>
      <c r="D277" s="3795"/>
      <c r="E277" s="2192" t="s">
        <v>34</v>
      </c>
      <c r="F277" s="2192" t="s">
        <v>9</v>
      </c>
      <c r="G277" s="2192" t="s">
        <v>536</v>
      </c>
      <c r="H277" s="2192" t="s">
        <v>1569</v>
      </c>
      <c r="I277" s="3569"/>
      <c r="J277" s="4362"/>
      <c r="K277" s="3795">
        <v>120</v>
      </c>
      <c r="L277" s="1360"/>
      <c r="M277" s="1361"/>
      <c r="N277" s="1961"/>
      <c r="O277" s="2175" t="s">
        <v>80</v>
      </c>
      <c r="P277" s="1961">
        <v>120</v>
      </c>
      <c r="Q277" s="1961">
        <v>2</v>
      </c>
      <c r="R277" s="1494">
        <f t="shared" si="58"/>
        <v>240</v>
      </c>
      <c r="S277" s="1130" t="s">
        <v>383</v>
      </c>
      <c r="T277" s="1977"/>
    </row>
    <row r="278" spans="1:23" s="973" customFormat="1" ht="12" customHeight="1">
      <c r="A278" s="2699" t="s">
        <v>356</v>
      </c>
      <c r="B278" s="4394" t="s">
        <v>430</v>
      </c>
      <c r="C278" s="3759">
        <v>357237</v>
      </c>
      <c r="D278" s="3759">
        <v>1507</v>
      </c>
      <c r="E278" s="603"/>
      <c r="F278" s="603"/>
      <c r="G278" s="603"/>
      <c r="H278" s="603"/>
      <c r="I278" s="634" t="s">
        <v>106</v>
      </c>
      <c r="J278" s="652" t="s">
        <v>107</v>
      </c>
      <c r="K278" s="3742">
        <v>30</v>
      </c>
      <c r="L278" s="1495"/>
      <c r="M278" s="1496"/>
      <c r="N278" s="950"/>
      <c r="O278" s="1497" t="s">
        <v>80</v>
      </c>
      <c r="P278" s="950">
        <v>60</v>
      </c>
      <c r="Q278" s="950">
        <v>1</v>
      </c>
      <c r="R278" s="1498">
        <f t="shared" ref="R278:R303" si="61">P278*Q278</f>
        <v>60</v>
      </c>
      <c r="S278" s="3886" t="s">
        <v>383</v>
      </c>
      <c r="T278" s="1977"/>
    </row>
    <row r="279" spans="1:23" s="973" customFormat="1" ht="12" customHeight="1">
      <c r="A279" s="2461" t="s">
        <v>356</v>
      </c>
      <c r="B279" s="4395"/>
      <c r="C279" s="3760"/>
      <c r="D279" s="3760"/>
      <c r="E279" s="640"/>
      <c r="F279" s="640"/>
      <c r="G279" s="640"/>
      <c r="H279" s="640"/>
      <c r="I279" s="641" t="s">
        <v>106</v>
      </c>
      <c r="J279" s="700" t="s">
        <v>108</v>
      </c>
      <c r="K279" s="3743"/>
      <c r="L279" s="1172"/>
      <c r="M279" s="1173"/>
      <c r="N279" s="1625"/>
      <c r="O279" s="1174" t="s">
        <v>80</v>
      </c>
      <c r="P279" s="1625">
        <v>60</v>
      </c>
      <c r="Q279" s="1625">
        <v>1</v>
      </c>
      <c r="R279" s="1175">
        <f t="shared" si="61"/>
        <v>60</v>
      </c>
      <c r="S279" s="3882"/>
      <c r="T279" s="1251"/>
    </row>
    <row r="280" spans="1:23" s="973" customFormat="1" ht="12" customHeight="1">
      <c r="A280" s="2461" t="s">
        <v>356</v>
      </c>
      <c r="B280" s="4395"/>
      <c r="C280" s="3760"/>
      <c r="D280" s="3760"/>
      <c r="E280" s="640"/>
      <c r="F280" s="640"/>
      <c r="G280" s="640"/>
      <c r="H280" s="640"/>
      <c r="I280" s="641" t="s">
        <v>106</v>
      </c>
      <c r="J280" s="700" t="s">
        <v>109</v>
      </c>
      <c r="K280" s="3743"/>
      <c r="L280" s="1172"/>
      <c r="M280" s="1173"/>
      <c r="N280" s="1625"/>
      <c r="O280" s="1174" t="s">
        <v>80</v>
      </c>
      <c r="P280" s="1625">
        <v>60</v>
      </c>
      <c r="Q280" s="1625">
        <v>1</v>
      </c>
      <c r="R280" s="1175">
        <f t="shared" si="61"/>
        <v>60</v>
      </c>
      <c r="S280" s="3882"/>
      <c r="T280" s="1251"/>
    </row>
    <row r="281" spans="1:23" s="973" customFormat="1" ht="12" customHeight="1">
      <c r="A281" s="2461" t="s">
        <v>356</v>
      </c>
      <c r="B281" s="4395"/>
      <c r="C281" s="3760"/>
      <c r="D281" s="3760"/>
      <c r="E281" s="640"/>
      <c r="F281" s="640"/>
      <c r="G281" s="640"/>
      <c r="H281" s="640"/>
      <c r="I281" s="609" t="s">
        <v>110</v>
      </c>
      <c r="J281" s="700" t="s">
        <v>128</v>
      </c>
      <c r="K281" s="3743"/>
      <c r="L281" s="1172"/>
      <c r="M281" s="1173"/>
      <c r="N281" s="1625"/>
      <c r="O281" s="1174" t="s">
        <v>80</v>
      </c>
      <c r="P281" s="1625">
        <v>60</v>
      </c>
      <c r="Q281" s="1625">
        <v>1</v>
      </c>
      <c r="R281" s="1175">
        <f t="shared" si="61"/>
        <v>60</v>
      </c>
      <c r="S281" s="3882"/>
      <c r="T281" s="1251"/>
    </row>
    <row r="282" spans="1:23" s="973" customFormat="1" ht="12" customHeight="1">
      <c r="A282" s="2461" t="s">
        <v>356</v>
      </c>
      <c r="B282" s="4395"/>
      <c r="C282" s="3760"/>
      <c r="D282" s="3760"/>
      <c r="E282" s="640"/>
      <c r="F282" s="640"/>
      <c r="G282" s="640"/>
      <c r="H282" s="640"/>
      <c r="I282" s="609" t="s">
        <v>112</v>
      </c>
      <c r="J282" s="700" t="s">
        <v>113</v>
      </c>
      <c r="K282" s="3743"/>
      <c r="L282" s="1172"/>
      <c r="M282" s="1173"/>
      <c r="N282" s="1625"/>
      <c r="O282" s="1174" t="s">
        <v>80</v>
      </c>
      <c r="P282" s="1625">
        <v>60</v>
      </c>
      <c r="Q282" s="1625">
        <v>1</v>
      </c>
      <c r="R282" s="1175">
        <f t="shared" si="61"/>
        <v>60</v>
      </c>
      <c r="S282" s="3882"/>
      <c r="T282" s="1251"/>
    </row>
    <row r="283" spans="1:23" s="973" customFormat="1" ht="12.75" customHeight="1">
      <c r="A283" s="2461" t="s">
        <v>356</v>
      </c>
      <c r="B283" s="4395"/>
      <c r="C283" s="3760"/>
      <c r="D283" s="3760"/>
      <c r="E283" s="640"/>
      <c r="F283" s="640"/>
      <c r="G283" s="640"/>
      <c r="H283" s="640"/>
      <c r="I283" s="609" t="s">
        <v>114</v>
      </c>
      <c r="J283" s="700" t="s">
        <v>115</v>
      </c>
      <c r="K283" s="3743"/>
      <c r="L283" s="1172"/>
      <c r="M283" s="1173"/>
      <c r="N283" s="1625"/>
      <c r="O283" s="1174" t="s">
        <v>80</v>
      </c>
      <c r="P283" s="1625">
        <v>60</v>
      </c>
      <c r="Q283" s="1625">
        <v>1</v>
      </c>
      <c r="R283" s="1175">
        <f t="shared" si="61"/>
        <v>60</v>
      </c>
      <c r="S283" s="3882"/>
      <c r="T283" s="1251"/>
    </row>
    <row r="284" spans="1:23" s="973" customFormat="1" ht="12.75" customHeight="1">
      <c r="A284" s="2461" t="s">
        <v>356</v>
      </c>
      <c r="B284" s="4395"/>
      <c r="C284" s="3760"/>
      <c r="D284" s="3760"/>
      <c r="E284" s="640"/>
      <c r="F284" s="640"/>
      <c r="G284" s="640"/>
      <c r="H284" s="640"/>
      <c r="I284" s="641" t="s">
        <v>116</v>
      </c>
      <c r="J284" s="700" t="s">
        <v>117</v>
      </c>
      <c r="K284" s="3743"/>
      <c r="L284" s="1172"/>
      <c r="M284" s="1173"/>
      <c r="N284" s="1625"/>
      <c r="O284" s="1174" t="s">
        <v>80</v>
      </c>
      <c r="P284" s="1625">
        <v>60</v>
      </c>
      <c r="Q284" s="1625">
        <v>1</v>
      </c>
      <c r="R284" s="1175">
        <f t="shared" si="61"/>
        <v>60</v>
      </c>
      <c r="S284" s="3882"/>
      <c r="T284" s="1251"/>
    </row>
    <row r="285" spans="1:23" s="973" customFormat="1" ht="12.75" customHeight="1">
      <c r="A285" s="2461" t="s">
        <v>356</v>
      </c>
      <c r="B285" s="4395"/>
      <c r="C285" s="3760"/>
      <c r="D285" s="3760"/>
      <c r="E285" s="640"/>
      <c r="F285" s="640"/>
      <c r="G285" s="640"/>
      <c r="H285" s="640"/>
      <c r="I285" s="641" t="s">
        <v>116</v>
      </c>
      <c r="J285" s="700" t="s">
        <v>118</v>
      </c>
      <c r="K285" s="3743"/>
      <c r="L285" s="1172"/>
      <c r="M285" s="1173"/>
      <c r="N285" s="1625"/>
      <c r="O285" s="1174" t="s">
        <v>80</v>
      </c>
      <c r="P285" s="1625">
        <v>60</v>
      </c>
      <c r="Q285" s="1625">
        <v>1</v>
      </c>
      <c r="R285" s="1175">
        <f t="shared" si="61"/>
        <v>60</v>
      </c>
      <c r="S285" s="3882"/>
      <c r="T285" s="1251"/>
    </row>
    <row r="286" spans="1:23" s="973" customFormat="1" ht="12.75" customHeight="1">
      <c r="A286" s="2461" t="s">
        <v>356</v>
      </c>
      <c r="B286" s="4395"/>
      <c r="C286" s="3760"/>
      <c r="D286" s="3760"/>
      <c r="E286" s="640"/>
      <c r="F286" s="640"/>
      <c r="G286" s="640"/>
      <c r="H286" s="640"/>
      <c r="I286" s="641" t="s">
        <v>116</v>
      </c>
      <c r="J286" s="700" t="s">
        <v>119</v>
      </c>
      <c r="K286" s="3743"/>
      <c r="L286" s="1172"/>
      <c r="M286" s="1173"/>
      <c r="N286" s="1625"/>
      <c r="O286" s="1174" t="s">
        <v>80</v>
      </c>
      <c r="P286" s="1625">
        <v>60</v>
      </c>
      <c r="Q286" s="1625">
        <v>1</v>
      </c>
      <c r="R286" s="1175">
        <f t="shared" si="61"/>
        <v>60</v>
      </c>
      <c r="S286" s="3882"/>
      <c r="T286" s="1251"/>
    </row>
    <row r="287" spans="1:23" s="973" customFormat="1" ht="12.75" customHeight="1" thickBot="1">
      <c r="A287" s="2461" t="s">
        <v>356</v>
      </c>
      <c r="B287" s="4395"/>
      <c r="C287" s="3795"/>
      <c r="D287" s="3795"/>
      <c r="E287" s="662"/>
      <c r="F287" s="662"/>
      <c r="G287" s="662"/>
      <c r="H287" s="662"/>
      <c r="I287" s="677" t="s">
        <v>120</v>
      </c>
      <c r="J287" s="664" t="s">
        <v>121</v>
      </c>
      <c r="K287" s="3548"/>
      <c r="L287" s="637"/>
      <c r="M287" s="1251"/>
      <c r="N287" s="1960"/>
      <c r="O287" s="2174" t="s">
        <v>80</v>
      </c>
      <c r="P287" s="1960">
        <v>60</v>
      </c>
      <c r="Q287" s="1960">
        <v>1</v>
      </c>
      <c r="R287" s="1499">
        <f t="shared" si="61"/>
        <v>60</v>
      </c>
      <c r="S287" s="3882"/>
      <c r="T287" s="1251"/>
    </row>
    <row r="288" spans="1:23" s="973" customFormat="1" ht="12.75" customHeight="1" thickBot="1">
      <c r="A288" s="2461" t="s">
        <v>356</v>
      </c>
      <c r="B288" s="4395"/>
      <c r="C288" s="1728">
        <v>357243</v>
      </c>
      <c r="D288" s="1728">
        <v>1510</v>
      </c>
      <c r="E288" s="2087" t="s">
        <v>34</v>
      </c>
      <c r="F288" s="2087" t="s">
        <v>42</v>
      </c>
      <c r="G288" s="2087" t="s">
        <v>706</v>
      </c>
      <c r="H288" s="2087" t="s">
        <v>1356</v>
      </c>
      <c r="I288" s="2088" t="s">
        <v>1307</v>
      </c>
      <c r="J288" s="2088" t="s">
        <v>1308</v>
      </c>
      <c r="K288" s="957">
        <v>120</v>
      </c>
      <c r="L288" s="1492"/>
      <c r="M288" s="1493"/>
      <c r="N288" s="957"/>
      <c r="O288" s="957" t="s">
        <v>80</v>
      </c>
      <c r="P288" s="957">
        <v>60</v>
      </c>
      <c r="Q288" s="957">
        <v>2</v>
      </c>
      <c r="R288" s="1171">
        <f t="shared" si="61"/>
        <v>120</v>
      </c>
      <c r="S288" s="1130" t="s">
        <v>383</v>
      </c>
      <c r="T288" s="1977"/>
    </row>
    <row r="289" spans="1:23" s="973" customFormat="1" ht="12.75" customHeight="1">
      <c r="A289" s="2461" t="s">
        <v>356</v>
      </c>
      <c r="B289" s="4395"/>
      <c r="C289" s="4400">
        <v>357242</v>
      </c>
      <c r="D289" s="4400">
        <v>1513</v>
      </c>
      <c r="E289" s="2205" t="s">
        <v>696</v>
      </c>
      <c r="F289" s="2205" t="s">
        <v>34</v>
      </c>
      <c r="G289" s="2205" t="s">
        <v>536</v>
      </c>
      <c r="H289" s="2205" t="s">
        <v>1569</v>
      </c>
      <c r="I289" s="4431" t="s">
        <v>130</v>
      </c>
      <c r="J289" s="2206" t="s">
        <v>68</v>
      </c>
      <c r="K289" s="3759">
        <v>180</v>
      </c>
      <c r="L289" s="1172"/>
      <c r="M289" s="1173"/>
      <c r="N289" s="1625"/>
      <c r="O289" s="1174" t="s">
        <v>80</v>
      </c>
      <c r="P289" s="1625">
        <v>480</v>
      </c>
      <c r="Q289" s="1625">
        <v>3</v>
      </c>
      <c r="R289" s="1175">
        <f t="shared" si="61"/>
        <v>1440</v>
      </c>
      <c r="S289" s="3891" t="s">
        <v>384</v>
      </c>
      <c r="T289" s="1977"/>
    </row>
    <row r="290" spans="1:23" s="973" customFormat="1" ht="12.75" customHeight="1" thickBot="1">
      <c r="A290" s="2461" t="s">
        <v>356</v>
      </c>
      <c r="B290" s="4395"/>
      <c r="C290" s="4401"/>
      <c r="D290" s="4401"/>
      <c r="E290" s="2205" t="s">
        <v>696</v>
      </c>
      <c r="F290" s="2205" t="s">
        <v>34</v>
      </c>
      <c r="G290" s="2205" t="s">
        <v>536</v>
      </c>
      <c r="H290" s="2205" t="s">
        <v>1569</v>
      </c>
      <c r="I290" s="4432"/>
      <c r="J290" s="2206" t="s">
        <v>131</v>
      </c>
      <c r="K290" s="3760">
        <v>180</v>
      </c>
      <c r="L290" s="1172"/>
      <c r="M290" s="1173"/>
      <c r="N290" s="1625"/>
      <c r="O290" s="1174" t="s">
        <v>80</v>
      </c>
      <c r="P290" s="1625">
        <v>480</v>
      </c>
      <c r="Q290" s="1625">
        <v>3</v>
      </c>
      <c r="R290" s="1175">
        <f t="shared" si="61"/>
        <v>1440</v>
      </c>
      <c r="S290" s="3887"/>
      <c r="T290" s="1977"/>
    </row>
    <row r="291" spans="1:23" s="973" customFormat="1" ht="12.75" customHeight="1" thickBot="1">
      <c r="A291" s="2461" t="s">
        <v>356</v>
      </c>
      <c r="B291" s="4395"/>
      <c r="C291" s="4402"/>
      <c r="D291" s="4402"/>
      <c r="E291" s="2205" t="s">
        <v>696</v>
      </c>
      <c r="F291" s="2205" t="s">
        <v>34</v>
      </c>
      <c r="G291" s="2205" t="s">
        <v>536</v>
      </c>
      <c r="H291" s="2205" t="s">
        <v>1569</v>
      </c>
      <c r="I291" s="4433"/>
      <c r="J291" s="2206" t="s">
        <v>69</v>
      </c>
      <c r="K291" s="3761">
        <v>180</v>
      </c>
      <c r="L291" s="1172"/>
      <c r="M291" s="1173"/>
      <c r="N291" s="1625"/>
      <c r="O291" s="1174" t="s">
        <v>80</v>
      </c>
      <c r="P291" s="1625">
        <v>480</v>
      </c>
      <c r="Q291" s="1625">
        <v>3</v>
      </c>
      <c r="R291" s="1175">
        <f t="shared" si="61"/>
        <v>1440</v>
      </c>
      <c r="S291" s="1130" t="s">
        <v>383</v>
      </c>
      <c r="T291" s="1977"/>
    </row>
    <row r="292" spans="1:23" s="973" customFormat="1" ht="12.75" customHeight="1" thickBot="1">
      <c r="A292" s="2461" t="s">
        <v>356</v>
      </c>
      <c r="B292" s="4395"/>
      <c r="C292" s="3952">
        <v>357239</v>
      </c>
      <c r="D292" s="3952">
        <v>1514</v>
      </c>
      <c r="E292" s="3952" t="s">
        <v>718</v>
      </c>
      <c r="F292" s="3952" t="s">
        <v>34</v>
      </c>
      <c r="G292" s="3952" t="s">
        <v>536</v>
      </c>
      <c r="H292" s="3952" t="s">
        <v>1637</v>
      </c>
      <c r="I292" s="4381" t="s">
        <v>132</v>
      </c>
      <c r="J292" s="2691" t="s">
        <v>1678</v>
      </c>
      <c r="K292" s="3952">
        <v>365</v>
      </c>
      <c r="L292" s="1172"/>
      <c r="M292" s="1173"/>
      <c r="N292" s="1625"/>
      <c r="O292" s="1174" t="s">
        <v>80</v>
      </c>
      <c r="P292" s="1625">
        <v>480</v>
      </c>
      <c r="Q292" s="1625">
        <v>3</v>
      </c>
      <c r="R292" s="1175">
        <f t="shared" si="61"/>
        <v>1440</v>
      </c>
      <c r="S292" s="1132" t="s">
        <v>385</v>
      </c>
      <c r="T292" s="1977"/>
    </row>
    <row r="293" spans="1:23" s="973" customFormat="1" ht="12.75" customHeight="1">
      <c r="A293" s="2461" t="s">
        <v>356</v>
      </c>
      <c r="B293" s="4395"/>
      <c r="C293" s="3953"/>
      <c r="D293" s="3953"/>
      <c r="E293" s="3953"/>
      <c r="F293" s="3953"/>
      <c r="G293" s="3953"/>
      <c r="H293" s="3953"/>
      <c r="I293" s="4382"/>
      <c r="J293" s="2691" t="s">
        <v>134</v>
      </c>
      <c r="K293" s="3953"/>
      <c r="L293" s="1172"/>
      <c r="M293" s="1173"/>
      <c r="N293" s="1625"/>
      <c r="O293" s="1174" t="s">
        <v>80</v>
      </c>
      <c r="P293" s="1625">
        <v>480</v>
      </c>
      <c r="Q293" s="1625">
        <v>3</v>
      </c>
      <c r="R293" s="1175">
        <f t="shared" si="61"/>
        <v>1440</v>
      </c>
      <c r="S293" s="3886" t="s">
        <v>383</v>
      </c>
      <c r="T293" s="1977"/>
    </row>
    <row r="294" spans="1:23" s="973" customFormat="1" ht="12.75" customHeight="1" thickBot="1">
      <c r="A294" s="2461" t="s">
        <v>356</v>
      </c>
      <c r="B294" s="4395"/>
      <c r="C294" s="3954"/>
      <c r="D294" s="3954"/>
      <c r="E294" s="3954"/>
      <c r="F294" s="3954"/>
      <c r="G294" s="3954"/>
      <c r="H294" s="3954"/>
      <c r="I294" s="4383"/>
      <c r="J294" s="2691" t="s">
        <v>135</v>
      </c>
      <c r="K294" s="3954"/>
      <c r="L294" s="1172"/>
      <c r="M294" s="1173"/>
      <c r="N294" s="1625"/>
      <c r="O294" s="1174" t="s">
        <v>80</v>
      </c>
      <c r="P294" s="1625">
        <v>480</v>
      </c>
      <c r="Q294" s="1625">
        <v>3</v>
      </c>
      <c r="R294" s="1175">
        <f t="shared" si="61"/>
        <v>1440</v>
      </c>
      <c r="S294" s="3887"/>
      <c r="T294" s="1977"/>
    </row>
    <row r="295" spans="1:23" s="973" customFormat="1" ht="12.75" customHeight="1" thickBot="1">
      <c r="A295" s="2461" t="s">
        <v>356</v>
      </c>
      <c r="B295" s="4395"/>
      <c r="C295" s="3990">
        <v>357241</v>
      </c>
      <c r="D295" s="3990">
        <v>1516</v>
      </c>
      <c r="E295" s="3990" t="s">
        <v>718</v>
      </c>
      <c r="F295" s="3990" t="s">
        <v>34</v>
      </c>
      <c r="G295" s="3990" t="s">
        <v>536</v>
      </c>
      <c r="H295" s="3990" t="s">
        <v>1637</v>
      </c>
      <c r="I295" s="4427" t="s">
        <v>139</v>
      </c>
      <c r="J295" s="2692" t="s">
        <v>1679</v>
      </c>
      <c r="K295" s="3990">
        <v>365</v>
      </c>
      <c r="L295" s="1172"/>
      <c r="M295" s="1173"/>
      <c r="N295" s="1625"/>
      <c r="O295" s="1174" t="s">
        <v>80</v>
      </c>
      <c r="P295" s="1625">
        <v>480</v>
      </c>
      <c r="Q295" s="1625">
        <v>3</v>
      </c>
      <c r="R295" s="1175">
        <f t="shared" si="61"/>
        <v>1440</v>
      </c>
      <c r="S295" s="1132" t="s">
        <v>385</v>
      </c>
      <c r="T295" s="1977"/>
    </row>
    <row r="296" spans="1:23" s="973" customFormat="1" ht="12.75" customHeight="1" thickBot="1">
      <c r="A296" s="2461" t="s">
        <v>356</v>
      </c>
      <c r="B296" s="4395"/>
      <c r="C296" s="3991"/>
      <c r="D296" s="3991"/>
      <c r="E296" s="3991"/>
      <c r="F296" s="3991"/>
      <c r="G296" s="3991"/>
      <c r="H296" s="3991"/>
      <c r="I296" s="4428"/>
      <c r="J296" s="2692" t="s">
        <v>143</v>
      </c>
      <c r="K296" s="3991"/>
      <c r="L296" s="1172"/>
      <c r="M296" s="1173"/>
      <c r="N296" s="1625"/>
      <c r="O296" s="1174" t="s">
        <v>80</v>
      </c>
      <c r="P296" s="1625">
        <v>480</v>
      </c>
      <c r="Q296" s="1625">
        <v>3</v>
      </c>
      <c r="R296" s="1175">
        <f t="shared" si="61"/>
        <v>1440</v>
      </c>
      <c r="S296" s="1130" t="s">
        <v>383</v>
      </c>
      <c r="T296" s="1977"/>
    </row>
    <row r="297" spans="1:23" s="973" customFormat="1" ht="12" customHeight="1">
      <c r="A297" s="2461" t="s">
        <v>356</v>
      </c>
      <c r="B297" s="4395"/>
      <c r="C297" s="4004">
        <v>357240</v>
      </c>
      <c r="D297" s="4004">
        <v>1517</v>
      </c>
      <c r="E297" s="4004" t="s">
        <v>718</v>
      </c>
      <c r="F297" s="4004" t="s">
        <v>34</v>
      </c>
      <c r="G297" s="4004" t="s">
        <v>536</v>
      </c>
      <c r="H297" s="4004" t="s">
        <v>1637</v>
      </c>
      <c r="I297" s="4434" t="s">
        <v>144</v>
      </c>
      <c r="J297" s="2693" t="s">
        <v>1680</v>
      </c>
      <c r="K297" s="4004">
        <v>365</v>
      </c>
      <c r="L297" s="1172"/>
      <c r="M297" s="1173"/>
      <c r="N297" s="1625"/>
      <c r="O297" s="1174" t="s">
        <v>80</v>
      </c>
      <c r="P297" s="1625">
        <v>480</v>
      </c>
      <c r="Q297" s="1625">
        <v>3</v>
      </c>
      <c r="R297" s="1175">
        <f t="shared" si="61"/>
        <v>1440</v>
      </c>
      <c r="S297" s="3886" t="s">
        <v>385</v>
      </c>
      <c r="T297" s="1977"/>
    </row>
    <row r="298" spans="1:23" s="973" customFormat="1" ht="12.75" customHeight="1" thickBot="1">
      <c r="A298" s="2461" t="s">
        <v>356</v>
      </c>
      <c r="B298" s="4395"/>
      <c r="C298" s="4006"/>
      <c r="D298" s="4006"/>
      <c r="E298" s="4006"/>
      <c r="F298" s="4006"/>
      <c r="G298" s="4006"/>
      <c r="H298" s="4006"/>
      <c r="I298" s="4436"/>
      <c r="J298" s="2693" t="s">
        <v>146</v>
      </c>
      <c r="K298" s="4006"/>
      <c r="L298" s="1172"/>
      <c r="M298" s="1173"/>
      <c r="N298" s="1625"/>
      <c r="O298" s="1174" t="s">
        <v>80</v>
      </c>
      <c r="P298" s="1625">
        <v>480</v>
      </c>
      <c r="Q298" s="1625">
        <v>3</v>
      </c>
      <c r="R298" s="1175">
        <f t="shared" si="61"/>
        <v>1440</v>
      </c>
      <c r="S298" s="3887"/>
      <c r="T298" s="1977"/>
    </row>
    <row r="299" spans="1:23" s="973" customFormat="1" ht="12.75" customHeight="1">
      <c r="A299" s="2461" t="s">
        <v>356</v>
      </c>
      <c r="B299" s="4395"/>
      <c r="C299" s="2788">
        <v>366809</v>
      </c>
      <c r="D299" s="2789">
        <v>7165</v>
      </c>
      <c r="E299" s="2789" t="s">
        <v>718</v>
      </c>
      <c r="F299" s="2789" t="s">
        <v>34</v>
      </c>
      <c r="G299" s="2789" t="s">
        <v>536</v>
      </c>
      <c r="H299" s="2789" t="str">
        <f t="shared" ref="H299" si="62">A299&amp;"-"&amp;E299&amp;F299&amp;"-"&amp;G299</f>
        <v>PK5-YR-ME</v>
      </c>
      <c r="I299" s="2792" t="s">
        <v>1785</v>
      </c>
      <c r="J299" s="2791" t="s">
        <v>1787</v>
      </c>
      <c r="K299" s="2790">
        <v>365</v>
      </c>
      <c r="L299" s="1172"/>
      <c r="M299" s="1173"/>
      <c r="N299" s="1173"/>
      <c r="O299" s="1694" t="s">
        <v>80</v>
      </c>
      <c r="P299" s="964"/>
      <c r="Q299" s="964">
        <v>30</v>
      </c>
      <c r="R299" s="964">
        <v>1</v>
      </c>
      <c r="S299" s="2787">
        <v>30</v>
      </c>
      <c r="T299" s="1132" t="s">
        <v>385</v>
      </c>
      <c r="U299" s="1252"/>
      <c r="V299" s="1251"/>
      <c r="W299" s="1251"/>
    </row>
    <row r="300" spans="1:23" ht="12.75" customHeight="1" thickBot="1">
      <c r="A300" s="2461" t="s">
        <v>356</v>
      </c>
      <c r="B300" s="4395"/>
      <c r="C300" s="2689">
        <v>366331</v>
      </c>
      <c r="D300" s="2689">
        <v>6783</v>
      </c>
      <c r="E300" s="2690" t="s">
        <v>718</v>
      </c>
      <c r="F300" s="2682" t="s">
        <v>34</v>
      </c>
      <c r="G300" s="2682" t="s">
        <v>536</v>
      </c>
      <c r="H300" s="2682" t="str">
        <f t="shared" ref="H300" si="63">A300&amp;"-"&amp;E300&amp;F300&amp;"-"&amp;G300</f>
        <v>PK5-YR-ME</v>
      </c>
      <c r="I300" s="2686" t="s">
        <v>1661</v>
      </c>
      <c r="J300" s="2684" t="s">
        <v>1704</v>
      </c>
      <c r="K300" s="2685">
        <v>540</v>
      </c>
      <c r="L300" s="701"/>
      <c r="M300" s="702"/>
      <c r="O300" s="970" t="s">
        <v>80</v>
      </c>
      <c r="P300" s="970"/>
      <c r="Q300" s="970">
        <v>60</v>
      </c>
      <c r="R300" s="970">
        <v>1</v>
      </c>
      <c r="S300" s="1905">
        <v>60</v>
      </c>
      <c r="T300" s="2655" t="s">
        <v>385</v>
      </c>
      <c r="U300" s="1252"/>
      <c r="V300" s="666"/>
      <c r="W300" s="666"/>
    </row>
    <row r="301" spans="1:23" s="973" customFormat="1" ht="12.75" customHeight="1" thickBot="1">
      <c r="A301" s="2461" t="s">
        <v>356</v>
      </c>
      <c r="B301" s="4395"/>
      <c r="C301" s="4106">
        <v>357244</v>
      </c>
      <c r="D301" s="4106">
        <v>1518</v>
      </c>
      <c r="E301" s="988" t="s">
        <v>34</v>
      </c>
      <c r="F301" s="988" t="s">
        <v>9</v>
      </c>
      <c r="G301" s="988" t="s">
        <v>536</v>
      </c>
      <c r="H301" s="988" t="s">
        <v>1569</v>
      </c>
      <c r="I301" s="3568" t="s">
        <v>147</v>
      </c>
      <c r="J301" s="2191" t="s">
        <v>1550</v>
      </c>
      <c r="K301" s="4106">
        <v>120</v>
      </c>
      <c r="L301" s="1172"/>
      <c r="M301" s="1173"/>
      <c r="N301" s="1625"/>
      <c r="O301" s="1174" t="s">
        <v>80</v>
      </c>
      <c r="P301" s="1625">
        <v>120</v>
      </c>
      <c r="Q301" s="1625">
        <v>2</v>
      </c>
      <c r="R301" s="1175">
        <f t="shared" si="61"/>
        <v>240</v>
      </c>
      <c r="S301" s="1130" t="s">
        <v>384</v>
      </c>
      <c r="T301" s="1977"/>
    </row>
    <row r="302" spans="1:23" s="973" customFormat="1" ht="12.75" customHeight="1" thickBot="1">
      <c r="A302" s="2461" t="s">
        <v>356</v>
      </c>
      <c r="B302" s="4395"/>
      <c r="C302" s="3760"/>
      <c r="D302" s="3760"/>
      <c r="E302" s="988" t="s">
        <v>34</v>
      </c>
      <c r="F302" s="988" t="s">
        <v>9</v>
      </c>
      <c r="G302" s="988" t="s">
        <v>536</v>
      </c>
      <c r="H302" s="988" t="s">
        <v>1569</v>
      </c>
      <c r="I302" s="3753"/>
      <c r="J302" s="3842" t="s">
        <v>1551</v>
      </c>
      <c r="K302" s="3760"/>
      <c r="L302" s="637"/>
      <c r="M302" s="1251"/>
      <c r="N302" s="1960"/>
      <c r="O302" s="2174"/>
      <c r="P302" s="1960"/>
      <c r="Q302" s="1960"/>
      <c r="R302" s="1499"/>
      <c r="S302" s="1130"/>
      <c r="T302" s="1977"/>
    </row>
    <row r="303" spans="1:23" s="973" customFormat="1" ht="12.75" customHeight="1" thickBot="1">
      <c r="A303" s="2461" t="s">
        <v>356</v>
      </c>
      <c r="B303" s="4396"/>
      <c r="C303" s="3795"/>
      <c r="D303" s="3795"/>
      <c r="E303" s="2192" t="s">
        <v>34</v>
      </c>
      <c r="F303" s="2192" t="s">
        <v>9</v>
      </c>
      <c r="G303" s="2192" t="s">
        <v>536</v>
      </c>
      <c r="H303" s="2192" t="s">
        <v>1569</v>
      </c>
      <c r="I303" s="3569"/>
      <c r="J303" s="4362"/>
      <c r="K303" s="3795">
        <v>120</v>
      </c>
      <c r="L303" s="1360"/>
      <c r="M303" s="1361"/>
      <c r="N303" s="1961"/>
      <c r="O303" s="2175" t="s">
        <v>80</v>
      </c>
      <c r="P303" s="1961">
        <v>120</v>
      </c>
      <c r="Q303" s="1961">
        <v>2</v>
      </c>
      <c r="R303" s="1494">
        <f t="shared" si="61"/>
        <v>240</v>
      </c>
      <c r="S303" s="1130" t="s">
        <v>383</v>
      </c>
      <c r="T303" s="1977"/>
    </row>
    <row r="304" spans="1:23" s="973" customFormat="1" ht="12" customHeight="1">
      <c r="A304" s="2699" t="s">
        <v>356</v>
      </c>
      <c r="B304" s="4394" t="s">
        <v>431</v>
      </c>
      <c r="C304" s="3759">
        <v>357245</v>
      </c>
      <c r="D304" s="3759">
        <v>1507</v>
      </c>
      <c r="E304" s="603"/>
      <c r="F304" s="603"/>
      <c r="G304" s="603"/>
      <c r="H304" s="603"/>
      <c r="I304" s="634" t="s">
        <v>106</v>
      </c>
      <c r="J304" s="652" t="s">
        <v>107</v>
      </c>
      <c r="K304" s="3742">
        <v>30</v>
      </c>
      <c r="L304" s="1495"/>
      <c r="M304" s="1496"/>
      <c r="N304" s="950"/>
      <c r="O304" s="1497" t="s">
        <v>80</v>
      </c>
      <c r="P304" s="950">
        <v>60</v>
      </c>
      <c r="Q304" s="950">
        <v>1</v>
      </c>
      <c r="R304" s="1498">
        <f t="shared" ref="R304:R329" si="64">P304*Q304</f>
        <v>60</v>
      </c>
      <c r="S304" s="3886" t="s">
        <v>383</v>
      </c>
      <c r="T304" s="1977"/>
    </row>
    <row r="305" spans="1:20" s="973" customFormat="1" ht="12" customHeight="1">
      <c r="A305" s="2461" t="s">
        <v>356</v>
      </c>
      <c r="B305" s="4395"/>
      <c r="C305" s="3760"/>
      <c r="D305" s="3760"/>
      <c r="E305" s="640"/>
      <c r="F305" s="640"/>
      <c r="G305" s="640"/>
      <c r="H305" s="640"/>
      <c r="I305" s="641" t="s">
        <v>106</v>
      </c>
      <c r="J305" s="700" t="s">
        <v>108</v>
      </c>
      <c r="K305" s="3743"/>
      <c r="L305" s="1172"/>
      <c r="M305" s="1173"/>
      <c r="N305" s="1625"/>
      <c r="O305" s="1174" t="s">
        <v>80</v>
      </c>
      <c r="P305" s="1625">
        <v>60</v>
      </c>
      <c r="Q305" s="1625">
        <v>1</v>
      </c>
      <c r="R305" s="1175">
        <f t="shared" si="64"/>
        <v>60</v>
      </c>
      <c r="S305" s="3882"/>
      <c r="T305" s="1251"/>
    </row>
    <row r="306" spans="1:20" s="973" customFormat="1" ht="12" customHeight="1">
      <c r="A306" s="2461" t="s">
        <v>356</v>
      </c>
      <c r="B306" s="4395"/>
      <c r="C306" s="3760"/>
      <c r="D306" s="3760"/>
      <c r="E306" s="640"/>
      <c r="F306" s="640"/>
      <c r="G306" s="640"/>
      <c r="H306" s="640"/>
      <c r="I306" s="641" t="s">
        <v>106</v>
      </c>
      <c r="J306" s="700" t="s">
        <v>109</v>
      </c>
      <c r="K306" s="3743"/>
      <c r="L306" s="1172"/>
      <c r="M306" s="1173"/>
      <c r="N306" s="1625"/>
      <c r="O306" s="1174" t="s">
        <v>80</v>
      </c>
      <c r="P306" s="1625">
        <v>60</v>
      </c>
      <c r="Q306" s="1625">
        <v>1</v>
      </c>
      <c r="R306" s="1175">
        <f t="shared" si="64"/>
        <v>60</v>
      </c>
      <c r="S306" s="3882"/>
      <c r="T306" s="1251"/>
    </row>
    <row r="307" spans="1:20" s="973" customFormat="1" ht="12" customHeight="1">
      <c r="A307" s="2461" t="s">
        <v>356</v>
      </c>
      <c r="B307" s="4395"/>
      <c r="C307" s="3760"/>
      <c r="D307" s="3760"/>
      <c r="E307" s="640"/>
      <c r="F307" s="640"/>
      <c r="G307" s="640"/>
      <c r="H307" s="640"/>
      <c r="I307" s="609" t="s">
        <v>110</v>
      </c>
      <c r="J307" s="700" t="s">
        <v>128</v>
      </c>
      <c r="K307" s="3743"/>
      <c r="L307" s="1172"/>
      <c r="M307" s="1173"/>
      <c r="N307" s="1625"/>
      <c r="O307" s="1174" t="s">
        <v>80</v>
      </c>
      <c r="P307" s="1625">
        <v>60</v>
      </c>
      <c r="Q307" s="1625">
        <v>1</v>
      </c>
      <c r="R307" s="1175">
        <f t="shared" si="64"/>
        <v>60</v>
      </c>
      <c r="S307" s="3882"/>
      <c r="T307" s="1251"/>
    </row>
    <row r="308" spans="1:20" s="973" customFormat="1" ht="12" customHeight="1">
      <c r="A308" s="2461" t="s">
        <v>356</v>
      </c>
      <c r="B308" s="4395"/>
      <c r="C308" s="3760"/>
      <c r="D308" s="3760"/>
      <c r="E308" s="640"/>
      <c r="F308" s="640"/>
      <c r="G308" s="640"/>
      <c r="H308" s="640"/>
      <c r="I308" s="609" t="s">
        <v>112</v>
      </c>
      <c r="J308" s="700" t="s">
        <v>113</v>
      </c>
      <c r="K308" s="3743"/>
      <c r="L308" s="1172"/>
      <c r="M308" s="1173"/>
      <c r="N308" s="1625"/>
      <c r="O308" s="1174" t="s">
        <v>80</v>
      </c>
      <c r="P308" s="1625">
        <v>60</v>
      </c>
      <c r="Q308" s="1625">
        <v>1</v>
      </c>
      <c r="R308" s="1175">
        <f t="shared" si="64"/>
        <v>60</v>
      </c>
      <c r="S308" s="3882"/>
      <c r="T308" s="1251"/>
    </row>
    <row r="309" spans="1:20" s="973" customFormat="1" ht="12.75" customHeight="1">
      <c r="A309" s="2461" t="s">
        <v>356</v>
      </c>
      <c r="B309" s="4395"/>
      <c r="C309" s="3760"/>
      <c r="D309" s="3760"/>
      <c r="E309" s="640"/>
      <c r="F309" s="640"/>
      <c r="G309" s="640"/>
      <c r="H309" s="640"/>
      <c r="I309" s="609" t="s">
        <v>114</v>
      </c>
      <c r="J309" s="700" t="s">
        <v>115</v>
      </c>
      <c r="K309" s="3743"/>
      <c r="L309" s="1172"/>
      <c r="M309" s="1173"/>
      <c r="N309" s="1625"/>
      <c r="O309" s="1174" t="s">
        <v>80</v>
      </c>
      <c r="P309" s="1625">
        <v>60</v>
      </c>
      <c r="Q309" s="1625">
        <v>1</v>
      </c>
      <c r="R309" s="1175">
        <f t="shared" si="64"/>
        <v>60</v>
      </c>
      <c r="S309" s="3882"/>
      <c r="T309" s="1251"/>
    </row>
    <row r="310" spans="1:20" s="973" customFormat="1" ht="12.75" customHeight="1">
      <c r="A310" s="2461" t="s">
        <v>356</v>
      </c>
      <c r="B310" s="4395"/>
      <c r="C310" s="3760"/>
      <c r="D310" s="3760"/>
      <c r="E310" s="640"/>
      <c r="F310" s="640"/>
      <c r="G310" s="640"/>
      <c r="H310" s="640"/>
      <c r="I310" s="641" t="s">
        <v>116</v>
      </c>
      <c r="J310" s="700" t="s">
        <v>117</v>
      </c>
      <c r="K310" s="3743"/>
      <c r="L310" s="1172"/>
      <c r="M310" s="1173"/>
      <c r="N310" s="1625"/>
      <c r="O310" s="1174" t="s">
        <v>80</v>
      </c>
      <c r="P310" s="1625">
        <v>60</v>
      </c>
      <c r="Q310" s="1625">
        <v>1</v>
      </c>
      <c r="R310" s="1175">
        <f t="shared" si="64"/>
        <v>60</v>
      </c>
      <c r="S310" s="3882"/>
      <c r="T310" s="1251"/>
    </row>
    <row r="311" spans="1:20" s="973" customFormat="1" ht="12.75" customHeight="1">
      <c r="A311" s="2461" t="s">
        <v>356</v>
      </c>
      <c r="B311" s="4395"/>
      <c r="C311" s="3760"/>
      <c r="D311" s="3760"/>
      <c r="E311" s="640"/>
      <c r="F311" s="640"/>
      <c r="G311" s="640"/>
      <c r="H311" s="640"/>
      <c r="I311" s="641" t="s">
        <v>116</v>
      </c>
      <c r="J311" s="700" t="s">
        <v>118</v>
      </c>
      <c r="K311" s="3743"/>
      <c r="L311" s="1172"/>
      <c r="M311" s="1173"/>
      <c r="N311" s="1625"/>
      <c r="O311" s="1174" t="s">
        <v>80</v>
      </c>
      <c r="P311" s="1625">
        <v>60</v>
      </c>
      <c r="Q311" s="1625">
        <v>1</v>
      </c>
      <c r="R311" s="1175">
        <f t="shared" si="64"/>
        <v>60</v>
      </c>
      <c r="S311" s="3882"/>
      <c r="T311" s="1251"/>
    </row>
    <row r="312" spans="1:20" s="973" customFormat="1" ht="12.75" customHeight="1">
      <c r="A312" s="2461" t="s">
        <v>356</v>
      </c>
      <c r="B312" s="4395"/>
      <c r="C312" s="3760"/>
      <c r="D312" s="3760"/>
      <c r="E312" s="640"/>
      <c r="F312" s="640"/>
      <c r="G312" s="640"/>
      <c r="H312" s="640"/>
      <c r="I312" s="641" t="s">
        <v>116</v>
      </c>
      <c r="J312" s="700" t="s">
        <v>119</v>
      </c>
      <c r="K312" s="3743"/>
      <c r="L312" s="1172"/>
      <c r="M312" s="1173"/>
      <c r="N312" s="1625"/>
      <c r="O312" s="1174" t="s">
        <v>80</v>
      </c>
      <c r="P312" s="1625">
        <v>60</v>
      </c>
      <c r="Q312" s="1625">
        <v>1</v>
      </c>
      <c r="R312" s="1175">
        <f t="shared" si="64"/>
        <v>60</v>
      </c>
      <c r="S312" s="3882"/>
      <c r="T312" s="1251"/>
    </row>
    <row r="313" spans="1:20" s="973" customFormat="1" ht="12.75" customHeight="1" thickBot="1">
      <c r="A313" s="2461" t="s">
        <v>356</v>
      </c>
      <c r="B313" s="4395"/>
      <c r="C313" s="3795"/>
      <c r="D313" s="3795"/>
      <c r="E313" s="662"/>
      <c r="F313" s="662"/>
      <c r="G313" s="662"/>
      <c r="H313" s="662"/>
      <c r="I313" s="677" t="s">
        <v>120</v>
      </c>
      <c r="J313" s="664" t="s">
        <v>121</v>
      </c>
      <c r="K313" s="3548"/>
      <c r="L313" s="637"/>
      <c r="M313" s="1251"/>
      <c r="N313" s="1960"/>
      <c r="O313" s="2174" t="s">
        <v>80</v>
      </c>
      <c r="P313" s="1960">
        <v>60</v>
      </c>
      <c r="Q313" s="1960">
        <v>1</v>
      </c>
      <c r="R313" s="1499">
        <f t="shared" si="64"/>
        <v>60</v>
      </c>
      <c r="S313" s="3882"/>
      <c r="T313" s="1251"/>
    </row>
    <row r="314" spans="1:20" s="973" customFormat="1" ht="12.75" customHeight="1" thickBot="1">
      <c r="A314" s="2461" t="s">
        <v>356</v>
      </c>
      <c r="B314" s="4395"/>
      <c r="C314" s="1728">
        <v>357253</v>
      </c>
      <c r="D314" s="1728">
        <v>1510</v>
      </c>
      <c r="E314" s="2087" t="s">
        <v>34</v>
      </c>
      <c r="F314" s="2087" t="s">
        <v>42</v>
      </c>
      <c r="G314" s="2087" t="s">
        <v>706</v>
      </c>
      <c r="H314" s="2087" t="s">
        <v>1356</v>
      </c>
      <c r="I314" s="2088" t="s">
        <v>1307</v>
      </c>
      <c r="J314" s="2088" t="s">
        <v>1308</v>
      </c>
      <c r="K314" s="957">
        <v>120</v>
      </c>
      <c r="L314" s="1492"/>
      <c r="M314" s="1493"/>
      <c r="N314" s="957"/>
      <c r="O314" s="957" t="s">
        <v>80</v>
      </c>
      <c r="P314" s="957">
        <v>60</v>
      </c>
      <c r="Q314" s="957">
        <v>2</v>
      </c>
      <c r="R314" s="1171">
        <f t="shared" si="64"/>
        <v>120</v>
      </c>
      <c r="S314" s="1130" t="s">
        <v>383</v>
      </c>
      <c r="T314" s="1977"/>
    </row>
    <row r="315" spans="1:20" s="973" customFormat="1" ht="12.75" customHeight="1">
      <c r="A315" s="2461" t="s">
        <v>356</v>
      </c>
      <c r="B315" s="4395"/>
      <c r="C315" s="4400">
        <v>357252</v>
      </c>
      <c r="D315" s="4400">
        <v>1513</v>
      </c>
      <c r="E315" s="2205" t="s">
        <v>696</v>
      </c>
      <c r="F315" s="2205" t="s">
        <v>34</v>
      </c>
      <c r="G315" s="2205" t="s">
        <v>536</v>
      </c>
      <c r="H315" s="2205" t="s">
        <v>1569</v>
      </c>
      <c r="I315" s="4431" t="s">
        <v>130</v>
      </c>
      <c r="J315" s="2206" t="s">
        <v>68</v>
      </c>
      <c r="K315" s="3759">
        <v>180</v>
      </c>
      <c r="L315" s="1172"/>
      <c r="M315" s="1173"/>
      <c r="N315" s="1625"/>
      <c r="O315" s="1174" t="s">
        <v>80</v>
      </c>
      <c r="P315" s="1625">
        <v>480</v>
      </c>
      <c r="Q315" s="1625">
        <v>3</v>
      </c>
      <c r="R315" s="1175">
        <f t="shared" si="64"/>
        <v>1440</v>
      </c>
      <c r="S315" s="3891" t="s">
        <v>384</v>
      </c>
      <c r="T315" s="1977"/>
    </row>
    <row r="316" spans="1:20" s="973" customFormat="1" ht="12.75" customHeight="1" thickBot="1">
      <c r="A316" s="2461" t="s">
        <v>356</v>
      </c>
      <c r="B316" s="4395"/>
      <c r="C316" s="4401"/>
      <c r="D316" s="4401"/>
      <c r="E316" s="2205" t="s">
        <v>696</v>
      </c>
      <c r="F316" s="2205" t="s">
        <v>34</v>
      </c>
      <c r="G316" s="2205" t="s">
        <v>536</v>
      </c>
      <c r="H316" s="2205" t="s">
        <v>1569</v>
      </c>
      <c r="I316" s="4432"/>
      <c r="J316" s="2206" t="s">
        <v>131</v>
      </c>
      <c r="K316" s="3760">
        <v>180</v>
      </c>
      <c r="L316" s="1172"/>
      <c r="M316" s="1173"/>
      <c r="N316" s="1625"/>
      <c r="O316" s="1174" t="s">
        <v>80</v>
      </c>
      <c r="P316" s="1625">
        <v>480</v>
      </c>
      <c r="Q316" s="1625">
        <v>3</v>
      </c>
      <c r="R316" s="1175">
        <f t="shared" si="64"/>
        <v>1440</v>
      </c>
      <c r="S316" s="3887"/>
      <c r="T316" s="1977"/>
    </row>
    <row r="317" spans="1:20" s="973" customFormat="1" ht="12.75" customHeight="1" thickBot="1">
      <c r="A317" s="2461" t="s">
        <v>356</v>
      </c>
      <c r="B317" s="4395"/>
      <c r="C317" s="4402"/>
      <c r="D317" s="4402"/>
      <c r="E317" s="2205" t="s">
        <v>696</v>
      </c>
      <c r="F317" s="2205" t="s">
        <v>34</v>
      </c>
      <c r="G317" s="2205" t="s">
        <v>536</v>
      </c>
      <c r="H317" s="2205" t="s">
        <v>1569</v>
      </c>
      <c r="I317" s="4433"/>
      <c r="J317" s="2206" t="s">
        <v>69</v>
      </c>
      <c r="K317" s="3761">
        <v>180</v>
      </c>
      <c r="L317" s="1172"/>
      <c r="M317" s="1173"/>
      <c r="N317" s="1625"/>
      <c r="O317" s="1174" t="s">
        <v>80</v>
      </c>
      <c r="P317" s="1625">
        <v>480</v>
      </c>
      <c r="Q317" s="1625">
        <v>3</v>
      </c>
      <c r="R317" s="1175">
        <f t="shared" si="64"/>
        <v>1440</v>
      </c>
      <c r="S317" s="1130" t="s">
        <v>383</v>
      </c>
      <c r="T317" s="1977"/>
    </row>
    <row r="318" spans="1:20" s="973" customFormat="1" ht="12.75" customHeight="1" thickBot="1">
      <c r="A318" s="2461" t="s">
        <v>356</v>
      </c>
      <c r="B318" s="4395"/>
      <c r="C318" s="3952">
        <v>357247</v>
      </c>
      <c r="D318" s="3952">
        <v>1514</v>
      </c>
      <c r="E318" s="3952" t="s">
        <v>718</v>
      </c>
      <c r="F318" s="3952" t="s">
        <v>34</v>
      </c>
      <c r="G318" s="3952" t="s">
        <v>536</v>
      </c>
      <c r="H318" s="3952" t="s">
        <v>1637</v>
      </c>
      <c r="I318" s="4381" t="s">
        <v>132</v>
      </c>
      <c r="J318" s="2691" t="s">
        <v>1678</v>
      </c>
      <c r="K318" s="3952">
        <v>365</v>
      </c>
      <c r="L318" s="1172"/>
      <c r="M318" s="1173"/>
      <c r="N318" s="1625"/>
      <c r="O318" s="1174" t="s">
        <v>80</v>
      </c>
      <c r="P318" s="1625">
        <v>480</v>
      </c>
      <c r="Q318" s="1625">
        <v>3</v>
      </c>
      <c r="R318" s="1175">
        <f t="shared" si="64"/>
        <v>1440</v>
      </c>
      <c r="S318" s="1132" t="s">
        <v>385</v>
      </c>
      <c r="T318" s="1977"/>
    </row>
    <row r="319" spans="1:20" s="973" customFormat="1" ht="12.75" customHeight="1">
      <c r="A319" s="2461" t="s">
        <v>356</v>
      </c>
      <c r="B319" s="4395"/>
      <c r="C319" s="3953"/>
      <c r="D319" s="3953"/>
      <c r="E319" s="3953"/>
      <c r="F319" s="3953"/>
      <c r="G319" s="3953"/>
      <c r="H319" s="3953"/>
      <c r="I319" s="4382"/>
      <c r="J319" s="2691" t="s">
        <v>134</v>
      </c>
      <c r="K319" s="3953"/>
      <c r="L319" s="1172"/>
      <c r="M319" s="1173"/>
      <c r="N319" s="1625"/>
      <c r="O319" s="1174" t="s">
        <v>80</v>
      </c>
      <c r="P319" s="1625">
        <v>480</v>
      </c>
      <c r="Q319" s="1625">
        <v>3</v>
      </c>
      <c r="R319" s="1175">
        <f t="shared" si="64"/>
        <v>1440</v>
      </c>
      <c r="S319" s="3886" t="s">
        <v>383</v>
      </c>
      <c r="T319" s="1977"/>
    </row>
    <row r="320" spans="1:20" s="973" customFormat="1" ht="12.75" customHeight="1" thickBot="1">
      <c r="A320" s="2461" t="s">
        <v>356</v>
      </c>
      <c r="B320" s="4395"/>
      <c r="C320" s="3954"/>
      <c r="D320" s="3954"/>
      <c r="E320" s="3954"/>
      <c r="F320" s="3954"/>
      <c r="G320" s="3954"/>
      <c r="H320" s="3954"/>
      <c r="I320" s="4383"/>
      <c r="J320" s="2691" t="s">
        <v>135</v>
      </c>
      <c r="K320" s="3954"/>
      <c r="L320" s="1172"/>
      <c r="M320" s="1173"/>
      <c r="N320" s="1625"/>
      <c r="O320" s="1174" t="s">
        <v>80</v>
      </c>
      <c r="P320" s="1625">
        <v>480</v>
      </c>
      <c r="Q320" s="1625">
        <v>3</v>
      </c>
      <c r="R320" s="1175">
        <f t="shared" si="64"/>
        <v>1440</v>
      </c>
      <c r="S320" s="3887"/>
      <c r="T320" s="1977"/>
    </row>
    <row r="321" spans="1:23" s="973" customFormat="1" ht="12.75" customHeight="1" thickBot="1">
      <c r="A321" s="2461" t="s">
        <v>356</v>
      </c>
      <c r="B321" s="4395"/>
      <c r="C321" s="3990">
        <v>357251</v>
      </c>
      <c r="D321" s="3990">
        <v>1516</v>
      </c>
      <c r="E321" s="3990" t="s">
        <v>718</v>
      </c>
      <c r="F321" s="3990" t="s">
        <v>34</v>
      </c>
      <c r="G321" s="3990" t="s">
        <v>536</v>
      </c>
      <c r="H321" s="3990" t="s">
        <v>1637</v>
      </c>
      <c r="I321" s="4427" t="s">
        <v>139</v>
      </c>
      <c r="J321" s="2692" t="s">
        <v>1679</v>
      </c>
      <c r="K321" s="3990">
        <v>365</v>
      </c>
      <c r="L321" s="1172"/>
      <c r="M321" s="1173"/>
      <c r="N321" s="1625"/>
      <c r="O321" s="1174" t="s">
        <v>80</v>
      </c>
      <c r="P321" s="1625">
        <v>480</v>
      </c>
      <c r="Q321" s="1625">
        <v>3</v>
      </c>
      <c r="R321" s="1175">
        <f t="shared" si="64"/>
        <v>1440</v>
      </c>
      <c r="S321" s="1132" t="s">
        <v>385</v>
      </c>
      <c r="T321" s="1977"/>
    </row>
    <row r="322" spans="1:23" s="973" customFormat="1" ht="12.75" customHeight="1" thickBot="1">
      <c r="A322" s="2461" t="s">
        <v>356</v>
      </c>
      <c r="B322" s="4395"/>
      <c r="C322" s="3991"/>
      <c r="D322" s="3991"/>
      <c r="E322" s="3991"/>
      <c r="F322" s="3991"/>
      <c r="G322" s="3991"/>
      <c r="H322" s="3991"/>
      <c r="I322" s="4428"/>
      <c r="J322" s="2692" t="s">
        <v>143</v>
      </c>
      <c r="K322" s="3991"/>
      <c r="L322" s="1172"/>
      <c r="M322" s="1173"/>
      <c r="N322" s="1625"/>
      <c r="O322" s="1174" t="s">
        <v>80</v>
      </c>
      <c r="P322" s="1625">
        <v>480</v>
      </c>
      <c r="Q322" s="1625">
        <v>3</v>
      </c>
      <c r="R322" s="1175">
        <f t="shared" si="64"/>
        <v>1440</v>
      </c>
      <c r="S322" s="1130" t="s">
        <v>383</v>
      </c>
      <c r="T322" s="1977"/>
    </row>
    <row r="323" spans="1:23" s="973" customFormat="1" ht="12" customHeight="1">
      <c r="A323" s="2461" t="s">
        <v>356</v>
      </c>
      <c r="B323" s="4395"/>
      <c r="C323" s="4004">
        <v>357248</v>
      </c>
      <c r="D323" s="4004">
        <v>1517</v>
      </c>
      <c r="E323" s="4004" t="s">
        <v>718</v>
      </c>
      <c r="F323" s="4004" t="s">
        <v>34</v>
      </c>
      <c r="G323" s="4004" t="s">
        <v>536</v>
      </c>
      <c r="H323" s="4004" t="s">
        <v>1637</v>
      </c>
      <c r="I323" s="4434" t="s">
        <v>144</v>
      </c>
      <c r="J323" s="2693" t="s">
        <v>1680</v>
      </c>
      <c r="K323" s="4004">
        <v>365</v>
      </c>
      <c r="L323" s="1172"/>
      <c r="M323" s="1173"/>
      <c r="N323" s="1625"/>
      <c r="O323" s="1174" t="s">
        <v>80</v>
      </c>
      <c r="P323" s="1625">
        <v>480</v>
      </c>
      <c r="Q323" s="1625">
        <v>3</v>
      </c>
      <c r="R323" s="1175">
        <f t="shared" si="64"/>
        <v>1440</v>
      </c>
      <c r="S323" s="3886" t="s">
        <v>385</v>
      </c>
      <c r="T323" s="1977"/>
    </row>
    <row r="324" spans="1:23" s="973" customFormat="1" ht="12.75" customHeight="1" thickBot="1">
      <c r="A324" s="2461" t="s">
        <v>356</v>
      </c>
      <c r="B324" s="4395"/>
      <c r="C324" s="4006"/>
      <c r="D324" s="4006"/>
      <c r="E324" s="4006"/>
      <c r="F324" s="4006"/>
      <c r="G324" s="4006"/>
      <c r="H324" s="4006"/>
      <c r="I324" s="4436"/>
      <c r="J324" s="2693" t="s">
        <v>146</v>
      </c>
      <c r="K324" s="4006"/>
      <c r="L324" s="1172"/>
      <c r="M324" s="1173"/>
      <c r="N324" s="1625"/>
      <c r="O324" s="1174" t="s">
        <v>80</v>
      </c>
      <c r="P324" s="1625">
        <v>480</v>
      </c>
      <c r="Q324" s="1625">
        <v>3</v>
      </c>
      <c r="R324" s="1175">
        <f t="shared" si="64"/>
        <v>1440</v>
      </c>
      <c r="S324" s="3887"/>
      <c r="T324" s="1977"/>
    </row>
    <row r="325" spans="1:23" s="973" customFormat="1" ht="12.75" customHeight="1">
      <c r="A325" s="2461" t="s">
        <v>356</v>
      </c>
      <c r="B325" s="4395"/>
      <c r="C325" s="2788">
        <v>366810</v>
      </c>
      <c r="D325" s="2789">
        <v>7165</v>
      </c>
      <c r="E325" s="2789" t="s">
        <v>718</v>
      </c>
      <c r="F325" s="2789" t="s">
        <v>34</v>
      </c>
      <c r="G325" s="2789" t="s">
        <v>536</v>
      </c>
      <c r="H325" s="2789" t="str">
        <f t="shared" ref="H325" si="65">A325&amp;"-"&amp;E325&amp;F325&amp;"-"&amp;G325</f>
        <v>PK5-YR-ME</v>
      </c>
      <c r="I325" s="2792" t="s">
        <v>1785</v>
      </c>
      <c r="J325" s="2791" t="s">
        <v>1787</v>
      </c>
      <c r="K325" s="2790">
        <v>365</v>
      </c>
      <c r="L325" s="1172"/>
      <c r="M325" s="1173"/>
      <c r="N325" s="1173"/>
      <c r="O325" s="1694" t="s">
        <v>80</v>
      </c>
      <c r="P325" s="964"/>
      <c r="Q325" s="964">
        <v>30</v>
      </c>
      <c r="R325" s="964">
        <v>1</v>
      </c>
      <c r="S325" s="2787">
        <v>30</v>
      </c>
      <c r="T325" s="1132" t="s">
        <v>385</v>
      </c>
      <c r="U325" s="1252"/>
      <c r="V325" s="1251"/>
      <c r="W325" s="1251"/>
    </row>
    <row r="326" spans="1:23" ht="12.75" customHeight="1" thickBot="1">
      <c r="A326" s="2461" t="s">
        <v>356</v>
      </c>
      <c r="B326" s="4395"/>
      <c r="C326" s="2689">
        <v>366332</v>
      </c>
      <c r="D326" s="2689">
        <v>6783</v>
      </c>
      <c r="E326" s="2690" t="s">
        <v>718</v>
      </c>
      <c r="F326" s="2682" t="s">
        <v>34</v>
      </c>
      <c r="G326" s="2682" t="s">
        <v>536</v>
      </c>
      <c r="H326" s="2682" t="str">
        <f t="shared" ref="H326" si="66">A326&amp;"-"&amp;E326&amp;F326&amp;"-"&amp;G326</f>
        <v>PK5-YR-ME</v>
      </c>
      <c r="I326" s="2686" t="s">
        <v>1661</v>
      </c>
      <c r="J326" s="2684" t="s">
        <v>1705</v>
      </c>
      <c r="K326" s="2685">
        <v>540</v>
      </c>
      <c r="L326" s="701"/>
      <c r="M326" s="702"/>
      <c r="O326" s="970" t="s">
        <v>80</v>
      </c>
      <c r="P326" s="970"/>
      <c r="Q326" s="970">
        <v>60</v>
      </c>
      <c r="R326" s="970">
        <v>1</v>
      </c>
      <c r="S326" s="1905">
        <v>60</v>
      </c>
      <c r="T326" s="2655" t="s">
        <v>385</v>
      </c>
      <c r="U326" s="1252"/>
      <c r="V326" s="666"/>
      <c r="W326" s="666"/>
    </row>
    <row r="327" spans="1:23" s="973" customFormat="1" ht="12.75" customHeight="1" thickBot="1">
      <c r="A327" s="2461" t="s">
        <v>356</v>
      </c>
      <c r="B327" s="4395"/>
      <c r="C327" s="4106">
        <v>357254</v>
      </c>
      <c r="D327" s="4106">
        <v>1518</v>
      </c>
      <c r="E327" s="988" t="s">
        <v>34</v>
      </c>
      <c r="F327" s="988" t="s">
        <v>9</v>
      </c>
      <c r="G327" s="988" t="s">
        <v>536</v>
      </c>
      <c r="H327" s="988" t="s">
        <v>1569</v>
      </c>
      <c r="I327" s="3568" t="s">
        <v>147</v>
      </c>
      <c r="J327" s="2191" t="s">
        <v>1550</v>
      </c>
      <c r="K327" s="4106">
        <v>120</v>
      </c>
      <c r="L327" s="1172"/>
      <c r="M327" s="1173"/>
      <c r="N327" s="1625"/>
      <c r="O327" s="1174" t="s">
        <v>80</v>
      </c>
      <c r="P327" s="1625">
        <v>120</v>
      </c>
      <c r="Q327" s="1625">
        <v>2</v>
      </c>
      <c r="R327" s="1175">
        <f t="shared" si="64"/>
        <v>240</v>
      </c>
      <c r="S327" s="1130" t="s">
        <v>384</v>
      </c>
      <c r="T327" s="1977"/>
    </row>
    <row r="328" spans="1:23" s="973" customFormat="1" ht="12.75" customHeight="1" thickBot="1">
      <c r="A328" s="2461" t="s">
        <v>356</v>
      </c>
      <c r="B328" s="4395"/>
      <c r="C328" s="3760"/>
      <c r="D328" s="3760"/>
      <c r="E328" s="988" t="s">
        <v>34</v>
      </c>
      <c r="F328" s="988" t="s">
        <v>9</v>
      </c>
      <c r="G328" s="988" t="s">
        <v>536</v>
      </c>
      <c r="H328" s="988" t="s">
        <v>1569</v>
      </c>
      <c r="I328" s="3753"/>
      <c r="J328" s="3842" t="s">
        <v>1551</v>
      </c>
      <c r="K328" s="3760"/>
      <c r="L328" s="637"/>
      <c r="M328" s="1251"/>
      <c r="N328" s="1960"/>
      <c r="O328" s="2174"/>
      <c r="P328" s="1960"/>
      <c r="Q328" s="1960"/>
      <c r="R328" s="1499"/>
      <c r="S328" s="1130"/>
      <c r="T328" s="1977"/>
    </row>
    <row r="329" spans="1:23" s="973" customFormat="1" ht="12.75" customHeight="1" thickBot="1">
      <c r="A329" s="2461" t="s">
        <v>356</v>
      </c>
      <c r="B329" s="4396"/>
      <c r="C329" s="3795"/>
      <c r="D329" s="3795"/>
      <c r="E329" s="2192" t="s">
        <v>34</v>
      </c>
      <c r="F329" s="2192" t="s">
        <v>9</v>
      </c>
      <c r="G329" s="2192" t="s">
        <v>536</v>
      </c>
      <c r="H329" s="2192" t="s">
        <v>1569</v>
      </c>
      <c r="I329" s="3569"/>
      <c r="J329" s="4362"/>
      <c r="K329" s="3795">
        <v>120</v>
      </c>
      <c r="L329" s="1360"/>
      <c r="M329" s="1361"/>
      <c r="N329" s="1961"/>
      <c r="O329" s="2175" t="s">
        <v>80</v>
      </c>
      <c r="P329" s="1961">
        <v>120</v>
      </c>
      <c r="Q329" s="1961">
        <v>2</v>
      </c>
      <c r="R329" s="1494">
        <f t="shared" si="64"/>
        <v>240</v>
      </c>
      <c r="S329" s="1130" t="s">
        <v>383</v>
      </c>
      <c r="T329" s="1977"/>
    </row>
    <row r="330" spans="1:23" s="973" customFormat="1" ht="12" customHeight="1">
      <c r="A330" s="2699" t="s">
        <v>356</v>
      </c>
      <c r="B330" s="4394" t="s">
        <v>432</v>
      </c>
      <c r="C330" s="3759">
        <v>357196</v>
      </c>
      <c r="D330" s="3759">
        <v>1507</v>
      </c>
      <c r="E330" s="603"/>
      <c r="F330" s="603"/>
      <c r="G330" s="603"/>
      <c r="H330" s="603"/>
      <c r="I330" s="634" t="s">
        <v>106</v>
      </c>
      <c r="J330" s="652" t="s">
        <v>107</v>
      </c>
      <c r="K330" s="3742">
        <v>30</v>
      </c>
      <c r="L330" s="1495"/>
      <c r="M330" s="1496"/>
      <c r="N330" s="950"/>
      <c r="O330" s="1497" t="s">
        <v>80</v>
      </c>
      <c r="P330" s="950">
        <v>60</v>
      </c>
      <c r="Q330" s="950">
        <v>1</v>
      </c>
      <c r="R330" s="1498">
        <f t="shared" ref="R330:R357" si="67">P330*Q330</f>
        <v>60</v>
      </c>
      <c r="S330" s="3886" t="s">
        <v>383</v>
      </c>
      <c r="T330" s="1977"/>
    </row>
    <row r="331" spans="1:23" s="973" customFormat="1" ht="12" customHeight="1">
      <c r="A331" s="2461" t="s">
        <v>356</v>
      </c>
      <c r="B331" s="4395"/>
      <c r="C331" s="3760"/>
      <c r="D331" s="3760"/>
      <c r="E331" s="640"/>
      <c r="F331" s="640"/>
      <c r="G331" s="640"/>
      <c r="H331" s="640"/>
      <c r="I331" s="641" t="s">
        <v>106</v>
      </c>
      <c r="J331" s="700" t="s">
        <v>108</v>
      </c>
      <c r="K331" s="3743"/>
      <c r="L331" s="1172"/>
      <c r="M331" s="1173"/>
      <c r="N331" s="1625"/>
      <c r="O331" s="1174" t="s">
        <v>80</v>
      </c>
      <c r="P331" s="1625">
        <v>60</v>
      </c>
      <c r="Q331" s="1625">
        <v>1</v>
      </c>
      <c r="R331" s="1175">
        <f t="shared" si="67"/>
        <v>60</v>
      </c>
      <c r="S331" s="3882"/>
      <c r="T331" s="1251"/>
    </row>
    <row r="332" spans="1:23" s="973" customFormat="1" ht="12" customHeight="1">
      <c r="A332" s="2461" t="s">
        <v>356</v>
      </c>
      <c r="B332" s="4395"/>
      <c r="C332" s="3760"/>
      <c r="D332" s="3760"/>
      <c r="E332" s="640"/>
      <c r="F332" s="640"/>
      <c r="G332" s="640"/>
      <c r="H332" s="640"/>
      <c r="I332" s="641" t="s">
        <v>106</v>
      </c>
      <c r="J332" s="700" t="s">
        <v>109</v>
      </c>
      <c r="K332" s="3743"/>
      <c r="L332" s="1172"/>
      <c r="M332" s="1173"/>
      <c r="N332" s="1625"/>
      <c r="O332" s="1174" t="s">
        <v>80</v>
      </c>
      <c r="P332" s="1625">
        <v>60</v>
      </c>
      <c r="Q332" s="1625">
        <v>1</v>
      </c>
      <c r="R332" s="1175">
        <f t="shared" si="67"/>
        <v>60</v>
      </c>
      <c r="S332" s="3882"/>
      <c r="T332" s="1251"/>
    </row>
    <row r="333" spans="1:23" s="973" customFormat="1" ht="12" customHeight="1">
      <c r="A333" s="2461" t="s">
        <v>356</v>
      </c>
      <c r="B333" s="4395"/>
      <c r="C333" s="3760"/>
      <c r="D333" s="3760"/>
      <c r="E333" s="640"/>
      <c r="F333" s="640"/>
      <c r="G333" s="640"/>
      <c r="H333" s="640"/>
      <c r="I333" s="609" t="s">
        <v>110</v>
      </c>
      <c r="J333" s="700" t="s">
        <v>128</v>
      </c>
      <c r="K333" s="3743"/>
      <c r="L333" s="1172"/>
      <c r="M333" s="1173"/>
      <c r="N333" s="1625"/>
      <c r="O333" s="1174" t="s">
        <v>80</v>
      </c>
      <c r="P333" s="1625">
        <v>60</v>
      </c>
      <c r="Q333" s="1625">
        <v>1</v>
      </c>
      <c r="R333" s="1175">
        <f t="shared" si="67"/>
        <v>60</v>
      </c>
      <c r="S333" s="3882"/>
      <c r="T333" s="1251"/>
    </row>
    <row r="334" spans="1:23" s="973" customFormat="1" ht="12" customHeight="1">
      <c r="A334" s="2461" t="s">
        <v>356</v>
      </c>
      <c r="B334" s="4395"/>
      <c r="C334" s="3760"/>
      <c r="D334" s="3760"/>
      <c r="E334" s="640"/>
      <c r="F334" s="640"/>
      <c r="G334" s="640"/>
      <c r="H334" s="640"/>
      <c r="I334" s="609" t="s">
        <v>112</v>
      </c>
      <c r="J334" s="700" t="s">
        <v>113</v>
      </c>
      <c r="K334" s="3743"/>
      <c r="L334" s="1172"/>
      <c r="M334" s="1173"/>
      <c r="N334" s="1625"/>
      <c r="O334" s="1174" t="s">
        <v>80</v>
      </c>
      <c r="P334" s="1625">
        <v>60</v>
      </c>
      <c r="Q334" s="1625">
        <v>1</v>
      </c>
      <c r="R334" s="1175">
        <f t="shared" si="67"/>
        <v>60</v>
      </c>
      <c r="S334" s="3882"/>
      <c r="T334" s="1251"/>
    </row>
    <row r="335" spans="1:23" s="973" customFormat="1" ht="12.75" customHeight="1">
      <c r="A335" s="2461" t="s">
        <v>356</v>
      </c>
      <c r="B335" s="4395"/>
      <c r="C335" s="3760"/>
      <c r="D335" s="3760"/>
      <c r="E335" s="640"/>
      <c r="F335" s="640"/>
      <c r="G335" s="640"/>
      <c r="H335" s="640"/>
      <c r="I335" s="609" t="s">
        <v>114</v>
      </c>
      <c r="J335" s="700" t="s">
        <v>115</v>
      </c>
      <c r="K335" s="3743"/>
      <c r="L335" s="1172"/>
      <c r="M335" s="1173"/>
      <c r="N335" s="1625"/>
      <c r="O335" s="1174" t="s">
        <v>80</v>
      </c>
      <c r="P335" s="1625">
        <v>60</v>
      </c>
      <c r="Q335" s="1625">
        <v>1</v>
      </c>
      <c r="R335" s="1175">
        <f t="shared" si="67"/>
        <v>60</v>
      </c>
      <c r="S335" s="3882"/>
      <c r="T335" s="1251"/>
    </row>
    <row r="336" spans="1:23" s="973" customFormat="1" ht="12.75" customHeight="1">
      <c r="A336" s="2461" t="s">
        <v>356</v>
      </c>
      <c r="B336" s="4395"/>
      <c r="C336" s="3760"/>
      <c r="D336" s="3760"/>
      <c r="E336" s="640"/>
      <c r="F336" s="640"/>
      <c r="G336" s="640"/>
      <c r="H336" s="640"/>
      <c r="I336" s="641" t="s">
        <v>116</v>
      </c>
      <c r="J336" s="700" t="s">
        <v>117</v>
      </c>
      <c r="K336" s="3743"/>
      <c r="L336" s="1172"/>
      <c r="M336" s="1173"/>
      <c r="N336" s="1625"/>
      <c r="O336" s="1174" t="s">
        <v>80</v>
      </c>
      <c r="P336" s="1625">
        <v>60</v>
      </c>
      <c r="Q336" s="1625">
        <v>1</v>
      </c>
      <c r="R336" s="1175">
        <f t="shared" si="67"/>
        <v>60</v>
      </c>
      <c r="S336" s="3882"/>
      <c r="T336" s="1251"/>
    </row>
    <row r="337" spans="1:20" s="973" customFormat="1" ht="12.75" customHeight="1">
      <c r="A337" s="2461" t="s">
        <v>356</v>
      </c>
      <c r="B337" s="4395"/>
      <c r="C337" s="3760"/>
      <c r="D337" s="3760"/>
      <c r="E337" s="640"/>
      <c r="F337" s="640"/>
      <c r="G337" s="640"/>
      <c r="H337" s="640"/>
      <c r="I337" s="641" t="s">
        <v>116</v>
      </c>
      <c r="J337" s="700" t="s">
        <v>118</v>
      </c>
      <c r="K337" s="3743"/>
      <c r="L337" s="1172"/>
      <c r="M337" s="1173"/>
      <c r="N337" s="1625"/>
      <c r="O337" s="1174" t="s">
        <v>80</v>
      </c>
      <c r="P337" s="1625">
        <v>60</v>
      </c>
      <c r="Q337" s="1625">
        <v>1</v>
      </c>
      <c r="R337" s="1175">
        <f t="shared" si="67"/>
        <v>60</v>
      </c>
      <c r="S337" s="3882"/>
      <c r="T337" s="1251"/>
    </row>
    <row r="338" spans="1:20" s="973" customFormat="1" ht="12.75" customHeight="1">
      <c r="A338" s="2461" t="s">
        <v>356</v>
      </c>
      <c r="B338" s="4395"/>
      <c r="C338" s="3760"/>
      <c r="D338" s="3760"/>
      <c r="E338" s="640"/>
      <c r="F338" s="640"/>
      <c r="G338" s="640"/>
      <c r="H338" s="640"/>
      <c r="I338" s="641" t="s">
        <v>116</v>
      </c>
      <c r="J338" s="700" t="s">
        <v>119</v>
      </c>
      <c r="K338" s="3743"/>
      <c r="L338" s="1172"/>
      <c r="M338" s="1173"/>
      <c r="N338" s="1625"/>
      <c r="O338" s="1174" t="s">
        <v>80</v>
      </c>
      <c r="P338" s="1625">
        <v>60</v>
      </c>
      <c r="Q338" s="1625">
        <v>1</v>
      </c>
      <c r="R338" s="1175">
        <f t="shared" si="67"/>
        <v>60</v>
      </c>
      <c r="S338" s="3882"/>
      <c r="T338" s="1251"/>
    </row>
    <row r="339" spans="1:20" s="973" customFormat="1" ht="12.75" customHeight="1" thickBot="1">
      <c r="A339" s="2461" t="s">
        <v>356</v>
      </c>
      <c r="B339" s="4395"/>
      <c r="C339" s="3795"/>
      <c r="D339" s="3795"/>
      <c r="E339" s="662"/>
      <c r="F339" s="662"/>
      <c r="G339" s="662"/>
      <c r="H339" s="662"/>
      <c r="I339" s="677" t="s">
        <v>120</v>
      </c>
      <c r="J339" s="664" t="s">
        <v>121</v>
      </c>
      <c r="K339" s="3548"/>
      <c r="L339" s="637"/>
      <c r="M339" s="1251"/>
      <c r="N339" s="1960"/>
      <c r="O339" s="2174" t="s">
        <v>80</v>
      </c>
      <c r="P339" s="1960">
        <v>60</v>
      </c>
      <c r="Q339" s="1960">
        <v>1</v>
      </c>
      <c r="R339" s="1499">
        <f t="shared" si="67"/>
        <v>60</v>
      </c>
      <c r="S339" s="3882"/>
      <c r="T339" s="1251"/>
    </row>
    <row r="340" spans="1:20" s="973" customFormat="1" ht="12.75" customHeight="1" thickBot="1">
      <c r="A340" s="2461" t="s">
        <v>356</v>
      </c>
      <c r="B340" s="4395"/>
      <c r="C340" s="1728">
        <v>357262</v>
      </c>
      <c r="D340" s="1728">
        <v>1510</v>
      </c>
      <c r="E340" s="2087" t="s">
        <v>34</v>
      </c>
      <c r="F340" s="2087" t="s">
        <v>42</v>
      </c>
      <c r="G340" s="2087" t="s">
        <v>706</v>
      </c>
      <c r="H340" s="2087" t="s">
        <v>1356</v>
      </c>
      <c r="I340" s="2088" t="s">
        <v>1307</v>
      </c>
      <c r="J340" s="2088" t="s">
        <v>1308</v>
      </c>
      <c r="K340" s="957">
        <v>120</v>
      </c>
      <c r="L340" s="1492"/>
      <c r="M340" s="1493"/>
      <c r="N340" s="957"/>
      <c r="O340" s="957" t="s">
        <v>80</v>
      </c>
      <c r="P340" s="957">
        <v>60</v>
      </c>
      <c r="Q340" s="957">
        <v>2</v>
      </c>
      <c r="R340" s="1171">
        <f t="shared" si="67"/>
        <v>120</v>
      </c>
      <c r="S340" s="1130" t="s">
        <v>383</v>
      </c>
      <c r="T340" s="1977"/>
    </row>
    <row r="341" spans="1:20" s="973" customFormat="1" ht="12.75" customHeight="1">
      <c r="A341" s="2461" t="s">
        <v>356</v>
      </c>
      <c r="B341" s="4395"/>
      <c r="C341" s="4400">
        <v>357261</v>
      </c>
      <c r="D341" s="4400">
        <v>1513</v>
      </c>
      <c r="E341" s="2205" t="s">
        <v>696</v>
      </c>
      <c r="F341" s="2205" t="s">
        <v>34</v>
      </c>
      <c r="G341" s="2205" t="s">
        <v>536</v>
      </c>
      <c r="H341" s="2205" t="s">
        <v>1569</v>
      </c>
      <c r="I341" s="4431" t="s">
        <v>130</v>
      </c>
      <c r="J341" s="2206" t="s">
        <v>68</v>
      </c>
      <c r="K341" s="3759">
        <v>180</v>
      </c>
      <c r="L341" s="1172"/>
      <c r="M341" s="1173"/>
      <c r="N341" s="1625"/>
      <c r="O341" s="1174" t="s">
        <v>80</v>
      </c>
      <c r="P341" s="1625">
        <v>480</v>
      </c>
      <c r="Q341" s="1625">
        <v>3</v>
      </c>
      <c r="R341" s="1175">
        <f t="shared" si="67"/>
        <v>1440</v>
      </c>
      <c r="S341" s="3891" t="s">
        <v>384</v>
      </c>
      <c r="T341" s="1977"/>
    </row>
    <row r="342" spans="1:20" s="973" customFormat="1" ht="12.75" customHeight="1" thickBot="1">
      <c r="A342" s="2461" t="s">
        <v>356</v>
      </c>
      <c r="B342" s="4395"/>
      <c r="C342" s="4401"/>
      <c r="D342" s="4401"/>
      <c r="E342" s="2205" t="s">
        <v>696</v>
      </c>
      <c r="F342" s="2205" t="s">
        <v>34</v>
      </c>
      <c r="G342" s="2205" t="s">
        <v>536</v>
      </c>
      <c r="H342" s="2205" t="s">
        <v>1569</v>
      </c>
      <c r="I342" s="4432"/>
      <c r="J342" s="2206" t="s">
        <v>131</v>
      </c>
      <c r="K342" s="3760">
        <v>180</v>
      </c>
      <c r="L342" s="1172"/>
      <c r="M342" s="1173"/>
      <c r="N342" s="1625"/>
      <c r="O342" s="1174" t="s">
        <v>80</v>
      </c>
      <c r="P342" s="1625">
        <v>480</v>
      </c>
      <c r="Q342" s="1625">
        <v>3</v>
      </c>
      <c r="R342" s="1175">
        <f t="shared" si="67"/>
        <v>1440</v>
      </c>
      <c r="S342" s="3887"/>
      <c r="T342" s="1977"/>
    </row>
    <row r="343" spans="1:20" s="973" customFormat="1" ht="12.75" customHeight="1" thickBot="1">
      <c r="A343" s="2461" t="s">
        <v>356</v>
      </c>
      <c r="B343" s="4395"/>
      <c r="C343" s="4402"/>
      <c r="D343" s="4402"/>
      <c r="E343" s="2205" t="s">
        <v>696</v>
      </c>
      <c r="F343" s="2205" t="s">
        <v>34</v>
      </c>
      <c r="G343" s="2205" t="s">
        <v>536</v>
      </c>
      <c r="H343" s="2205" t="s">
        <v>1569</v>
      </c>
      <c r="I343" s="4433"/>
      <c r="J343" s="2206" t="s">
        <v>69</v>
      </c>
      <c r="K343" s="3761">
        <v>180</v>
      </c>
      <c r="L343" s="1172"/>
      <c r="M343" s="1173"/>
      <c r="N343" s="1625"/>
      <c r="O343" s="1174" t="s">
        <v>80</v>
      </c>
      <c r="P343" s="1625">
        <v>480</v>
      </c>
      <c r="Q343" s="1625">
        <v>3</v>
      </c>
      <c r="R343" s="1175">
        <f t="shared" si="67"/>
        <v>1440</v>
      </c>
      <c r="S343" s="1130" t="s">
        <v>383</v>
      </c>
      <c r="T343" s="1977"/>
    </row>
    <row r="344" spans="1:20" s="973" customFormat="1" ht="12.75" customHeight="1" thickBot="1">
      <c r="A344" s="2461" t="s">
        <v>356</v>
      </c>
      <c r="B344" s="4395"/>
      <c r="C344" s="3952">
        <v>357198</v>
      </c>
      <c r="D344" s="3952">
        <v>1514</v>
      </c>
      <c r="E344" s="3952" t="s">
        <v>718</v>
      </c>
      <c r="F344" s="3952" t="s">
        <v>34</v>
      </c>
      <c r="G344" s="3952" t="s">
        <v>536</v>
      </c>
      <c r="H344" s="3952" t="s">
        <v>1637</v>
      </c>
      <c r="I344" s="4381" t="s">
        <v>132</v>
      </c>
      <c r="J344" s="2691" t="s">
        <v>1678</v>
      </c>
      <c r="K344" s="3952">
        <v>365</v>
      </c>
      <c r="L344" s="1172"/>
      <c r="M344" s="1173"/>
      <c r="N344" s="1625"/>
      <c r="O344" s="1174" t="s">
        <v>80</v>
      </c>
      <c r="P344" s="1625">
        <v>480</v>
      </c>
      <c r="Q344" s="1625">
        <v>3</v>
      </c>
      <c r="R344" s="1175">
        <f t="shared" si="67"/>
        <v>1440</v>
      </c>
      <c r="S344" s="1132" t="s">
        <v>385</v>
      </c>
      <c r="T344" s="1977"/>
    </row>
    <row r="345" spans="1:20" s="973" customFormat="1" ht="12.75" customHeight="1">
      <c r="A345" s="2461" t="s">
        <v>356</v>
      </c>
      <c r="B345" s="4395"/>
      <c r="C345" s="3953"/>
      <c r="D345" s="3953"/>
      <c r="E345" s="3953"/>
      <c r="F345" s="3953"/>
      <c r="G345" s="3953"/>
      <c r="H345" s="3953"/>
      <c r="I345" s="4382"/>
      <c r="J345" s="2691" t="s">
        <v>134</v>
      </c>
      <c r="K345" s="3953"/>
      <c r="L345" s="1172"/>
      <c r="M345" s="1173"/>
      <c r="N345" s="1625"/>
      <c r="O345" s="1174" t="s">
        <v>80</v>
      </c>
      <c r="P345" s="1625">
        <v>480</v>
      </c>
      <c r="Q345" s="1625">
        <v>3</v>
      </c>
      <c r="R345" s="1175">
        <f t="shared" si="67"/>
        <v>1440</v>
      </c>
      <c r="S345" s="3886" t="s">
        <v>383</v>
      </c>
      <c r="T345" s="1977"/>
    </row>
    <row r="346" spans="1:20" s="973" customFormat="1" ht="12.75" customHeight="1" thickBot="1">
      <c r="A346" s="2461" t="s">
        <v>356</v>
      </c>
      <c r="B346" s="4395"/>
      <c r="C346" s="3954"/>
      <c r="D346" s="3954"/>
      <c r="E346" s="3954"/>
      <c r="F346" s="3954"/>
      <c r="G346" s="3954"/>
      <c r="H346" s="3954"/>
      <c r="I346" s="4383"/>
      <c r="J346" s="2691" t="s">
        <v>135</v>
      </c>
      <c r="K346" s="3954"/>
      <c r="L346" s="1172"/>
      <c r="M346" s="1173"/>
      <c r="N346" s="1625"/>
      <c r="O346" s="1174" t="s">
        <v>80</v>
      </c>
      <c r="P346" s="1625">
        <v>480</v>
      </c>
      <c r="Q346" s="1625">
        <v>3</v>
      </c>
      <c r="R346" s="1175">
        <f t="shared" si="67"/>
        <v>1440</v>
      </c>
      <c r="S346" s="3887"/>
      <c r="T346" s="1977"/>
    </row>
    <row r="347" spans="1:20" s="973" customFormat="1" ht="12.75" customHeight="1" thickBot="1">
      <c r="A347" s="2461" t="s">
        <v>356</v>
      </c>
      <c r="B347" s="4395"/>
      <c r="C347" s="3990">
        <v>357200</v>
      </c>
      <c r="D347" s="3990">
        <v>1516</v>
      </c>
      <c r="E347" s="3990" t="s">
        <v>718</v>
      </c>
      <c r="F347" s="3990" t="s">
        <v>34</v>
      </c>
      <c r="G347" s="3990" t="s">
        <v>536</v>
      </c>
      <c r="H347" s="3990" t="s">
        <v>1637</v>
      </c>
      <c r="I347" s="4427" t="s">
        <v>139</v>
      </c>
      <c r="J347" s="2692" t="s">
        <v>1679</v>
      </c>
      <c r="K347" s="3990">
        <v>365</v>
      </c>
      <c r="L347" s="1172"/>
      <c r="M347" s="1173"/>
      <c r="N347" s="1625"/>
      <c r="O347" s="1174" t="s">
        <v>80</v>
      </c>
      <c r="P347" s="1625">
        <v>480</v>
      </c>
      <c r="Q347" s="1625">
        <v>3</v>
      </c>
      <c r="R347" s="1175">
        <f t="shared" si="67"/>
        <v>1440</v>
      </c>
      <c r="S347" s="1132" t="s">
        <v>385</v>
      </c>
      <c r="T347" s="1977"/>
    </row>
    <row r="348" spans="1:20" s="973" customFormat="1" ht="12.75" customHeight="1" thickBot="1">
      <c r="A348" s="2461" t="s">
        <v>356</v>
      </c>
      <c r="B348" s="4395"/>
      <c r="C348" s="3991"/>
      <c r="D348" s="3991"/>
      <c r="E348" s="3991"/>
      <c r="F348" s="3991"/>
      <c r="G348" s="3991"/>
      <c r="H348" s="3991"/>
      <c r="I348" s="4428"/>
      <c r="J348" s="2692" t="s">
        <v>143</v>
      </c>
      <c r="K348" s="3991"/>
      <c r="L348" s="1172"/>
      <c r="M348" s="1173"/>
      <c r="N348" s="1625"/>
      <c r="O348" s="1174" t="s">
        <v>80</v>
      </c>
      <c r="P348" s="1625">
        <v>480</v>
      </c>
      <c r="Q348" s="1625">
        <v>3</v>
      </c>
      <c r="R348" s="1175">
        <f t="shared" si="67"/>
        <v>1440</v>
      </c>
      <c r="S348" s="1130" t="s">
        <v>383</v>
      </c>
      <c r="T348" s="1977"/>
    </row>
    <row r="349" spans="1:20" s="973" customFormat="1" ht="12" customHeight="1">
      <c r="A349" s="2461" t="s">
        <v>356</v>
      </c>
      <c r="B349" s="4395"/>
      <c r="C349" s="4004">
        <v>357199</v>
      </c>
      <c r="D349" s="4004">
        <v>1517</v>
      </c>
      <c r="E349" s="4004" t="s">
        <v>718</v>
      </c>
      <c r="F349" s="4004" t="s">
        <v>34</v>
      </c>
      <c r="G349" s="4004" t="s">
        <v>536</v>
      </c>
      <c r="H349" s="4004" t="s">
        <v>1637</v>
      </c>
      <c r="I349" s="4434" t="s">
        <v>144</v>
      </c>
      <c r="J349" s="2693" t="s">
        <v>1680</v>
      </c>
      <c r="K349" s="4004">
        <v>365</v>
      </c>
      <c r="L349" s="1172"/>
      <c r="M349" s="1173"/>
      <c r="N349" s="1625"/>
      <c r="O349" s="1174" t="s">
        <v>80</v>
      </c>
      <c r="P349" s="1625">
        <v>480</v>
      </c>
      <c r="Q349" s="1625">
        <v>3</v>
      </c>
      <c r="R349" s="1175">
        <f t="shared" si="67"/>
        <v>1440</v>
      </c>
      <c r="S349" s="3886" t="s">
        <v>385</v>
      </c>
      <c r="T349" s="1977"/>
    </row>
    <row r="350" spans="1:20" s="973" customFormat="1" ht="12.75" customHeight="1" thickBot="1">
      <c r="A350" s="2461" t="s">
        <v>356</v>
      </c>
      <c r="B350" s="4395"/>
      <c r="C350" s="4006"/>
      <c r="D350" s="4006"/>
      <c r="E350" s="4006"/>
      <c r="F350" s="4006"/>
      <c r="G350" s="4006"/>
      <c r="H350" s="4006"/>
      <c r="I350" s="4436"/>
      <c r="J350" s="2693" t="s">
        <v>146</v>
      </c>
      <c r="K350" s="4006"/>
      <c r="L350" s="1172"/>
      <c r="M350" s="1173"/>
      <c r="N350" s="1625"/>
      <c r="O350" s="1174" t="s">
        <v>80</v>
      </c>
      <c r="P350" s="1625">
        <v>480</v>
      </c>
      <c r="Q350" s="1625">
        <v>3</v>
      </c>
      <c r="R350" s="1175">
        <f t="shared" si="67"/>
        <v>1440</v>
      </c>
      <c r="S350" s="3887"/>
      <c r="T350" s="1977"/>
    </row>
    <row r="351" spans="1:20" s="973" customFormat="1" ht="12.75" customHeight="1">
      <c r="A351" s="2461" t="s">
        <v>356</v>
      </c>
      <c r="B351" s="4395"/>
      <c r="C351" s="4390">
        <v>366381</v>
      </c>
      <c r="D351" s="4388">
        <v>6797</v>
      </c>
      <c r="E351" s="4388" t="s">
        <v>718</v>
      </c>
      <c r="F351" s="4388" t="s">
        <v>34</v>
      </c>
      <c r="G351" s="4388" t="s">
        <v>536</v>
      </c>
      <c r="H351" s="4388" t="s">
        <v>1624</v>
      </c>
      <c r="I351" s="4412" t="s">
        <v>1723</v>
      </c>
      <c r="J351" s="2719" t="s">
        <v>1724</v>
      </c>
      <c r="K351" s="4388">
        <v>365</v>
      </c>
      <c r="L351" s="701"/>
      <c r="M351" s="702"/>
      <c r="N351" s="4106" t="s">
        <v>80</v>
      </c>
      <c r="O351" s="4106"/>
      <c r="P351" s="3547">
        <v>480</v>
      </c>
      <c r="Q351" s="3547">
        <v>3</v>
      </c>
      <c r="R351" s="3767">
        <f>P351*Q351</f>
        <v>1440</v>
      </c>
      <c r="S351" s="3886" t="s">
        <v>385</v>
      </c>
      <c r="T351" s="3886" t="s">
        <v>385</v>
      </c>
    </row>
    <row r="352" spans="1:20" s="973" customFormat="1" ht="12.75" customHeight="1" thickBot="1">
      <c r="A352" s="2461" t="s">
        <v>356</v>
      </c>
      <c r="B352" s="4395"/>
      <c r="C352" s="4391"/>
      <c r="D352" s="4389"/>
      <c r="E352" s="4389"/>
      <c r="F352" s="4389"/>
      <c r="G352" s="4389"/>
      <c r="H352" s="4389"/>
      <c r="I352" s="4413"/>
      <c r="J352" s="2719" t="s">
        <v>1725</v>
      </c>
      <c r="K352" s="4389"/>
      <c r="L352" s="701"/>
      <c r="M352" s="702"/>
      <c r="N352" s="3761" t="s">
        <v>80</v>
      </c>
      <c r="O352" s="3761"/>
      <c r="P352" s="3744"/>
      <c r="Q352" s="3744"/>
      <c r="R352" s="3746"/>
      <c r="S352" s="3887"/>
      <c r="T352" s="3887"/>
    </row>
    <row r="353" spans="1:23" s="973" customFormat="1" ht="12.75" customHeight="1">
      <c r="A353" s="2461" t="s">
        <v>356</v>
      </c>
      <c r="B353" s="4395"/>
      <c r="C353" s="2788">
        <v>366811</v>
      </c>
      <c r="D353" s="2789">
        <v>7165</v>
      </c>
      <c r="E353" s="2789" t="s">
        <v>718</v>
      </c>
      <c r="F353" s="2789" t="s">
        <v>34</v>
      </c>
      <c r="G353" s="2789" t="s">
        <v>536</v>
      </c>
      <c r="H353" s="2789" t="str">
        <f t="shared" ref="H353" si="68">A353&amp;"-"&amp;E353&amp;F353&amp;"-"&amp;G353</f>
        <v>PK5-YR-ME</v>
      </c>
      <c r="I353" s="2792" t="s">
        <v>1785</v>
      </c>
      <c r="J353" s="2791" t="s">
        <v>1787</v>
      </c>
      <c r="K353" s="2790">
        <v>365</v>
      </c>
      <c r="L353" s="1172"/>
      <c r="M353" s="1173"/>
      <c r="N353" s="1173"/>
      <c r="O353" s="1694" t="s">
        <v>80</v>
      </c>
      <c r="P353" s="964"/>
      <c r="Q353" s="964">
        <v>30</v>
      </c>
      <c r="R353" s="964">
        <v>1</v>
      </c>
      <c r="S353" s="2787">
        <v>30</v>
      </c>
      <c r="T353" s="1132" t="s">
        <v>385</v>
      </c>
      <c r="U353" s="1252"/>
      <c r="V353" s="1251"/>
      <c r="W353" s="1251"/>
    </row>
    <row r="354" spans="1:23" ht="12.75" customHeight="1" thickBot="1">
      <c r="A354" s="2461" t="s">
        <v>356</v>
      </c>
      <c r="B354" s="4395"/>
      <c r="C354" s="2689">
        <v>366333</v>
      </c>
      <c r="D354" s="2689">
        <v>6783</v>
      </c>
      <c r="E354" s="2690" t="s">
        <v>718</v>
      </c>
      <c r="F354" s="2682" t="s">
        <v>34</v>
      </c>
      <c r="G354" s="2682" t="s">
        <v>536</v>
      </c>
      <c r="H354" s="2682" t="str">
        <f t="shared" ref="H354" si="69">A354&amp;"-"&amp;E354&amp;F354&amp;"-"&amp;G354</f>
        <v>PK5-YR-ME</v>
      </c>
      <c r="I354" s="2686" t="s">
        <v>1661</v>
      </c>
      <c r="J354" s="2684" t="s">
        <v>1711</v>
      </c>
      <c r="K354" s="2685">
        <v>540</v>
      </c>
      <c r="L354" s="701"/>
      <c r="M354" s="702"/>
      <c r="O354" s="970" t="s">
        <v>80</v>
      </c>
      <c r="P354" s="970"/>
      <c r="Q354" s="970">
        <v>60</v>
      </c>
      <c r="R354" s="970">
        <v>1</v>
      </c>
      <c r="S354" s="1905">
        <v>60</v>
      </c>
      <c r="T354" s="2655" t="s">
        <v>385</v>
      </c>
      <c r="U354" s="1252"/>
      <c r="V354" s="666"/>
      <c r="W354" s="666"/>
    </row>
    <row r="355" spans="1:23" s="973" customFormat="1" ht="12.75" customHeight="1" thickBot="1">
      <c r="A355" s="2461" t="s">
        <v>356</v>
      </c>
      <c r="B355" s="4395"/>
      <c r="C355" s="4106">
        <v>357263</v>
      </c>
      <c r="D355" s="4106">
        <v>1518</v>
      </c>
      <c r="E355" s="988" t="s">
        <v>34</v>
      </c>
      <c r="F355" s="988" t="s">
        <v>9</v>
      </c>
      <c r="G355" s="988" t="s">
        <v>536</v>
      </c>
      <c r="H355" s="988" t="s">
        <v>1569</v>
      </c>
      <c r="I355" s="3568" t="s">
        <v>147</v>
      </c>
      <c r="J355" s="2191" t="s">
        <v>1550</v>
      </c>
      <c r="K355" s="4106">
        <v>120</v>
      </c>
      <c r="L355" s="1172"/>
      <c r="M355" s="1173"/>
      <c r="N355" s="1625"/>
      <c r="O355" s="1174" t="s">
        <v>80</v>
      </c>
      <c r="P355" s="1625">
        <v>120</v>
      </c>
      <c r="Q355" s="1625">
        <v>2</v>
      </c>
      <c r="R355" s="1175">
        <f t="shared" si="67"/>
        <v>240</v>
      </c>
      <c r="S355" s="1130" t="s">
        <v>384</v>
      </c>
      <c r="T355" s="1977"/>
    </row>
    <row r="356" spans="1:23" s="973" customFormat="1" ht="12.75" customHeight="1" thickBot="1">
      <c r="A356" s="2461" t="s">
        <v>356</v>
      </c>
      <c r="B356" s="4395"/>
      <c r="C356" s="3760"/>
      <c r="D356" s="3760"/>
      <c r="E356" s="988" t="s">
        <v>34</v>
      </c>
      <c r="F356" s="988" t="s">
        <v>9</v>
      </c>
      <c r="G356" s="988" t="s">
        <v>536</v>
      </c>
      <c r="H356" s="988" t="s">
        <v>1569</v>
      </c>
      <c r="I356" s="3753"/>
      <c r="J356" s="3842" t="s">
        <v>1551</v>
      </c>
      <c r="K356" s="3760"/>
      <c r="L356" s="637"/>
      <c r="M356" s="1251"/>
      <c r="N356" s="1960"/>
      <c r="O356" s="2174"/>
      <c r="P356" s="1960"/>
      <c r="Q356" s="1960"/>
      <c r="R356" s="1499"/>
      <c r="S356" s="1130"/>
      <c r="T356" s="1977"/>
    </row>
    <row r="357" spans="1:23" s="973" customFormat="1" ht="12.75" customHeight="1" thickBot="1">
      <c r="A357" s="2461" t="s">
        <v>356</v>
      </c>
      <c r="B357" s="4396"/>
      <c r="C357" s="3795"/>
      <c r="D357" s="3795"/>
      <c r="E357" s="2192" t="s">
        <v>34</v>
      </c>
      <c r="F357" s="2192" t="s">
        <v>9</v>
      </c>
      <c r="G357" s="2192" t="s">
        <v>536</v>
      </c>
      <c r="H357" s="2192" t="s">
        <v>1569</v>
      </c>
      <c r="I357" s="3569"/>
      <c r="J357" s="4362"/>
      <c r="K357" s="3795">
        <v>120</v>
      </c>
      <c r="L357" s="1360"/>
      <c r="M357" s="1361"/>
      <c r="N357" s="1961"/>
      <c r="O357" s="2175" t="s">
        <v>80</v>
      </c>
      <c r="P357" s="1961">
        <v>120</v>
      </c>
      <c r="Q357" s="1961">
        <v>2</v>
      </c>
      <c r="R357" s="1494">
        <f t="shared" si="67"/>
        <v>240</v>
      </c>
      <c r="S357" s="1130" t="s">
        <v>383</v>
      </c>
      <c r="T357" s="1977"/>
    </row>
    <row r="358" spans="1:23" s="973" customFormat="1" ht="12" customHeight="1">
      <c r="A358" s="2699" t="s">
        <v>356</v>
      </c>
      <c r="B358" s="4394" t="s">
        <v>433</v>
      </c>
      <c r="C358" s="3759">
        <v>357266</v>
      </c>
      <c r="D358" s="3759">
        <v>1507</v>
      </c>
      <c r="E358" s="603"/>
      <c r="F358" s="603"/>
      <c r="G358" s="603"/>
      <c r="H358" s="603"/>
      <c r="I358" s="634" t="s">
        <v>106</v>
      </c>
      <c r="J358" s="652" t="s">
        <v>107</v>
      </c>
      <c r="K358" s="3742">
        <v>30</v>
      </c>
      <c r="L358" s="1495"/>
      <c r="M358" s="1496"/>
      <c r="N358" s="950"/>
      <c r="O358" s="1497" t="s">
        <v>80</v>
      </c>
      <c r="P358" s="950">
        <v>60</v>
      </c>
      <c r="Q358" s="950">
        <v>1</v>
      </c>
      <c r="R358" s="1498">
        <f t="shared" ref="R358:R385" si="70">P358*Q358</f>
        <v>60</v>
      </c>
      <c r="S358" s="3886" t="s">
        <v>383</v>
      </c>
      <c r="T358" s="1977"/>
    </row>
    <row r="359" spans="1:23" s="973" customFormat="1" ht="12" customHeight="1">
      <c r="A359" s="2461" t="s">
        <v>356</v>
      </c>
      <c r="B359" s="4395"/>
      <c r="C359" s="3760"/>
      <c r="D359" s="3760"/>
      <c r="E359" s="640"/>
      <c r="F359" s="640"/>
      <c r="G359" s="640"/>
      <c r="H359" s="640"/>
      <c r="I359" s="641" t="s">
        <v>106</v>
      </c>
      <c r="J359" s="700" t="s">
        <v>108</v>
      </c>
      <c r="K359" s="3743"/>
      <c r="L359" s="1172"/>
      <c r="M359" s="1173"/>
      <c r="N359" s="1625"/>
      <c r="O359" s="1174" t="s">
        <v>80</v>
      </c>
      <c r="P359" s="1625">
        <v>60</v>
      </c>
      <c r="Q359" s="1625">
        <v>1</v>
      </c>
      <c r="R359" s="1175">
        <f t="shared" si="70"/>
        <v>60</v>
      </c>
      <c r="S359" s="3882"/>
      <c r="T359" s="1251"/>
    </row>
    <row r="360" spans="1:23" s="973" customFormat="1" ht="12" customHeight="1">
      <c r="A360" s="2461" t="s">
        <v>356</v>
      </c>
      <c r="B360" s="4395"/>
      <c r="C360" s="3760"/>
      <c r="D360" s="3760"/>
      <c r="E360" s="640"/>
      <c r="F360" s="640"/>
      <c r="G360" s="640"/>
      <c r="H360" s="640"/>
      <c r="I360" s="641" t="s">
        <v>106</v>
      </c>
      <c r="J360" s="700" t="s">
        <v>109</v>
      </c>
      <c r="K360" s="3743"/>
      <c r="L360" s="1172"/>
      <c r="M360" s="1173"/>
      <c r="N360" s="1625"/>
      <c r="O360" s="1174" t="s">
        <v>80</v>
      </c>
      <c r="P360" s="1625">
        <v>60</v>
      </c>
      <c r="Q360" s="1625">
        <v>1</v>
      </c>
      <c r="R360" s="1175">
        <f t="shared" si="70"/>
        <v>60</v>
      </c>
      <c r="S360" s="3882"/>
      <c r="T360" s="1251"/>
    </row>
    <row r="361" spans="1:23" s="973" customFormat="1" ht="12" customHeight="1">
      <c r="A361" s="2461" t="s">
        <v>356</v>
      </c>
      <c r="B361" s="4395"/>
      <c r="C361" s="3760"/>
      <c r="D361" s="3760"/>
      <c r="E361" s="640"/>
      <c r="F361" s="640"/>
      <c r="G361" s="640"/>
      <c r="H361" s="640"/>
      <c r="I361" s="609" t="s">
        <v>110</v>
      </c>
      <c r="J361" s="700" t="s">
        <v>128</v>
      </c>
      <c r="K361" s="3743"/>
      <c r="L361" s="1172"/>
      <c r="M361" s="1173"/>
      <c r="N361" s="1625"/>
      <c r="O361" s="1174" t="s">
        <v>80</v>
      </c>
      <c r="P361" s="1625">
        <v>60</v>
      </c>
      <c r="Q361" s="1625">
        <v>1</v>
      </c>
      <c r="R361" s="1175">
        <f t="shared" si="70"/>
        <v>60</v>
      </c>
      <c r="S361" s="3882"/>
      <c r="T361" s="1251"/>
    </row>
    <row r="362" spans="1:23" s="973" customFormat="1" ht="12" customHeight="1">
      <c r="A362" s="2461" t="s">
        <v>356</v>
      </c>
      <c r="B362" s="4395"/>
      <c r="C362" s="3760"/>
      <c r="D362" s="3760"/>
      <c r="E362" s="640"/>
      <c r="F362" s="640"/>
      <c r="G362" s="640"/>
      <c r="H362" s="640"/>
      <c r="I362" s="609" t="s">
        <v>112</v>
      </c>
      <c r="J362" s="700" t="s">
        <v>113</v>
      </c>
      <c r="K362" s="3743"/>
      <c r="L362" s="1172"/>
      <c r="M362" s="1173"/>
      <c r="N362" s="1625"/>
      <c r="O362" s="1174" t="s">
        <v>80</v>
      </c>
      <c r="P362" s="1625">
        <v>60</v>
      </c>
      <c r="Q362" s="1625">
        <v>1</v>
      </c>
      <c r="R362" s="1175">
        <f t="shared" si="70"/>
        <v>60</v>
      </c>
      <c r="S362" s="3882"/>
      <c r="T362" s="1251"/>
    </row>
    <row r="363" spans="1:23" s="973" customFormat="1" ht="12.75" customHeight="1">
      <c r="A363" s="2461" t="s">
        <v>356</v>
      </c>
      <c r="B363" s="4395"/>
      <c r="C363" s="3760"/>
      <c r="D363" s="3760"/>
      <c r="E363" s="640"/>
      <c r="F363" s="640"/>
      <c r="G363" s="640"/>
      <c r="H363" s="640"/>
      <c r="I363" s="609" t="s">
        <v>114</v>
      </c>
      <c r="J363" s="700" t="s">
        <v>115</v>
      </c>
      <c r="K363" s="3743"/>
      <c r="L363" s="1172"/>
      <c r="M363" s="1173"/>
      <c r="N363" s="1625"/>
      <c r="O363" s="1174" t="s">
        <v>80</v>
      </c>
      <c r="P363" s="1625">
        <v>60</v>
      </c>
      <c r="Q363" s="1625">
        <v>1</v>
      </c>
      <c r="R363" s="1175">
        <f t="shared" si="70"/>
        <v>60</v>
      </c>
      <c r="S363" s="3882"/>
      <c r="T363" s="1251"/>
    </row>
    <row r="364" spans="1:23" s="973" customFormat="1" ht="12.75" customHeight="1">
      <c r="A364" s="2461" t="s">
        <v>356</v>
      </c>
      <c r="B364" s="4395"/>
      <c r="C364" s="3760"/>
      <c r="D364" s="3760"/>
      <c r="E364" s="640"/>
      <c r="F364" s="640"/>
      <c r="G364" s="640"/>
      <c r="H364" s="640"/>
      <c r="I364" s="641" t="s">
        <v>116</v>
      </c>
      <c r="J364" s="700" t="s">
        <v>117</v>
      </c>
      <c r="K364" s="3743"/>
      <c r="L364" s="1172"/>
      <c r="M364" s="1173"/>
      <c r="N364" s="1625"/>
      <c r="O364" s="1174" t="s">
        <v>80</v>
      </c>
      <c r="P364" s="1625">
        <v>60</v>
      </c>
      <c r="Q364" s="1625">
        <v>1</v>
      </c>
      <c r="R364" s="1175">
        <f t="shared" si="70"/>
        <v>60</v>
      </c>
      <c r="S364" s="3882"/>
      <c r="T364" s="1251"/>
    </row>
    <row r="365" spans="1:23" s="973" customFormat="1" ht="12.75" customHeight="1">
      <c r="A365" s="2461" t="s">
        <v>356</v>
      </c>
      <c r="B365" s="4395"/>
      <c r="C365" s="3760"/>
      <c r="D365" s="3760"/>
      <c r="E365" s="640"/>
      <c r="F365" s="640"/>
      <c r="G365" s="640"/>
      <c r="H365" s="640"/>
      <c r="I365" s="641" t="s">
        <v>116</v>
      </c>
      <c r="J365" s="700" t="s">
        <v>118</v>
      </c>
      <c r="K365" s="3743"/>
      <c r="L365" s="1172"/>
      <c r="M365" s="1173"/>
      <c r="N365" s="1625"/>
      <c r="O365" s="1174" t="s">
        <v>80</v>
      </c>
      <c r="P365" s="1625">
        <v>60</v>
      </c>
      <c r="Q365" s="1625">
        <v>1</v>
      </c>
      <c r="R365" s="1175">
        <f t="shared" si="70"/>
        <v>60</v>
      </c>
      <c r="S365" s="3882"/>
      <c r="T365" s="1251"/>
    </row>
    <row r="366" spans="1:23" s="973" customFormat="1" ht="12.75" customHeight="1">
      <c r="A366" s="2461" t="s">
        <v>356</v>
      </c>
      <c r="B366" s="4395"/>
      <c r="C366" s="3760"/>
      <c r="D366" s="3760"/>
      <c r="E366" s="640"/>
      <c r="F366" s="640"/>
      <c r="G366" s="640"/>
      <c r="H366" s="640"/>
      <c r="I366" s="641" t="s">
        <v>116</v>
      </c>
      <c r="J366" s="700" t="s">
        <v>119</v>
      </c>
      <c r="K366" s="3743"/>
      <c r="L366" s="1172"/>
      <c r="M366" s="1173"/>
      <c r="N366" s="1625"/>
      <c r="O366" s="1174" t="s">
        <v>80</v>
      </c>
      <c r="P366" s="1625">
        <v>60</v>
      </c>
      <c r="Q366" s="1625">
        <v>1</v>
      </c>
      <c r="R366" s="1175">
        <f t="shared" si="70"/>
        <v>60</v>
      </c>
      <c r="S366" s="3882"/>
      <c r="T366" s="1251"/>
    </row>
    <row r="367" spans="1:23" s="973" customFormat="1" ht="12.75" customHeight="1" thickBot="1">
      <c r="A367" s="2461" t="s">
        <v>356</v>
      </c>
      <c r="B367" s="4395"/>
      <c r="C367" s="3795"/>
      <c r="D367" s="3795"/>
      <c r="E367" s="662"/>
      <c r="F367" s="662"/>
      <c r="G367" s="662"/>
      <c r="H367" s="662"/>
      <c r="I367" s="677" t="s">
        <v>120</v>
      </c>
      <c r="J367" s="664" t="s">
        <v>121</v>
      </c>
      <c r="K367" s="3548"/>
      <c r="L367" s="637"/>
      <c r="M367" s="1251"/>
      <c r="N367" s="1960"/>
      <c r="O367" s="2174" t="s">
        <v>80</v>
      </c>
      <c r="P367" s="1960">
        <v>60</v>
      </c>
      <c r="Q367" s="1960">
        <v>1</v>
      </c>
      <c r="R367" s="1499">
        <f t="shared" si="70"/>
        <v>60</v>
      </c>
      <c r="S367" s="3882"/>
      <c r="T367" s="1251"/>
    </row>
    <row r="368" spans="1:23" s="973" customFormat="1" ht="12.75" customHeight="1" thickBot="1">
      <c r="A368" s="2461" t="s">
        <v>356</v>
      </c>
      <c r="B368" s="4395"/>
      <c r="C368" s="1728">
        <v>357274</v>
      </c>
      <c r="D368" s="1728">
        <v>1510</v>
      </c>
      <c r="E368" s="2087" t="s">
        <v>34</v>
      </c>
      <c r="F368" s="2087" t="s">
        <v>42</v>
      </c>
      <c r="G368" s="2087" t="s">
        <v>706</v>
      </c>
      <c r="H368" s="2087" t="s">
        <v>1356</v>
      </c>
      <c r="I368" s="2088" t="s">
        <v>1307</v>
      </c>
      <c r="J368" s="2088" t="s">
        <v>1308</v>
      </c>
      <c r="K368" s="957">
        <v>120</v>
      </c>
      <c r="L368" s="1492"/>
      <c r="M368" s="1493"/>
      <c r="N368" s="957"/>
      <c r="O368" s="957" t="s">
        <v>80</v>
      </c>
      <c r="P368" s="957">
        <v>60</v>
      </c>
      <c r="Q368" s="957">
        <v>2</v>
      </c>
      <c r="R368" s="1171">
        <f t="shared" si="70"/>
        <v>120</v>
      </c>
      <c r="S368" s="1130" t="s">
        <v>383</v>
      </c>
      <c r="T368" s="1977"/>
    </row>
    <row r="369" spans="1:23" s="973" customFormat="1" ht="12.75" customHeight="1">
      <c r="A369" s="2461" t="s">
        <v>356</v>
      </c>
      <c r="B369" s="4395"/>
      <c r="C369" s="4400">
        <v>357273</v>
      </c>
      <c r="D369" s="4400">
        <v>1513</v>
      </c>
      <c r="E369" s="2205" t="s">
        <v>696</v>
      </c>
      <c r="F369" s="2205" t="s">
        <v>34</v>
      </c>
      <c r="G369" s="2205" t="s">
        <v>536</v>
      </c>
      <c r="H369" s="2205" t="s">
        <v>1569</v>
      </c>
      <c r="I369" s="4431" t="s">
        <v>130</v>
      </c>
      <c r="J369" s="2206" t="s">
        <v>68</v>
      </c>
      <c r="K369" s="3759">
        <v>180</v>
      </c>
      <c r="L369" s="1172"/>
      <c r="M369" s="1173"/>
      <c r="N369" s="1625"/>
      <c r="O369" s="1174" t="s">
        <v>80</v>
      </c>
      <c r="P369" s="1625">
        <v>480</v>
      </c>
      <c r="Q369" s="1625">
        <v>3</v>
      </c>
      <c r="R369" s="1175">
        <f t="shared" si="70"/>
        <v>1440</v>
      </c>
      <c r="S369" s="3891" t="s">
        <v>384</v>
      </c>
      <c r="T369" s="1977"/>
    </row>
    <row r="370" spans="1:23" s="973" customFormat="1" ht="12.75" customHeight="1" thickBot="1">
      <c r="A370" s="2461" t="s">
        <v>356</v>
      </c>
      <c r="B370" s="4395"/>
      <c r="C370" s="4401"/>
      <c r="D370" s="4401"/>
      <c r="E370" s="2205" t="s">
        <v>696</v>
      </c>
      <c r="F370" s="2205" t="s">
        <v>34</v>
      </c>
      <c r="G370" s="2205" t="s">
        <v>536</v>
      </c>
      <c r="H370" s="2205" t="s">
        <v>1569</v>
      </c>
      <c r="I370" s="4432"/>
      <c r="J370" s="2206" t="s">
        <v>131</v>
      </c>
      <c r="K370" s="3760">
        <v>180</v>
      </c>
      <c r="L370" s="1172"/>
      <c r="M370" s="1173"/>
      <c r="N370" s="1625"/>
      <c r="O370" s="1174" t="s">
        <v>80</v>
      </c>
      <c r="P370" s="1625">
        <v>480</v>
      </c>
      <c r="Q370" s="1625">
        <v>3</v>
      </c>
      <c r="R370" s="1175">
        <f t="shared" si="70"/>
        <v>1440</v>
      </c>
      <c r="S370" s="3887"/>
      <c r="T370" s="1977"/>
    </row>
    <row r="371" spans="1:23" s="973" customFormat="1" ht="12.75" customHeight="1" thickBot="1">
      <c r="A371" s="2461" t="s">
        <v>356</v>
      </c>
      <c r="B371" s="4395"/>
      <c r="C371" s="4402"/>
      <c r="D371" s="4402"/>
      <c r="E371" s="2205" t="s">
        <v>696</v>
      </c>
      <c r="F371" s="2205" t="s">
        <v>34</v>
      </c>
      <c r="G371" s="2205" t="s">
        <v>536</v>
      </c>
      <c r="H371" s="2205" t="s">
        <v>1569</v>
      </c>
      <c r="I371" s="4433"/>
      <c r="J371" s="2206" t="s">
        <v>69</v>
      </c>
      <c r="K371" s="3761">
        <v>180</v>
      </c>
      <c r="L371" s="1172"/>
      <c r="M371" s="1173"/>
      <c r="N371" s="1625"/>
      <c r="O371" s="1174" t="s">
        <v>80</v>
      </c>
      <c r="P371" s="1625">
        <v>480</v>
      </c>
      <c r="Q371" s="1625">
        <v>3</v>
      </c>
      <c r="R371" s="1175">
        <f t="shared" si="70"/>
        <v>1440</v>
      </c>
      <c r="S371" s="1130" t="s">
        <v>383</v>
      </c>
      <c r="T371" s="1977"/>
    </row>
    <row r="372" spans="1:23" s="973" customFormat="1" ht="12.75" customHeight="1" thickBot="1">
      <c r="A372" s="2461" t="s">
        <v>356</v>
      </c>
      <c r="B372" s="4395"/>
      <c r="C372" s="3952">
        <v>357268</v>
      </c>
      <c r="D372" s="3952">
        <v>1514</v>
      </c>
      <c r="E372" s="3952" t="s">
        <v>718</v>
      </c>
      <c r="F372" s="3952" t="s">
        <v>34</v>
      </c>
      <c r="G372" s="3952" t="s">
        <v>536</v>
      </c>
      <c r="H372" s="3952" t="s">
        <v>1637</v>
      </c>
      <c r="I372" s="4381" t="s">
        <v>132</v>
      </c>
      <c r="J372" s="2691" t="s">
        <v>1678</v>
      </c>
      <c r="K372" s="3952">
        <v>365</v>
      </c>
      <c r="L372" s="1172"/>
      <c r="M372" s="1173"/>
      <c r="N372" s="1625"/>
      <c r="O372" s="1174" t="s">
        <v>80</v>
      </c>
      <c r="P372" s="1625">
        <v>480</v>
      </c>
      <c r="Q372" s="1625">
        <v>3</v>
      </c>
      <c r="R372" s="1175">
        <f t="shared" si="70"/>
        <v>1440</v>
      </c>
      <c r="S372" s="1132" t="s">
        <v>385</v>
      </c>
      <c r="T372" s="1977"/>
    </row>
    <row r="373" spans="1:23" s="973" customFormat="1" ht="12.75" customHeight="1">
      <c r="A373" s="2461" t="s">
        <v>356</v>
      </c>
      <c r="B373" s="4395"/>
      <c r="C373" s="3953"/>
      <c r="D373" s="3953"/>
      <c r="E373" s="3953"/>
      <c r="F373" s="3953"/>
      <c r="G373" s="3953"/>
      <c r="H373" s="3953"/>
      <c r="I373" s="4382"/>
      <c r="J373" s="2691" t="s">
        <v>134</v>
      </c>
      <c r="K373" s="3953"/>
      <c r="L373" s="1172"/>
      <c r="M373" s="1173"/>
      <c r="N373" s="1625"/>
      <c r="O373" s="1174" t="s">
        <v>80</v>
      </c>
      <c r="P373" s="1625">
        <v>480</v>
      </c>
      <c r="Q373" s="1625">
        <v>3</v>
      </c>
      <c r="R373" s="1175">
        <f t="shared" si="70"/>
        <v>1440</v>
      </c>
      <c r="S373" s="3886" t="s">
        <v>383</v>
      </c>
      <c r="T373" s="1977"/>
    </row>
    <row r="374" spans="1:23" s="973" customFormat="1" ht="12.75" customHeight="1" thickBot="1">
      <c r="A374" s="2461" t="s">
        <v>356</v>
      </c>
      <c r="B374" s="4395"/>
      <c r="C374" s="3954"/>
      <c r="D374" s="3954"/>
      <c r="E374" s="3954"/>
      <c r="F374" s="3954"/>
      <c r="G374" s="3954"/>
      <c r="H374" s="3954"/>
      <c r="I374" s="4383"/>
      <c r="J374" s="2691" t="s">
        <v>135</v>
      </c>
      <c r="K374" s="3954"/>
      <c r="L374" s="1172"/>
      <c r="M374" s="1173"/>
      <c r="N374" s="1625"/>
      <c r="O374" s="1174" t="s">
        <v>80</v>
      </c>
      <c r="P374" s="1625">
        <v>480</v>
      </c>
      <c r="Q374" s="1625">
        <v>3</v>
      </c>
      <c r="R374" s="1175">
        <f t="shared" si="70"/>
        <v>1440</v>
      </c>
      <c r="S374" s="3887"/>
      <c r="T374" s="1977"/>
    </row>
    <row r="375" spans="1:23" s="973" customFormat="1" ht="12.75" customHeight="1" thickBot="1">
      <c r="A375" s="2461" t="s">
        <v>356</v>
      </c>
      <c r="B375" s="4395"/>
      <c r="C375" s="3990">
        <v>357272</v>
      </c>
      <c r="D375" s="3990">
        <v>1516</v>
      </c>
      <c r="E375" s="3990" t="s">
        <v>718</v>
      </c>
      <c r="F375" s="3990" t="s">
        <v>34</v>
      </c>
      <c r="G375" s="3990" t="s">
        <v>536</v>
      </c>
      <c r="H375" s="3990" t="s">
        <v>1637</v>
      </c>
      <c r="I375" s="4427" t="s">
        <v>139</v>
      </c>
      <c r="J375" s="2692" t="s">
        <v>1679</v>
      </c>
      <c r="K375" s="3990">
        <v>365</v>
      </c>
      <c r="L375" s="1172"/>
      <c r="M375" s="1173"/>
      <c r="N375" s="1625"/>
      <c r="O375" s="1174" t="s">
        <v>80</v>
      </c>
      <c r="P375" s="1625">
        <v>480</v>
      </c>
      <c r="Q375" s="1625">
        <v>3</v>
      </c>
      <c r="R375" s="1175">
        <f t="shared" si="70"/>
        <v>1440</v>
      </c>
      <c r="S375" s="1132" t="s">
        <v>385</v>
      </c>
      <c r="T375" s="1977"/>
    </row>
    <row r="376" spans="1:23" s="973" customFormat="1" ht="12.75" customHeight="1" thickBot="1">
      <c r="A376" s="2461" t="s">
        <v>356</v>
      </c>
      <c r="B376" s="4395"/>
      <c r="C376" s="3991"/>
      <c r="D376" s="3991"/>
      <c r="E376" s="3991"/>
      <c r="F376" s="3991"/>
      <c r="G376" s="3991"/>
      <c r="H376" s="3991"/>
      <c r="I376" s="4428"/>
      <c r="J376" s="2692" t="s">
        <v>143</v>
      </c>
      <c r="K376" s="3991"/>
      <c r="L376" s="1172"/>
      <c r="M376" s="1173"/>
      <c r="N376" s="1625"/>
      <c r="O376" s="1174" t="s">
        <v>80</v>
      </c>
      <c r="P376" s="1625">
        <v>480</v>
      </c>
      <c r="Q376" s="1625">
        <v>3</v>
      </c>
      <c r="R376" s="1175">
        <f t="shared" si="70"/>
        <v>1440</v>
      </c>
      <c r="S376" s="1130" t="s">
        <v>383</v>
      </c>
      <c r="T376" s="1977"/>
    </row>
    <row r="377" spans="1:23" s="973" customFormat="1" ht="12" customHeight="1">
      <c r="A377" s="2461" t="s">
        <v>356</v>
      </c>
      <c r="B377" s="4395"/>
      <c r="C377" s="4004">
        <v>357270</v>
      </c>
      <c r="D377" s="4004">
        <v>1517</v>
      </c>
      <c r="E377" s="4004" t="s">
        <v>718</v>
      </c>
      <c r="F377" s="4004" t="s">
        <v>34</v>
      </c>
      <c r="G377" s="4004" t="s">
        <v>536</v>
      </c>
      <c r="H377" s="4004" t="s">
        <v>1637</v>
      </c>
      <c r="I377" s="4434" t="s">
        <v>144</v>
      </c>
      <c r="J377" s="2693" t="s">
        <v>1680</v>
      </c>
      <c r="K377" s="4004">
        <v>365</v>
      </c>
      <c r="L377" s="1172"/>
      <c r="M377" s="1173"/>
      <c r="N377" s="1625"/>
      <c r="O377" s="1174" t="s">
        <v>80</v>
      </c>
      <c r="P377" s="1625">
        <v>480</v>
      </c>
      <c r="Q377" s="1625">
        <v>3</v>
      </c>
      <c r="R377" s="1175">
        <f t="shared" si="70"/>
        <v>1440</v>
      </c>
      <c r="S377" s="3886" t="s">
        <v>385</v>
      </c>
      <c r="T377" s="1977"/>
    </row>
    <row r="378" spans="1:23" s="973" customFormat="1" ht="12.75" customHeight="1" thickBot="1">
      <c r="A378" s="2461" t="s">
        <v>356</v>
      </c>
      <c r="B378" s="4395"/>
      <c r="C378" s="4006"/>
      <c r="D378" s="4006"/>
      <c r="E378" s="4006"/>
      <c r="F378" s="4006"/>
      <c r="G378" s="4006"/>
      <c r="H378" s="4006"/>
      <c r="I378" s="4436"/>
      <c r="J378" s="2693" t="s">
        <v>146</v>
      </c>
      <c r="K378" s="4006"/>
      <c r="L378" s="1172"/>
      <c r="M378" s="1173"/>
      <c r="N378" s="1625"/>
      <c r="O378" s="1174" t="s">
        <v>80</v>
      </c>
      <c r="P378" s="1625">
        <v>480</v>
      </c>
      <c r="Q378" s="1625">
        <v>3</v>
      </c>
      <c r="R378" s="1175">
        <f t="shared" si="70"/>
        <v>1440</v>
      </c>
      <c r="S378" s="3887"/>
      <c r="T378" s="1977"/>
    </row>
    <row r="379" spans="1:23" s="973" customFormat="1" ht="12.75" customHeight="1">
      <c r="A379" s="2461" t="s">
        <v>356</v>
      </c>
      <c r="B379" s="4395"/>
      <c r="C379" s="4390">
        <v>366382</v>
      </c>
      <c r="D379" s="4388">
        <v>6797</v>
      </c>
      <c r="E379" s="4388" t="s">
        <v>718</v>
      </c>
      <c r="F379" s="4388" t="s">
        <v>34</v>
      </c>
      <c r="G379" s="4388" t="s">
        <v>536</v>
      </c>
      <c r="H379" s="4388" t="s">
        <v>1624</v>
      </c>
      <c r="I379" s="4412" t="s">
        <v>1723</v>
      </c>
      <c r="J379" s="2719" t="s">
        <v>1724</v>
      </c>
      <c r="K379" s="4388">
        <v>365</v>
      </c>
      <c r="L379" s="701"/>
      <c r="M379" s="702"/>
      <c r="N379" s="4106" t="s">
        <v>80</v>
      </c>
      <c r="O379" s="4106"/>
      <c r="P379" s="3547">
        <v>480</v>
      </c>
      <c r="Q379" s="3547">
        <v>3</v>
      </c>
      <c r="R379" s="3767">
        <f>P379*Q379</f>
        <v>1440</v>
      </c>
      <c r="S379" s="3886" t="s">
        <v>385</v>
      </c>
      <c r="T379" s="1977"/>
    </row>
    <row r="380" spans="1:23" s="973" customFormat="1" ht="12.75" customHeight="1" thickBot="1">
      <c r="A380" s="2461" t="s">
        <v>356</v>
      </c>
      <c r="B380" s="4395"/>
      <c r="C380" s="4391"/>
      <c r="D380" s="4389"/>
      <c r="E380" s="4389"/>
      <c r="F380" s="4389"/>
      <c r="G380" s="4389"/>
      <c r="H380" s="4389"/>
      <c r="I380" s="4413"/>
      <c r="J380" s="2719" t="s">
        <v>1725</v>
      </c>
      <c r="K380" s="4389"/>
      <c r="L380" s="701"/>
      <c r="M380" s="702"/>
      <c r="N380" s="3761" t="s">
        <v>80</v>
      </c>
      <c r="O380" s="3761"/>
      <c r="P380" s="3744"/>
      <c r="Q380" s="3744"/>
      <c r="R380" s="3746"/>
      <c r="S380" s="3887"/>
      <c r="T380" s="1977"/>
    </row>
    <row r="381" spans="1:23" s="973" customFormat="1" ht="12.75" customHeight="1">
      <c r="A381" s="2461" t="s">
        <v>356</v>
      </c>
      <c r="B381" s="4395"/>
      <c r="C381" s="2788">
        <v>366812</v>
      </c>
      <c r="D381" s="2789">
        <v>7165</v>
      </c>
      <c r="E381" s="2789" t="s">
        <v>718</v>
      </c>
      <c r="F381" s="2789" t="s">
        <v>34</v>
      </c>
      <c r="G381" s="2789" t="s">
        <v>536</v>
      </c>
      <c r="H381" s="2789" t="str">
        <f t="shared" ref="H381" si="71">A381&amp;"-"&amp;E381&amp;F381&amp;"-"&amp;G381</f>
        <v>PK5-YR-ME</v>
      </c>
      <c r="I381" s="2792" t="s">
        <v>1785</v>
      </c>
      <c r="J381" s="2791" t="s">
        <v>1787</v>
      </c>
      <c r="K381" s="2790">
        <v>365</v>
      </c>
      <c r="L381" s="1172"/>
      <c r="M381" s="1173"/>
      <c r="N381" s="1173"/>
      <c r="O381" s="1694" t="s">
        <v>80</v>
      </c>
      <c r="P381" s="964"/>
      <c r="Q381" s="964">
        <v>30</v>
      </c>
      <c r="R381" s="964">
        <v>1</v>
      </c>
      <c r="S381" s="2787">
        <v>30</v>
      </c>
      <c r="T381" s="1132" t="s">
        <v>385</v>
      </c>
      <c r="U381" s="1252"/>
      <c r="V381" s="1251"/>
      <c r="W381" s="1251"/>
    </row>
    <row r="382" spans="1:23" ht="12.75" customHeight="1" thickBot="1">
      <c r="A382" s="2461" t="s">
        <v>356</v>
      </c>
      <c r="B382" s="4395"/>
      <c r="C382" s="2689">
        <v>366334</v>
      </c>
      <c r="D382" s="2689">
        <v>6783</v>
      </c>
      <c r="E382" s="2690" t="s">
        <v>718</v>
      </c>
      <c r="F382" s="2682" t="s">
        <v>34</v>
      </c>
      <c r="G382" s="2682" t="s">
        <v>536</v>
      </c>
      <c r="H382" s="2682" t="str">
        <f t="shared" ref="H382" si="72">A382&amp;"-"&amp;E382&amp;F382&amp;"-"&amp;G382</f>
        <v>PK5-YR-ME</v>
      </c>
      <c r="I382" s="2686" t="s">
        <v>1661</v>
      </c>
      <c r="J382" s="2684" t="s">
        <v>1710</v>
      </c>
      <c r="K382" s="2685">
        <v>540</v>
      </c>
      <c r="L382" s="701"/>
      <c r="M382" s="702"/>
      <c r="O382" s="970" t="s">
        <v>80</v>
      </c>
      <c r="P382" s="970"/>
      <c r="Q382" s="970">
        <v>60</v>
      </c>
      <c r="R382" s="970">
        <v>1</v>
      </c>
      <c r="S382" s="1905">
        <v>60</v>
      </c>
      <c r="T382" s="2655" t="s">
        <v>385</v>
      </c>
      <c r="U382" s="1252"/>
      <c r="V382" s="666"/>
      <c r="W382" s="666"/>
    </row>
    <row r="383" spans="1:23" s="973" customFormat="1" ht="12.75" customHeight="1" thickBot="1">
      <c r="A383" s="2461" t="s">
        <v>356</v>
      </c>
      <c r="B383" s="4395"/>
      <c r="C383" s="4106">
        <v>357275</v>
      </c>
      <c r="D383" s="4106">
        <v>1518</v>
      </c>
      <c r="E383" s="988" t="s">
        <v>34</v>
      </c>
      <c r="F383" s="988" t="s">
        <v>9</v>
      </c>
      <c r="G383" s="988" t="s">
        <v>536</v>
      </c>
      <c r="H383" s="988" t="s">
        <v>1569</v>
      </c>
      <c r="I383" s="3568" t="s">
        <v>147</v>
      </c>
      <c r="J383" s="2191" t="s">
        <v>1550</v>
      </c>
      <c r="K383" s="4106">
        <v>120</v>
      </c>
      <c r="L383" s="1172"/>
      <c r="M383" s="1173"/>
      <c r="N383" s="1625"/>
      <c r="O383" s="1174" t="s">
        <v>80</v>
      </c>
      <c r="P383" s="1625">
        <v>120</v>
      </c>
      <c r="Q383" s="1625">
        <v>2</v>
      </c>
      <c r="R383" s="1175">
        <f t="shared" si="70"/>
        <v>240</v>
      </c>
      <c r="S383" s="1130" t="s">
        <v>384</v>
      </c>
      <c r="T383" s="1977"/>
    </row>
    <row r="384" spans="1:23" s="973" customFormat="1" ht="12.75" customHeight="1" thickBot="1">
      <c r="A384" s="2461" t="s">
        <v>356</v>
      </c>
      <c r="B384" s="4395"/>
      <c r="C384" s="3760"/>
      <c r="D384" s="3760"/>
      <c r="E384" s="988" t="s">
        <v>34</v>
      </c>
      <c r="F384" s="988" t="s">
        <v>9</v>
      </c>
      <c r="G384" s="988" t="s">
        <v>536</v>
      </c>
      <c r="H384" s="988" t="s">
        <v>1569</v>
      </c>
      <c r="I384" s="3753"/>
      <c r="J384" s="3842" t="s">
        <v>1551</v>
      </c>
      <c r="K384" s="3760"/>
      <c r="L384" s="637"/>
      <c r="M384" s="1251"/>
      <c r="N384" s="1960"/>
      <c r="O384" s="2174"/>
      <c r="P384" s="1960"/>
      <c r="Q384" s="1960"/>
      <c r="R384" s="1499"/>
      <c r="S384" s="1130"/>
      <c r="T384" s="1977"/>
    </row>
    <row r="385" spans="1:20" s="973" customFormat="1" ht="12.75" customHeight="1" thickBot="1">
      <c r="A385" s="2461" t="s">
        <v>356</v>
      </c>
      <c r="B385" s="4396"/>
      <c r="C385" s="3795"/>
      <c r="D385" s="3795"/>
      <c r="E385" s="2192" t="s">
        <v>34</v>
      </c>
      <c r="F385" s="2192" t="s">
        <v>9</v>
      </c>
      <c r="G385" s="2192" t="s">
        <v>536</v>
      </c>
      <c r="H385" s="2192" t="s">
        <v>1569</v>
      </c>
      <c r="I385" s="3569"/>
      <c r="J385" s="4362"/>
      <c r="K385" s="3795">
        <v>120</v>
      </c>
      <c r="L385" s="1360"/>
      <c r="M385" s="1361"/>
      <c r="N385" s="1961"/>
      <c r="O385" s="2175" t="s">
        <v>80</v>
      </c>
      <c r="P385" s="1961">
        <v>120</v>
      </c>
      <c r="Q385" s="1961">
        <v>2</v>
      </c>
      <c r="R385" s="1494">
        <f t="shared" si="70"/>
        <v>240</v>
      </c>
      <c r="S385" s="1130" t="s">
        <v>383</v>
      </c>
      <c r="T385" s="1977"/>
    </row>
    <row r="386" spans="1:20" s="973" customFormat="1" ht="12" customHeight="1">
      <c r="A386" s="2699" t="s">
        <v>356</v>
      </c>
      <c r="B386" s="4394" t="s">
        <v>434</v>
      </c>
      <c r="C386" s="3759">
        <v>357217</v>
      </c>
      <c r="D386" s="3759">
        <v>1507</v>
      </c>
      <c r="E386" s="603"/>
      <c r="F386" s="603"/>
      <c r="G386" s="603"/>
      <c r="H386" s="603"/>
      <c r="I386" s="634" t="s">
        <v>106</v>
      </c>
      <c r="J386" s="652" t="s">
        <v>107</v>
      </c>
      <c r="K386" s="3742">
        <v>30</v>
      </c>
      <c r="L386" s="1495"/>
      <c r="M386" s="1496"/>
      <c r="N386" s="950"/>
      <c r="O386" s="1497" t="s">
        <v>80</v>
      </c>
      <c r="P386" s="950">
        <v>60</v>
      </c>
      <c r="Q386" s="950">
        <v>1</v>
      </c>
      <c r="R386" s="1498">
        <f t="shared" ref="R386:R413" si="73">P386*Q386</f>
        <v>60</v>
      </c>
      <c r="S386" s="3886" t="s">
        <v>383</v>
      </c>
      <c r="T386" s="1977"/>
    </row>
    <row r="387" spans="1:20" s="973" customFormat="1" ht="12" customHeight="1">
      <c r="A387" s="2461" t="s">
        <v>356</v>
      </c>
      <c r="B387" s="4395"/>
      <c r="C387" s="3760"/>
      <c r="D387" s="3760"/>
      <c r="E387" s="640"/>
      <c r="F387" s="640"/>
      <c r="G387" s="640"/>
      <c r="H387" s="640"/>
      <c r="I387" s="641" t="s">
        <v>106</v>
      </c>
      <c r="J387" s="700" t="s">
        <v>108</v>
      </c>
      <c r="K387" s="3743"/>
      <c r="L387" s="1172"/>
      <c r="M387" s="1173"/>
      <c r="N387" s="1625"/>
      <c r="O387" s="1174" t="s">
        <v>80</v>
      </c>
      <c r="P387" s="1625">
        <v>60</v>
      </c>
      <c r="Q387" s="1625">
        <v>1</v>
      </c>
      <c r="R387" s="1175">
        <f t="shared" si="73"/>
        <v>60</v>
      </c>
      <c r="S387" s="3882"/>
      <c r="T387" s="1251"/>
    </row>
    <row r="388" spans="1:20" s="973" customFormat="1" ht="12" customHeight="1">
      <c r="A388" s="2461" t="s">
        <v>356</v>
      </c>
      <c r="B388" s="4395"/>
      <c r="C388" s="3760"/>
      <c r="D388" s="3760"/>
      <c r="E388" s="640"/>
      <c r="F388" s="640"/>
      <c r="G388" s="640"/>
      <c r="H388" s="640"/>
      <c r="I388" s="641" t="s">
        <v>106</v>
      </c>
      <c r="J388" s="700" t="s">
        <v>109</v>
      </c>
      <c r="K388" s="3743"/>
      <c r="L388" s="1172"/>
      <c r="M388" s="1173"/>
      <c r="N388" s="1625"/>
      <c r="O388" s="1174" t="s">
        <v>80</v>
      </c>
      <c r="P388" s="1625">
        <v>60</v>
      </c>
      <c r="Q388" s="1625">
        <v>1</v>
      </c>
      <c r="R388" s="1175">
        <f t="shared" si="73"/>
        <v>60</v>
      </c>
      <c r="S388" s="3882"/>
      <c r="T388" s="1251"/>
    </row>
    <row r="389" spans="1:20" s="973" customFormat="1" ht="12" customHeight="1">
      <c r="A389" s="2461" t="s">
        <v>356</v>
      </c>
      <c r="B389" s="4395"/>
      <c r="C389" s="3760"/>
      <c r="D389" s="3760"/>
      <c r="E389" s="640"/>
      <c r="F389" s="640"/>
      <c r="G389" s="640"/>
      <c r="H389" s="640"/>
      <c r="I389" s="609" t="s">
        <v>110</v>
      </c>
      <c r="J389" s="700" t="s">
        <v>128</v>
      </c>
      <c r="K389" s="3743"/>
      <c r="L389" s="1172"/>
      <c r="M389" s="1173"/>
      <c r="N389" s="1625"/>
      <c r="O389" s="1174" t="s">
        <v>80</v>
      </c>
      <c r="P389" s="1625">
        <v>60</v>
      </c>
      <c r="Q389" s="1625">
        <v>1</v>
      </c>
      <c r="R389" s="1175">
        <f t="shared" si="73"/>
        <v>60</v>
      </c>
      <c r="S389" s="3882"/>
      <c r="T389" s="1251"/>
    </row>
    <row r="390" spans="1:20" s="973" customFormat="1" ht="12" customHeight="1">
      <c r="A390" s="2461" t="s">
        <v>356</v>
      </c>
      <c r="B390" s="4395"/>
      <c r="C390" s="3760"/>
      <c r="D390" s="3760"/>
      <c r="E390" s="640"/>
      <c r="F390" s="640"/>
      <c r="G390" s="640"/>
      <c r="H390" s="640"/>
      <c r="I390" s="609" t="s">
        <v>112</v>
      </c>
      <c r="J390" s="700" t="s">
        <v>113</v>
      </c>
      <c r="K390" s="3743"/>
      <c r="L390" s="1172"/>
      <c r="M390" s="1173"/>
      <c r="N390" s="1625"/>
      <c r="O390" s="1174" t="s">
        <v>80</v>
      </c>
      <c r="P390" s="1625">
        <v>60</v>
      </c>
      <c r="Q390" s="1625">
        <v>1</v>
      </c>
      <c r="R390" s="1175">
        <f t="shared" si="73"/>
        <v>60</v>
      </c>
      <c r="S390" s="3882"/>
      <c r="T390" s="1251"/>
    </row>
    <row r="391" spans="1:20" s="973" customFormat="1" ht="12.75" customHeight="1">
      <c r="A391" s="2461" t="s">
        <v>356</v>
      </c>
      <c r="B391" s="4395"/>
      <c r="C391" s="3760"/>
      <c r="D391" s="3760"/>
      <c r="E391" s="640"/>
      <c r="F391" s="640"/>
      <c r="G391" s="640"/>
      <c r="H391" s="640"/>
      <c r="I391" s="609" t="s">
        <v>114</v>
      </c>
      <c r="J391" s="700" t="s">
        <v>115</v>
      </c>
      <c r="K391" s="3743"/>
      <c r="L391" s="1172"/>
      <c r="M391" s="1173"/>
      <c r="N391" s="1625"/>
      <c r="O391" s="1174" t="s">
        <v>80</v>
      </c>
      <c r="P391" s="1625">
        <v>60</v>
      </c>
      <c r="Q391" s="1625">
        <v>1</v>
      </c>
      <c r="R391" s="1175">
        <f t="shared" si="73"/>
        <v>60</v>
      </c>
      <c r="S391" s="3882"/>
      <c r="T391" s="1251"/>
    </row>
    <row r="392" spans="1:20" s="973" customFormat="1" ht="12.75" customHeight="1">
      <c r="A392" s="2461" t="s">
        <v>356</v>
      </c>
      <c r="B392" s="4395"/>
      <c r="C392" s="3760"/>
      <c r="D392" s="3760"/>
      <c r="E392" s="640"/>
      <c r="F392" s="640"/>
      <c r="G392" s="640"/>
      <c r="H392" s="640"/>
      <c r="I392" s="641" t="s">
        <v>116</v>
      </c>
      <c r="J392" s="700" t="s">
        <v>117</v>
      </c>
      <c r="K392" s="3743"/>
      <c r="L392" s="1172"/>
      <c r="M392" s="1173"/>
      <c r="N392" s="1625"/>
      <c r="O392" s="1174" t="s">
        <v>80</v>
      </c>
      <c r="P392" s="1625">
        <v>60</v>
      </c>
      <c r="Q392" s="1625">
        <v>1</v>
      </c>
      <c r="R392" s="1175">
        <f t="shared" si="73"/>
        <v>60</v>
      </c>
      <c r="S392" s="3882"/>
      <c r="T392" s="1251"/>
    </row>
    <row r="393" spans="1:20" s="973" customFormat="1" ht="12.75" customHeight="1">
      <c r="A393" s="2461" t="s">
        <v>356</v>
      </c>
      <c r="B393" s="4395"/>
      <c r="C393" s="3760"/>
      <c r="D393" s="3760"/>
      <c r="E393" s="640"/>
      <c r="F393" s="640"/>
      <c r="G393" s="640"/>
      <c r="H393" s="640"/>
      <c r="I393" s="641" t="s">
        <v>116</v>
      </c>
      <c r="J393" s="700" t="s">
        <v>118</v>
      </c>
      <c r="K393" s="3743"/>
      <c r="L393" s="1172"/>
      <c r="M393" s="1173"/>
      <c r="N393" s="1625"/>
      <c r="O393" s="1174" t="s">
        <v>80</v>
      </c>
      <c r="P393" s="1625">
        <v>60</v>
      </c>
      <c r="Q393" s="1625">
        <v>1</v>
      </c>
      <c r="R393" s="1175">
        <f t="shared" si="73"/>
        <v>60</v>
      </c>
      <c r="S393" s="3882"/>
      <c r="T393" s="1251"/>
    </row>
    <row r="394" spans="1:20" s="973" customFormat="1" ht="12.75" customHeight="1">
      <c r="A394" s="2461" t="s">
        <v>356</v>
      </c>
      <c r="B394" s="4395"/>
      <c r="C394" s="3760"/>
      <c r="D394" s="3760"/>
      <c r="E394" s="640"/>
      <c r="F394" s="640"/>
      <c r="G394" s="640"/>
      <c r="H394" s="640"/>
      <c r="I394" s="641" t="s">
        <v>116</v>
      </c>
      <c r="J394" s="700" t="s">
        <v>119</v>
      </c>
      <c r="K394" s="3743"/>
      <c r="L394" s="1172"/>
      <c r="M394" s="1173"/>
      <c r="N394" s="1625"/>
      <c r="O394" s="1174" t="s">
        <v>80</v>
      </c>
      <c r="P394" s="1625">
        <v>60</v>
      </c>
      <c r="Q394" s="1625">
        <v>1</v>
      </c>
      <c r="R394" s="1175">
        <f t="shared" si="73"/>
        <v>60</v>
      </c>
      <c r="S394" s="3882"/>
      <c r="T394" s="1251"/>
    </row>
    <row r="395" spans="1:20" s="973" customFormat="1" ht="12.75" customHeight="1" thickBot="1">
      <c r="A395" s="2461" t="s">
        <v>356</v>
      </c>
      <c r="B395" s="4395"/>
      <c r="C395" s="3795"/>
      <c r="D395" s="3795"/>
      <c r="E395" s="662"/>
      <c r="F395" s="662"/>
      <c r="G395" s="662"/>
      <c r="H395" s="662"/>
      <c r="I395" s="677" t="s">
        <v>120</v>
      </c>
      <c r="J395" s="664" t="s">
        <v>121</v>
      </c>
      <c r="K395" s="3548"/>
      <c r="L395" s="637"/>
      <c r="M395" s="1251"/>
      <c r="N395" s="1960"/>
      <c r="O395" s="2174" t="s">
        <v>80</v>
      </c>
      <c r="P395" s="1960">
        <v>60</v>
      </c>
      <c r="Q395" s="1960">
        <v>1</v>
      </c>
      <c r="R395" s="1499">
        <f t="shared" si="73"/>
        <v>60</v>
      </c>
      <c r="S395" s="3882"/>
      <c r="T395" s="1251"/>
    </row>
    <row r="396" spans="1:20" s="973" customFormat="1" ht="12.75" customHeight="1" thickBot="1">
      <c r="A396" s="2461" t="s">
        <v>356</v>
      </c>
      <c r="B396" s="4395"/>
      <c r="C396" s="1728">
        <v>357293</v>
      </c>
      <c r="D396" s="1728">
        <v>1510</v>
      </c>
      <c r="E396" s="2087" t="s">
        <v>34</v>
      </c>
      <c r="F396" s="2087" t="s">
        <v>42</v>
      </c>
      <c r="G396" s="2087" t="s">
        <v>706</v>
      </c>
      <c r="H396" s="2087" t="s">
        <v>1356</v>
      </c>
      <c r="I396" s="2088" t="s">
        <v>1307</v>
      </c>
      <c r="J396" s="2088" t="s">
        <v>1308</v>
      </c>
      <c r="K396" s="957">
        <v>120</v>
      </c>
      <c r="L396" s="1492"/>
      <c r="M396" s="1493"/>
      <c r="N396" s="957"/>
      <c r="O396" s="957" t="s">
        <v>80</v>
      </c>
      <c r="P396" s="957">
        <v>60</v>
      </c>
      <c r="Q396" s="957">
        <v>2</v>
      </c>
      <c r="R396" s="1171">
        <f t="shared" si="73"/>
        <v>120</v>
      </c>
      <c r="S396" s="1130" t="s">
        <v>383</v>
      </c>
      <c r="T396" s="1977"/>
    </row>
    <row r="397" spans="1:20" s="973" customFormat="1" ht="12.75" customHeight="1">
      <c r="A397" s="2461" t="s">
        <v>356</v>
      </c>
      <c r="B397" s="4395"/>
      <c r="C397" s="4400">
        <v>357292</v>
      </c>
      <c r="D397" s="4400">
        <v>1513</v>
      </c>
      <c r="E397" s="2205" t="s">
        <v>696</v>
      </c>
      <c r="F397" s="2205" t="s">
        <v>34</v>
      </c>
      <c r="G397" s="2205" t="s">
        <v>536</v>
      </c>
      <c r="H397" s="2205" t="s">
        <v>1569</v>
      </c>
      <c r="I397" s="4431" t="s">
        <v>130</v>
      </c>
      <c r="J397" s="2206" t="s">
        <v>68</v>
      </c>
      <c r="K397" s="3759">
        <v>180</v>
      </c>
      <c r="L397" s="1172"/>
      <c r="M397" s="1173"/>
      <c r="N397" s="1625"/>
      <c r="O397" s="1174" t="s">
        <v>80</v>
      </c>
      <c r="P397" s="1625">
        <v>480</v>
      </c>
      <c r="Q397" s="1625">
        <v>3</v>
      </c>
      <c r="R397" s="1175">
        <f t="shared" si="73"/>
        <v>1440</v>
      </c>
      <c r="S397" s="3891" t="s">
        <v>384</v>
      </c>
      <c r="T397" s="1977"/>
    </row>
    <row r="398" spans="1:20" s="973" customFormat="1" ht="12.75" customHeight="1" thickBot="1">
      <c r="A398" s="2461" t="s">
        <v>356</v>
      </c>
      <c r="B398" s="4395"/>
      <c r="C398" s="4401"/>
      <c r="D398" s="4401"/>
      <c r="E398" s="2205" t="s">
        <v>696</v>
      </c>
      <c r="F398" s="2205" t="s">
        <v>34</v>
      </c>
      <c r="G398" s="2205" t="s">
        <v>536</v>
      </c>
      <c r="H398" s="2205" t="s">
        <v>1569</v>
      </c>
      <c r="I398" s="4432"/>
      <c r="J398" s="2206" t="s">
        <v>131</v>
      </c>
      <c r="K398" s="3760">
        <v>180</v>
      </c>
      <c r="L398" s="1172"/>
      <c r="M398" s="1173"/>
      <c r="N398" s="1625"/>
      <c r="O398" s="1174" t="s">
        <v>80</v>
      </c>
      <c r="P398" s="1625">
        <v>480</v>
      </c>
      <c r="Q398" s="1625">
        <v>3</v>
      </c>
      <c r="R398" s="1175">
        <f t="shared" si="73"/>
        <v>1440</v>
      </c>
      <c r="S398" s="3887"/>
      <c r="T398" s="1977"/>
    </row>
    <row r="399" spans="1:20" s="973" customFormat="1" ht="12.75" customHeight="1" thickBot="1">
      <c r="A399" s="2461" t="s">
        <v>356</v>
      </c>
      <c r="B399" s="4395"/>
      <c r="C399" s="4402"/>
      <c r="D399" s="4402"/>
      <c r="E399" s="2205" t="s">
        <v>696</v>
      </c>
      <c r="F399" s="2205" t="s">
        <v>34</v>
      </c>
      <c r="G399" s="2205" t="s">
        <v>536</v>
      </c>
      <c r="H399" s="2205" t="s">
        <v>1569</v>
      </c>
      <c r="I399" s="4433"/>
      <c r="J399" s="2206" t="s">
        <v>69</v>
      </c>
      <c r="K399" s="3761">
        <v>180</v>
      </c>
      <c r="L399" s="1172"/>
      <c r="M399" s="1173"/>
      <c r="N399" s="1625"/>
      <c r="O399" s="1174" t="s">
        <v>80</v>
      </c>
      <c r="P399" s="1625">
        <v>480</v>
      </c>
      <c r="Q399" s="1625">
        <v>3</v>
      </c>
      <c r="R399" s="1175">
        <f t="shared" si="73"/>
        <v>1440</v>
      </c>
      <c r="S399" s="1130" t="s">
        <v>383</v>
      </c>
      <c r="T399" s="1977"/>
    </row>
    <row r="400" spans="1:20" s="973" customFormat="1" ht="12.75" customHeight="1" thickBot="1">
      <c r="A400" s="2461" t="s">
        <v>356</v>
      </c>
      <c r="B400" s="4395"/>
      <c r="C400" s="3952">
        <v>357219</v>
      </c>
      <c r="D400" s="3952">
        <v>1514</v>
      </c>
      <c r="E400" s="3952" t="s">
        <v>718</v>
      </c>
      <c r="F400" s="3952" t="s">
        <v>34</v>
      </c>
      <c r="G400" s="3952" t="s">
        <v>536</v>
      </c>
      <c r="H400" s="3952" t="s">
        <v>1637</v>
      </c>
      <c r="I400" s="4381" t="s">
        <v>132</v>
      </c>
      <c r="J400" s="2691" t="s">
        <v>1678</v>
      </c>
      <c r="K400" s="3952">
        <v>365</v>
      </c>
      <c r="L400" s="1172"/>
      <c r="M400" s="1173"/>
      <c r="N400" s="1625"/>
      <c r="O400" s="1174" t="s">
        <v>80</v>
      </c>
      <c r="P400" s="1625">
        <v>480</v>
      </c>
      <c r="Q400" s="1625">
        <v>3</v>
      </c>
      <c r="R400" s="1175">
        <f t="shared" si="73"/>
        <v>1440</v>
      </c>
      <c r="S400" s="1132" t="s">
        <v>385</v>
      </c>
      <c r="T400" s="1977"/>
    </row>
    <row r="401" spans="1:23" s="973" customFormat="1" ht="12.75" customHeight="1">
      <c r="A401" s="2461" t="s">
        <v>356</v>
      </c>
      <c r="B401" s="4395"/>
      <c r="C401" s="3953"/>
      <c r="D401" s="3953"/>
      <c r="E401" s="3953"/>
      <c r="F401" s="3953"/>
      <c r="G401" s="3953"/>
      <c r="H401" s="3953"/>
      <c r="I401" s="4382"/>
      <c r="J401" s="2691" t="s">
        <v>134</v>
      </c>
      <c r="K401" s="3953"/>
      <c r="L401" s="1172"/>
      <c r="M401" s="1173"/>
      <c r="N401" s="1625"/>
      <c r="O401" s="1174" t="s">
        <v>80</v>
      </c>
      <c r="P401" s="1625">
        <v>480</v>
      </c>
      <c r="Q401" s="1625">
        <v>3</v>
      </c>
      <c r="R401" s="1175">
        <f t="shared" si="73"/>
        <v>1440</v>
      </c>
      <c r="S401" s="3886" t="s">
        <v>383</v>
      </c>
      <c r="T401" s="1977"/>
    </row>
    <row r="402" spans="1:23" s="973" customFormat="1" ht="12.75" customHeight="1" thickBot="1">
      <c r="A402" s="2461" t="s">
        <v>356</v>
      </c>
      <c r="B402" s="4395"/>
      <c r="C402" s="3954"/>
      <c r="D402" s="3954"/>
      <c r="E402" s="3954"/>
      <c r="F402" s="3954"/>
      <c r="G402" s="3954"/>
      <c r="H402" s="3954"/>
      <c r="I402" s="4383"/>
      <c r="J402" s="2691" t="s">
        <v>135</v>
      </c>
      <c r="K402" s="3954"/>
      <c r="L402" s="1172"/>
      <c r="M402" s="1173"/>
      <c r="N402" s="1625"/>
      <c r="O402" s="1174" t="s">
        <v>80</v>
      </c>
      <c r="P402" s="1625">
        <v>480</v>
      </c>
      <c r="Q402" s="1625">
        <v>3</v>
      </c>
      <c r="R402" s="1175">
        <f t="shared" si="73"/>
        <v>1440</v>
      </c>
      <c r="S402" s="3887"/>
      <c r="T402" s="1977"/>
    </row>
    <row r="403" spans="1:23" s="973" customFormat="1" ht="12.75" customHeight="1" thickBot="1">
      <c r="A403" s="2461" t="s">
        <v>356</v>
      </c>
      <c r="B403" s="4395"/>
      <c r="C403" s="3990">
        <v>357291</v>
      </c>
      <c r="D403" s="3990">
        <v>1516</v>
      </c>
      <c r="E403" s="3990" t="s">
        <v>718</v>
      </c>
      <c r="F403" s="3990" t="s">
        <v>34</v>
      </c>
      <c r="G403" s="3990" t="s">
        <v>536</v>
      </c>
      <c r="H403" s="3990" t="s">
        <v>1637</v>
      </c>
      <c r="I403" s="4427" t="s">
        <v>139</v>
      </c>
      <c r="J403" s="2692" t="s">
        <v>1679</v>
      </c>
      <c r="K403" s="3990">
        <v>365</v>
      </c>
      <c r="L403" s="1172"/>
      <c r="M403" s="1173"/>
      <c r="N403" s="1625"/>
      <c r="O403" s="1174" t="s">
        <v>80</v>
      </c>
      <c r="P403" s="1625">
        <v>480</v>
      </c>
      <c r="Q403" s="1625">
        <v>3</v>
      </c>
      <c r="R403" s="1175">
        <f t="shared" si="73"/>
        <v>1440</v>
      </c>
      <c r="S403" s="1132" t="s">
        <v>385</v>
      </c>
      <c r="T403" s="1977"/>
    </row>
    <row r="404" spans="1:23" s="973" customFormat="1" ht="12.75" customHeight="1" thickBot="1">
      <c r="A404" s="2461" t="s">
        <v>356</v>
      </c>
      <c r="B404" s="4395"/>
      <c r="C404" s="3991"/>
      <c r="D404" s="3991"/>
      <c r="E404" s="3991"/>
      <c r="F404" s="3991"/>
      <c r="G404" s="3991"/>
      <c r="H404" s="3991"/>
      <c r="I404" s="4428"/>
      <c r="J404" s="2692" t="s">
        <v>143</v>
      </c>
      <c r="K404" s="3991"/>
      <c r="L404" s="1172"/>
      <c r="M404" s="1173"/>
      <c r="N404" s="1625"/>
      <c r="O404" s="1174" t="s">
        <v>80</v>
      </c>
      <c r="P404" s="1625">
        <v>480</v>
      </c>
      <c r="Q404" s="1625">
        <v>3</v>
      </c>
      <c r="R404" s="1175">
        <f t="shared" si="73"/>
        <v>1440</v>
      </c>
      <c r="S404" s="1130" t="s">
        <v>383</v>
      </c>
      <c r="T404" s="1977"/>
    </row>
    <row r="405" spans="1:23" s="973" customFormat="1" ht="12" customHeight="1">
      <c r="A405" s="2461" t="s">
        <v>356</v>
      </c>
      <c r="B405" s="4395"/>
      <c r="C405" s="4004">
        <v>357220</v>
      </c>
      <c r="D405" s="4004">
        <v>1517</v>
      </c>
      <c r="E405" s="4004" t="s">
        <v>718</v>
      </c>
      <c r="F405" s="4004" t="s">
        <v>34</v>
      </c>
      <c r="G405" s="4004" t="s">
        <v>536</v>
      </c>
      <c r="H405" s="4004" t="s">
        <v>1637</v>
      </c>
      <c r="I405" s="4434" t="s">
        <v>144</v>
      </c>
      <c r="J405" s="2693" t="s">
        <v>1680</v>
      </c>
      <c r="K405" s="4004">
        <v>365</v>
      </c>
      <c r="L405" s="1172"/>
      <c r="M405" s="1173"/>
      <c r="N405" s="1625"/>
      <c r="O405" s="1174" t="s">
        <v>80</v>
      </c>
      <c r="P405" s="1625">
        <v>480</v>
      </c>
      <c r="Q405" s="1625">
        <v>3</v>
      </c>
      <c r="R405" s="1175">
        <f t="shared" si="73"/>
        <v>1440</v>
      </c>
      <c r="S405" s="3886" t="s">
        <v>385</v>
      </c>
      <c r="T405" s="1977"/>
    </row>
    <row r="406" spans="1:23" s="973" customFormat="1" ht="12.75" customHeight="1" thickBot="1">
      <c r="A406" s="2461" t="s">
        <v>356</v>
      </c>
      <c r="B406" s="4395"/>
      <c r="C406" s="4006"/>
      <c r="D406" s="4006"/>
      <c r="E406" s="4006"/>
      <c r="F406" s="4006"/>
      <c r="G406" s="4006"/>
      <c r="H406" s="4006"/>
      <c r="I406" s="4436"/>
      <c r="J406" s="2693" t="s">
        <v>146</v>
      </c>
      <c r="K406" s="4006"/>
      <c r="L406" s="1172"/>
      <c r="M406" s="1173"/>
      <c r="N406" s="1625"/>
      <c r="O406" s="1174" t="s">
        <v>80</v>
      </c>
      <c r="P406" s="1625">
        <v>480</v>
      </c>
      <c r="Q406" s="1625">
        <v>3</v>
      </c>
      <c r="R406" s="1175">
        <f t="shared" si="73"/>
        <v>1440</v>
      </c>
      <c r="S406" s="3887"/>
      <c r="T406" s="1977"/>
    </row>
    <row r="407" spans="1:23" s="973" customFormat="1" ht="12.75" customHeight="1">
      <c r="A407" s="2461" t="s">
        <v>356</v>
      </c>
      <c r="B407" s="4395"/>
      <c r="C407" s="4390">
        <v>366383</v>
      </c>
      <c r="D407" s="4388">
        <v>6797</v>
      </c>
      <c r="E407" s="4388" t="s">
        <v>718</v>
      </c>
      <c r="F407" s="4388" t="s">
        <v>34</v>
      </c>
      <c r="G407" s="4388" t="s">
        <v>536</v>
      </c>
      <c r="H407" s="4388" t="s">
        <v>1624</v>
      </c>
      <c r="I407" s="4412" t="s">
        <v>1723</v>
      </c>
      <c r="J407" s="2719" t="s">
        <v>1724</v>
      </c>
      <c r="K407" s="4388">
        <v>365</v>
      </c>
      <c r="L407" s="701"/>
      <c r="M407" s="702"/>
      <c r="N407" s="4106" t="s">
        <v>80</v>
      </c>
      <c r="O407" s="4106"/>
      <c r="P407" s="3547">
        <v>480</v>
      </c>
      <c r="Q407" s="3547">
        <v>3</v>
      </c>
      <c r="R407" s="3767">
        <f>P407*Q407</f>
        <v>1440</v>
      </c>
      <c r="S407" s="3886" t="s">
        <v>385</v>
      </c>
      <c r="T407" s="1977"/>
    </row>
    <row r="408" spans="1:23" s="973" customFormat="1" ht="12.75" customHeight="1" thickBot="1">
      <c r="A408" s="2461" t="s">
        <v>356</v>
      </c>
      <c r="B408" s="4395"/>
      <c r="C408" s="4391"/>
      <c r="D408" s="4389"/>
      <c r="E408" s="4389"/>
      <c r="F408" s="4389"/>
      <c r="G408" s="4389"/>
      <c r="H408" s="4389"/>
      <c r="I408" s="4413"/>
      <c r="J408" s="2719" t="s">
        <v>1725</v>
      </c>
      <c r="K408" s="4389"/>
      <c r="L408" s="701"/>
      <c r="M408" s="702"/>
      <c r="N408" s="3761" t="s">
        <v>80</v>
      </c>
      <c r="O408" s="3761"/>
      <c r="P408" s="3744"/>
      <c r="Q408" s="3744"/>
      <c r="R408" s="3746"/>
      <c r="S408" s="3887"/>
      <c r="T408" s="1977"/>
    </row>
    <row r="409" spans="1:23" s="973" customFormat="1" ht="12.75" customHeight="1">
      <c r="A409" s="2461" t="s">
        <v>356</v>
      </c>
      <c r="B409" s="4395"/>
      <c r="C409" s="2788">
        <v>366813</v>
      </c>
      <c r="D409" s="2789">
        <v>7164</v>
      </c>
      <c r="E409" s="2789" t="s">
        <v>718</v>
      </c>
      <c r="F409" s="2789" t="s">
        <v>34</v>
      </c>
      <c r="G409" s="2789" t="s">
        <v>536</v>
      </c>
      <c r="H409" s="2789" t="str">
        <f t="shared" ref="H409" si="74">A409&amp;"-"&amp;E409&amp;F409&amp;"-"&amp;G409</f>
        <v>PK5-YR-ME</v>
      </c>
      <c r="I409" s="2792" t="s">
        <v>1785</v>
      </c>
      <c r="J409" s="2791" t="s">
        <v>1788</v>
      </c>
      <c r="K409" s="2790">
        <v>365</v>
      </c>
      <c r="L409" s="1172"/>
      <c r="M409" s="1173"/>
      <c r="N409" s="1173"/>
      <c r="O409" s="1694" t="s">
        <v>80</v>
      </c>
      <c r="P409" s="964"/>
      <c r="Q409" s="964">
        <v>30</v>
      </c>
      <c r="R409" s="964">
        <v>1</v>
      </c>
      <c r="S409" s="2787">
        <v>30</v>
      </c>
      <c r="T409" s="1132" t="s">
        <v>385</v>
      </c>
      <c r="U409" s="1252"/>
      <c r="V409" s="1251"/>
      <c r="W409" s="1251"/>
    </row>
    <row r="410" spans="1:23" ht="12.75" customHeight="1" thickBot="1">
      <c r="A410" s="2461" t="s">
        <v>356</v>
      </c>
      <c r="B410" s="4395"/>
      <c r="C410" s="2689">
        <v>366335</v>
      </c>
      <c r="D410" s="2689">
        <v>6783</v>
      </c>
      <c r="E410" s="2690" t="s">
        <v>718</v>
      </c>
      <c r="F410" s="2682" t="s">
        <v>34</v>
      </c>
      <c r="G410" s="2682" t="s">
        <v>536</v>
      </c>
      <c r="H410" s="2682" t="str">
        <f t="shared" ref="H410" si="75">A410&amp;"-"&amp;E410&amp;F410&amp;"-"&amp;G410</f>
        <v>PK5-YR-ME</v>
      </c>
      <c r="I410" s="2686" t="s">
        <v>1661</v>
      </c>
      <c r="J410" s="2684" t="s">
        <v>1709</v>
      </c>
      <c r="K410" s="2685">
        <v>540</v>
      </c>
      <c r="L410" s="701"/>
      <c r="M410" s="702"/>
      <c r="O410" s="970" t="s">
        <v>80</v>
      </c>
      <c r="P410" s="970"/>
      <c r="Q410" s="970">
        <v>60</v>
      </c>
      <c r="R410" s="970">
        <v>1</v>
      </c>
      <c r="S410" s="1905">
        <v>60</v>
      </c>
      <c r="T410" s="2655" t="s">
        <v>385</v>
      </c>
      <c r="U410" s="1252"/>
      <c r="V410" s="666"/>
      <c r="W410" s="666"/>
    </row>
    <row r="411" spans="1:23" s="973" customFormat="1" ht="12.75" customHeight="1" thickBot="1">
      <c r="A411" s="2461" t="s">
        <v>356</v>
      </c>
      <c r="B411" s="4395"/>
      <c r="C411" s="4106">
        <v>357294</v>
      </c>
      <c r="D411" s="4106">
        <v>1518</v>
      </c>
      <c r="E411" s="988" t="s">
        <v>34</v>
      </c>
      <c r="F411" s="988" t="s">
        <v>9</v>
      </c>
      <c r="G411" s="988" t="s">
        <v>536</v>
      </c>
      <c r="H411" s="988" t="s">
        <v>1569</v>
      </c>
      <c r="I411" s="3568" t="s">
        <v>147</v>
      </c>
      <c r="J411" s="2191" t="s">
        <v>1550</v>
      </c>
      <c r="K411" s="4106">
        <v>120</v>
      </c>
      <c r="L411" s="1172"/>
      <c r="M411" s="1173"/>
      <c r="N411" s="1625"/>
      <c r="O411" s="1174" t="s">
        <v>80</v>
      </c>
      <c r="P411" s="1625">
        <v>120</v>
      </c>
      <c r="Q411" s="1625">
        <v>2</v>
      </c>
      <c r="R411" s="1175">
        <f t="shared" si="73"/>
        <v>240</v>
      </c>
      <c r="S411" s="1130" t="s">
        <v>384</v>
      </c>
      <c r="T411" s="1977"/>
    </row>
    <row r="412" spans="1:23" s="973" customFormat="1" ht="12.75" customHeight="1" thickBot="1">
      <c r="A412" s="2461" t="s">
        <v>356</v>
      </c>
      <c r="B412" s="4395"/>
      <c r="C412" s="3760"/>
      <c r="D412" s="3760"/>
      <c r="E412" s="988" t="s">
        <v>34</v>
      </c>
      <c r="F412" s="988" t="s">
        <v>9</v>
      </c>
      <c r="G412" s="988" t="s">
        <v>536</v>
      </c>
      <c r="H412" s="988" t="s">
        <v>1569</v>
      </c>
      <c r="I412" s="3753"/>
      <c r="J412" s="3842" t="s">
        <v>1551</v>
      </c>
      <c r="K412" s="3760"/>
      <c r="L412" s="637"/>
      <c r="M412" s="1251"/>
      <c r="N412" s="1960"/>
      <c r="O412" s="2174"/>
      <c r="P412" s="1960"/>
      <c r="Q412" s="1960"/>
      <c r="R412" s="1499"/>
      <c r="S412" s="1130"/>
      <c r="T412" s="1977"/>
    </row>
    <row r="413" spans="1:23" s="973" customFormat="1" ht="12.75" customHeight="1" thickBot="1">
      <c r="A413" s="2461" t="s">
        <v>356</v>
      </c>
      <c r="B413" s="4396"/>
      <c r="C413" s="3795"/>
      <c r="D413" s="3795"/>
      <c r="E413" s="2192" t="s">
        <v>34</v>
      </c>
      <c r="F413" s="2192" t="s">
        <v>9</v>
      </c>
      <c r="G413" s="2192" t="s">
        <v>536</v>
      </c>
      <c r="H413" s="2192" t="s">
        <v>1569</v>
      </c>
      <c r="I413" s="3569"/>
      <c r="J413" s="4362"/>
      <c r="K413" s="3795">
        <v>120</v>
      </c>
      <c r="L413" s="1360"/>
      <c r="M413" s="1361"/>
      <c r="N413" s="1961"/>
      <c r="O413" s="2175" t="s">
        <v>80</v>
      </c>
      <c r="P413" s="1961">
        <v>120</v>
      </c>
      <c r="Q413" s="1961">
        <v>2</v>
      </c>
      <c r="R413" s="1494">
        <f t="shared" si="73"/>
        <v>240</v>
      </c>
      <c r="S413" s="1130" t="s">
        <v>383</v>
      </c>
      <c r="T413" s="1977"/>
    </row>
    <row r="414" spans="1:23" s="973" customFormat="1" ht="12" customHeight="1">
      <c r="A414" s="2699" t="s">
        <v>356</v>
      </c>
      <c r="B414" s="4394" t="s">
        <v>435</v>
      </c>
      <c r="C414" s="3759">
        <v>357295</v>
      </c>
      <c r="D414" s="3759">
        <v>1507</v>
      </c>
      <c r="E414" s="603"/>
      <c r="F414" s="603"/>
      <c r="G414" s="603"/>
      <c r="H414" s="603"/>
      <c r="I414" s="634" t="s">
        <v>106</v>
      </c>
      <c r="J414" s="652" t="s">
        <v>107</v>
      </c>
      <c r="K414" s="3742">
        <v>30</v>
      </c>
      <c r="L414" s="1495"/>
      <c r="M414" s="1496"/>
      <c r="N414" s="950"/>
      <c r="O414" s="1497" t="s">
        <v>80</v>
      </c>
      <c r="P414" s="950">
        <v>60</v>
      </c>
      <c r="Q414" s="950">
        <v>1</v>
      </c>
      <c r="R414" s="1498">
        <f t="shared" ref="R414:R441" si="76">P414*Q414</f>
        <v>60</v>
      </c>
      <c r="S414" s="3886" t="s">
        <v>383</v>
      </c>
      <c r="T414" s="1977"/>
    </row>
    <row r="415" spans="1:23" s="973" customFormat="1" ht="12" customHeight="1">
      <c r="A415" s="2461" t="s">
        <v>356</v>
      </c>
      <c r="B415" s="4395"/>
      <c r="C415" s="3760"/>
      <c r="D415" s="3760"/>
      <c r="E415" s="640"/>
      <c r="F415" s="640"/>
      <c r="G415" s="640"/>
      <c r="H415" s="640"/>
      <c r="I415" s="641" t="s">
        <v>106</v>
      </c>
      <c r="J415" s="700" t="s">
        <v>108</v>
      </c>
      <c r="K415" s="3743"/>
      <c r="L415" s="1172"/>
      <c r="M415" s="1173"/>
      <c r="N415" s="1625"/>
      <c r="O415" s="1174" t="s">
        <v>80</v>
      </c>
      <c r="P415" s="1625">
        <v>60</v>
      </c>
      <c r="Q415" s="1625">
        <v>1</v>
      </c>
      <c r="R415" s="1175">
        <f t="shared" si="76"/>
        <v>60</v>
      </c>
      <c r="S415" s="3882"/>
      <c r="T415" s="1251"/>
    </row>
    <row r="416" spans="1:23" s="973" customFormat="1" ht="12" customHeight="1">
      <c r="A416" s="2461" t="s">
        <v>356</v>
      </c>
      <c r="B416" s="4395"/>
      <c r="C416" s="3760"/>
      <c r="D416" s="3760"/>
      <c r="E416" s="640"/>
      <c r="F416" s="640"/>
      <c r="G416" s="640"/>
      <c r="H416" s="640"/>
      <c r="I416" s="641" t="s">
        <v>106</v>
      </c>
      <c r="J416" s="700" t="s">
        <v>109</v>
      </c>
      <c r="K416" s="3743"/>
      <c r="L416" s="1172"/>
      <c r="M416" s="1173"/>
      <c r="N416" s="1625"/>
      <c r="O416" s="1174" t="s">
        <v>80</v>
      </c>
      <c r="P416" s="1625">
        <v>60</v>
      </c>
      <c r="Q416" s="1625">
        <v>1</v>
      </c>
      <c r="R416" s="1175">
        <f t="shared" si="76"/>
        <v>60</v>
      </c>
      <c r="S416" s="3882"/>
      <c r="T416" s="1251"/>
    </row>
    <row r="417" spans="1:20" s="973" customFormat="1" ht="12" customHeight="1">
      <c r="A417" s="2461" t="s">
        <v>356</v>
      </c>
      <c r="B417" s="4395"/>
      <c r="C417" s="3760"/>
      <c r="D417" s="3760"/>
      <c r="E417" s="640"/>
      <c r="F417" s="640"/>
      <c r="G417" s="640"/>
      <c r="H417" s="640"/>
      <c r="I417" s="609" t="s">
        <v>110</v>
      </c>
      <c r="J417" s="700" t="s">
        <v>128</v>
      </c>
      <c r="K417" s="3743"/>
      <c r="L417" s="1172"/>
      <c r="M417" s="1173"/>
      <c r="N417" s="1625"/>
      <c r="O417" s="1174" t="s">
        <v>80</v>
      </c>
      <c r="P417" s="1625">
        <v>60</v>
      </c>
      <c r="Q417" s="1625">
        <v>1</v>
      </c>
      <c r="R417" s="1175">
        <f t="shared" si="76"/>
        <v>60</v>
      </c>
      <c r="S417" s="3882"/>
      <c r="T417" s="1251"/>
    </row>
    <row r="418" spans="1:20" s="973" customFormat="1" ht="12" customHeight="1">
      <c r="A418" s="2461" t="s">
        <v>356</v>
      </c>
      <c r="B418" s="4395"/>
      <c r="C418" s="3760"/>
      <c r="D418" s="3760"/>
      <c r="E418" s="640"/>
      <c r="F418" s="640"/>
      <c r="G418" s="640"/>
      <c r="H418" s="640"/>
      <c r="I418" s="609" t="s">
        <v>112</v>
      </c>
      <c r="J418" s="700" t="s">
        <v>113</v>
      </c>
      <c r="K418" s="3743"/>
      <c r="L418" s="1172"/>
      <c r="M418" s="1173"/>
      <c r="N418" s="1625"/>
      <c r="O418" s="1174" t="s">
        <v>80</v>
      </c>
      <c r="P418" s="1625">
        <v>60</v>
      </c>
      <c r="Q418" s="1625">
        <v>1</v>
      </c>
      <c r="R418" s="1175">
        <f t="shared" si="76"/>
        <v>60</v>
      </c>
      <c r="S418" s="3882"/>
      <c r="T418" s="1251"/>
    </row>
    <row r="419" spans="1:20" s="973" customFormat="1" ht="12.75" customHeight="1">
      <c r="A419" s="2461" t="s">
        <v>356</v>
      </c>
      <c r="B419" s="4395"/>
      <c r="C419" s="3760"/>
      <c r="D419" s="3760"/>
      <c r="E419" s="640"/>
      <c r="F419" s="640"/>
      <c r="G419" s="640"/>
      <c r="H419" s="640"/>
      <c r="I419" s="609" t="s">
        <v>114</v>
      </c>
      <c r="J419" s="700" t="s">
        <v>115</v>
      </c>
      <c r="K419" s="3743"/>
      <c r="L419" s="1172"/>
      <c r="M419" s="1173"/>
      <c r="N419" s="1625"/>
      <c r="O419" s="1174" t="s">
        <v>80</v>
      </c>
      <c r="P419" s="1625">
        <v>60</v>
      </c>
      <c r="Q419" s="1625">
        <v>1</v>
      </c>
      <c r="R419" s="1175">
        <f t="shared" si="76"/>
        <v>60</v>
      </c>
      <c r="S419" s="3882"/>
      <c r="T419" s="1251"/>
    </row>
    <row r="420" spans="1:20" s="973" customFormat="1" ht="12.75" customHeight="1">
      <c r="A420" s="2461" t="s">
        <v>356</v>
      </c>
      <c r="B420" s="4395"/>
      <c r="C420" s="3760"/>
      <c r="D420" s="3760"/>
      <c r="E420" s="640"/>
      <c r="F420" s="640"/>
      <c r="G420" s="640"/>
      <c r="H420" s="640"/>
      <c r="I420" s="641" t="s">
        <v>116</v>
      </c>
      <c r="J420" s="700" t="s">
        <v>117</v>
      </c>
      <c r="K420" s="3743"/>
      <c r="L420" s="1172"/>
      <c r="M420" s="1173"/>
      <c r="N420" s="1625"/>
      <c r="O420" s="1174" t="s">
        <v>80</v>
      </c>
      <c r="P420" s="1625">
        <v>60</v>
      </c>
      <c r="Q420" s="1625">
        <v>1</v>
      </c>
      <c r="R420" s="1175">
        <f t="shared" si="76"/>
        <v>60</v>
      </c>
      <c r="S420" s="3882"/>
      <c r="T420" s="1251"/>
    </row>
    <row r="421" spans="1:20" s="973" customFormat="1" ht="12.75" customHeight="1">
      <c r="A421" s="2461" t="s">
        <v>356</v>
      </c>
      <c r="B421" s="4395"/>
      <c r="C421" s="3760"/>
      <c r="D421" s="3760"/>
      <c r="E421" s="640"/>
      <c r="F421" s="640"/>
      <c r="G421" s="640"/>
      <c r="H421" s="640"/>
      <c r="I421" s="641" t="s">
        <v>116</v>
      </c>
      <c r="J421" s="700" t="s">
        <v>118</v>
      </c>
      <c r="K421" s="3743"/>
      <c r="L421" s="1172"/>
      <c r="M421" s="1173"/>
      <c r="N421" s="1625"/>
      <c r="O421" s="1174" t="s">
        <v>80</v>
      </c>
      <c r="P421" s="1625">
        <v>60</v>
      </c>
      <c r="Q421" s="1625">
        <v>1</v>
      </c>
      <c r="R421" s="1175">
        <f t="shared" si="76"/>
        <v>60</v>
      </c>
      <c r="S421" s="3882"/>
      <c r="T421" s="1251"/>
    </row>
    <row r="422" spans="1:20" s="973" customFormat="1" ht="12.75" customHeight="1">
      <c r="A422" s="2461" t="s">
        <v>356</v>
      </c>
      <c r="B422" s="4395"/>
      <c r="C422" s="3760"/>
      <c r="D422" s="3760"/>
      <c r="E422" s="640"/>
      <c r="F422" s="640"/>
      <c r="G422" s="640"/>
      <c r="H422" s="640"/>
      <c r="I422" s="641" t="s">
        <v>116</v>
      </c>
      <c r="J422" s="700" t="s">
        <v>119</v>
      </c>
      <c r="K422" s="3743"/>
      <c r="L422" s="1172"/>
      <c r="M422" s="1173"/>
      <c r="N422" s="1625"/>
      <c r="O422" s="1174" t="s">
        <v>80</v>
      </c>
      <c r="P422" s="1625">
        <v>60</v>
      </c>
      <c r="Q422" s="1625">
        <v>1</v>
      </c>
      <c r="R422" s="1175">
        <f t="shared" si="76"/>
        <v>60</v>
      </c>
      <c r="S422" s="3882"/>
      <c r="T422" s="1251"/>
    </row>
    <row r="423" spans="1:20" s="973" customFormat="1" ht="12.75" customHeight="1" thickBot="1">
      <c r="A423" s="2461" t="s">
        <v>356</v>
      </c>
      <c r="B423" s="4395"/>
      <c r="C423" s="3795"/>
      <c r="D423" s="3795"/>
      <c r="E423" s="662"/>
      <c r="F423" s="662"/>
      <c r="G423" s="662"/>
      <c r="H423" s="662"/>
      <c r="I423" s="677" t="s">
        <v>120</v>
      </c>
      <c r="J423" s="664" t="s">
        <v>121</v>
      </c>
      <c r="K423" s="3548"/>
      <c r="L423" s="637"/>
      <c r="M423" s="1251"/>
      <c r="N423" s="1960"/>
      <c r="O423" s="2174" t="s">
        <v>80</v>
      </c>
      <c r="P423" s="1960">
        <v>60</v>
      </c>
      <c r="Q423" s="1960">
        <v>1</v>
      </c>
      <c r="R423" s="1499">
        <f t="shared" si="76"/>
        <v>60</v>
      </c>
      <c r="S423" s="3882"/>
      <c r="T423" s="1251"/>
    </row>
    <row r="424" spans="1:20" s="973" customFormat="1" ht="12.75" customHeight="1" thickBot="1">
      <c r="A424" s="2461" t="s">
        <v>356</v>
      </c>
      <c r="B424" s="4395"/>
      <c r="C424" s="1728">
        <v>357325</v>
      </c>
      <c r="D424" s="1728">
        <v>1510</v>
      </c>
      <c r="E424" s="2087" t="s">
        <v>34</v>
      </c>
      <c r="F424" s="2087" t="s">
        <v>42</v>
      </c>
      <c r="G424" s="2087" t="s">
        <v>706</v>
      </c>
      <c r="H424" s="2087" t="s">
        <v>1356</v>
      </c>
      <c r="I424" s="2088" t="s">
        <v>1307</v>
      </c>
      <c r="J424" s="2088" t="s">
        <v>1308</v>
      </c>
      <c r="K424" s="957">
        <v>120</v>
      </c>
      <c r="L424" s="1492"/>
      <c r="M424" s="1493"/>
      <c r="N424" s="957"/>
      <c r="O424" s="957" t="s">
        <v>80</v>
      </c>
      <c r="P424" s="957">
        <v>60</v>
      </c>
      <c r="Q424" s="957">
        <v>2</v>
      </c>
      <c r="R424" s="1171">
        <f t="shared" si="76"/>
        <v>120</v>
      </c>
      <c r="S424" s="1130" t="s">
        <v>383</v>
      </c>
      <c r="T424" s="1977"/>
    </row>
    <row r="425" spans="1:20" s="973" customFormat="1" ht="12.75" customHeight="1">
      <c r="A425" s="2461" t="s">
        <v>356</v>
      </c>
      <c r="B425" s="4395"/>
      <c r="C425" s="4400">
        <v>357324</v>
      </c>
      <c r="D425" s="4400">
        <v>1513</v>
      </c>
      <c r="E425" s="2205" t="s">
        <v>696</v>
      </c>
      <c r="F425" s="2205" t="s">
        <v>34</v>
      </c>
      <c r="G425" s="2205" t="s">
        <v>536</v>
      </c>
      <c r="H425" s="2205" t="s">
        <v>1569</v>
      </c>
      <c r="I425" s="4431" t="s">
        <v>130</v>
      </c>
      <c r="J425" s="2206" t="s">
        <v>68</v>
      </c>
      <c r="K425" s="3759">
        <v>180</v>
      </c>
      <c r="L425" s="1172"/>
      <c r="M425" s="1173"/>
      <c r="N425" s="1625"/>
      <c r="O425" s="1174" t="s">
        <v>80</v>
      </c>
      <c r="P425" s="1625">
        <v>480</v>
      </c>
      <c r="Q425" s="1625">
        <v>3</v>
      </c>
      <c r="R425" s="1175">
        <f t="shared" si="76"/>
        <v>1440</v>
      </c>
      <c r="S425" s="3891" t="s">
        <v>384</v>
      </c>
      <c r="T425" s="1977"/>
    </row>
    <row r="426" spans="1:20" s="973" customFormat="1" ht="12.75" customHeight="1" thickBot="1">
      <c r="A426" s="2461" t="s">
        <v>356</v>
      </c>
      <c r="B426" s="4395"/>
      <c r="C426" s="4401"/>
      <c r="D426" s="4401"/>
      <c r="E426" s="2205" t="s">
        <v>696</v>
      </c>
      <c r="F426" s="2205" t="s">
        <v>34</v>
      </c>
      <c r="G426" s="2205" t="s">
        <v>536</v>
      </c>
      <c r="H426" s="2205" t="s">
        <v>1569</v>
      </c>
      <c r="I426" s="4432"/>
      <c r="J426" s="2206" t="s">
        <v>131</v>
      </c>
      <c r="K426" s="3760">
        <v>180</v>
      </c>
      <c r="L426" s="1172"/>
      <c r="M426" s="1173"/>
      <c r="N426" s="1625"/>
      <c r="O426" s="1174" t="s">
        <v>80</v>
      </c>
      <c r="P426" s="1625">
        <v>480</v>
      </c>
      <c r="Q426" s="1625">
        <v>3</v>
      </c>
      <c r="R426" s="1175">
        <f t="shared" si="76"/>
        <v>1440</v>
      </c>
      <c r="S426" s="3887"/>
      <c r="T426" s="1977"/>
    </row>
    <row r="427" spans="1:20" s="973" customFormat="1" ht="12.75" customHeight="1" thickBot="1">
      <c r="A427" s="2461" t="s">
        <v>356</v>
      </c>
      <c r="B427" s="4395"/>
      <c r="C427" s="4402"/>
      <c r="D427" s="4402"/>
      <c r="E427" s="2205" t="s">
        <v>696</v>
      </c>
      <c r="F427" s="2205" t="s">
        <v>34</v>
      </c>
      <c r="G427" s="2205" t="s">
        <v>536</v>
      </c>
      <c r="H427" s="2205" t="s">
        <v>1569</v>
      </c>
      <c r="I427" s="4433"/>
      <c r="J427" s="2206" t="s">
        <v>69</v>
      </c>
      <c r="K427" s="3761">
        <v>180</v>
      </c>
      <c r="L427" s="1172"/>
      <c r="M427" s="1173"/>
      <c r="N427" s="1625"/>
      <c r="O427" s="1174" t="s">
        <v>80</v>
      </c>
      <c r="P427" s="1625">
        <v>480</v>
      </c>
      <c r="Q427" s="1625">
        <v>3</v>
      </c>
      <c r="R427" s="1175">
        <f t="shared" si="76"/>
        <v>1440</v>
      </c>
      <c r="S427" s="1130" t="s">
        <v>383</v>
      </c>
      <c r="T427" s="1977"/>
    </row>
    <row r="428" spans="1:20" s="973" customFormat="1" ht="12.75" customHeight="1" thickBot="1">
      <c r="A428" s="2461" t="s">
        <v>356</v>
      </c>
      <c r="B428" s="4395"/>
      <c r="C428" s="3952">
        <v>357321</v>
      </c>
      <c r="D428" s="3952">
        <v>1514</v>
      </c>
      <c r="E428" s="3952" t="s">
        <v>718</v>
      </c>
      <c r="F428" s="3952" t="s">
        <v>34</v>
      </c>
      <c r="G428" s="3952" t="s">
        <v>536</v>
      </c>
      <c r="H428" s="3952" t="s">
        <v>1637</v>
      </c>
      <c r="I428" s="4381" t="s">
        <v>132</v>
      </c>
      <c r="J428" s="2691" t="s">
        <v>1678</v>
      </c>
      <c r="K428" s="3952">
        <v>365</v>
      </c>
      <c r="L428" s="1172"/>
      <c r="M428" s="1173"/>
      <c r="N428" s="1625"/>
      <c r="O428" s="1174" t="s">
        <v>80</v>
      </c>
      <c r="P428" s="1625">
        <v>480</v>
      </c>
      <c r="Q428" s="1625">
        <v>3</v>
      </c>
      <c r="R428" s="1175">
        <f t="shared" si="76"/>
        <v>1440</v>
      </c>
      <c r="S428" s="1132" t="s">
        <v>385</v>
      </c>
      <c r="T428" s="1977"/>
    </row>
    <row r="429" spans="1:20" s="973" customFormat="1" ht="12.75" customHeight="1">
      <c r="A429" s="2461" t="s">
        <v>356</v>
      </c>
      <c r="B429" s="4395"/>
      <c r="C429" s="3953"/>
      <c r="D429" s="3953"/>
      <c r="E429" s="3953"/>
      <c r="F429" s="3953"/>
      <c r="G429" s="3953"/>
      <c r="H429" s="3953"/>
      <c r="I429" s="4382"/>
      <c r="J429" s="2691" t="s">
        <v>134</v>
      </c>
      <c r="K429" s="3953"/>
      <c r="L429" s="1172"/>
      <c r="M429" s="1173"/>
      <c r="N429" s="1625"/>
      <c r="O429" s="1174" t="s">
        <v>80</v>
      </c>
      <c r="P429" s="1625">
        <v>480</v>
      </c>
      <c r="Q429" s="1625">
        <v>3</v>
      </c>
      <c r="R429" s="1175">
        <f t="shared" si="76"/>
        <v>1440</v>
      </c>
      <c r="S429" s="3886" t="s">
        <v>383</v>
      </c>
      <c r="T429" s="1977"/>
    </row>
    <row r="430" spans="1:20" s="973" customFormat="1" ht="12.75" customHeight="1" thickBot="1">
      <c r="A430" s="2461" t="s">
        <v>356</v>
      </c>
      <c r="B430" s="4395"/>
      <c r="C430" s="3954"/>
      <c r="D430" s="3954"/>
      <c r="E430" s="3954"/>
      <c r="F430" s="3954"/>
      <c r="G430" s="3954"/>
      <c r="H430" s="3954"/>
      <c r="I430" s="4383"/>
      <c r="J430" s="2691" t="s">
        <v>135</v>
      </c>
      <c r="K430" s="3954"/>
      <c r="L430" s="1172"/>
      <c r="M430" s="1173"/>
      <c r="N430" s="1625"/>
      <c r="O430" s="1174" t="s">
        <v>80</v>
      </c>
      <c r="P430" s="1625">
        <v>480</v>
      </c>
      <c r="Q430" s="1625">
        <v>3</v>
      </c>
      <c r="R430" s="1175">
        <f t="shared" si="76"/>
        <v>1440</v>
      </c>
      <c r="S430" s="3887"/>
      <c r="T430" s="1977"/>
    </row>
    <row r="431" spans="1:20" s="973" customFormat="1" ht="12.75" customHeight="1" thickBot="1">
      <c r="A431" s="2461" t="s">
        <v>356</v>
      </c>
      <c r="B431" s="4395"/>
      <c r="C431" s="3990">
        <v>357323</v>
      </c>
      <c r="D431" s="3990">
        <v>1516</v>
      </c>
      <c r="E431" s="3990" t="s">
        <v>718</v>
      </c>
      <c r="F431" s="3990" t="s">
        <v>34</v>
      </c>
      <c r="G431" s="3990" t="s">
        <v>536</v>
      </c>
      <c r="H431" s="3990" t="s">
        <v>1637</v>
      </c>
      <c r="I431" s="4427" t="s">
        <v>139</v>
      </c>
      <c r="J431" s="2692" t="s">
        <v>1679</v>
      </c>
      <c r="K431" s="3990">
        <v>365</v>
      </c>
      <c r="L431" s="1172"/>
      <c r="M431" s="1173"/>
      <c r="N431" s="1625"/>
      <c r="O431" s="1174" t="s">
        <v>80</v>
      </c>
      <c r="P431" s="1625">
        <v>480</v>
      </c>
      <c r="Q431" s="1625">
        <v>3</v>
      </c>
      <c r="R431" s="1175">
        <f t="shared" si="76"/>
        <v>1440</v>
      </c>
      <c r="S431" s="1132" t="s">
        <v>385</v>
      </c>
      <c r="T431" s="1977"/>
    </row>
    <row r="432" spans="1:20" s="973" customFormat="1" ht="12.75" customHeight="1" thickBot="1">
      <c r="A432" s="2461" t="s">
        <v>356</v>
      </c>
      <c r="B432" s="4395"/>
      <c r="C432" s="3991"/>
      <c r="D432" s="3991"/>
      <c r="E432" s="3991"/>
      <c r="F432" s="3991"/>
      <c r="G432" s="3991"/>
      <c r="H432" s="3991"/>
      <c r="I432" s="4428"/>
      <c r="J432" s="2692" t="s">
        <v>143</v>
      </c>
      <c r="K432" s="3991"/>
      <c r="L432" s="1172"/>
      <c r="M432" s="1173"/>
      <c r="N432" s="1625"/>
      <c r="O432" s="1174" t="s">
        <v>80</v>
      </c>
      <c r="P432" s="1625">
        <v>480</v>
      </c>
      <c r="Q432" s="1625">
        <v>3</v>
      </c>
      <c r="R432" s="1175">
        <f t="shared" si="76"/>
        <v>1440</v>
      </c>
      <c r="S432" s="1130" t="s">
        <v>383</v>
      </c>
      <c r="T432" s="1977"/>
    </row>
    <row r="433" spans="1:23" s="973" customFormat="1" ht="12" customHeight="1">
      <c r="A433" s="2461" t="s">
        <v>356</v>
      </c>
      <c r="B433" s="4395"/>
      <c r="C433" s="4004">
        <v>357322</v>
      </c>
      <c r="D433" s="4004">
        <v>1517</v>
      </c>
      <c r="E433" s="4004" t="s">
        <v>718</v>
      </c>
      <c r="F433" s="4004" t="s">
        <v>34</v>
      </c>
      <c r="G433" s="4004" t="s">
        <v>536</v>
      </c>
      <c r="H433" s="4004" t="s">
        <v>1637</v>
      </c>
      <c r="I433" s="4434" t="s">
        <v>144</v>
      </c>
      <c r="J433" s="2693" t="s">
        <v>1680</v>
      </c>
      <c r="K433" s="4004">
        <v>365</v>
      </c>
      <c r="L433" s="1172"/>
      <c r="M433" s="1173"/>
      <c r="N433" s="1625"/>
      <c r="O433" s="1174" t="s">
        <v>80</v>
      </c>
      <c r="P433" s="1625">
        <v>480</v>
      </c>
      <c r="Q433" s="1625">
        <v>3</v>
      </c>
      <c r="R433" s="1175">
        <f t="shared" si="76"/>
        <v>1440</v>
      </c>
      <c r="S433" s="3886" t="s">
        <v>385</v>
      </c>
      <c r="T433" s="1977"/>
    </row>
    <row r="434" spans="1:23" s="973" customFormat="1" ht="12.75" customHeight="1" thickBot="1">
      <c r="A434" s="2461" t="s">
        <v>356</v>
      </c>
      <c r="B434" s="4395"/>
      <c r="C434" s="4006"/>
      <c r="D434" s="4006"/>
      <c r="E434" s="4006"/>
      <c r="F434" s="4006"/>
      <c r="G434" s="4006"/>
      <c r="H434" s="4006"/>
      <c r="I434" s="4436"/>
      <c r="J434" s="2693" t="s">
        <v>146</v>
      </c>
      <c r="K434" s="4006"/>
      <c r="L434" s="1172"/>
      <c r="M434" s="1173"/>
      <c r="N434" s="1625"/>
      <c r="O434" s="1174" t="s">
        <v>80</v>
      </c>
      <c r="P434" s="1625">
        <v>480</v>
      </c>
      <c r="Q434" s="1625">
        <v>3</v>
      </c>
      <c r="R434" s="1175">
        <f t="shared" si="76"/>
        <v>1440</v>
      </c>
      <c r="S434" s="3887"/>
      <c r="T434" s="1977"/>
    </row>
    <row r="435" spans="1:23" s="973" customFormat="1" ht="12.75" customHeight="1">
      <c r="A435" s="2461" t="s">
        <v>356</v>
      </c>
      <c r="B435" s="4395"/>
      <c r="C435" s="4390">
        <v>366384</v>
      </c>
      <c r="D435" s="4388">
        <v>6797</v>
      </c>
      <c r="E435" s="4388" t="s">
        <v>718</v>
      </c>
      <c r="F435" s="4388" t="s">
        <v>34</v>
      </c>
      <c r="G435" s="4388" t="s">
        <v>536</v>
      </c>
      <c r="H435" s="4388" t="s">
        <v>1624</v>
      </c>
      <c r="I435" s="4412" t="s">
        <v>1723</v>
      </c>
      <c r="J435" s="2719" t="s">
        <v>1724</v>
      </c>
      <c r="K435" s="4388">
        <v>365</v>
      </c>
      <c r="L435" s="701"/>
      <c r="M435" s="702"/>
      <c r="N435" s="4106" t="s">
        <v>80</v>
      </c>
      <c r="O435" s="4106"/>
      <c r="P435" s="3547">
        <v>480</v>
      </c>
      <c r="Q435" s="3547">
        <v>3</v>
      </c>
      <c r="R435" s="3767">
        <f>P435*Q435</f>
        <v>1440</v>
      </c>
      <c r="S435" s="3886" t="s">
        <v>385</v>
      </c>
      <c r="T435" s="1977"/>
    </row>
    <row r="436" spans="1:23" s="973" customFormat="1" ht="12.75" customHeight="1" thickBot="1">
      <c r="A436" s="2461" t="s">
        <v>356</v>
      </c>
      <c r="B436" s="4395"/>
      <c r="C436" s="4391"/>
      <c r="D436" s="4389"/>
      <c r="E436" s="4389"/>
      <c r="F436" s="4389"/>
      <c r="G436" s="4389"/>
      <c r="H436" s="4389"/>
      <c r="I436" s="4413"/>
      <c r="J436" s="2719" t="s">
        <v>1725</v>
      </c>
      <c r="K436" s="4389"/>
      <c r="L436" s="701"/>
      <c r="M436" s="702"/>
      <c r="N436" s="3761" t="s">
        <v>80</v>
      </c>
      <c r="O436" s="3761"/>
      <c r="P436" s="3744"/>
      <c r="Q436" s="3744"/>
      <c r="R436" s="3746"/>
      <c r="S436" s="3887"/>
      <c r="T436" s="1977"/>
    </row>
    <row r="437" spans="1:23" s="973" customFormat="1" ht="12.75" customHeight="1">
      <c r="A437" s="2461" t="s">
        <v>356</v>
      </c>
      <c r="B437" s="4395"/>
      <c r="C437" s="2788">
        <v>366814</v>
      </c>
      <c r="D437" s="2789">
        <v>7165</v>
      </c>
      <c r="E437" s="2789" t="s">
        <v>718</v>
      </c>
      <c r="F437" s="2789" t="s">
        <v>34</v>
      </c>
      <c r="G437" s="2789" t="s">
        <v>536</v>
      </c>
      <c r="H437" s="2789" t="str">
        <f t="shared" ref="H437" si="77">A437&amp;"-"&amp;E437&amp;F437&amp;"-"&amp;G437</f>
        <v>PK5-YR-ME</v>
      </c>
      <c r="I437" s="2792" t="s">
        <v>1785</v>
      </c>
      <c r="J437" s="2791" t="s">
        <v>1787</v>
      </c>
      <c r="K437" s="2790">
        <v>365</v>
      </c>
      <c r="L437" s="1172"/>
      <c r="M437" s="1173"/>
      <c r="N437" s="1173"/>
      <c r="O437" s="1694" t="s">
        <v>80</v>
      </c>
      <c r="P437" s="964"/>
      <c r="Q437" s="964">
        <v>30</v>
      </c>
      <c r="R437" s="964">
        <v>1</v>
      </c>
      <c r="S437" s="2787">
        <v>30</v>
      </c>
      <c r="T437" s="1132" t="s">
        <v>385</v>
      </c>
      <c r="U437" s="1252"/>
      <c r="V437" s="1251"/>
      <c r="W437" s="1251"/>
    </row>
    <row r="438" spans="1:23" ht="12.75" customHeight="1" thickBot="1">
      <c r="A438" s="2461" t="s">
        <v>356</v>
      </c>
      <c r="B438" s="4395"/>
      <c r="C438" s="2689">
        <v>366336</v>
      </c>
      <c r="D438" s="2689">
        <v>6783</v>
      </c>
      <c r="E438" s="2690" t="s">
        <v>718</v>
      </c>
      <c r="F438" s="2682" t="s">
        <v>34</v>
      </c>
      <c r="G438" s="2682" t="s">
        <v>536</v>
      </c>
      <c r="H438" s="2682" t="str">
        <f t="shared" ref="H438" si="78">A438&amp;"-"&amp;E438&amp;F438&amp;"-"&amp;G438</f>
        <v>PK5-YR-ME</v>
      </c>
      <c r="I438" s="2686" t="s">
        <v>1661</v>
      </c>
      <c r="J438" s="2684" t="s">
        <v>1708</v>
      </c>
      <c r="K438" s="2685">
        <v>540</v>
      </c>
      <c r="L438" s="701"/>
      <c r="M438" s="702"/>
      <c r="O438" s="970" t="s">
        <v>80</v>
      </c>
      <c r="P438" s="970"/>
      <c r="Q438" s="970">
        <v>60</v>
      </c>
      <c r="R438" s="970">
        <v>1</v>
      </c>
      <c r="S438" s="1905">
        <v>60</v>
      </c>
      <c r="T438" s="2655" t="s">
        <v>385</v>
      </c>
      <c r="U438" s="1252"/>
      <c r="V438" s="666"/>
      <c r="W438" s="666"/>
    </row>
    <row r="439" spans="1:23" s="973" customFormat="1" ht="12.75" customHeight="1" thickBot="1">
      <c r="A439" s="2461" t="s">
        <v>356</v>
      </c>
      <c r="B439" s="4395"/>
      <c r="C439" s="4106">
        <v>357326</v>
      </c>
      <c r="D439" s="4106">
        <v>1518</v>
      </c>
      <c r="E439" s="988" t="s">
        <v>34</v>
      </c>
      <c r="F439" s="988" t="s">
        <v>9</v>
      </c>
      <c r="G439" s="988" t="s">
        <v>536</v>
      </c>
      <c r="H439" s="988" t="s">
        <v>1569</v>
      </c>
      <c r="I439" s="3568" t="s">
        <v>147</v>
      </c>
      <c r="J439" s="2191" t="s">
        <v>1550</v>
      </c>
      <c r="K439" s="4106">
        <v>120</v>
      </c>
      <c r="L439" s="1172"/>
      <c r="M439" s="1173"/>
      <c r="N439" s="1625"/>
      <c r="O439" s="1174" t="s">
        <v>80</v>
      </c>
      <c r="P439" s="1625">
        <v>120</v>
      </c>
      <c r="Q439" s="1625">
        <v>2</v>
      </c>
      <c r="R439" s="1175">
        <f t="shared" si="76"/>
        <v>240</v>
      </c>
      <c r="S439" s="1130" t="s">
        <v>384</v>
      </c>
      <c r="T439" s="1977"/>
    </row>
    <row r="440" spans="1:23" s="973" customFormat="1" ht="12.75" customHeight="1" thickBot="1">
      <c r="A440" s="2461" t="s">
        <v>356</v>
      </c>
      <c r="B440" s="4395"/>
      <c r="C440" s="3760"/>
      <c r="D440" s="3760"/>
      <c r="E440" s="988" t="s">
        <v>34</v>
      </c>
      <c r="F440" s="988" t="s">
        <v>9</v>
      </c>
      <c r="G440" s="988" t="s">
        <v>536</v>
      </c>
      <c r="H440" s="988" t="s">
        <v>1569</v>
      </c>
      <c r="I440" s="3753"/>
      <c r="J440" s="3842" t="s">
        <v>1551</v>
      </c>
      <c r="K440" s="3760"/>
      <c r="L440" s="637"/>
      <c r="M440" s="1251"/>
      <c r="N440" s="1960"/>
      <c r="O440" s="2174"/>
      <c r="P440" s="1960"/>
      <c r="Q440" s="1960"/>
      <c r="R440" s="1499"/>
      <c r="S440" s="1130"/>
      <c r="T440" s="1977"/>
    </row>
    <row r="441" spans="1:23" s="973" customFormat="1" ht="12.75" customHeight="1" thickBot="1">
      <c r="A441" s="2461" t="s">
        <v>356</v>
      </c>
      <c r="B441" s="4396"/>
      <c r="C441" s="3795"/>
      <c r="D441" s="3795"/>
      <c r="E441" s="2192" t="s">
        <v>34</v>
      </c>
      <c r="F441" s="2192" t="s">
        <v>9</v>
      </c>
      <c r="G441" s="2192" t="s">
        <v>536</v>
      </c>
      <c r="H441" s="2192" t="s">
        <v>1569</v>
      </c>
      <c r="I441" s="3569"/>
      <c r="J441" s="4362"/>
      <c r="K441" s="3795">
        <v>120</v>
      </c>
      <c r="L441" s="1360"/>
      <c r="M441" s="1361"/>
      <c r="N441" s="1961"/>
      <c r="O441" s="2175" t="s">
        <v>80</v>
      </c>
      <c r="P441" s="1961">
        <v>120</v>
      </c>
      <c r="Q441" s="1961">
        <v>2</v>
      </c>
      <c r="R441" s="1494">
        <f t="shared" si="76"/>
        <v>240</v>
      </c>
      <c r="S441" s="1130" t="s">
        <v>383</v>
      </c>
      <c r="T441" s="1977"/>
    </row>
    <row r="442" spans="1:23" s="973" customFormat="1" ht="12" customHeight="1">
      <c r="A442" s="2699" t="s">
        <v>356</v>
      </c>
      <c r="B442" s="4394" t="s">
        <v>436</v>
      </c>
      <c r="C442" s="3759">
        <v>357327</v>
      </c>
      <c r="D442" s="3759">
        <v>1507</v>
      </c>
      <c r="E442" s="603"/>
      <c r="F442" s="603"/>
      <c r="G442" s="603"/>
      <c r="H442" s="603"/>
      <c r="I442" s="634" t="s">
        <v>106</v>
      </c>
      <c r="J442" s="652" t="s">
        <v>107</v>
      </c>
      <c r="K442" s="3742">
        <v>30</v>
      </c>
      <c r="L442" s="1495"/>
      <c r="M442" s="1496"/>
      <c r="N442" s="950"/>
      <c r="O442" s="1497" t="s">
        <v>80</v>
      </c>
      <c r="P442" s="950">
        <v>60</v>
      </c>
      <c r="Q442" s="950">
        <v>1</v>
      </c>
      <c r="R442" s="1498">
        <f t="shared" ref="R442:R469" si="79">P442*Q442</f>
        <v>60</v>
      </c>
      <c r="S442" s="3886" t="s">
        <v>383</v>
      </c>
      <c r="T442" s="1977"/>
    </row>
    <row r="443" spans="1:23" s="973" customFormat="1" ht="12" customHeight="1">
      <c r="A443" s="2461" t="s">
        <v>356</v>
      </c>
      <c r="B443" s="4395"/>
      <c r="C443" s="3760"/>
      <c r="D443" s="3760"/>
      <c r="E443" s="640"/>
      <c r="F443" s="640"/>
      <c r="G443" s="640"/>
      <c r="H443" s="640"/>
      <c r="I443" s="641" t="s">
        <v>106</v>
      </c>
      <c r="J443" s="700" t="s">
        <v>108</v>
      </c>
      <c r="K443" s="3743"/>
      <c r="L443" s="1172"/>
      <c r="M443" s="1173"/>
      <c r="N443" s="1625"/>
      <c r="O443" s="1174" t="s">
        <v>80</v>
      </c>
      <c r="P443" s="1625">
        <v>60</v>
      </c>
      <c r="Q443" s="1625">
        <v>1</v>
      </c>
      <c r="R443" s="1175">
        <f t="shared" si="79"/>
        <v>60</v>
      </c>
      <c r="S443" s="3882"/>
      <c r="T443" s="1251"/>
    </row>
    <row r="444" spans="1:23" s="973" customFormat="1" ht="12" customHeight="1">
      <c r="A444" s="2461" t="s">
        <v>356</v>
      </c>
      <c r="B444" s="4395"/>
      <c r="C444" s="3760"/>
      <c r="D444" s="3760"/>
      <c r="E444" s="640"/>
      <c r="F444" s="640"/>
      <c r="G444" s="640"/>
      <c r="H444" s="640"/>
      <c r="I444" s="641" t="s">
        <v>106</v>
      </c>
      <c r="J444" s="700" t="s">
        <v>109</v>
      </c>
      <c r="K444" s="3743"/>
      <c r="L444" s="1172"/>
      <c r="M444" s="1173"/>
      <c r="N444" s="1625"/>
      <c r="O444" s="1174" t="s">
        <v>80</v>
      </c>
      <c r="P444" s="1625">
        <v>60</v>
      </c>
      <c r="Q444" s="1625">
        <v>1</v>
      </c>
      <c r="R444" s="1175">
        <f t="shared" si="79"/>
        <v>60</v>
      </c>
      <c r="S444" s="3882"/>
      <c r="T444" s="1251"/>
    </row>
    <row r="445" spans="1:23" s="973" customFormat="1" ht="12" customHeight="1">
      <c r="A445" s="2461" t="s">
        <v>356</v>
      </c>
      <c r="B445" s="4395"/>
      <c r="C445" s="3760"/>
      <c r="D445" s="3760"/>
      <c r="E445" s="640"/>
      <c r="F445" s="640"/>
      <c r="G445" s="640"/>
      <c r="H445" s="640"/>
      <c r="I445" s="609" t="s">
        <v>110</v>
      </c>
      <c r="J445" s="700" t="s">
        <v>128</v>
      </c>
      <c r="K445" s="3743"/>
      <c r="L445" s="1172"/>
      <c r="M445" s="1173"/>
      <c r="N445" s="1625"/>
      <c r="O445" s="1174" t="s">
        <v>80</v>
      </c>
      <c r="P445" s="1625">
        <v>60</v>
      </c>
      <c r="Q445" s="1625">
        <v>1</v>
      </c>
      <c r="R445" s="1175">
        <f t="shared" si="79"/>
        <v>60</v>
      </c>
      <c r="S445" s="3882"/>
      <c r="T445" s="1251"/>
    </row>
    <row r="446" spans="1:23" s="973" customFormat="1" ht="12" customHeight="1">
      <c r="A446" s="2461" t="s">
        <v>356</v>
      </c>
      <c r="B446" s="4395"/>
      <c r="C446" s="3760"/>
      <c r="D446" s="3760"/>
      <c r="E446" s="640"/>
      <c r="F446" s="640"/>
      <c r="G446" s="640"/>
      <c r="H446" s="640"/>
      <c r="I446" s="609" t="s">
        <v>112</v>
      </c>
      <c r="J446" s="700" t="s">
        <v>113</v>
      </c>
      <c r="K446" s="3743"/>
      <c r="L446" s="1172"/>
      <c r="M446" s="1173"/>
      <c r="N446" s="1625"/>
      <c r="O446" s="1174" t="s">
        <v>80</v>
      </c>
      <c r="P446" s="1625">
        <v>60</v>
      </c>
      <c r="Q446" s="1625">
        <v>1</v>
      </c>
      <c r="R446" s="1175">
        <f t="shared" si="79"/>
        <v>60</v>
      </c>
      <c r="S446" s="3882"/>
      <c r="T446" s="1251"/>
    </row>
    <row r="447" spans="1:23" s="973" customFormat="1" ht="12.75" customHeight="1">
      <c r="A447" s="2461" t="s">
        <v>356</v>
      </c>
      <c r="B447" s="4395"/>
      <c r="C447" s="3760"/>
      <c r="D447" s="3760"/>
      <c r="E447" s="640"/>
      <c r="F447" s="640"/>
      <c r="G447" s="640"/>
      <c r="H447" s="640"/>
      <c r="I447" s="609" t="s">
        <v>114</v>
      </c>
      <c r="J447" s="700" t="s">
        <v>115</v>
      </c>
      <c r="K447" s="3743"/>
      <c r="L447" s="1172"/>
      <c r="M447" s="1173"/>
      <c r="N447" s="1625"/>
      <c r="O447" s="1174" t="s">
        <v>80</v>
      </c>
      <c r="P447" s="1625">
        <v>60</v>
      </c>
      <c r="Q447" s="1625">
        <v>1</v>
      </c>
      <c r="R447" s="1175">
        <f t="shared" si="79"/>
        <v>60</v>
      </c>
      <c r="S447" s="3882"/>
      <c r="T447" s="1251"/>
    </row>
    <row r="448" spans="1:23" s="973" customFormat="1" ht="12.75" customHeight="1">
      <c r="A448" s="2461" t="s">
        <v>356</v>
      </c>
      <c r="B448" s="4395"/>
      <c r="C448" s="3760"/>
      <c r="D448" s="3760"/>
      <c r="E448" s="640"/>
      <c r="F448" s="640"/>
      <c r="G448" s="640"/>
      <c r="H448" s="640"/>
      <c r="I448" s="641" t="s">
        <v>116</v>
      </c>
      <c r="J448" s="700" t="s">
        <v>117</v>
      </c>
      <c r="K448" s="3743"/>
      <c r="L448" s="1172"/>
      <c r="M448" s="1173"/>
      <c r="N448" s="1625"/>
      <c r="O448" s="1174" t="s">
        <v>80</v>
      </c>
      <c r="P448" s="1625">
        <v>60</v>
      </c>
      <c r="Q448" s="1625">
        <v>1</v>
      </c>
      <c r="R448" s="1175">
        <f t="shared" si="79"/>
        <v>60</v>
      </c>
      <c r="S448" s="3882"/>
      <c r="T448" s="1251"/>
    </row>
    <row r="449" spans="1:20" s="973" customFormat="1" ht="12.75" customHeight="1">
      <c r="A449" s="2461" t="s">
        <v>356</v>
      </c>
      <c r="B449" s="4395"/>
      <c r="C449" s="3760"/>
      <c r="D449" s="3760"/>
      <c r="E449" s="640"/>
      <c r="F449" s="640"/>
      <c r="G449" s="640"/>
      <c r="H449" s="640"/>
      <c r="I449" s="641" t="s">
        <v>116</v>
      </c>
      <c r="J449" s="700" t="s">
        <v>118</v>
      </c>
      <c r="K449" s="3743"/>
      <c r="L449" s="1172"/>
      <c r="M449" s="1173"/>
      <c r="N449" s="1625"/>
      <c r="O449" s="1174" t="s">
        <v>80</v>
      </c>
      <c r="P449" s="1625">
        <v>60</v>
      </c>
      <c r="Q449" s="1625">
        <v>1</v>
      </c>
      <c r="R449" s="1175">
        <f t="shared" si="79"/>
        <v>60</v>
      </c>
      <c r="S449" s="3882"/>
      <c r="T449" s="1251"/>
    </row>
    <row r="450" spans="1:20" s="973" customFormat="1" ht="12.75" customHeight="1">
      <c r="A450" s="2461" t="s">
        <v>356</v>
      </c>
      <c r="B450" s="4395"/>
      <c r="C450" s="3760"/>
      <c r="D450" s="3760"/>
      <c r="E450" s="640"/>
      <c r="F450" s="640"/>
      <c r="G450" s="640"/>
      <c r="H450" s="640"/>
      <c r="I450" s="641" t="s">
        <v>116</v>
      </c>
      <c r="J450" s="700" t="s">
        <v>119</v>
      </c>
      <c r="K450" s="3743"/>
      <c r="L450" s="1172"/>
      <c r="M450" s="1173"/>
      <c r="N450" s="1625"/>
      <c r="O450" s="1174" t="s">
        <v>80</v>
      </c>
      <c r="P450" s="1625">
        <v>60</v>
      </c>
      <c r="Q450" s="1625">
        <v>1</v>
      </c>
      <c r="R450" s="1175">
        <f t="shared" si="79"/>
        <v>60</v>
      </c>
      <c r="S450" s="3882"/>
      <c r="T450" s="1251"/>
    </row>
    <row r="451" spans="1:20" s="973" customFormat="1" ht="12.75" customHeight="1" thickBot="1">
      <c r="A451" s="2461" t="s">
        <v>356</v>
      </c>
      <c r="B451" s="4395"/>
      <c r="C451" s="3795"/>
      <c r="D451" s="3795"/>
      <c r="E451" s="662"/>
      <c r="F451" s="662"/>
      <c r="G451" s="662"/>
      <c r="H451" s="662"/>
      <c r="I451" s="677" t="s">
        <v>120</v>
      </c>
      <c r="J451" s="664" t="s">
        <v>121</v>
      </c>
      <c r="K451" s="3548"/>
      <c r="L451" s="637"/>
      <c r="M451" s="1251"/>
      <c r="N451" s="1960"/>
      <c r="O451" s="2174" t="s">
        <v>80</v>
      </c>
      <c r="P451" s="1960">
        <v>60</v>
      </c>
      <c r="Q451" s="1960">
        <v>1</v>
      </c>
      <c r="R451" s="1499">
        <f t="shared" si="79"/>
        <v>60</v>
      </c>
      <c r="S451" s="3882"/>
      <c r="T451" s="1251"/>
    </row>
    <row r="452" spans="1:20" s="973" customFormat="1" ht="12.75" customHeight="1" thickBot="1">
      <c r="A452" s="2461" t="s">
        <v>356</v>
      </c>
      <c r="B452" s="4395"/>
      <c r="C452" s="1728">
        <v>357333</v>
      </c>
      <c r="D452" s="1728">
        <v>1510</v>
      </c>
      <c r="E452" s="2087" t="s">
        <v>34</v>
      </c>
      <c r="F452" s="2087" t="s">
        <v>42</v>
      </c>
      <c r="G452" s="2087" t="s">
        <v>706</v>
      </c>
      <c r="H452" s="2087" t="s">
        <v>1356</v>
      </c>
      <c r="I452" s="2088" t="s">
        <v>1307</v>
      </c>
      <c r="J452" s="2088" t="s">
        <v>1308</v>
      </c>
      <c r="K452" s="957">
        <v>120</v>
      </c>
      <c r="L452" s="1492"/>
      <c r="M452" s="1493"/>
      <c r="N452" s="957"/>
      <c r="O452" s="957" t="s">
        <v>80</v>
      </c>
      <c r="P452" s="957">
        <v>60</v>
      </c>
      <c r="Q452" s="957">
        <v>2</v>
      </c>
      <c r="R452" s="1171">
        <f t="shared" si="79"/>
        <v>120</v>
      </c>
      <c r="S452" s="1130" t="s">
        <v>383</v>
      </c>
      <c r="T452" s="1977"/>
    </row>
    <row r="453" spans="1:20" s="973" customFormat="1" ht="12.75" customHeight="1">
      <c r="A453" s="2461" t="s">
        <v>356</v>
      </c>
      <c r="B453" s="4395"/>
      <c r="C453" s="4400">
        <v>357332</v>
      </c>
      <c r="D453" s="4400">
        <v>1513</v>
      </c>
      <c r="E453" s="2205" t="s">
        <v>696</v>
      </c>
      <c r="F453" s="2205" t="s">
        <v>34</v>
      </c>
      <c r="G453" s="2205" t="s">
        <v>536</v>
      </c>
      <c r="H453" s="2205" t="s">
        <v>1569</v>
      </c>
      <c r="I453" s="4431" t="s">
        <v>130</v>
      </c>
      <c r="J453" s="2206" t="s">
        <v>68</v>
      </c>
      <c r="K453" s="3759">
        <v>180</v>
      </c>
      <c r="L453" s="1172"/>
      <c r="M453" s="1173"/>
      <c r="N453" s="1625"/>
      <c r="O453" s="1174" t="s">
        <v>80</v>
      </c>
      <c r="P453" s="1625">
        <v>480</v>
      </c>
      <c r="Q453" s="1625">
        <v>3</v>
      </c>
      <c r="R453" s="1175">
        <f t="shared" si="79"/>
        <v>1440</v>
      </c>
      <c r="S453" s="3891" t="s">
        <v>384</v>
      </c>
      <c r="T453" s="1977"/>
    </row>
    <row r="454" spans="1:20" s="973" customFormat="1" ht="12.75" customHeight="1" thickBot="1">
      <c r="A454" s="2461" t="s">
        <v>356</v>
      </c>
      <c r="B454" s="4395"/>
      <c r="C454" s="4401"/>
      <c r="D454" s="4401"/>
      <c r="E454" s="2205" t="s">
        <v>696</v>
      </c>
      <c r="F454" s="2205" t="s">
        <v>34</v>
      </c>
      <c r="G454" s="2205" t="s">
        <v>536</v>
      </c>
      <c r="H454" s="2205" t="s">
        <v>1569</v>
      </c>
      <c r="I454" s="4432"/>
      <c r="J454" s="2206" t="s">
        <v>131</v>
      </c>
      <c r="K454" s="3760">
        <v>180</v>
      </c>
      <c r="L454" s="1172"/>
      <c r="M454" s="1173"/>
      <c r="N454" s="1625"/>
      <c r="O454" s="1174" t="s">
        <v>80</v>
      </c>
      <c r="P454" s="1625">
        <v>480</v>
      </c>
      <c r="Q454" s="1625">
        <v>3</v>
      </c>
      <c r="R454" s="1175">
        <f t="shared" si="79"/>
        <v>1440</v>
      </c>
      <c r="S454" s="3887"/>
      <c r="T454" s="1977"/>
    </row>
    <row r="455" spans="1:20" s="973" customFormat="1" ht="12.75" customHeight="1" thickBot="1">
      <c r="A455" s="2461" t="s">
        <v>356</v>
      </c>
      <c r="B455" s="4395"/>
      <c r="C455" s="4402"/>
      <c r="D455" s="4402"/>
      <c r="E455" s="2205" t="s">
        <v>696</v>
      </c>
      <c r="F455" s="2205" t="s">
        <v>34</v>
      </c>
      <c r="G455" s="2205" t="s">
        <v>536</v>
      </c>
      <c r="H455" s="2205" t="s">
        <v>1569</v>
      </c>
      <c r="I455" s="4433"/>
      <c r="J455" s="2206" t="s">
        <v>69</v>
      </c>
      <c r="K455" s="3761">
        <v>180</v>
      </c>
      <c r="L455" s="1172"/>
      <c r="M455" s="1173"/>
      <c r="N455" s="1625"/>
      <c r="O455" s="1174" t="s">
        <v>80</v>
      </c>
      <c r="P455" s="1625">
        <v>480</v>
      </c>
      <c r="Q455" s="1625">
        <v>3</v>
      </c>
      <c r="R455" s="1175">
        <f t="shared" si="79"/>
        <v>1440</v>
      </c>
      <c r="S455" s="1130" t="s">
        <v>383</v>
      </c>
      <c r="T455" s="1977"/>
    </row>
    <row r="456" spans="1:20" s="973" customFormat="1" ht="12.75" customHeight="1" thickBot="1">
      <c r="A456" s="2461" t="s">
        <v>356</v>
      </c>
      <c r="B456" s="4395"/>
      <c r="C456" s="3952">
        <v>357329</v>
      </c>
      <c r="D456" s="3952">
        <v>1514</v>
      </c>
      <c r="E456" s="3952" t="s">
        <v>718</v>
      </c>
      <c r="F456" s="3952" t="s">
        <v>34</v>
      </c>
      <c r="G456" s="3952" t="s">
        <v>536</v>
      </c>
      <c r="H456" s="3952" t="s">
        <v>1637</v>
      </c>
      <c r="I456" s="4381" t="s">
        <v>132</v>
      </c>
      <c r="J456" s="2691" t="s">
        <v>1678</v>
      </c>
      <c r="K456" s="3952">
        <v>365</v>
      </c>
      <c r="L456" s="1172"/>
      <c r="M456" s="1173"/>
      <c r="N456" s="1625"/>
      <c r="O456" s="1174" t="s">
        <v>80</v>
      </c>
      <c r="P456" s="1625">
        <v>480</v>
      </c>
      <c r="Q456" s="1625">
        <v>3</v>
      </c>
      <c r="R456" s="1175">
        <f t="shared" si="79"/>
        <v>1440</v>
      </c>
      <c r="S456" s="1132" t="s">
        <v>385</v>
      </c>
      <c r="T456" s="1977"/>
    </row>
    <row r="457" spans="1:20" s="973" customFormat="1" ht="12.75" customHeight="1">
      <c r="A457" s="2461" t="s">
        <v>356</v>
      </c>
      <c r="B457" s="4395"/>
      <c r="C457" s="3953"/>
      <c r="D457" s="3953"/>
      <c r="E457" s="3953"/>
      <c r="F457" s="3953"/>
      <c r="G457" s="3953"/>
      <c r="H457" s="3953"/>
      <c r="I457" s="4382"/>
      <c r="J457" s="2691" t="s">
        <v>134</v>
      </c>
      <c r="K457" s="3953"/>
      <c r="L457" s="1172"/>
      <c r="M457" s="1173"/>
      <c r="N457" s="1625"/>
      <c r="O457" s="1174" t="s">
        <v>80</v>
      </c>
      <c r="P457" s="1625">
        <v>480</v>
      </c>
      <c r="Q457" s="1625">
        <v>3</v>
      </c>
      <c r="R457" s="1175">
        <f t="shared" si="79"/>
        <v>1440</v>
      </c>
      <c r="S457" s="3886" t="s">
        <v>383</v>
      </c>
      <c r="T457" s="1977"/>
    </row>
    <row r="458" spans="1:20" s="973" customFormat="1" ht="12.75" customHeight="1" thickBot="1">
      <c r="A458" s="2461" t="s">
        <v>356</v>
      </c>
      <c r="B458" s="4395"/>
      <c r="C458" s="3954"/>
      <c r="D458" s="3954"/>
      <c r="E458" s="3954"/>
      <c r="F458" s="3954"/>
      <c r="G458" s="3954"/>
      <c r="H458" s="3954"/>
      <c r="I458" s="4383"/>
      <c r="J458" s="2691" t="s">
        <v>135</v>
      </c>
      <c r="K458" s="3954"/>
      <c r="L458" s="1172"/>
      <c r="M458" s="1173"/>
      <c r="N458" s="1625"/>
      <c r="O458" s="1174" t="s">
        <v>80</v>
      </c>
      <c r="P458" s="1625">
        <v>480</v>
      </c>
      <c r="Q458" s="1625">
        <v>3</v>
      </c>
      <c r="R458" s="1175">
        <f t="shared" si="79"/>
        <v>1440</v>
      </c>
      <c r="S458" s="3887"/>
      <c r="T458" s="1977"/>
    </row>
    <row r="459" spans="1:20" s="973" customFormat="1" ht="12.75" customHeight="1" thickBot="1">
      <c r="A459" s="2461" t="s">
        <v>356</v>
      </c>
      <c r="B459" s="4395"/>
      <c r="C459" s="3990">
        <v>357331</v>
      </c>
      <c r="D459" s="3990">
        <v>1516</v>
      </c>
      <c r="E459" s="3990" t="s">
        <v>718</v>
      </c>
      <c r="F459" s="3990" t="s">
        <v>34</v>
      </c>
      <c r="G459" s="3990" t="s">
        <v>536</v>
      </c>
      <c r="H459" s="3990" t="s">
        <v>1637</v>
      </c>
      <c r="I459" s="4427" t="s">
        <v>139</v>
      </c>
      <c r="J459" s="2692" t="s">
        <v>1679</v>
      </c>
      <c r="K459" s="3990">
        <v>365</v>
      </c>
      <c r="L459" s="1172"/>
      <c r="M459" s="1173"/>
      <c r="N459" s="1625"/>
      <c r="O459" s="1174" t="s">
        <v>80</v>
      </c>
      <c r="P459" s="1625">
        <v>480</v>
      </c>
      <c r="Q459" s="1625">
        <v>3</v>
      </c>
      <c r="R459" s="1175">
        <f t="shared" si="79"/>
        <v>1440</v>
      </c>
      <c r="S459" s="1132" t="s">
        <v>385</v>
      </c>
      <c r="T459" s="1977"/>
    </row>
    <row r="460" spans="1:20" s="973" customFormat="1" ht="12.75" customHeight="1" thickBot="1">
      <c r="A460" s="2461" t="s">
        <v>356</v>
      </c>
      <c r="B460" s="4395"/>
      <c r="C460" s="3991"/>
      <c r="D460" s="3991"/>
      <c r="E460" s="3991"/>
      <c r="F460" s="3991"/>
      <c r="G460" s="3991"/>
      <c r="H460" s="3991"/>
      <c r="I460" s="4428"/>
      <c r="J460" s="2692" t="s">
        <v>143</v>
      </c>
      <c r="K460" s="3991"/>
      <c r="L460" s="1172"/>
      <c r="M460" s="1173"/>
      <c r="N460" s="1625"/>
      <c r="O460" s="1174" t="s">
        <v>80</v>
      </c>
      <c r="P460" s="1625">
        <v>480</v>
      </c>
      <c r="Q460" s="1625">
        <v>3</v>
      </c>
      <c r="R460" s="1175">
        <f t="shared" si="79"/>
        <v>1440</v>
      </c>
      <c r="S460" s="1130" t="s">
        <v>383</v>
      </c>
      <c r="T460" s="1977"/>
    </row>
    <row r="461" spans="1:20" s="973" customFormat="1" ht="12" customHeight="1">
      <c r="A461" s="2461" t="s">
        <v>356</v>
      </c>
      <c r="B461" s="4395"/>
      <c r="C461" s="4004">
        <v>357330</v>
      </c>
      <c r="D461" s="4004">
        <v>1517</v>
      </c>
      <c r="E461" s="4004" t="s">
        <v>718</v>
      </c>
      <c r="F461" s="4004" t="s">
        <v>34</v>
      </c>
      <c r="G461" s="4004" t="s">
        <v>536</v>
      </c>
      <c r="H461" s="4004" t="s">
        <v>1637</v>
      </c>
      <c r="I461" s="4434" t="s">
        <v>144</v>
      </c>
      <c r="J461" s="2693" t="s">
        <v>1680</v>
      </c>
      <c r="K461" s="4004">
        <v>365</v>
      </c>
      <c r="L461" s="1172"/>
      <c r="M461" s="1173"/>
      <c r="N461" s="1625"/>
      <c r="O461" s="1174" t="s">
        <v>80</v>
      </c>
      <c r="P461" s="1625">
        <v>480</v>
      </c>
      <c r="Q461" s="1625">
        <v>3</v>
      </c>
      <c r="R461" s="1175">
        <f t="shared" si="79"/>
        <v>1440</v>
      </c>
      <c r="S461" s="3886" t="s">
        <v>385</v>
      </c>
      <c r="T461" s="1977"/>
    </row>
    <row r="462" spans="1:20" s="973" customFormat="1" ht="12.75" customHeight="1" thickBot="1">
      <c r="A462" s="2461" t="s">
        <v>356</v>
      </c>
      <c r="B462" s="4395"/>
      <c r="C462" s="4006"/>
      <c r="D462" s="4006"/>
      <c r="E462" s="4006"/>
      <c r="F462" s="4006"/>
      <c r="G462" s="4006"/>
      <c r="H462" s="4006"/>
      <c r="I462" s="4436"/>
      <c r="J462" s="2693" t="s">
        <v>146</v>
      </c>
      <c r="K462" s="4006"/>
      <c r="L462" s="1172"/>
      <c r="M462" s="1173"/>
      <c r="N462" s="1625"/>
      <c r="O462" s="1174" t="s">
        <v>80</v>
      </c>
      <c r="P462" s="1625">
        <v>480</v>
      </c>
      <c r="Q462" s="1625">
        <v>3</v>
      </c>
      <c r="R462" s="1175">
        <f t="shared" si="79"/>
        <v>1440</v>
      </c>
      <c r="S462" s="3887"/>
      <c r="T462" s="1977"/>
    </row>
    <row r="463" spans="1:20" s="973" customFormat="1" ht="12.75" customHeight="1">
      <c r="A463" s="2461" t="s">
        <v>356</v>
      </c>
      <c r="B463" s="4395"/>
      <c r="C463" s="4390">
        <v>366385</v>
      </c>
      <c r="D463" s="4388">
        <v>6797</v>
      </c>
      <c r="E463" s="4388" t="s">
        <v>718</v>
      </c>
      <c r="F463" s="4388" t="s">
        <v>34</v>
      </c>
      <c r="G463" s="4388" t="s">
        <v>536</v>
      </c>
      <c r="H463" s="4388" t="s">
        <v>1624</v>
      </c>
      <c r="I463" s="4412" t="s">
        <v>1723</v>
      </c>
      <c r="J463" s="2719" t="s">
        <v>1724</v>
      </c>
      <c r="K463" s="4388">
        <v>365</v>
      </c>
      <c r="L463" s="701"/>
      <c r="M463" s="702"/>
      <c r="N463" s="4106" t="s">
        <v>80</v>
      </c>
      <c r="O463" s="4106"/>
      <c r="P463" s="3547">
        <v>480</v>
      </c>
      <c r="Q463" s="3547">
        <v>3</v>
      </c>
      <c r="R463" s="3767">
        <f>P463*Q463</f>
        <v>1440</v>
      </c>
      <c r="S463" s="3886" t="s">
        <v>385</v>
      </c>
      <c r="T463" s="1977"/>
    </row>
    <row r="464" spans="1:20" s="973" customFormat="1" ht="12.75" customHeight="1" thickBot="1">
      <c r="A464" s="2461" t="s">
        <v>356</v>
      </c>
      <c r="B464" s="4395"/>
      <c r="C464" s="4391"/>
      <c r="D464" s="4389"/>
      <c r="E464" s="4389"/>
      <c r="F464" s="4389"/>
      <c r="G464" s="4389"/>
      <c r="H464" s="4389"/>
      <c r="I464" s="4413"/>
      <c r="J464" s="2719" t="s">
        <v>1725</v>
      </c>
      <c r="K464" s="4389"/>
      <c r="L464" s="701"/>
      <c r="M464" s="702"/>
      <c r="N464" s="3761" t="s">
        <v>80</v>
      </c>
      <c r="O464" s="3761"/>
      <c r="P464" s="3744"/>
      <c r="Q464" s="3744"/>
      <c r="R464" s="3746"/>
      <c r="S464" s="3887"/>
      <c r="T464" s="1977"/>
    </row>
    <row r="465" spans="1:23" s="973" customFormat="1" ht="12.75" customHeight="1">
      <c r="A465" s="2461" t="s">
        <v>356</v>
      </c>
      <c r="B465" s="4395"/>
      <c r="C465" s="2788">
        <v>366815</v>
      </c>
      <c r="D465" s="2789">
        <v>7165</v>
      </c>
      <c r="E465" s="2789" t="s">
        <v>718</v>
      </c>
      <c r="F465" s="2789" t="s">
        <v>34</v>
      </c>
      <c r="G465" s="2789" t="s">
        <v>536</v>
      </c>
      <c r="H465" s="2789" t="str">
        <f t="shared" ref="H465" si="80">A465&amp;"-"&amp;E465&amp;F465&amp;"-"&amp;G465</f>
        <v>PK5-YR-ME</v>
      </c>
      <c r="I465" s="2792" t="s">
        <v>1785</v>
      </c>
      <c r="J465" s="2791" t="s">
        <v>1787</v>
      </c>
      <c r="K465" s="2790">
        <v>365</v>
      </c>
      <c r="L465" s="1172"/>
      <c r="M465" s="1173"/>
      <c r="N465" s="1173"/>
      <c r="O465" s="1694" t="s">
        <v>80</v>
      </c>
      <c r="P465" s="964"/>
      <c r="Q465" s="964">
        <v>30</v>
      </c>
      <c r="R465" s="964">
        <v>1</v>
      </c>
      <c r="S465" s="2787">
        <v>30</v>
      </c>
      <c r="T465" s="1132" t="s">
        <v>385</v>
      </c>
      <c r="U465" s="1252"/>
      <c r="V465" s="1251"/>
      <c r="W465" s="1251"/>
    </row>
    <row r="466" spans="1:23" ht="12.75" customHeight="1" thickBot="1">
      <c r="A466" s="2461" t="s">
        <v>356</v>
      </c>
      <c r="B466" s="4395"/>
      <c r="C466" s="2689">
        <v>366337</v>
      </c>
      <c r="D466" s="2689">
        <v>6783</v>
      </c>
      <c r="E466" s="2690" t="s">
        <v>718</v>
      </c>
      <c r="F466" s="2682" t="s">
        <v>34</v>
      </c>
      <c r="G466" s="2682" t="s">
        <v>536</v>
      </c>
      <c r="H466" s="2682" t="str">
        <f t="shared" ref="H466" si="81">A466&amp;"-"&amp;E466&amp;F466&amp;"-"&amp;G466</f>
        <v>PK5-YR-ME</v>
      </c>
      <c r="I466" s="2686" t="s">
        <v>1661</v>
      </c>
      <c r="J466" s="2684" t="s">
        <v>1707</v>
      </c>
      <c r="K466" s="2685">
        <v>540</v>
      </c>
      <c r="L466" s="701"/>
      <c r="M466" s="702"/>
      <c r="O466" s="970" t="s">
        <v>80</v>
      </c>
      <c r="P466" s="970"/>
      <c r="Q466" s="970">
        <v>60</v>
      </c>
      <c r="R466" s="970">
        <v>1</v>
      </c>
      <c r="S466" s="1905">
        <v>60</v>
      </c>
      <c r="T466" s="2655" t="s">
        <v>385</v>
      </c>
      <c r="U466" s="1252"/>
      <c r="V466" s="666"/>
      <c r="W466" s="666"/>
    </row>
    <row r="467" spans="1:23" s="973" customFormat="1" ht="12.75" customHeight="1" thickBot="1">
      <c r="A467" s="2461" t="s">
        <v>356</v>
      </c>
      <c r="B467" s="4395"/>
      <c r="C467" s="4106">
        <v>357334</v>
      </c>
      <c r="D467" s="4106">
        <v>1518</v>
      </c>
      <c r="E467" s="988" t="s">
        <v>34</v>
      </c>
      <c r="F467" s="988" t="s">
        <v>9</v>
      </c>
      <c r="G467" s="988" t="s">
        <v>536</v>
      </c>
      <c r="H467" s="988" t="s">
        <v>1569</v>
      </c>
      <c r="I467" s="3568" t="s">
        <v>147</v>
      </c>
      <c r="J467" s="2191" t="s">
        <v>1550</v>
      </c>
      <c r="K467" s="4106">
        <v>120</v>
      </c>
      <c r="L467" s="1172"/>
      <c r="M467" s="1173"/>
      <c r="N467" s="1625"/>
      <c r="O467" s="1174" t="s">
        <v>80</v>
      </c>
      <c r="P467" s="1625">
        <v>120</v>
      </c>
      <c r="Q467" s="1625">
        <v>2</v>
      </c>
      <c r="R467" s="1175">
        <f t="shared" si="79"/>
        <v>240</v>
      </c>
      <c r="S467" s="1130" t="s">
        <v>384</v>
      </c>
      <c r="T467" s="1977"/>
    </row>
    <row r="468" spans="1:23" s="973" customFormat="1" ht="12.75" customHeight="1" thickBot="1">
      <c r="A468" s="2461" t="s">
        <v>356</v>
      </c>
      <c r="B468" s="4395"/>
      <c r="C468" s="3760"/>
      <c r="D468" s="3760"/>
      <c r="E468" s="988" t="s">
        <v>34</v>
      </c>
      <c r="F468" s="988" t="s">
        <v>9</v>
      </c>
      <c r="G468" s="988" t="s">
        <v>536</v>
      </c>
      <c r="H468" s="988" t="s">
        <v>1569</v>
      </c>
      <c r="I468" s="3753"/>
      <c r="J468" s="3842" t="s">
        <v>1551</v>
      </c>
      <c r="K468" s="3760"/>
      <c r="L468" s="637"/>
      <c r="M468" s="1251"/>
      <c r="N468" s="1960"/>
      <c r="O468" s="2174"/>
      <c r="P468" s="1960"/>
      <c r="Q468" s="1960"/>
      <c r="R468" s="1499"/>
      <c r="S468" s="1130"/>
      <c r="T468" s="1977"/>
    </row>
    <row r="469" spans="1:23" s="973" customFormat="1" ht="12.75" customHeight="1" thickBot="1">
      <c r="A469" s="2461" t="s">
        <v>356</v>
      </c>
      <c r="B469" s="4396"/>
      <c r="C469" s="3795"/>
      <c r="D469" s="3795"/>
      <c r="E469" s="2192" t="s">
        <v>34</v>
      </c>
      <c r="F469" s="2192" t="s">
        <v>9</v>
      </c>
      <c r="G469" s="2192" t="s">
        <v>536</v>
      </c>
      <c r="H469" s="2192" t="s">
        <v>1569</v>
      </c>
      <c r="I469" s="3569"/>
      <c r="J469" s="4362"/>
      <c r="K469" s="3795">
        <v>120</v>
      </c>
      <c r="L469" s="1360"/>
      <c r="M469" s="1361"/>
      <c r="N469" s="1961"/>
      <c r="O469" s="2175" t="s">
        <v>80</v>
      </c>
      <c r="P469" s="1961">
        <v>120</v>
      </c>
      <c r="Q469" s="1961">
        <v>2</v>
      </c>
      <c r="R469" s="1494">
        <f t="shared" si="79"/>
        <v>240</v>
      </c>
      <c r="S469" s="1130" t="s">
        <v>383</v>
      </c>
      <c r="T469" s="1977"/>
    </row>
    <row r="470" spans="1:23" s="973" customFormat="1" ht="12" customHeight="1">
      <c r="A470" s="2699" t="s">
        <v>356</v>
      </c>
      <c r="B470" s="4394" t="s">
        <v>437</v>
      </c>
      <c r="C470" s="3759">
        <v>357335</v>
      </c>
      <c r="D470" s="3759">
        <v>1507</v>
      </c>
      <c r="E470" s="603"/>
      <c r="F470" s="603"/>
      <c r="G470" s="603"/>
      <c r="H470" s="603"/>
      <c r="I470" s="634" t="s">
        <v>106</v>
      </c>
      <c r="J470" s="652" t="s">
        <v>107</v>
      </c>
      <c r="K470" s="3742">
        <v>30</v>
      </c>
      <c r="L470" s="1495"/>
      <c r="M470" s="1496"/>
      <c r="N470" s="950"/>
      <c r="O470" s="1497" t="s">
        <v>80</v>
      </c>
      <c r="P470" s="950">
        <v>60</v>
      </c>
      <c r="Q470" s="950">
        <v>1</v>
      </c>
      <c r="R470" s="1498">
        <f t="shared" ref="R470:R520" si="82">P470*Q470</f>
        <v>60</v>
      </c>
      <c r="S470" s="3886" t="s">
        <v>383</v>
      </c>
      <c r="T470" s="1977"/>
    </row>
    <row r="471" spans="1:23" s="973" customFormat="1" ht="12" customHeight="1">
      <c r="A471" s="2461" t="s">
        <v>356</v>
      </c>
      <c r="B471" s="4395"/>
      <c r="C471" s="3760"/>
      <c r="D471" s="3760"/>
      <c r="E471" s="640"/>
      <c r="F471" s="640"/>
      <c r="G471" s="640"/>
      <c r="H471" s="640"/>
      <c r="I471" s="641" t="s">
        <v>106</v>
      </c>
      <c r="J471" s="700" t="s">
        <v>108</v>
      </c>
      <c r="K471" s="3743"/>
      <c r="L471" s="1172"/>
      <c r="M471" s="1173"/>
      <c r="N471" s="1625"/>
      <c r="O471" s="1174" t="s">
        <v>80</v>
      </c>
      <c r="P471" s="1625">
        <v>60</v>
      </c>
      <c r="Q471" s="1625">
        <v>1</v>
      </c>
      <c r="R471" s="1175">
        <f t="shared" si="82"/>
        <v>60</v>
      </c>
      <c r="S471" s="3882"/>
      <c r="T471" s="1251"/>
    </row>
    <row r="472" spans="1:23" s="973" customFormat="1" ht="12" customHeight="1">
      <c r="A472" s="2461" t="s">
        <v>356</v>
      </c>
      <c r="B472" s="4395"/>
      <c r="C472" s="3760"/>
      <c r="D472" s="3760"/>
      <c r="E472" s="640"/>
      <c r="F472" s="640"/>
      <c r="G472" s="640"/>
      <c r="H472" s="640"/>
      <c r="I472" s="641" t="s">
        <v>106</v>
      </c>
      <c r="J472" s="700" t="s">
        <v>109</v>
      </c>
      <c r="K472" s="3743"/>
      <c r="L472" s="1172"/>
      <c r="M472" s="1173"/>
      <c r="N472" s="1625"/>
      <c r="O472" s="1174" t="s">
        <v>80</v>
      </c>
      <c r="P472" s="1625">
        <v>60</v>
      </c>
      <c r="Q472" s="1625">
        <v>1</v>
      </c>
      <c r="R472" s="1175">
        <f t="shared" si="82"/>
        <v>60</v>
      </c>
      <c r="S472" s="3882"/>
      <c r="T472" s="1251"/>
    </row>
    <row r="473" spans="1:23" s="973" customFormat="1" ht="12" customHeight="1">
      <c r="A473" s="2461" t="s">
        <v>356</v>
      </c>
      <c r="B473" s="4395"/>
      <c r="C473" s="3760"/>
      <c r="D473" s="3760"/>
      <c r="E473" s="640"/>
      <c r="F473" s="640"/>
      <c r="G473" s="640"/>
      <c r="H473" s="640"/>
      <c r="I473" s="609" t="s">
        <v>110</v>
      </c>
      <c r="J473" s="700" t="s">
        <v>128</v>
      </c>
      <c r="K473" s="3743"/>
      <c r="L473" s="1172"/>
      <c r="M473" s="1173"/>
      <c r="N473" s="1625"/>
      <c r="O473" s="1174" t="s">
        <v>80</v>
      </c>
      <c r="P473" s="1625">
        <v>60</v>
      </c>
      <c r="Q473" s="1625">
        <v>1</v>
      </c>
      <c r="R473" s="1175">
        <f t="shared" si="82"/>
        <v>60</v>
      </c>
      <c r="S473" s="3882"/>
      <c r="T473" s="1251"/>
    </row>
    <row r="474" spans="1:23" s="973" customFormat="1" ht="12" customHeight="1">
      <c r="A474" s="2461" t="s">
        <v>356</v>
      </c>
      <c r="B474" s="4395"/>
      <c r="C474" s="3760"/>
      <c r="D474" s="3760"/>
      <c r="E474" s="640"/>
      <c r="F474" s="640"/>
      <c r="G474" s="640"/>
      <c r="H474" s="640"/>
      <c r="I474" s="609" t="s">
        <v>112</v>
      </c>
      <c r="J474" s="700" t="s">
        <v>113</v>
      </c>
      <c r="K474" s="3743"/>
      <c r="L474" s="1172"/>
      <c r="M474" s="1173"/>
      <c r="N474" s="1625"/>
      <c r="O474" s="1174" t="s">
        <v>80</v>
      </c>
      <c r="P474" s="1625">
        <v>60</v>
      </c>
      <c r="Q474" s="1625">
        <v>1</v>
      </c>
      <c r="R474" s="1175">
        <f t="shared" si="82"/>
        <v>60</v>
      </c>
      <c r="S474" s="3882"/>
      <c r="T474" s="1251"/>
    </row>
    <row r="475" spans="1:23" s="973" customFormat="1" ht="12.75" customHeight="1">
      <c r="A475" s="2461" t="s">
        <v>356</v>
      </c>
      <c r="B475" s="4395"/>
      <c r="C475" s="3760"/>
      <c r="D475" s="3760"/>
      <c r="E475" s="640"/>
      <c r="F475" s="640"/>
      <c r="G475" s="640"/>
      <c r="H475" s="640"/>
      <c r="I475" s="609" t="s">
        <v>114</v>
      </c>
      <c r="J475" s="700" t="s">
        <v>115</v>
      </c>
      <c r="K475" s="3743"/>
      <c r="L475" s="1172"/>
      <c r="M475" s="1173"/>
      <c r="N475" s="1625"/>
      <c r="O475" s="1174" t="s">
        <v>80</v>
      </c>
      <c r="P475" s="1625">
        <v>60</v>
      </c>
      <c r="Q475" s="1625">
        <v>1</v>
      </c>
      <c r="R475" s="1175">
        <f t="shared" si="82"/>
        <v>60</v>
      </c>
      <c r="S475" s="3882"/>
      <c r="T475" s="1251"/>
    </row>
    <row r="476" spans="1:23" s="973" customFormat="1" ht="12.75" customHeight="1">
      <c r="A476" s="2461" t="s">
        <v>356</v>
      </c>
      <c r="B476" s="4395"/>
      <c r="C476" s="3760"/>
      <c r="D476" s="3760"/>
      <c r="E476" s="640"/>
      <c r="F476" s="640"/>
      <c r="G476" s="640"/>
      <c r="H476" s="640"/>
      <c r="I476" s="641" t="s">
        <v>116</v>
      </c>
      <c r="J476" s="700" t="s">
        <v>117</v>
      </c>
      <c r="K476" s="3743"/>
      <c r="L476" s="1172"/>
      <c r="M476" s="1173"/>
      <c r="N476" s="1625"/>
      <c r="O476" s="1174" t="s">
        <v>80</v>
      </c>
      <c r="P476" s="1625">
        <v>60</v>
      </c>
      <c r="Q476" s="1625">
        <v>1</v>
      </c>
      <c r="R476" s="1175">
        <f t="shared" si="82"/>
        <v>60</v>
      </c>
      <c r="S476" s="3882"/>
      <c r="T476" s="1251"/>
    </row>
    <row r="477" spans="1:23" s="973" customFormat="1" ht="12.75" customHeight="1">
      <c r="A477" s="2461" t="s">
        <v>356</v>
      </c>
      <c r="B477" s="4395"/>
      <c r="C477" s="3760"/>
      <c r="D477" s="3760"/>
      <c r="E477" s="640"/>
      <c r="F477" s="640"/>
      <c r="G477" s="640"/>
      <c r="H477" s="640"/>
      <c r="I477" s="641" t="s">
        <v>116</v>
      </c>
      <c r="J477" s="700" t="s">
        <v>118</v>
      </c>
      <c r="K477" s="3743"/>
      <c r="L477" s="1172"/>
      <c r="M477" s="1173"/>
      <c r="N477" s="1625"/>
      <c r="O477" s="1174" t="s">
        <v>80</v>
      </c>
      <c r="P477" s="1625">
        <v>60</v>
      </c>
      <c r="Q477" s="1625">
        <v>1</v>
      </c>
      <c r="R477" s="1175">
        <f t="shared" si="82"/>
        <v>60</v>
      </c>
      <c r="S477" s="3882"/>
      <c r="T477" s="1251"/>
    </row>
    <row r="478" spans="1:23" s="973" customFormat="1" ht="12.75" customHeight="1">
      <c r="A478" s="2461" t="s">
        <v>356</v>
      </c>
      <c r="B478" s="4395"/>
      <c r="C478" s="3760"/>
      <c r="D478" s="3760"/>
      <c r="E478" s="640"/>
      <c r="F478" s="640"/>
      <c r="G478" s="640"/>
      <c r="H478" s="640"/>
      <c r="I478" s="641" t="s">
        <v>116</v>
      </c>
      <c r="J478" s="700" t="s">
        <v>119</v>
      </c>
      <c r="K478" s="3743"/>
      <c r="L478" s="1172"/>
      <c r="M478" s="1173"/>
      <c r="N478" s="1625"/>
      <c r="O478" s="1174" t="s">
        <v>80</v>
      </c>
      <c r="P478" s="1625">
        <v>60</v>
      </c>
      <c r="Q478" s="1625">
        <v>1</v>
      </c>
      <c r="R478" s="1175">
        <f t="shared" si="82"/>
        <v>60</v>
      </c>
      <c r="S478" s="3882"/>
      <c r="T478" s="1251"/>
    </row>
    <row r="479" spans="1:23" s="973" customFormat="1" ht="12.75" customHeight="1" thickBot="1">
      <c r="A479" s="2461" t="s">
        <v>356</v>
      </c>
      <c r="B479" s="4395"/>
      <c r="C479" s="3795"/>
      <c r="D479" s="3795"/>
      <c r="E479" s="662"/>
      <c r="F479" s="662"/>
      <c r="G479" s="662"/>
      <c r="H479" s="662"/>
      <c r="I479" s="677" t="s">
        <v>120</v>
      </c>
      <c r="J479" s="664" t="s">
        <v>121</v>
      </c>
      <c r="K479" s="3548"/>
      <c r="L479" s="637"/>
      <c r="M479" s="1251"/>
      <c r="N479" s="1960"/>
      <c r="O479" s="2174" t="s">
        <v>80</v>
      </c>
      <c r="P479" s="1960">
        <v>60</v>
      </c>
      <c r="Q479" s="1960">
        <v>1</v>
      </c>
      <c r="R479" s="1499">
        <f t="shared" si="82"/>
        <v>60</v>
      </c>
      <c r="S479" s="3882"/>
      <c r="T479" s="1251"/>
    </row>
    <row r="480" spans="1:23" s="973" customFormat="1" ht="12.75" customHeight="1" thickBot="1">
      <c r="A480" s="2461" t="s">
        <v>356</v>
      </c>
      <c r="B480" s="4395"/>
      <c r="C480" s="1728">
        <v>357341</v>
      </c>
      <c r="D480" s="1728">
        <v>1510</v>
      </c>
      <c r="E480" s="2087" t="s">
        <v>34</v>
      </c>
      <c r="F480" s="2087" t="s">
        <v>42</v>
      </c>
      <c r="G480" s="2087" t="s">
        <v>706</v>
      </c>
      <c r="H480" s="2087" t="s">
        <v>1356</v>
      </c>
      <c r="I480" s="2088" t="s">
        <v>1307</v>
      </c>
      <c r="J480" s="2088" t="s">
        <v>1308</v>
      </c>
      <c r="K480" s="957">
        <v>120</v>
      </c>
      <c r="L480" s="1492"/>
      <c r="M480" s="1493"/>
      <c r="N480" s="957"/>
      <c r="O480" s="957" t="s">
        <v>80</v>
      </c>
      <c r="P480" s="957">
        <v>60</v>
      </c>
      <c r="Q480" s="957">
        <v>2</v>
      </c>
      <c r="R480" s="1171">
        <f t="shared" si="82"/>
        <v>120</v>
      </c>
      <c r="S480" s="1130" t="s">
        <v>383</v>
      </c>
      <c r="T480" s="1977"/>
    </row>
    <row r="481" spans="1:23" s="973" customFormat="1" ht="12.75" customHeight="1">
      <c r="A481" s="2461" t="s">
        <v>356</v>
      </c>
      <c r="B481" s="4395"/>
      <c r="C481" s="4400">
        <v>357340</v>
      </c>
      <c r="D481" s="4400">
        <v>1513</v>
      </c>
      <c r="E481" s="2205" t="s">
        <v>696</v>
      </c>
      <c r="F481" s="2205" t="s">
        <v>34</v>
      </c>
      <c r="G481" s="2205" t="s">
        <v>536</v>
      </c>
      <c r="H481" s="2205" t="s">
        <v>1569</v>
      </c>
      <c r="I481" s="4431" t="s">
        <v>130</v>
      </c>
      <c r="J481" s="2206" t="s">
        <v>68</v>
      </c>
      <c r="K481" s="3759">
        <v>180</v>
      </c>
      <c r="L481" s="1172"/>
      <c r="M481" s="1173"/>
      <c r="N481" s="1625" t="s">
        <v>80</v>
      </c>
      <c r="O481" s="1174"/>
      <c r="P481" s="1625">
        <v>480</v>
      </c>
      <c r="Q481" s="1625">
        <v>3</v>
      </c>
      <c r="R481" s="1175">
        <f t="shared" si="82"/>
        <v>1440</v>
      </c>
      <c r="S481" s="3891" t="s">
        <v>384</v>
      </c>
      <c r="T481" s="1977"/>
    </row>
    <row r="482" spans="1:23" s="973" customFormat="1" ht="12.75" customHeight="1" thickBot="1">
      <c r="A482" s="2461" t="s">
        <v>356</v>
      </c>
      <c r="B482" s="4395"/>
      <c r="C482" s="4401"/>
      <c r="D482" s="4401"/>
      <c r="E482" s="2205" t="s">
        <v>696</v>
      </c>
      <c r="F482" s="2205" t="s">
        <v>34</v>
      </c>
      <c r="G482" s="2205" t="s">
        <v>536</v>
      </c>
      <c r="H482" s="2205" t="s">
        <v>1569</v>
      </c>
      <c r="I482" s="4432"/>
      <c r="J482" s="2206" t="s">
        <v>131</v>
      </c>
      <c r="K482" s="3760">
        <v>180</v>
      </c>
      <c r="L482" s="1172"/>
      <c r="M482" s="1173"/>
      <c r="N482" s="1625" t="s">
        <v>80</v>
      </c>
      <c r="O482" s="1174"/>
      <c r="P482" s="1625">
        <v>480</v>
      </c>
      <c r="Q482" s="1625">
        <v>3</v>
      </c>
      <c r="R482" s="1175">
        <f t="shared" si="82"/>
        <v>1440</v>
      </c>
      <c r="S482" s="3887"/>
      <c r="T482" s="1977"/>
    </row>
    <row r="483" spans="1:23" s="973" customFormat="1" ht="12.75" customHeight="1" thickBot="1">
      <c r="A483" s="2461" t="s">
        <v>356</v>
      </c>
      <c r="B483" s="4395"/>
      <c r="C483" s="4402"/>
      <c r="D483" s="4402"/>
      <c r="E483" s="2205" t="s">
        <v>696</v>
      </c>
      <c r="F483" s="2205" t="s">
        <v>34</v>
      </c>
      <c r="G483" s="2205" t="s">
        <v>536</v>
      </c>
      <c r="H483" s="2205" t="s">
        <v>1569</v>
      </c>
      <c r="I483" s="4433"/>
      <c r="J483" s="2206" t="s">
        <v>69</v>
      </c>
      <c r="K483" s="3761">
        <v>180</v>
      </c>
      <c r="L483" s="1172"/>
      <c r="M483" s="1173"/>
      <c r="N483" s="1625" t="s">
        <v>80</v>
      </c>
      <c r="O483" s="1174"/>
      <c r="P483" s="1625">
        <v>480</v>
      </c>
      <c r="Q483" s="1625">
        <v>3</v>
      </c>
      <c r="R483" s="1175">
        <f t="shared" si="82"/>
        <v>1440</v>
      </c>
      <c r="S483" s="1130" t="s">
        <v>383</v>
      </c>
      <c r="T483" s="1977"/>
    </row>
    <row r="484" spans="1:23" s="973" customFormat="1" ht="12.75" customHeight="1" thickBot="1">
      <c r="A484" s="2461" t="s">
        <v>356</v>
      </c>
      <c r="B484" s="4395"/>
      <c r="C484" s="3952">
        <v>357337</v>
      </c>
      <c r="D484" s="3952">
        <v>1514</v>
      </c>
      <c r="E484" s="3952" t="s">
        <v>718</v>
      </c>
      <c r="F484" s="3952" t="s">
        <v>34</v>
      </c>
      <c r="G484" s="3952" t="s">
        <v>536</v>
      </c>
      <c r="H484" s="3952" t="s">
        <v>1637</v>
      </c>
      <c r="I484" s="4381" t="s">
        <v>132</v>
      </c>
      <c r="J484" s="2691" t="s">
        <v>1678</v>
      </c>
      <c r="K484" s="3952">
        <v>365</v>
      </c>
      <c r="L484" s="1172"/>
      <c r="M484" s="1173"/>
      <c r="N484" s="1625" t="s">
        <v>80</v>
      </c>
      <c r="O484" s="1174"/>
      <c r="P484" s="1625">
        <v>480</v>
      </c>
      <c r="Q484" s="1625">
        <v>3</v>
      </c>
      <c r="R484" s="1175">
        <f t="shared" si="82"/>
        <v>1440</v>
      </c>
      <c r="S484" s="1132" t="s">
        <v>385</v>
      </c>
      <c r="T484" s="1977"/>
    </row>
    <row r="485" spans="1:23" s="973" customFormat="1" ht="12.75" customHeight="1">
      <c r="A485" s="2461" t="s">
        <v>356</v>
      </c>
      <c r="B485" s="4395"/>
      <c r="C485" s="3953"/>
      <c r="D485" s="3953"/>
      <c r="E485" s="3953"/>
      <c r="F485" s="3953"/>
      <c r="G485" s="3953"/>
      <c r="H485" s="3953"/>
      <c r="I485" s="4382"/>
      <c r="J485" s="2691" t="s">
        <v>134</v>
      </c>
      <c r="K485" s="3953"/>
      <c r="L485" s="1172"/>
      <c r="M485" s="1173"/>
      <c r="N485" s="1625" t="s">
        <v>80</v>
      </c>
      <c r="O485" s="1174"/>
      <c r="P485" s="1625">
        <v>480</v>
      </c>
      <c r="Q485" s="1625">
        <v>3</v>
      </c>
      <c r="R485" s="1175">
        <f t="shared" si="82"/>
        <v>1440</v>
      </c>
      <c r="S485" s="3886" t="s">
        <v>383</v>
      </c>
      <c r="T485" s="1977"/>
    </row>
    <row r="486" spans="1:23" s="973" customFormat="1" ht="12.75" customHeight="1" thickBot="1">
      <c r="A486" s="2461" t="s">
        <v>356</v>
      </c>
      <c r="B486" s="4395"/>
      <c r="C486" s="3954"/>
      <c r="D486" s="3954"/>
      <c r="E486" s="3954"/>
      <c r="F486" s="3954"/>
      <c r="G486" s="3954"/>
      <c r="H486" s="3954"/>
      <c r="I486" s="4383"/>
      <c r="J486" s="2691" t="s">
        <v>135</v>
      </c>
      <c r="K486" s="3954"/>
      <c r="L486" s="1172"/>
      <c r="M486" s="1173"/>
      <c r="N486" s="1625" t="s">
        <v>80</v>
      </c>
      <c r="O486" s="1174"/>
      <c r="P486" s="1625">
        <v>480</v>
      </c>
      <c r="Q486" s="1625">
        <v>3</v>
      </c>
      <c r="R486" s="1175">
        <f t="shared" si="82"/>
        <v>1440</v>
      </c>
      <c r="S486" s="3887"/>
      <c r="T486" s="1977"/>
    </row>
    <row r="487" spans="1:23" s="973" customFormat="1" ht="12.75" customHeight="1" thickBot="1">
      <c r="A487" s="2461" t="s">
        <v>356</v>
      </c>
      <c r="B487" s="4395"/>
      <c r="C487" s="3990">
        <v>357339</v>
      </c>
      <c r="D487" s="3990">
        <v>1516</v>
      </c>
      <c r="E487" s="3990" t="s">
        <v>718</v>
      </c>
      <c r="F487" s="3990" t="s">
        <v>34</v>
      </c>
      <c r="G487" s="3990" t="s">
        <v>536</v>
      </c>
      <c r="H487" s="3990" t="s">
        <v>1637</v>
      </c>
      <c r="I487" s="4427" t="s">
        <v>139</v>
      </c>
      <c r="J487" s="2692" t="s">
        <v>1679</v>
      </c>
      <c r="K487" s="3990">
        <v>365</v>
      </c>
      <c r="L487" s="1172"/>
      <c r="M487" s="1173"/>
      <c r="N487" s="1625" t="s">
        <v>80</v>
      </c>
      <c r="O487" s="1174"/>
      <c r="P487" s="1625">
        <v>480</v>
      </c>
      <c r="Q487" s="1625">
        <v>3</v>
      </c>
      <c r="R487" s="1175">
        <f t="shared" si="82"/>
        <v>1440</v>
      </c>
      <c r="S487" s="1132" t="s">
        <v>385</v>
      </c>
      <c r="T487" s="1977"/>
    </row>
    <row r="488" spans="1:23" s="973" customFormat="1" ht="12.75" customHeight="1" thickBot="1">
      <c r="A488" s="2461" t="s">
        <v>356</v>
      </c>
      <c r="B488" s="4395"/>
      <c r="C488" s="3991"/>
      <c r="D488" s="3991"/>
      <c r="E488" s="3991"/>
      <c r="F488" s="3991"/>
      <c r="G488" s="3991"/>
      <c r="H488" s="3991"/>
      <c r="I488" s="4428"/>
      <c r="J488" s="2692" t="s">
        <v>143</v>
      </c>
      <c r="K488" s="3991"/>
      <c r="L488" s="1172"/>
      <c r="M488" s="1173"/>
      <c r="N488" s="1625" t="s">
        <v>80</v>
      </c>
      <c r="O488" s="1174"/>
      <c r="P488" s="1625">
        <v>480</v>
      </c>
      <c r="Q488" s="1625">
        <v>3</v>
      </c>
      <c r="R488" s="1175">
        <f t="shared" si="82"/>
        <v>1440</v>
      </c>
      <c r="S488" s="1130" t="s">
        <v>383</v>
      </c>
      <c r="T488" s="1977"/>
    </row>
    <row r="489" spans="1:23" s="973" customFormat="1" ht="12.75" customHeight="1">
      <c r="A489" s="2461" t="s">
        <v>356</v>
      </c>
      <c r="B489" s="4395"/>
      <c r="C489" s="4004">
        <v>357338</v>
      </c>
      <c r="D489" s="4004">
        <v>1517</v>
      </c>
      <c r="E489" s="4004" t="s">
        <v>718</v>
      </c>
      <c r="F489" s="4004" t="s">
        <v>34</v>
      </c>
      <c r="G489" s="4004" t="s">
        <v>536</v>
      </c>
      <c r="H489" s="4004" t="s">
        <v>1637</v>
      </c>
      <c r="I489" s="4434" t="s">
        <v>144</v>
      </c>
      <c r="J489" s="2693" t="s">
        <v>1680</v>
      </c>
      <c r="K489" s="4004">
        <v>365</v>
      </c>
      <c r="L489" s="1172"/>
      <c r="M489" s="1173"/>
      <c r="N489" s="1625" t="s">
        <v>80</v>
      </c>
      <c r="O489" s="1174"/>
      <c r="P489" s="1625">
        <v>480</v>
      </c>
      <c r="Q489" s="1625">
        <v>3</v>
      </c>
      <c r="R489" s="1175">
        <f t="shared" si="82"/>
        <v>1440</v>
      </c>
      <c r="S489" s="3886" t="s">
        <v>385</v>
      </c>
      <c r="T489" s="1977"/>
    </row>
    <row r="490" spans="1:23" s="973" customFormat="1" ht="13.5" customHeight="1" thickBot="1">
      <c r="A490" s="2461" t="s">
        <v>356</v>
      </c>
      <c r="B490" s="4395"/>
      <c r="C490" s="4006"/>
      <c r="D490" s="4006"/>
      <c r="E490" s="4006"/>
      <c r="F490" s="4006"/>
      <c r="G490" s="4006"/>
      <c r="H490" s="4006"/>
      <c r="I490" s="4436"/>
      <c r="J490" s="2693" t="s">
        <v>146</v>
      </c>
      <c r="K490" s="4006"/>
      <c r="L490" s="1172"/>
      <c r="M490" s="1173"/>
      <c r="N490" s="1625" t="s">
        <v>80</v>
      </c>
      <c r="O490" s="1174"/>
      <c r="P490" s="1625">
        <v>480</v>
      </c>
      <c r="Q490" s="1625">
        <v>3</v>
      </c>
      <c r="R490" s="1175">
        <f t="shared" si="82"/>
        <v>1440</v>
      </c>
      <c r="S490" s="3887"/>
      <c r="T490" s="1977"/>
    </row>
    <row r="491" spans="1:23" s="973" customFormat="1" ht="13.5" customHeight="1">
      <c r="A491" s="2461" t="s">
        <v>356</v>
      </c>
      <c r="B491" s="4395"/>
      <c r="C491" s="4390">
        <v>366386</v>
      </c>
      <c r="D491" s="4388">
        <v>6797</v>
      </c>
      <c r="E491" s="4388" t="s">
        <v>718</v>
      </c>
      <c r="F491" s="4388" t="s">
        <v>34</v>
      </c>
      <c r="G491" s="4388" t="s">
        <v>536</v>
      </c>
      <c r="H491" s="4388" t="s">
        <v>1624</v>
      </c>
      <c r="I491" s="4412" t="s">
        <v>1723</v>
      </c>
      <c r="J491" s="2719" t="s">
        <v>1724</v>
      </c>
      <c r="K491" s="4388">
        <v>365</v>
      </c>
      <c r="L491" s="701"/>
      <c r="M491" s="702"/>
      <c r="N491" s="4106" t="s">
        <v>80</v>
      </c>
      <c r="O491" s="4106"/>
      <c r="P491" s="3547">
        <v>480</v>
      </c>
      <c r="Q491" s="3547">
        <v>3</v>
      </c>
      <c r="R491" s="3767">
        <f>P491*Q491</f>
        <v>1440</v>
      </c>
      <c r="S491" s="3886" t="s">
        <v>385</v>
      </c>
      <c r="T491" s="1977"/>
    </row>
    <row r="492" spans="1:23" s="973" customFormat="1" ht="13.5" customHeight="1" thickBot="1">
      <c r="A492" s="2461" t="s">
        <v>356</v>
      </c>
      <c r="B492" s="4395"/>
      <c r="C492" s="4391"/>
      <c r="D492" s="4389"/>
      <c r="E492" s="4389"/>
      <c r="F492" s="4389"/>
      <c r="G492" s="4389"/>
      <c r="H492" s="4389"/>
      <c r="I492" s="4413"/>
      <c r="J492" s="2719" t="s">
        <v>1725</v>
      </c>
      <c r="K492" s="4389"/>
      <c r="L492" s="701"/>
      <c r="M492" s="702"/>
      <c r="N492" s="3761" t="s">
        <v>80</v>
      </c>
      <c r="O492" s="3761"/>
      <c r="P492" s="3744"/>
      <c r="Q492" s="3744"/>
      <c r="R492" s="3746"/>
      <c r="S492" s="3887"/>
      <c r="T492" s="1977"/>
    </row>
    <row r="493" spans="1:23" s="973" customFormat="1" ht="12.75" customHeight="1">
      <c r="A493" s="2461" t="s">
        <v>356</v>
      </c>
      <c r="B493" s="4395"/>
      <c r="C493" s="2788">
        <v>366816</v>
      </c>
      <c r="D493" s="2789">
        <v>7165</v>
      </c>
      <c r="E493" s="2789" t="s">
        <v>718</v>
      </c>
      <c r="F493" s="2789" t="s">
        <v>34</v>
      </c>
      <c r="G493" s="2789" t="s">
        <v>536</v>
      </c>
      <c r="H493" s="2789" t="str">
        <f t="shared" ref="H493" si="83">A493&amp;"-"&amp;E493&amp;F493&amp;"-"&amp;G493</f>
        <v>PK5-YR-ME</v>
      </c>
      <c r="I493" s="2792" t="s">
        <v>1785</v>
      </c>
      <c r="J493" s="2791" t="s">
        <v>1787</v>
      </c>
      <c r="K493" s="2790">
        <v>365</v>
      </c>
      <c r="L493" s="1172"/>
      <c r="M493" s="1173"/>
      <c r="N493" s="1173"/>
      <c r="O493" s="1694" t="s">
        <v>80</v>
      </c>
      <c r="P493" s="964"/>
      <c r="Q493" s="964">
        <v>30</v>
      </c>
      <c r="R493" s="964">
        <v>1</v>
      </c>
      <c r="S493" s="2787">
        <v>30</v>
      </c>
      <c r="T493" s="1132" t="s">
        <v>385</v>
      </c>
      <c r="U493" s="1252"/>
      <c r="V493" s="1251"/>
      <c r="W493" s="1251"/>
    </row>
    <row r="494" spans="1:23" ht="12.75" customHeight="1" thickBot="1">
      <c r="A494" s="2461" t="s">
        <v>356</v>
      </c>
      <c r="B494" s="4395"/>
      <c r="C494" s="2689">
        <v>366338</v>
      </c>
      <c r="D494" s="2689">
        <v>6783</v>
      </c>
      <c r="E494" s="2690" t="s">
        <v>718</v>
      </c>
      <c r="F494" s="2682" t="s">
        <v>34</v>
      </c>
      <c r="G494" s="2682" t="s">
        <v>536</v>
      </c>
      <c r="H494" s="2682" t="str">
        <f t="shared" ref="H494" si="84">A494&amp;"-"&amp;E494&amp;F494&amp;"-"&amp;G494</f>
        <v>PK5-YR-ME</v>
      </c>
      <c r="I494" s="2686" t="s">
        <v>1661</v>
      </c>
      <c r="J494" s="2684" t="s">
        <v>1706</v>
      </c>
      <c r="K494" s="2685">
        <v>540</v>
      </c>
      <c r="L494" s="701"/>
      <c r="M494" s="702"/>
      <c r="O494" s="970" t="s">
        <v>80</v>
      </c>
      <c r="P494" s="970"/>
      <c r="Q494" s="970">
        <v>60</v>
      </c>
      <c r="R494" s="970">
        <v>1</v>
      </c>
      <c r="S494" s="1905">
        <v>60</v>
      </c>
      <c r="T494" s="2655" t="s">
        <v>385</v>
      </c>
      <c r="U494" s="1252"/>
      <c r="V494" s="666"/>
      <c r="W494" s="666"/>
    </row>
    <row r="495" spans="1:23" s="973" customFormat="1" ht="12.75" customHeight="1" thickBot="1">
      <c r="A495" s="2461" t="s">
        <v>356</v>
      </c>
      <c r="B495" s="4395"/>
      <c r="C495" s="4106">
        <v>357342</v>
      </c>
      <c r="D495" s="4106">
        <v>1518</v>
      </c>
      <c r="E495" s="988" t="s">
        <v>34</v>
      </c>
      <c r="F495" s="988" t="s">
        <v>9</v>
      </c>
      <c r="G495" s="988" t="s">
        <v>536</v>
      </c>
      <c r="H495" s="988" t="s">
        <v>1569</v>
      </c>
      <c r="I495" s="3568" t="s">
        <v>147</v>
      </c>
      <c r="J495" s="2191" t="s">
        <v>1550</v>
      </c>
      <c r="K495" s="4106">
        <v>120</v>
      </c>
      <c r="L495" s="1172"/>
      <c r="M495" s="1173"/>
      <c r="N495" s="1625" t="s">
        <v>80</v>
      </c>
      <c r="O495" s="1174"/>
      <c r="P495" s="1625">
        <v>120</v>
      </c>
      <c r="Q495" s="1625">
        <v>2</v>
      </c>
      <c r="R495" s="1175">
        <f t="shared" si="82"/>
        <v>240</v>
      </c>
      <c r="S495" s="1130" t="s">
        <v>384</v>
      </c>
      <c r="T495" s="1977"/>
    </row>
    <row r="496" spans="1:23" s="973" customFormat="1" ht="12.75" customHeight="1" thickBot="1">
      <c r="A496" s="2461" t="s">
        <v>356</v>
      </c>
      <c r="B496" s="4395"/>
      <c r="C496" s="3760"/>
      <c r="D496" s="3760"/>
      <c r="E496" s="988" t="s">
        <v>34</v>
      </c>
      <c r="F496" s="988" t="s">
        <v>9</v>
      </c>
      <c r="G496" s="988" t="s">
        <v>536</v>
      </c>
      <c r="H496" s="988" t="s">
        <v>1569</v>
      </c>
      <c r="I496" s="3753"/>
      <c r="J496" s="3842" t="s">
        <v>1551</v>
      </c>
      <c r="K496" s="3760"/>
      <c r="L496" s="637"/>
      <c r="M496" s="1251"/>
      <c r="N496" s="1960"/>
      <c r="O496" s="2174"/>
      <c r="P496" s="1960"/>
      <c r="Q496" s="1960"/>
      <c r="R496" s="1499"/>
      <c r="S496" s="1130"/>
      <c r="T496" s="1977"/>
    </row>
    <row r="497" spans="1:20" s="973" customFormat="1" ht="12.75" customHeight="1" thickBot="1">
      <c r="A497" s="2461" t="s">
        <v>356</v>
      </c>
      <c r="B497" s="4396"/>
      <c r="C497" s="3795"/>
      <c r="D497" s="3795"/>
      <c r="E497" s="2192" t="s">
        <v>34</v>
      </c>
      <c r="F497" s="2192" t="s">
        <v>9</v>
      </c>
      <c r="G497" s="2192" t="s">
        <v>536</v>
      </c>
      <c r="H497" s="2192" t="s">
        <v>1569</v>
      </c>
      <c r="I497" s="3569"/>
      <c r="J497" s="4362"/>
      <c r="K497" s="3795">
        <v>120</v>
      </c>
      <c r="L497" s="1360"/>
      <c r="M497" s="1361"/>
      <c r="N497" s="1961" t="s">
        <v>80</v>
      </c>
      <c r="O497" s="2175"/>
      <c r="P497" s="1961">
        <v>120</v>
      </c>
      <c r="Q497" s="1961">
        <v>2</v>
      </c>
      <c r="R497" s="1494">
        <f t="shared" si="82"/>
        <v>240</v>
      </c>
      <c r="S497" s="1130" t="s">
        <v>383</v>
      </c>
      <c r="T497" s="1977"/>
    </row>
    <row r="498" spans="1:20" s="973" customFormat="1" ht="12" customHeight="1">
      <c r="A498" s="3881" t="s">
        <v>356</v>
      </c>
      <c r="B498" s="3881" t="s">
        <v>438</v>
      </c>
      <c r="C498" s="3793">
        <v>357343</v>
      </c>
      <c r="D498" s="3759">
        <v>1519</v>
      </c>
      <c r="E498" s="3759" t="s">
        <v>695</v>
      </c>
      <c r="F498" s="3759" t="s">
        <v>32</v>
      </c>
      <c r="G498" s="3759" t="s">
        <v>536</v>
      </c>
      <c r="H498" s="3759" t="s">
        <v>1642</v>
      </c>
      <c r="I498" s="3752" t="s">
        <v>132</v>
      </c>
      <c r="J498" s="634" t="s">
        <v>153</v>
      </c>
      <c r="K498" s="3742">
        <v>30</v>
      </c>
      <c r="L498" s="1337"/>
      <c r="M498" s="950"/>
      <c r="N498" s="3742" t="s">
        <v>80</v>
      </c>
      <c r="O498" s="3742"/>
      <c r="P498" s="3742">
        <v>60</v>
      </c>
      <c r="Q498" s="3742">
        <v>1</v>
      </c>
      <c r="R498" s="3745">
        <f t="shared" si="82"/>
        <v>60</v>
      </c>
      <c r="S498" s="3886" t="s">
        <v>383</v>
      </c>
      <c r="T498" s="1977"/>
    </row>
    <row r="499" spans="1:20" ht="12" customHeight="1">
      <c r="A499" s="3882"/>
      <c r="B499" s="3882"/>
      <c r="C499" s="3673"/>
      <c r="D499" s="3760"/>
      <c r="E499" s="3760"/>
      <c r="F499" s="3760"/>
      <c r="G499" s="3760"/>
      <c r="H499" s="3760"/>
      <c r="I499" s="3679"/>
      <c r="J499" s="609" t="s">
        <v>154</v>
      </c>
      <c r="K499" s="3743"/>
      <c r="L499" s="642"/>
      <c r="M499" s="613"/>
      <c r="N499" s="3743"/>
      <c r="O499" s="3743"/>
      <c r="P499" s="3743"/>
      <c r="Q499" s="3743"/>
      <c r="R499" s="3616"/>
      <c r="S499" s="3891"/>
      <c r="T499" s="1251"/>
    </row>
    <row r="500" spans="1:20" ht="12" customHeight="1">
      <c r="A500" s="3882"/>
      <c r="B500" s="3882"/>
      <c r="C500" s="3673"/>
      <c r="D500" s="3760"/>
      <c r="E500" s="3760"/>
      <c r="F500" s="3760"/>
      <c r="G500" s="3760"/>
      <c r="H500" s="3760"/>
      <c r="I500" s="965" t="s">
        <v>155</v>
      </c>
      <c r="J500" s="609" t="s">
        <v>156</v>
      </c>
      <c r="K500" s="3743"/>
      <c r="L500" s="642"/>
      <c r="M500" s="613"/>
      <c r="N500" s="3743"/>
      <c r="O500" s="3743"/>
      <c r="P500" s="3743"/>
      <c r="Q500" s="3743"/>
      <c r="R500" s="3616"/>
      <c r="S500" s="3891"/>
      <c r="T500" s="1251"/>
    </row>
    <row r="501" spans="1:20" ht="12" customHeight="1">
      <c r="A501" s="3882"/>
      <c r="B501" s="3882"/>
      <c r="C501" s="3673"/>
      <c r="D501" s="3760"/>
      <c r="E501" s="3760"/>
      <c r="F501" s="3760"/>
      <c r="G501" s="3760"/>
      <c r="H501" s="3760"/>
      <c r="I501" s="965" t="s">
        <v>157</v>
      </c>
      <c r="J501" s="609" t="s">
        <v>158</v>
      </c>
      <c r="K501" s="3743"/>
      <c r="L501" s="642"/>
      <c r="M501" s="613"/>
      <c r="N501" s="3743"/>
      <c r="O501" s="3743"/>
      <c r="P501" s="3743"/>
      <c r="Q501" s="3743"/>
      <c r="R501" s="3616"/>
      <c r="S501" s="3891"/>
      <c r="T501" s="1251"/>
    </row>
    <row r="502" spans="1:20" ht="12" customHeight="1">
      <c r="A502" s="3882"/>
      <c r="B502" s="3882"/>
      <c r="C502" s="3673"/>
      <c r="D502" s="3760"/>
      <c r="E502" s="3760"/>
      <c r="F502" s="3760"/>
      <c r="G502" s="3760"/>
      <c r="H502" s="3760"/>
      <c r="I502" s="3568" t="s">
        <v>159</v>
      </c>
      <c r="J502" s="609" t="s">
        <v>160</v>
      </c>
      <c r="K502" s="3743"/>
      <c r="L502" s="642"/>
      <c r="M502" s="613"/>
      <c r="N502" s="3743"/>
      <c r="O502" s="3743"/>
      <c r="P502" s="3743"/>
      <c r="Q502" s="3743"/>
      <c r="R502" s="3616"/>
      <c r="S502" s="3891"/>
      <c r="T502" s="1251"/>
    </row>
    <row r="503" spans="1:20" ht="12" customHeight="1">
      <c r="A503" s="3882"/>
      <c r="B503" s="3882"/>
      <c r="C503" s="4038"/>
      <c r="D503" s="3761"/>
      <c r="E503" s="3761"/>
      <c r="F503" s="3761"/>
      <c r="G503" s="3761"/>
      <c r="H503" s="3761"/>
      <c r="I503" s="3679"/>
      <c r="J503" s="609" t="s">
        <v>161</v>
      </c>
      <c r="K503" s="3744"/>
      <c r="L503" s="642"/>
      <c r="M503" s="613"/>
      <c r="N503" s="3744"/>
      <c r="O503" s="3744"/>
      <c r="P503" s="3744"/>
      <c r="Q503" s="3744"/>
      <c r="R503" s="3746"/>
      <c r="S503" s="4713"/>
      <c r="T503" s="1251"/>
    </row>
    <row r="504" spans="1:20" ht="12.75" customHeight="1" thickBot="1">
      <c r="A504" s="3882"/>
      <c r="B504" s="3882"/>
      <c r="C504" s="992"/>
      <c r="D504" s="993"/>
      <c r="E504" s="640"/>
      <c r="F504" s="640"/>
      <c r="G504" s="640"/>
      <c r="H504" s="640"/>
      <c r="I504" s="1626" t="s">
        <v>120</v>
      </c>
      <c r="J504" s="751" t="s">
        <v>162</v>
      </c>
      <c r="K504" s="982">
        <v>30</v>
      </c>
      <c r="L504" s="989"/>
      <c r="M504" s="982"/>
      <c r="N504" s="982" t="s">
        <v>80</v>
      </c>
      <c r="O504" s="982"/>
      <c r="P504" s="982">
        <v>60</v>
      </c>
      <c r="Q504" s="982">
        <v>1</v>
      </c>
      <c r="R504" s="1249">
        <f t="shared" si="82"/>
        <v>60</v>
      </c>
      <c r="S504" s="2599"/>
      <c r="T504" s="1251"/>
    </row>
    <row r="505" spans="1:20" ht="12" customHeight="1">
      <c r="A505" s="3882"/>
      <c r="B505" s="3882"/>
      <c r="C505" s="4604">
        <v>357344</v>
      </c>
      <c r="D505" s="4611">
        <v>1520</v>
      </c>
      <c r="E505" s="4106" t="s">
        <v>696</v>
      </c>
      <c r="F505" s="4106" t="s">
        <v>34</v>
      </c>
      <c r="G505" s="4106" t="s">
        <v>536</v>
      </c>
      <c r="H505" s="4106" t="s">
        <v>1569</v>
      </c>
      <c r="I505" s="3680" t="s">
        <v>132</v>
      </c>
      <c r="J505" s="609" t="s">
        <v>164</v>
      </c>
      <c r="K505" s="3547">
        <v>180</v>
      </c>
      <c r="L505" s="642"/>
      <c r="M505" s="613"/>
      <c r="N505" s="3547" t="s">
        <v>80</v>
      </c>
      <c r="O505" s="3547"/>
      <c r="P505" s="3547">
        <v>360</v>
      </c>
      <c r="Q505" s="3547">
        <v>3</v>
      </c>
      <c r="R505" s="3767">
        <f t="shared" si="82"/>
        <v>1080</v>
      </c>
      <c r="S505" s="3886" t="s">
        <v>385</v>
      </c>
      <c r="T505" s="1977"/>
    </row>
    <row r="506" spans="1:20" ht="12" customHeight="1">
      <c r="A506" s="3882"/>
      <c r="B506" s="3882"/>
      <c r="C506" s="4604"/>
      <c r="D506" s="4611"/>
      <c r="E506" s="3760"/>
      <c r="F506" s="3760"/>
      <c r="G506" s="3760"/>
      <c r="H506" s="3760"/>
      <c r="I506" s="3680"/>
      <c r="J506" s="609" t="s">
        <v>165</v>
      </c>
      <c r="K506" s="3743"/>
      <c r="L506" s="642"/>
      <c r="M506" s="613"/>
      <c r="N506" s="3743"/>
      <c r="O506" s="3743"/>
      <c r="P506" s="3743"/>
      <c r="Q506" s="3743"/>
      <c r="R506" s="3616"/>
      <c r="S506" s="3891"/>
      <c r="T506" s="1977"/>
    </row>
    <row r="507" spans="1:20" ht="12.75" customHeight="1" thickBot="1">
      <c r="A507" s="3882"/>
      <c r="B507" s="3882"/>
      <c r="C507" s="4604"/>
      <c r="D507" s="4611"/>
      <c r="E507" s="3760"/>
      <c r="F507" s="3760"/>
      <c r="G507" s="3760"/>
      <c r="H507" s="3760"/>
      <c r="I507" s="3680"/>
      <c r="J507" s="609" t="s">
        <v>166</v>
      </c>
      <c r="K507" s="3743"/>
      <c r="L507" s="642"/>
      <c r="M507" s="613"/>
      <c r="N507" s="3743"/>
      <c r="O507" s="3743"/>
      <c r="P507" s="3743"/>
      <c r="Q507" s="3743"/>
      <c r="R507" s="3616"/>
      <c r="S507" s="3887"/>
      <c r="T507" s="1977"/>
    </row>
    <row r="508" spans="1:20" ht="12.75" customHeight="1" thickBot="1">
      <c r="A508" s="3882"/>
      <c r="B508" s="3882"/>
      <c r="C508" s="4604"/>
      <c r="D508" s="4611"/>
      <c r="E508" s="3761"/>
      <c r="F508" s="3761"/>
      <c r="G508" s="3761"/>
      <c r="H508" s="3761"/>
      <c r="I508" s="3680"/>
      <c r="J508" s="609" t="s">
        <v>167</v>
      </c>
      <c r="K508" s="3744"/>
      <c r="L508" s="642"/>
      <c r="M508" s="613"/>
      <c r="N508" s="3744"/>
      <c r="O508" s="3744"/>
      <c r="P508" s="3744"/>
      <c r="Q508" s="3744"/>
      <c r="R508" s="3746"/>
      <c r="S508" s="1130" t="s">
        <v>383</v>
      </c>
      <c r="T508" s="1977"/>
    </row>
    <row r="509" spans="1:20" ht="12" customHeight="1">
      <c r="A509" s="3882"/>
      <c r="B509" s="3882"/>
      <c r="C509" s="3723">
        <v>357345</v>
      </c>
      <c r="D509" s="4106">
        <v>1521</v>
      </c>
      <c r="E509" s="4106" t="s">
        <v>696</v>
      </c>
      <c r="F509" s="4106" t="s">
        <v>34</v>
      </c>
      <c r="G509" s="4106" t="s">
        <v>536</v>
      </c>
      <c r="H509" s="4106" t="s">
        <v>1569</v>
      </c>
      <c r="I509" s="3568" t="s">
        <v>155</v>
      </c>
      <c r="J509" s="609" t="s">
        <v>1554</v>
      </c>
      <c r="K509" s="3547">
        <v>180</v>
      </c>
      <c r="L509" s="642"/>
      <c r="M509" s="613"/>
      <c r="N509" s="3547" t="s">
        <v>80</v>
      </c>
      <c r="O509" s="3547"/>
      <c r="P509" s="3547">
        <v>360</v>
      </c>
      <c r="Q509" s="3547">
        <v>3</v>
      </c>
      <c r="R509" s="3767">
        <f t="shared" si="82"/>
        <v>1080</v>
      </c>
      <c r="S509" s="3886" t="s">
        <v>385</v>
      </c>
      <c r="T509" s="1977"/>
    </row>
    <row r="510" spans="1:20" ht="12" customHeight="1">
      <c r="A510" s="3882"/>
      <c r="B510" s="3882"/>
      <c r="C510" s="4038"/>
      <c r="D510" s="3761"/>
      <c r="E510" s="3761"/>
      <c r="F510" s="3761"/>
      <c r="G510" s="3761"/>
      <c r="H510" s="3761"/>
      <c r="I510" s="3679"/>
      <c r="J510" s="609" t="s">
        <v>1555</v>
      </c>
      <c r="K510" s="3744"/>
      <c r="L510" s="642"/>
      <c r="M510" s="613"/>
      <c r="N510" s="3744"/>
      <c r="O510" s="3744"/>
      <c r="P510" s="3744"/>
      <c r="Q510" s="3744"/>
      <c r="R510" s="3746"/>
      <c r="S510" s="3891"/>
      <c r="T510" s="1977"/>
    </row>
    <row r="511" spans="1:20" ht="12" customHeight="1">
      <c r="A511" s="3882"/>
      <c r="B511" s="3882"/>
      <c r="C511" s="3723">
        <v>357346</v>
      </c>
      <c r="D511" s="4106">
        <v>1522</v>
      </c>
      <c r="E511" s="4106" t="s">
        <v>718</v>
      </c>
      <c r="F511" s="4106" t="s">
        <v>34</v>
      </c>
      <c r="G511" s="4106" t="s">
        <v>536</v>
      </c>
      <c r="H511" s="4106" t="s">
        <v>1569</v>
      </c>
      <c r="I511" s="3568" t="s">
        <v>170</v>
      </c>
      <c r="J511" s="609" t="s">
        <v>1556</v>
      </c>
      <c r="K511" s="3547">
        <v>365</v>
      </c>
      <c r="L511" s="642"/>
      <c r="M511" s="613"/>
      <c r="N511" s="3547" t="s">
        <v>80</v>
      </c>
      <c r="O511" s="3547"/>
      <c r="P511" s="3547">
        <v>480</v>
      </c>
      <c r="Q511" s="3547">
        <v>3</v>
      </c>
      <c r="R511" s="3767">
        <f t="shared" si="82"/>
        <v>1440</v>
      </c>
      <c r="S511" s="3891"/>
      <c r="T511" s="1977"/>
    </row>
    <row r="512" spans="1:20" ht="12" customHeight="1">
      <c r="A512" s="3882"/>
      <c r="B512" s="3882"/>
      <c r="C512" s="3673"/>
      <c r="D512" s="3760"/>
      <c r="E512" s="3760"/>
      <c r="F512" s="3760"/>
      <c r="G512" s="3760"/>
      <c r="H512" s="3760"/>
      <c r="I512" s="3753"/>
      <c r="J512" s="609" t="s">
        <v>1557</v>
      </c>
      <c r="K512" s="3743"/>
      <c r="L512" s="642"/>
      <c r="M512" s="613"/>
      <c r="N512" s="3743"/>
      <c r="O512" s="3743"/>
      <c r="P512" s="3743"/>
      <c r="Q512" s="3743"/>
      <c r="R512" s="3616"/>
      <c r="S512" s="3891"/>
      <c r="T512" s="1977"/>
    </row>
    <row r="513" spans="1:20" ht="12.75" customHeight="1" thickBot="1">
      <c r="A513" s="3882"/>
      <c r="B513" s="3882"/>
      <c r="C513" s="3673"/>
      <c r="D513" s="3760"/>
      <c r="E513" s="3760"/>
      <c r="F513" s="3760"/>
      <c r="G513" s="3760"/>
      <c r="H513" s="3760"/>
      <c r="I513" s="3753"/>
      <c r="J513" s="609" t="s">
        <v>1558</v>
      </c>
      <c r="K513" s="3743"/>
      <c r="L513" s="642"/>
      <c r="M513" s="613"/>
      <c r="N513" s="3743"/>
      <c r="O513" s="3743"/>
      <c r="P513" s="3743"/>
      <c r="Q513" s="3743"/>
      <c r="R513" s="3616"/>
      <c r="S513" s="3887"/>
      <c r="T513" s="1977"/>
    </row>
    <row r="514" spans="1:20" ht="12" customHeight="1">
      <c r="A514" s="3882"/>
      <c r="B514" s="3882"/>
      <c r="C514" s="3673"/>
      <c r="D514" s="3760"/>
      <c r="E514" s="3760"/>
      <c r="F514" s="3760"/>
      <c r="G514" s="3760"/>
      <c r="H514" s="3760"/>
      <c r="I514" s="3753"/>
      <c r="J514" s="609" t="s">
        <v>174</v>
      </c>
      <c r="K514" s="3743"/>
      <c r="L514" s="642"/>
      <c r="M514" s="613"/>
      <c r="N514" s="3743"/>
      <c r="O514" s="3743"/>
      <c r="P514" s="3743"/>
      <c r="Q514" s="3743"/>
      <c r="R514" s="3616"/>
      <c r="S514" s="3886" t="s">
        <v>383</v>
      </c>
      <c r="T514" s="1977"/>
    </row>
    <row r="515" spans="1:20" ht="12.75" customHeight="1" thickBot="1">
      <c r="A515" s="3882"/>
      <c r="B515" s="3882"/>
      <c r="C515" s="4038"/>
      <c r="D515" s="3761"/>
      <c r="E515" s="3761"/>
      <c r="F515" s="3761"/>
      <c r="G515" s="3761"/>
      <c r="H515" s="3761"/>
      <c r="I515" s="3679"/>
      <c r="J515" s="609" t="s">
        <v>175</v>
      </c>
      <c r="K515" s="3744"/>
      <c r="L515" s="642"/>
      <c r="M515" s="613"/>
      <c r="N515" s="3744"/>
      <c r="O515" s="3744"/>
      <c r="P515" s="3744"/>
      <c r="Q515" s="3744"/>
      <c r="R515" s="3746"/>
      <c r="S515" s="3887"/>
      <c r="T515" s="1977"/>
    </row>
    <row r="516" spans="1:20" ht="12.75" customHeight="1" thickBot="1">
      <c r="A516" s="3882"/>
      <c r="B516" s="3882"/>
      <c r="C516" s="1163">
        <v>366252</v>
      </c>
      <c r="D516" s="2184">
        <v>6768</v>
      </c>
      <c r="E516" s="1238" t="s">
        <v>718</v>
      </c>
      <c r="F516" s="1238" t="s">
        <v>34</v>
      </c>
      <c r="G516" s="1238" t="s">
        <v>536</v>
      </c>
      <c r="H516" s="1238" t="s">
        <v>1569</v>
      </c>
      <c r="I516" s="2580" t="s">
        <v>1643</v>
      </c>
      <c r="J516" s="1240" t="s">
        <v>1644</v>
      </c>
      <c r="K516" s="1119">
        <v>365</v>
      </c>
      <c r="L516" s="1118"/>
      <c r="M516" s="1119"/>
      <c r="N516" s="1119" t="s">
        <v>80</v>
      </c>
      <c r="O516" s="1119"/>
      <c r="P516" s="1119">
        <v>90</v>
      </c>
      <c r="Q516" s="1119">
        <v>2</v>
      </c>
      <c r="R516" s="1129">
        <f>P516*Q516</f>
        <v>180</v>
      </c>
      <c r="S516" s="2186"/>
      <c r="T516" s="1977"/>
    </row>
    <row r="517" spans="1:20" ht="12.75" customHeight="1" thickBot="1">
      <c r="A517" s="3882"/>
      <c r="B517" s="3882"/>
      <c r="C517" s="632">
        <v>362964</v>
      </c>
      <c r="D517" s="632">
        <v>4286</v>
      </c>
      <c r="E517" s="633" t="s">
        <v>695</v>
      </c>
      <c r="F517" s="633" t="s">
        <v>42</v>
      </c>
      <c r="G517" s="633" t="s">
        <v>536</v>
      </c>
      <c r="H517" s="633" t="s">
        <v>1622</v>
      </c>
      <c r="I517" s="965" t="s">
        <v>1002</v>
      </c>
      <c r="J517" s="609" t="s">
        <v>1003</v>
      </c>
      <c r="K517" s="613">
        <v>30</v>
      </c>
      <c r="L517" s="642"/>
      <c r="M517" s="613"/>
      <c r="N517" s="951"/>
      <c r="O517" s="951" t="s">
        <v>80</v>
      </c>
      <c r="P517" s="613">
        <v>20</v>
      </c>
      <c r="Q517" s="613">
        <v>1</v>
      </c>
      <c r="R517" s="643">
        <f t="shared" si="82"/>
        <v>20</v>
      </c>
      <c r="S517" s="1130" t="s">
        <v>503</v>
      </c>
      <c r="T517" s="637" t="s">
        <v>528</v>
      </c>
    </row>
    <row r="518" spans="1:20" ht="12.75" customHeight="1" thickBot="1">
      <c r="A518" s="3882"/>
      <c r="B518" s="3882"/>
      <c r="C518" s="632">
        <v>362965</v>
      </c>
      <c r="D518" s="632">
        <v>4287</v>
      </c>
      <c r="E518" s="633" t="s">
        <v>696</v>
      </c>
      <c r="F518" s="633" t="s">
        <v>32</v>
      </c>
      <c r="G518" s="633" t="s">
        <v>536</v>
      </c>
      <c r="H518" s="633" t="s">
        <v>1623</v>
      </c>
      <c r="I518" s="965" t="s">
        <v>1002</v>
      </c>
      <c r="J518" s="609" t="s">
        <v>1004</v>
      </c>
      <c r="K518" s="613">
        <v>180</v>
      </c>
      <c r="L518" s="642"/>
      <c r="M518" s="613"/>
      <c r="N518" s="951" t="s">
        <v>80</v>
      </c>
      <c r="O518" s="951"/>
      <c r="P518" s="613">
        <v>120</v>
      </c>
      <c r="Q518" s="613">
        <v>2</v>
      </c>
      <c r="R518" s="643">
        <f t="shared" si="82"/>
        <v>240</v>
      </c>
      <c r="S518" s="1130" t="s">
        <v>383</v>
      </c>
      <c r="T518" s="1131" t="s">
        <v>529</v>
      </c>
    </row>
    <row r="519" spans="1:20" ht="12" customHeight="1" thickBot="1">
      <c r="A519" s="3882"/>
      <c r="B519" s="3882"/>
      <c r="C519" s="632">
        <v>362966</v>
      </c>
      <c r="D519" s="632">
        <v>4288</v>
      </c>
      <c r="E519" s="633" t="s">
        <v>718</v>
      </c>
      <c r="F519" s="633" t="s">
        <v>34</v>
      </c>
      <c r="G519" s="633" t="s">
        <v>536</v>
      </c>
      <c r="H519" s="633" t="s">
        <v>1624</v>
      </c>
      <c r="I519" s="965" t="s">
        <v>1002</v>
      </c>
      <c r="J519" s="609" t="s">
        <v>1005</v>
      </c>
      <c r="K519" s="613">
        <v>365</v>
      </c>
      <c r="L519" s="642"/>
      <c r="M519" s="613"/>
      <c r="N519" s="613" t="s">
        <v>80</v>
      </c>
      <c r="O519" s="613"/>
      <c r="P519" s="613">
        <v>180</v>
      </c>
      <c r="Q519" s="613">
        <v>2</v>
      </c>
      <c r="R519" s="643">
        <f t="shared" si="82"/>
        <v>360</v>
      </c>
      <c r="S519" s="1132" t="s">
        <v>385</v>
      </c>
      <c r="T519" s="608" t="s">
        <v>530</v>
      </c>
    </row>
    <row r="520" spans="1:20" ht="12.75" customHeight="1" thickBot="1">
      <c r="A520" s="3882"/>
      <c r="B520" s="3882"/>
      <c r="C520" s="3723">
        <v>357348</v>
      </c>
      <c r="D520" s="4106">
        <v>1530</v>
      </c>
      <c r="E520" s="4106" t="s">
        <v>696</v>
      </c>
      <c r="F520" s="4106" t="s">
        <v>9</v>
      </c>
      <c r="G520" s="4106" t="s">
        <v>697</v>
      </c>
      <c r="H520" s="4106" t="s">
        <v>1645</v>
      </c>
      <c r="I520" s="3568" t="s">
        <v>67</v>
      </c>
      <c r="J520" s="609" t="s">
        <v>68</v>
      </c>
      <c r="K520" s="3547">
        <v>180</v>
      </c>
      <c r="L520" s="642"/>
      <c r="M520" s="613"/>
      <c r="N520" s="3547" t="s">
        <v>80</v>
      </c>
      <c r="O520" s="3547"/>
      <c r="P520" s="3547">
        <v>120</v>
      </c>
      <c r="Q520" s="3547">
        <v>2</v>
      </c>
      <c r="R520" s="3767">
        <f t="shared" si="82"/>
        <v>240</v>
      </c>
      <c r="S520" s="1130" t="s">
        <v>384</v>
      </c>
      <c r="T520" s="1977"/>
    </row>
    <row r="521" spans="1:20" ht="12" customHeight="1">
      <c r="A521" s="3882"/>
      <c r="B521" s="3882"/>
      <c r="C521" s="3673"/>
      <c r="D521" s="3760"/>
      <c r="E521" s="3760"/>
      <c r="F521" s="3760"/>
      <c r="G521" s="3760"/>
      <c r="H521" s="3760"/>
      <c r="I521" s="3753"/>
      <c r="J521" s="609" t="s">
        <v>69</v>
      </c>
      <c r="K521" s="3743"/>
      <c r="L521" s="642"/>
      <c r="M521" s="613"/>
      <c r="N521" s="3743"/>
      <c r="O521" s="3743"/>
      <c r="P521" s="3743"/>
      <c r="Q521" s="3743"/>
      <c r="R521" s="3616"/>
      <c r="S521" s="3886" t="s">
        <v>383</v>
      </c>
      <c r="T521" s="1977"/>
    </row>
    <row r="522" spans="1:20" ht="12" customHeight="1">
      <c r="A522" s="3882"/>
      <c r="B522" s="3882"/>
      <c r="C522" s="3673"/>
      <c r="D522" s="3760"/>
      <c r="E522" s="3760"/>
      <c r="F522" s="3760"/>
      <c r="G522" s="3760"/>
      <c r="H522" s="3760"/>
      <c r="I522" s="3753"/>
      <c r="J522" s="609" t="s">
        <v>79</v>
      </c>
      <c r="K522" s="3743"/>
      <c r="L522" s="642"/>
      <c r="M522" s="613"/>
      <c r="N522" s="3743"/>
      <c r="O522" s="3743"/>
      <c r="P522" s="3743"/>
      <c r="Q522" s="3743"/>
      <c r="R522" s="3616"/>
      <c r="S522" s="3891"/>
      <c r="T522" s="1977"/>
    </row>
    <row r="523" spans="1:20" ht="12.75" customHeight="1" thickBot="1">
      <c r="A523" s="3883"/>
      <c r="B523" s="3883"/>
      <c r="C523" s="3794"/>
      <c r="D523" s="3795"/>
      <c r="E523" s="3795"/>
      <c r="F523" s="3795"/>
      <c r="G523" s="3795"/>
      <c r="H523" s="3795"/>
      <c r="I523" s="3569"/>
      <c r="J523" s="749" t="s">
        <v>72</v>
      </c>
      <c r="K523" s="3548"/>
      <c r="L523" s="978"/>
      <c r="M523" s="618"/>
      <c r="N523" s="3548"/>
      <c r="O523" s="3548"/>
      <c r="P523" s="3548"/>
      <c r="Q523" s="3548"/>
      <c r="R523" s="3890"/>
      <c r="S523" s="3887"/>
      <c r="T523" s="1977"/>
    </row>
    <row r="524" spans="1:20" ht="12" customHeight="1">
      <c r="A524" s="3881" t="s">
        <v>356</v>
      </c>
      <c r="B524" s="3881" t="s">
        <v>439</v>
      </c>
      <c r="C524" s="3793">
        <v>357349</v>
      </c>
      <c r="D524" s="3759">
        <v>1519</v>
      </c>
      <c r="E524" s="3759" t="s">
        <v>695</v>
      </c>
      <c r="F524" s="3759" t="s">
        <v>32</v>
      </c>
      <c r="G524" s="3759" t="s">
        <v>536</v>
      </c>
      <c r="H524" s="3759" t="s">
        <v>1642</v>
      </c>
      <c r="I524" s="3752" t="s">
        <v>132</v>
      </c>
      <c r="J524" s="634" t="s">
        <v>153</v>
      </c>
      <c r="K524" s="3742">
        <v>30</v>
      </c>
      <c r="L524" s="1337"/>
      <c r="M524" s="950"/>
      <c r="N524" s="3742" t="s">
        <v>80</v>
      </c>
      <c r="O524" s="3742"/>
      <c r="P524" s="3742">
        <v>60</v>
      </c>
      <c r="Q524" s="3742">
        <v>1</v>
      </c>
      <c r="R524" s="3745">
        <f t="shared" ref="R524" si="85">P524*Q524</f>
        <v>60</v>
      </c>
      <c r="S524" s="3886" t="s">
        <v>383</v>
      </c>
      <c r="T524" s="1977"/>
    </row>
    <row r="525" spans="1:20" ht="12" customHeight="1">
      <c r="A525" s="3882"/>
      <c r="B525" s="3882"/>
      <c r="C525" s="3673"/>
      <c r="D525" s="3760"/>
      <c r="E525" s="3760"/>
      <c r="F525" s="3760"/>
      <c r="G525" s="3760"/>
      <c r="H525" s="3760"/>
      <c r="I525" s="3679"/>
      <c r="J525" s="609" t="s">
        <v>154</v>
      </c>
      <c r="K525" s="3743"/>
      <c r="L525" s="642"/>
      <c r="M525" s="613"/>
      <c r="N525" s="3743"/>
      <c r="O525" s="3743"/>
      <c r="P525" s="3743"/>
      <c r="Q525" s="3743"/>
      <c r="R525" s="3616"/>
      <c r="S525" s="3882"/>
      <c r="T525" s="1251"/>
    </row>
    <row r="526" spans="1:20" ht="12" customHeight="1">
      <c r="A526" s="3882"/>
      <c r="B526" s="3882"/>
      <c r="C526" s="3673"/>
      <c r="D526" s="3760"/>
      <c r="E526" s="3760"/>
      <c r="F526" s="3760"/>
      <c r="G526" s="3760"/>
      <c r="H526" s="3760"/>
      <c r="I526" s="965" t="s">
        <v>155</v>
      </c>
      <c r="J526" s="609" t="s">
        <v>156</v>
      </c>
      <c r="K526" s="3743"/>
      <c r="L526" s="642"/>
      <c r="M526" s="613"/>
      <c r="N526" s="3743"/>
      <c r="O526" s="3743"/>
      <c r="P526" s="3743"/>
      <c r="Q526" s="3743"/>
      <c r="R526" s="3616"/>
      <c r="S526" s="3882"/>
      <c r="T526" s="1251"/>
    </row>
    <row r="527" spans="1:20" ht="12" customHeight="1">
      <c r="A527" s="3882"/>
      <c r="B527" s="3882"/>
      <c r="C527" s="3673"/>
      <c r="D527" s="3760"/>
      <c r="E527" s="3760"/>
      <c r="F527" s="3760"/>
      <c r="G527" s="3760"/>
      <c r="H527" s="3760"/>
      <c r="I527" s="965" t="s">
        <v>157</v>
      </c>
      <c r="J527" s="609" t="s">
        <v>158</v>
      </c>
      <c r="K527" s="3743"/>
      <c r="L527" s="642"/>
      <c r="M527" s="613"/>
      <c r="N527" s="3743"/>
      <c r="O527" s="3743"/>
      <c r="P527" s="3743"/>
      <c r="Q527" s="3743"/>
      <c r="R527" s="3616"/>
      <c r="S527" s="3882"/>
      <c r="T527" s="1251"/>
    </row>
    <row r="528" spans="1:20" ht="12" customHeight="1">
      <c r="A528" s="3882"/>
      <c r="B528" s="3882"/>
      <c r="C528" s="3673"/>
      <c r="D528" s="3760"/>
      <c r="E528" s="3760"/>
      <c r="F528" s="3760"/>
      <c r="G528" s="3760"/>
      <c r="H528" s="3760"/>
      <c r="I528" s="3568" t="s">
        <v>159</v>
      </c>
      <c r="J528" s="609" t="s">
        <v>160</v>
      </c>
      <c r="K528" s="3743"/>
      <c r="L528" s="642"/>
      <c r="M528" s="613"/>
      <c r="N528" s="3743"/>
      <c r="O528" s="3743"/>
      <c r="P528" s="3743"/>
      <c r="Q528" s="3743"/>
      <c r="R528" s="3616"/>
      <c r="S528" s="3882"/>
      <c r="T528" s="1251"/>
    </row>
    <row r="529" spans="1:20" ht="12" customHeight="1">
      <c r="A529" s="3882"/>
      <c r="B529" s="3882"/>
      <c r="C529" s="4038"/>
      <c r="D529" s="3761"/>
      <c r="E529" s="3761"/>
      <c r="F529" s="3761"/>
      <c r="G529" s="3761"/>
      <c r="H529" s="3761"/>
      <c r="I529" s="3679"/>
      <c r="J529" s="609" t="s">
        <v>161</v>
      </c>
      <c r="K529" s="3744"/>
      <c r="L529" s="642"/>
      <c r="M529" s="613"/>
      <c r="N529" s="3744"/>
      <c r="O529" s="3744"/>
      <c r="P529" s="3744"/>
      <c r="Q529" s="3744"/>
      <c r="R529" s="3746"/>
      <c r="S529" s="3882"/>
      <c r="T529" s="1251"/>
    </row>
    <row r="530" spans="1:20" ht="12.75" customHeight="1" thickBot="1">
      <c r="A530" s="3882"/>
      <c r="B530" s="3882"/>
      <c r="C530" s="995"/>
      <c r="D530" s="993"/>
      <c r="E530" s="640"/>
      <c r="F530" s="640"/>
      <c r="G530" s="640"/>
      <c r="H530" s="640"/>
      <c r="I530" s="1626" t="s">
        <v>120</v>
      </c>
      <c r="J530" s="751" t="s">
        <v>162</v>
      </c>
      <c r="K530" s="982">
        <v>30</v>
      </c>
      <c r="L530" s="989"/>
      <c r="M530" s="982"/>
      <c r="N530" s="982" t="s">
        <v>80</v>
      </c>
      <c r="O530" s="982"/>
      <c r="P530" s="982">
        <v>60</v>
      </c>
      <c r="Q530" s="982">
        <v>1</v>
      </c>
      <c r="R530" s="1249">
        <f t="shared" ref="R530:R531" si="86">P530*Q530</f>
        <v>60</v>
      </c>
      <c r="S530" s="3883"/>
      <c r="T530" s="1251"/>
    </row>
    <row r="531" spans="1:20" ht="12" customHeight="1">
      <c r="A531" s="3882"/>
      <c r="B531" s="3882"/>
      <c r="C531" s="4604">
        <v>357350</v>
      </c>
      <c r="D531" s="4611">
        <v>1520</v>
      </c>
      <c r="E531" s="4106" t="s">
        <v>696</v>
      </c>
      <c r="F531" s="4106" t="s">
        <v>34</v>
      </c>
      <c r="G531" s="4106" t="s">
        <v>536</v>
      </c>
      <c r="H531" s="4106" t="s">
        <v>1569</v>
      </c>
      <c r="I531" s="3680" t="s">
        <v>132</v>
      </c>
      <c r="J531" s="609" t="s">
        <v>164</v>
      </c>
      <c r="K531" s="3547">
        <v>180</v>
      </c>
      <c r="L531" s="642"/>
      <c r="M531" s="613"/>
      <c r="N531" s="3547" t="s">
        <v>80</v>
      </c>
      <c r="O531" s="3547"/>
      <c r="P531" s="3547">
        <v>360</v>
      </c>
      <c r="Q531" s="3547">
        <v>3</v>
      </c>
      <c r="R531" s="3767">
        <f t="shared" si="86"/>
        <v>1080</v>
      </c>
      <c r="S531" s="3886" t="s">
        <v>385</v>
      </c>
      <c r="T531" s="1977"/>
    </row>
    <row r="532" spans="1:20" ht="12" customHeight="1">
      <c r="A532" s="3882"/>
      <c r="B532" s="3882"/>
      <c r="C532" s="4604"/>
      <c r="D532" s="4611"/>
      <c r="E532" s="3760"/>
      <c r="F532" s="3760"/>
      <c r="G532" s="3760"/>
      <c r="H532" s="3760"/>
      <c r="I532" s="3680"/>
      <c r="J532" s="609" t="s">
        <v>165</v>
      </c>
      <c r="K532" s="3743"/>
      <c r="L532" s="642"/>
      <c r="M532" s="613"/>
      <c r="N532" s="3743"/>
      <c r="O532" s="3743"/>
      <c r="P532" s="3743"/>
      <c r="Q532" s="3743"/>
      <c r="R532" s="3616"/>
      <c r="S532" s="3891"/>
      <c r="T532" s="1977"/>
    </row>
    <row r="533" spans="1:20" ht="12.75" customHeight="1" thickBot="1">
      <c r="A533" s="3882"/>
      <c r="B533" s="3882"/>
      <c r="C533" s="4604"/>
      <c r="D533" s="4611"/>
      <c r="E533" s="3760"/>
      <c r="F533" s="3760"/>
      <c r="G533" s="3760"/>
      <c r="H533" s="3760"/>
      <c r="I533" s="3680"/>
      <c r="J533" s="609" t="s">
        <v>166</v>
      </c>
      <c r="K533" s="3743"/>
      <c r="L533" s="642"/>
      <c r="M533" s="613"/>
      <c r="N533" s="3743"/>
      <c r="O533" s="3743"/>
      <c r="P533" s="3743"/>
      <c r="Q533" s="3743"/>
      <c r="R533" s="3616"/>
      <c r="S533" s="3887"/>
      <c r="T533" s="1977"/>
    </row>
    <row r="534" spans="1:20" ht="12.75" customHeight="1" thickBot="1">
      <c r="A534" s="3882"/>
      <c r="B534" s="3882"/>
      <c r="C534" s="4604"/>
      <c r="D534" s="4611"/>
      <c r="E534" s="3761"/>
      <c r="F534" s="3761"/>
      <c r="G534" s="3761"/>
      <c r="H534" s="3761"/>
      <c r="I534" s="3680"/>
      <c r="J534" s="609" t="s">
        <v>167</v>
      </c>
      <c r="K534" s="3744"/>
      <c r="L534" s="642"/>
      <c r="M534" s="613"/>
      <c r="N534" s="3744"/>
      <c r="O534" s="3744"/>
      <c r="P534" s="3744"/>
      <c r="Q534" s="3744"/>
      <c r="R534" s="3746"/>
      <c r="S534" s="1130" t="s">
        <v>383</v>
      </c>
      <c r="T534" s="1977"/>
    </row>
    <row r="535" spans="1:20" ht="12" customHeight="1">
      <c r="A535" s="3882"/>
      <c r="B535" s="3882"/>
      <c r="C535" s="4532">
        <v>357351</v>
      </c>
      <c r="D535" s="4106">
        <v>1521</v>
      </c>
      <c r="E535" s="4106" t="s">
        <v>696</v>
      </c>
      <c r="F535" s="4106" t="s">
        <v>34</v>
      </c>
      <c r="G535" s="4106" t="s">
        <v>536</v>
      </c>
      <c r="H535" s="4106" t="s">
        <v>1569</v>
      </c>
      <c r="I535" s="3568" t="s">
        <v>155</v>
      </c>
      <c r="J535" s="609" t="s">
        <v>1554</v>
      </c>
      <c r="K535" s="3547">
        <v>180</v>
      </c>
      <c r="L535" s="642"/>
      <c r="M535" s="613"/>
      <c r="N535" s="3547" t="s">
        <v>80</v>
      </c>
      <c r="O535" s="3547"/>
      <c r="P535" s="3547">
        <v>360</v>
      </c>
      <c r="Q535" s="3547">
        <v>3</v>
      </c>
      <c r="R535" s="3767">
        <f t="shared" ref="R535" si="87">P535*Q535</f>
        <v>1080</v>
      </c>
      <c r="S535" s="3886" t="s">
        <v>385</v>
      </c>
      <c r="T535" s="1977"/>
    </row>
    <row r="536" spans="1:20" ht="12" customHeight="1">
      <c r="A536" s="3882"/>
      <c r="B536" s="3882"/>
      <c r="C536" s="4532"/>
      <c r="D536" s="3761"/>
      <c r="E536" s="3761"/>
      <c r="F536" s="3761"/>
      <c r="G536" s="3761"/>
      <c r="H536" s="3761"/>
      <c r="I536" s="3679"/>
      <c r="J536" s="609" t="s">
        <v>1555</v>
      </c>
      <c r="K536" s="3744"/>
      <c r="L536" s="642"/>
      <c r="M536" s="613"/>
      <c r="N536" s="3744"/>
      <c r="O536" s="3744"/>
      <c r="P536" s="3744"/>
      <c r="Q536" s="3744"/>
      <c r="R536" s="3746"/>
      <c r="S536" s="3891"/>
      <c r="T536" s="1977"/>
    </row>
    <row r="537" spans="1:20" ht="12" customHeight="1">
      <c r="A537" s="3882"/>
      <c r="B537" s="3882"/>
      <c r="C537" s="4532">
        <v>357352</v>
      </c>
      <c r="D537" s="4106">
        <v>1522</v>
      </c>
      <c r="E537" s="4106" t="s">
        <v>718</v>
      </c>
      <c r="F537" s="4106" t="s">
        <v>34</v>
      </c>
      <c r="G537" s="4106" t="s">
        <v>536</v>
      </c>
      <c r="H537" s="4106" t="s">
        <v>1569</v>
      </c>
      <c r="I537" s="3568" t="s">
        <v>170</v>
      </c>
      <c r="J537" s="609" t="s">
        <v>1556</v>
      </c>
      <c r="K537" s="3547">
        <v>365</v>
      </c>
      <c r="L537" s="642"/>
      <c r="M537" s="613"/>
      <c r="N537" s="3547" t="s">
        <v>80</v>
      </c>
      <c r="O537" s="3547"/>
      <c r="P537" s="3547">
        <v>480</v>
      </c>
      <c r="Q537" s="3547">
        <v>3</v>
      </c>
      <c r="R537" s="3767">
        <f t="shared" ref="R537" si="88">P537*Q537</f>
        <v>1440</v>
      </c>
      <c r="S537" s="3891"/>
      <c r="T537" s="1977"/>
    </row>
    <row r="538" spans="1:20" ht="12" customHeight="1">
      <c r="A538" s="3882"/>
      <c r="B538" s="3882"/>
      <c r="C538" s="4532"/>
      <c r="D538" s="3760"/>
      <c r="E538" s="3760"/>
      <c r="F538" s="3760"/>
      <c r="G538" s="3760"/>
      <c r="H538" s="3760"/>
      <c r="I538" s="3753"/>
      <c r="J538" s="609" t="s">
        <v>1557</v>
      </c>
      <c r="K538" s="3743"/>
      <c r="L538" s="642"/>
      <c r="M538" s="613"/>
      <c r="N538" s="3743"/>
      <c r="O538" s="3743"/>
      <c r="P538" s="3743"/>
      <c r="Q538" s="3743"/>
      <c r="R538" s="3616"/>
      <c r="S538" s="3891"/>
      <c r="T538" s="1977"/>
    </row>
    <row r="539" spans="1:20" ht="12.75" customHeight="1" thickBot="1">
      <c r="A539" s="3882"/>
      <c r="B539" s="3882"/>
      <c r="C539" s="4532"/>
      <c r="D539" s="3760"/>
      <c r="E539" s="3760"/>
      <c r="F539" s="3760"/>
      <c r="G539" s="3760"/>
      <c r="H539" s="3760"/>
      <c r="I539" s="3753"/>
      <c r="J539" s="609" t="s">
        <v>1558</v>
      </c>
      <c r="K539" s="3743"/>
      <c r="L539" s="642"/>
      <c r="M539" s="613"/>
      <c r="N539" s="3743"/>
      <c r="O539" s="3743"/>
      <c r="P539" s="3743"/>
      <c r="Q539" s="3743"/>
      <c r="R539" s="3616"/>
      <c r="S539" s="3887"/>
      <c r="T539" s="1977"/>
    </row>
    <row r="540" spans="1:20" ht="12" customHeight="1">
      <c r="A540" s="3882"/>
      <c r="B540" s="3882"/>
      <c r="C540" s="4532"/>
      <c r="D540" s="3760"/>
      <c r="E540" s="3760"/>
      <c r="F540" s="3760"/>
      <c r="G540" s="3760"/>
      <c r="H540" s="3760"/>
      <c r="I540" s="3753"/>
      <c r="J540" s="609" t="s">
        <v>174</v>
      </c>
      <c r="K540" s="3743"/>
      <c r="L540" s="642"/>
      <c r="M540" s="613"/>
      <c r="N540" s="3743"/>
      <c r="O540" s="3743"/>
      <c r="P540" s="3743"/>
      <c r="Q540" s="3743"/>
      <c r="R540" s="3616"/>
      <c r="S540" s="3886" t="s">
        <v>383</v>
      </c>
      <c r="T540" s="1977"/>
    </row>
    <row r="541" spans="1:20" ht="12.75" customHeight="1" thickBot="1">
      <c r="A541" s="3882"/>
      <c r="B541" s="3882"/>
      <c r="C541" s="4532"/>
      <c r="D541" s="3761"/>
      <c r="E541" s="3761"/>
      <c r="F541" s="3761"/>
      <c r="G541" s="3761"/>
      <c r="H541" s="3761"/>
      <c r="I541" s="3679"/>
      <c r="J541" s="609" t="s">
        <v>175</v>
      </c>
      <c r="K541" s="3744"/>
      <c r="L541" s="642"/>
      <c r="M541" s="613"/>
      <c r="N541" s="3744"/>
      <c r="O541" s="3744"/>
      <c r="P541" s="3744"/>
      <c r="Q541" s="3744"/>
      <c r="R541" s="3746"/>
      <c r="S541" s="3887"/>
      <c r="T541" s="1977"/>
    </row>
    <row r="542" spans="1:20" ht="12.75" customHeight="1" thickBot="1">
      <c r="A542" s="3882"/>
      <c r="B542" s="3882"/>
      <c r="C542" s="1237">
        <v>366253</v>
      </c>
      <c r="D542" s="2184">
        <v>6768</v>
      </c>
      <c r="E542" s="1238" t="s">
        <v>718</v>
      </c>
      <c r="F542" s="1238" t="s">
        <v>34</v>
      </c>
      <c r="G542" s="1238" t="s">
        <v>536</v>
      </c>
      <c r="H542" s="1238" t="s">
        <v>1569</v>
      </c>
      <c r="I542" s="2580" t="s">
        <v>1643</v>
      </c>
      <c r="J542" s="1240" t="s">
        <v>1644</v>
      </c>
      <c r="K542" s="1119">
        <v>365</v>
      </c>
      <c r="L542" s="1118"/>
      <c r="M542" s="1119"/>
      <c r="N542" s="1119" t="s">
        <v>80</v>
      </c>
      <c r="O542" s="1119"/>
      <c r="P542" s="1119">
        <v>90</v>
      </c>
      <c r="Q542" s="1119">
        <v>2</v>
      </c>
      <c r="R542" s="1129">
        <f>P542*Q542</f>
        <v>180</v>
      </c>
      <c r="S542" s="2186"/>
      <c r="T542" s="1977"/>
    </row>
    <row r="543" spans="1:20" ht="12.75" customHeight="1" thickBot="1">
      <c r="A543" s="3882"/>
      <c r="B543" s="3882"/>
      <c r="C543" s="4604">
        <v>357354</v>
      </c>
      <c r="D543" s="4106">
        <v>1530</v>
      </c>
      <c r="E543" s="4106" t="s">
        <v>696</v>
      </c>
      <c r="F543" s="4106" t="s">
        <v>9</v>
      </c>
      <c r="G543" s="4106" t="s">
        <v>697</v>
      </c>
      <c r="H543" s="4106" t="s">
        <v>1645</v>
      </c>
      <c r="I543" s="3568" t="s">
        <v>67</v>
      </c>
      <c r="J543" s="609" t="s">
        <v>68</v>
      </c>
      <c r="K543" s="3547">
        <v>180</v>
      </c>
      <c r="L543" s="642"/>
      <c r="M543" s="613"/>
      <c r="N543" s="613" t="s">
        <v>80</v>
      </c>
      <c r="O543" s="613"/>
      <c r="P543" s="613">
        <v>120</v>
      </c>
      <c r="Q543" s="613">
        <v>2</v>
      </c>
      <c r="R543" s="643">
        <f t="shared" ref="R543:R546" si="89">P543*Q543</f>
        <v>240</v>
      </c>
      <c r="S543" s="1130" t="s">
        <v>384</v>
      </c>
      <c r="T543" s="1977"/>
    </row>
    <row r="544" spans="1:20" ht="12" customHeight="1">
      <c r="A544" s="3882"/>
      <c r="B544" s="3882"/>
      <c r="C544" s="4604"/>
      <c r="D544" s="3760"/>
      <c r="E544" s="3760"/>
      <c r="F544" s="3760"/>
      <c r="G544" s="3760"/>
      <c r="H544" s="3760"/>
      <c r="I544" s="3753"/>
      <c r="J544" s="609" t="s">
        <v>69</v>
      </c>
      <c r="K544" s="3743"/>
      <c r="L544" s="642"/>
      <c r="M544" s="613"/>
      <c r="N544" s="613" t="s">
        <v>80</v>
      </c>
      <c r="O544" s="613"/>
      <c r="P544" s="613">
        <v>120</v>
      </c>
      <c r="Q544" s="613">
        <v>2</v>
      </c>
      <c r="R544" s="643">
        <f t="shared" si="89"/>
        <v>240</v>
      </c>
      <c r="S544" s="3886" t="s">
        <v>383</v>
      </c>
      <c r="T544" s="1977"/>
    </row>
    <row r="545" spans="1:20" ht="12" customHeight="1">
      <c r="A545" s="3882"/>
      <c r="B545" s="3882"/>
      <c r="C545" s="4604"/>
      <c r="D545" s="3760"/>
      <c r="E545" s="3760"/>
      <c r="F545" s="3760"/>
      <c r="G545" s="3760"/>
      <c r="H545" s="3760"/>
      <c r="I545" s="3753"/>
      <c r="J545" s="609" t="s">
        <v>79</v>
      </c>
      <c r="K545" s="3743"/>
      <c r="L545" s="642"/>
      <c r="M545" s="613"/>
      <c r="N545" s="613" t="s">
        <v>80</v>
      </c>
      <c r="O545" s="613"/>
      <c r="P545" s="613">
        <v>120</v>
      </c>
      <c r="Q545" s="613">
        <v>2</v>
      </c>
      <c r="R545" s="643">
        <f t="shared" si="89"/>
        <v>240</v>
      </c>
      <c r="S545" s="3891"/>
      <c r="T545" s="1977"/>
    </row>
    <row r="546" spans="1:20" ht="12.75" customHeight="1" thickBot="1">
      <c r="A546" s="3883"/>
      <c r="B546" s="3883"/>
      <c r="C546" s="4605"/>
      <c r="D546" s="3795"/>
      <c r="E546" s="3795"/>
      <c r="F546" s="3795"/>
      <c r="G546" s="3795"/>
      <c r="H546" s="3795"/>
      <c r="I546" s="3569"/>
      <c r="J546" s="749" t="s">
        <v>72</v>
      </c>
      <c r="K546" s="3548"/>
      <c r="L546" s="978"/>
      <c r="M546" s="618"/>
      <c r="N546" s="618" t="s">
        <v>80</v>
      </c>
      <c r="O546" s="618"/>
      <c r="P546" s="618">
        <v>120</v>
      </c>
      <c r="Q546" s="618">
        <v>2</v>
      </c>
      <c r="R546" s="750">
        <f t="shared" si="89"/>
        <v>240</v>
      </c>
      <c r="S546" s="3887"/>
      <c r="T546" s="1977"/>
    </row>
    <row r="547" spans="1:20" ht="12" customHeight="1">
      <c r="A547" s="3881" t="s">
        <v>356</v>
      </c>
      <c r="B547" s="3881" t="s">
        <v>440</v>
      </c>
      <c r="C547" s="3793">
        <v>357255</v>
      </c>
      <c r="D547" s="3759">
        <v>1519</v>
      </c>
      <c r="E547" s="3759" t="s">
        <v>695</v>
      </c>
      <c r="F547" s="3759" t="s">
        <v>32</v>
      </c>
      <c r="G547" s="3759" t="s">
        <v>536</v>
      </c>
      <c r="H547" s="3759" t="s">
        <v>1642</v>
      </c>
      <c r="I547" s="3752" t="s">
        <v>132</v>
      </c>
      <c r="J547" s="634" t="s">
        <v>153</v>
      </c>
      <c r="K547" s="3742">
        <v>30</v>
      </c>
      <c r="L547" s="635"/>
      <c r="M547" s="607"/>
      <c r="N547" s="607" t="s">
        <v>80</v>
      </c>
      <c r="O547" s="607"/>
      <c r="P547" s="607">
        <v>60</v>
      </c>
      <c r="Q547" s="607">
        <v>1</v>
      </c>
      <c r="R547" s="636">
        <f t="shared" ref="R547:R569" si="90">P547*Q547</f>
        <v>60</v>
      </c>
      <c r="S547" s="3886" t="s">
        <v>383</v>
      </c>
      <c r="T547" s="1977"/>
    </row>
    <row r="548" spans="1:20" ht="12" customHeight="1">
      <c r="A548" s="3882"/>
      <c r="B548" s="3882"/>
      <c r="C548" s="3673"/>
      <c r="D548" s="3760"/>
      <c r="E548" s="3760"/>
      <c r="F548" s="3760"/>
      <c r="G548" s="3760"/>
      <c r="H548" s="3760"/>
      <c r="I548" s="3679"/>
      <c r="J548" s="609" t="s">
        <v>154</v>
      </c>
      <c r="K548" s="3743"/>
      <c r="L548" s="642"/>
      <c r="M548" s="613"/>
      <c r="N548" s="613" t="s">
        <v>80</v>
      </c>
      <c r="O548" s="613"/>
      <c r="P548" s="613">
        <v>60</v>
      </c>
      <c r="Q548" s="613">
        <v>1</v>
      </c>
      <c r="R548" s="643">
        <f t="shared" si="90"/>
        <v>60</v>
      </c>
      <c r="S548" s="3882"/>
      <c r="T548" s="1251"/>
    </row>
    <row r="549" spans="1:20" ht="12" customHeight="1">
      <c r="A549" s="3882"/>
      <c r="B549" s="3882"/>
      <c r="C549" s="3673"/>
      <c r="D549" s="3760"/>
      <c r="E549" s="3760"/>
      <c r="F549" s="3760"/>
      <c r="G549" s="3760"/>
      <c r="H549" s="3760"/>
      <c r="I549" s="965" t="s">
        <v>155</v>
      </c>
      <c r="J549" s="609" t="s">
        <v>156</v>
      </c>
      <c r="K549" s="3743"/>
      <c r="L549" s="642"/>
      <c r="M549" s="613"/>
      <c r="N549" s="613" t="s">
        <v>80</v>
      </c>
      <c r="O549" s="613"/>
      <c r="P549" s="613">
        <v>60</v>
      </c>
      <c r="Q549" s="613">
        <v>1</v>
      </c>
      <c r="R549" s="643">
        <f t="shared" si="90"/>
        <v>60</v>
      </c>
      <c r="S549" s="3882"/>
      <c r="T549" s="1251"/>
    </row>
    <row r="550" spans="1:20" ht="12" customHeight="1">
      <c r="A550" s="3882"/>
      <c r="B550" s="3882"/>
      <c r="C550" s="3673"/>
      <c r="D550" s="3760"/>
      <c r="E550" s="3760"/>
      <c r="F550" s="3760"/>
      <c r="G550" s="3760"/>
      <c r="H550" s="3760"/>
      <c r="I550" s="965" t="s">
        <v>157</v>
      </c>
      <c r="J550" s="609" t="s">
        <v>158</v>
      </c>
      <c r="K550" s="3743"/>
      <c r="L550" s="642"/>
      <c r="M550" s="613"/>
      <c r="N550" s="613" t="s">
        <v>80</v>
      </c>
      <c r="O550" s="613"/>
      <c r="P550" s="613">
        <v>60</v>
      </c>
      <c r="Q550" s="613">
        <v>1</v>
      </c>
      <c r="R550" s="643">
        <f t="shared" si="90"/>
        <v>60</v>
      </c>
      <c r="S550" s="3882"/>
      <c r="T550" s="1251"/>
    </row>
    <row r="551" spans="1:20" ht="12" customHeight="1">
      <c r="A551" s="3882"/>
      <c r="B551" s="3882"/>
      <c r="C551" s="3673"/>
      <c r="D551" s="3760"/>
      <c r="E551" s="3760"/>
      <c r="F551" s="3760"/>
      <c r="G551" s="3760"/>
      <c r="H551" s="3760"/>
      <c r="I551" s="3568" t="s">
        <v>159</v>
      </c>
      <c r="J551" s="609" t="s">
        <v>160</v>
      </c>
      <c r="K551" s="3743"/>
      <c r="L551" s="642"/>
      <c r="M551" s="613"/>
      <c r="N551" s="613" t="s">
        <v>80</v>
      </c>
      <c r="O551" s="613"/>
      <c r="P551" s="613">
        <v>60</v>
      </c>
      <c r="Q551" s="613">
        <v>1</v>
      </c>
      <c r="R551" s="643">
        <f t="shared" si="90"/>
        <v>60</v>
      </c>
      <c r="S551" s="3882"/>
      <c r="T551" s="1251"/>
    </row>
    <row r="552" spans="1:20" ht="12" customHeight="1">
      <c r="A552" s="3882"/>
      <c r="B552" s="3882"/>
      <c r="C552" s="4038"/>
      <c r="D552" s="3761"/>
      <c r="E552" s="3761"/>
      <c r="F552" s="3761"/>
      <c r="G552" s="3761"/>
      <c r="H552" s="3761"/>
      <c r="I552" s="3679"/>
      <c r="J552" s="609" t="s">
        <v>161</v>
      </c>
      <c r="K552" s="3744"/>
      <c r="L552" s="642"/>
      <c r="M552" s="613"/>
      <c r="N552" s="613" t="s">
        <v>80</v>
      </c>
      <c r="O552" s="613"/>
      <c r="P552" s="613">
        <v>60</v>
      </c>
      <c r="Q552" s="613">
        <v>1</v>
      </c>
      <c r="R552" s="643">
        <f t="shared" si="90"/>
        <v>60</v>
      </c>
      <c r="S552" s="3882"/>
      <c r="T552" s="1251"/>
    </row>
    <row r="553" spans="1:20" ht="12.75" customHeight="1" thickBot="1">
      <c r="A553" s="3882"/>
      <c r="B553" s="3882"/>
      <c r="C553" s="745"/>
      <c r="D553" s="993"/>
      <c r="E553" s="640"/>
      <c r="F553" s="640"/>
      <c r="G553" s="640"/>
      <c r="H553" s="640"/>
      <c r="I553" s="1626" t="s">
        <v>120</v>
      </c>
      <c r="J553" s="751" t="s">
        <v>162</v>
      </c>
      <c r="K553" s="982">
        <v>30</v>
      </c>
      <c r="L553" s="642"/>
      <c r="M553" s="613"/>
      <c r="N553" s="613" t="s">
        <v>80</v>
      </c>
      <c r="O553" s="613"/>
      <c r="P553" s="613">
        <v>60</v>
      </c>
      <c r="Q553" s="613">
        <v>1</v>
      </c>
      <c r="R553" s="643">
        <f t="shared" si="90"/>
        <v>60</v>
      </c>
      <c r="S553" s="3883"/>
      <c r="T553" s="1251"/>
    </row>
    <row r="554" spans="1:20" ht="12" customHeight="1">
      <c r="A554" s="3882"/>
      <c r="B554" s="3882"/>
      <c r="C554" s="4604">
        <v>357256</v>
      </c>
      <c r="D554" s="4106">
        <v>1520</v>
      </c>
      <c r="E554" s="4106" t="s">
        <v>696</v>
      </c>
      <c r="F554" s="4106" t="s">
        <v>34</v>
      </c>
      <c r="G554" s="4106" t="s">
        <v>536</v>
      </c>
      <c r="H554" s="4106" t="s">
        <v>1569</v>
      </c>
      <c r="I554" s="3568" t="s">
        <v>132</v>
      </c>
      <c r="J554" s="609" t="s">
        <v>164</v>
      </c>
      <c r="K554" s="3547">
        <v>180</v>
      </c>
      <c r="L554" s="642"/>
      <c r="M554" s="613"/>
      <c r="N554" s="613" t="s">
        <v>80</v>
      </c>
      <c r="O554" s="613"/>
      <c r="P554" s="613">
        <v>360</v>
      </c>
      <c r="Q554" s="613">
        <v>3</v>
      </c>
      <c r="R554" s="643">
        <f t="shared" si="90"/>
        <v>1080</v>
      </c>
      <c r="S554" s="3886" t="s">
        <v>385</v>
      </c>
      <c r="T554" s="1977"/>
    </row>
    <row r="555" spans="1:20" ht="12" customHeight="1">
      <c r="A555" s="3882"/>
      <c r="B555" s="3882"/>
      <c r="C555" s="4604"/>
      <c r="D555" s="3760"/>
      <c r="E555" s="3760"/>
      <c r="F555" s="3760"/>
      <c r="G555" s="3760"/>
      <c r="H555" s="3760"/>
      <c r="I555" s="3753"/>
      <c r="J555" s="609" t="s">
        <v>165</v>
      </c>
      <c r="K555" s="3743"/>
      <c r="L555" s="642"/>
      <c r="M555" s="613"/>
      <c r="N555" s="613" t="s">
        <v>80</v>
      </c>
      <c r="O555" s="613"/>
      <c r="P555" s="613">
        <v>360</v>
      </c>
      <c r="Q555" s="613">
        <v>3</v>
      </c>
      <c r="R555" s="643">
        <f t="shared" si="90"/>
        <v>1080</v>
      </c>
      <c r="S555" s="3891"/>
      <c r="T555" s="1977"/>
    </row>
    <row r="556" spans="1:20" ht="12.75" customHeight="1" thickBot="1">
      <c r="A556" s="3882"/>
      <c r="B556" s="3882"/>
      <c r="C556" s="4604"/>
      <c r="D556" s="3760"/>
      <c r="E556" s="3760"/>
      <c r="F556" s="3760"/>
      <c r="G556" s="3760"/>
      <c r="H556" s="3760"/>
      <c r="I556" s="3753"/>
      <c r="J556" s="609" t="s">
        <v>166</v>
      </c>
      <c r="K556" s="3743"/>
      <c r="L556" s="642"/>
      <c r="M556" s="613"/>
      <c r="N556" s="613" t="s">
        <v>80</v>
      </c>
      <c r="O556" s="613"/>
      <c r="P556" s="613">
        <v>360</v>
      </c>
      <c r="Q556" s="613">
        <v>3</v>
      </c>
      <c r="R556" s="643">
        <f t="shared" si="90"/>
        <v>1080</v>
      </c>
      <c r="S556" s="3887"/>
      <c r="T556" s="1977"/>
    </row>
    <row r="557" spans="1:20" ht="12.75" customHeight="1" thickBot="1">
      <c r="A557" s="3882"/>
      <c r="B557" s="3882"/>
      <c r="C557" s="4604"/>
      <c r="D557" s="3761"/>
      <c r="E557" s="3761"/>
      <c r="F557" s="3761"/>
      <c r="G557" s="3761"/>
      <c r="H557" s="3761"/>
      <c r="I557" s="3679"/>
      <c r="J557" s="609" t="s">
        <v>167</v>
      </c>
      <c r="K557" s="3744"/>
      <c r="L557" s="642"/>
      <c r="M557" s="613"/>
      <c r="N557" s="613" t="s">
        <v>80</v>
      </c>
      <c r="O557" s="613"/>
      <c r="P557" s="613">
        <v>360</v>
      </c>
      <c r="Q557" s="613">
        <v>3</v>
      </c>
      <c r="R557" s="643">
        <f t="shared" si="90"/>
        <v>1080</v>
      </c>
      <c r="S557" s="1130" t="s">
        <v>383</v>
      </c>
      <c r="T557" s="1977"/>
    </row>
    <row r="558" spans="1:20" ht="12" customHeight="1">
      <c r="A558" s="3882"/>
      <c r="B558" s="3882"/>
      <c r="C558" s="4532">
        <v>357257</v>
      </c>
      <c r="D558" s="4106">
        <v>1521</v>
      </c>
      <c r="E558" s="4106" t="s">
        <v>696</v>
      </c>
      <c r="F558" s="4106" t="s">
        <v>34</v>
      </c>
      <c r="G558" s="4106" t="s">
        <v>536</v>
      </c>
      <c r="H558" s="4106" t="s">
        <v>1569</v>
      </c>
      <c r="I558" s="3568" t="s">
        <v>155</v>
      </c>
      <c r="J558" s="609" t="s">
        <v>1554</v>
      </c>
      <c r="K558" s="3547">
        <v>180</v>
      </c>
      <c r="L558" s="1118"/>
      <c r="M558" s="1119"/>
      <c r="N558" s="1119" t="s">
        <v>80</v>
      </c>
      <c r="O558" s="1119"/>
      <c r="P558" s="1119">
        <v>360</v>
      </c>
      <c r="Q558" s="1119">
        <v>3</v>
      </c>
      <c r="R558" s="1129">
        <f t="shared" si="90"/>
        <v>1080</v>
      </c>
      <c r="S558" s="3886" t="s">
        <v>385</v>
      </c>
      <c r="T558" s="1977"/>
    </row>
    <row r="559" spans="1:20" ht="12" customHeight="1">
      <c r="A559" s="3882"/>
      <c r="B559" s="3882"/>
      <c r="C559" s="4532"/>
      <c r="D559" s="3761"/>
      <c r="E559" s="3761"/>
      <c r="F559" s="3761"/>
      <c r="G559" s="3761"/>
      <c r="H559" s="3761"/>
      <c r="I559" s="3679"/>
      <c r="J559" s="609" t="s">
        <v>1555</v>
      </c>
      <c r="K559" s="3744"/>
      <c r="L559" s="1118"/>
      <c r="M559" s="1119"/>
      <c r="N559" s="1119" t="s">
        <v>80</v>
      </c>
      <c r="O559" s="1119"/>
      <c r="P559" s="1119">
        <v>360</v>
      </c>
      <c r="Q559" s="1119">
        <v>3</v>
      </c>
      <c r="R559" s="1129">
        <f t="shared" si="90"/>
        <v>1080</v>
      </c>
      <c r="S559" s="3891"/>
      <c r="T559" s="1977"/>
    </row>
    <row r="560" spans="1:20" ht="12" customHeight="1">
      <c r="A560" s="3882"/>
      <c r="B560" s="3882"/>
      <c r="C560" s="4532">
        <v>357258</v>
      </c>
      <c r="D560" s="4106">
        <v>1522</v>
      </c>
      <c r="E560" s="4106" t="s">
        <v>718</v>
      </c>
      <c r="F560" s="4106" t="s">
        <v>34</v>
      </c>
      <c r="G560" s="4106" t="s">
        <v>536</v>
      </c>
      <c r="H560" s="4106" t="s">
        <v>1569</v>
      </c>
      <c r="I560" s="3568" t="s">
        <v>170</v>
      </c>
      <c r="J560" s="609" t="s">
        <v>1556</v>
      </c>
      <c r="K560" s="3547">
        <v>365</v>
      </c>
      <c r="L560" s="1118"/>
      <c r="M560" s="1119"/>
      <c r="N560" s="1119" t="s">
        <v>80</v>
      </c>
      <c r="O560" s="1119"/>
      <c r="P560" s="1119">
        <v>480</v>
      </c>
      <c r="Q560" s="1119">
        <v>3</v>
      </c>
      <c r="R560" s="1129">
        <f t="shared" si="90"/>
        <v>1440</v>
      </c>
      <c r="S560" s="3891"/>
      <c r="T560" s="1977"/>
    </row>
    <row r="561" spans="1:20" ht="12" customHeight="1">
      <c r="A561" s="3882"/>
      <c r="B561" s="3882"/>
      <c r="C561" s="4532"/>
      <c r="D561" s="3760"/>
      <c r="E561" s="3760"/>
      <c r="F561" s="3760"/>
      <c r="G561" s="3760"/>
      <c r="H561" s="3760"/>
      <c r="I561" s="3753"/>
      <c r="J561" s="609" t="s">
        <v>1557</v>
      </c>
      <c r="K561" s="3743"/>
      <c r="L561" s="1118"/>
      <c r="M561" s="1119"/>
      <c r="N561" s="1119" t="s">
        <v>80</v>
      </c>
      <c r="O561" s="1119"/>
      <c r="P561" s="1119">
        <v>480</v>
      </c>
      <c r="Q561" s="1119">
        <v>3</v>
      </c>
      <c r="R561" s="1129">
        <f t="shared" si="90"/>
        <v>1440</v>
      </c>
      <c r="S561" s="3891"/>
      <c r="T561" s="1977"/>
    </row>
    <row r="562" spans="1:20" ht="12.75" customHeight="1" thickBot="1">
      <c r="A562" s="3882"/>
      <c r="B562" s="3882"/>
      <c r="C562" s="4532"/>
      <c r="D562" s="3760"/>
      <c r="E562" s="3760"/>
      <c r="F562" s="3760"/>
      <c r="G562" s="3760"/>
      <c r="H562" s="3760"/>
      <c r="I562" s="3753"/>
      <c r="J562" s="609" t="s">
        <v>1558</v>
      </c>
      <c r="K562" s="3743"/>
      <c r="L562" s="1118"/>
      <c r="M562" s="1119"/>
      <c r="N562" s="1119" t="s">
        <v>80</v>
      </c>
      <c r="O562" s="1119"/>
      <c r="P562" s="1119">
        <v>480</v>
      </c>
      <c r="Q562" s="1119">
        <v>3</v>
      </c>
      <c r="R562" s="1129">
        <f t="shared" si="90"/>
        <v>1440</v>
      </c>
      <c r="S562" s="3887"/>
      <c r="T562" s="1977"/>
    </row>
    <row r="563" spans="1:20" ht="12" customHeight="1">
      <c r="A563" s="3882"/>
      <c r="B563" s="3882"/>
      <c r="C563" s="4532"/>
      <c r="D563" s="3760"/>
      <c r="E563" s="3760"/>
      <c r="F563" s="3760"/>
      <c r="G563" s="3760"/>
      <c r="H563" s="3760"/>
      <c r="I563" s="3753"/>
      <c r="J563" s="609" t="s">
        <v>174</v>
      </c>
      <c r="K563" s="3743"/>
      <c r="L563" s="1118"/>
      <c r="M563" s="1119"/>
      <c r="N563" s="1119" t="s">
        <v>80</v>
      </c>
      <c r="O563" s="1119"/>
      <c r="P563" s="1119">
        <v>480</v>
      </c>
      <c r="Q563" s="1119">
        <v>3</v>
      </c>
      <c r="R563" s="1129">
        <f t="shared" si="90"/>
        <v>1440</v>
      </c>
      <c r="S563" s="3886" t="s">
        <v>383</v>
      </c>
      <c r="T563" s="1977"/>
    </row>
    <row r="564" spans="1:20" ht="12.75" customHeight="1" thickBot="1">
      <c r="A564" s="3882"/>
      <c r="B564" s="3882"/>
      <c r="C564" s="4532"/>
      <c r="D564" s="3761"/>
      <c r="E564" s="3761"/>
      <c r="F564" s="3761"/>
      <c r="G564" s="3761"/>
      <c r="H564" s="3761"/>
      <c r="I564" s="3679"/>
      <c r="J564" s="609" t="s">
        <v>175</v>
      </c>
      <c r="K564" s="3744"/>
      <c r="L564" s="1118"/>
      <c r="M564" s="1119"/>
      <c r="N564" s="1119" t="s">
        <v>80</v>
      </c>
      <c r="O564" s="1119"/>
      <c r="P564" s="1119">
        <v>480</v>
      </c>
      <c r="Q564" s="1119">
        <v>3</v>
      </c>
      <c r="R564" s="1129">
        <f t="shared" si="90"/>
        <v>1440</v>
      </c>
      <c r="S564" s="3887"/>
      <c r="T564" s="1977"/>
    </row>
    <row r="565" spans="1:20" ht="12.75" customHeight="1" thickBot="1">
      <c r="A565" s="3882"/>
      <c r="B565" s="3882"/>
      <c r="C565" s="1237">
        <v>366254</v>
      </c>
      <c r="D565" s="2184">
        <v>6768</v>
      </c>
      <c r="E565" s="1238" t="s">
        <v>718</v>
      </c>
      <c r="F565" s="1238" t="s">
        <v>34</v>
      </c>
      <c r="G565" s="1238" t="s">
        <v>536</v>
      </c>
      <c r="H565" s="1238" t="s">
        <v>1569</v>
      </c>
      <c r="I565" s="2580" t="s">
        <v>1643</v>
      </c>
      <c r="J565" s="1240" t="s">
        <v>1644</v>
      </c>
      <c r="K565" s="1119">
        <v>365</v>
      </c>
      <c r="L565" s="1118"/>
      <c r="M565" s="1119"/>
      <c r="N565" s="1119" t="s">
        <v>80</v>
      </c>
      <c r="O565" s="1119"/>
      <c r="P565" s="1119">
        <v>90</v>
      </c>
      <c r="Q565" s="1119">
        <v>2</v>
      </c>
      <c r="R565" s="1129">
        <f>P565*Q565</f>
        <v>180</v>
      </c>
      <c r="S565" s="2186"/>
      <c r="T565" s="1977"/>
    </row>
    <row r="566" spans="1:20" ht="12.75" customHeight="1" thickBot="1">
      <c r="A566" s="3882"/>
      <c r="B566" s="3882"/>
      <c r="C566" s="4604">
        <v>357260</v>
      </c>
      <c r="D566" s="4611">
        <v>1530</v>
      </c>
      <c r="E566" s="633" t="s">
        <v>696</v>
      </c>
      <c r="F566" s="633" t="s">
        <v>9</v>
      </c>
      <c r="G566" s="633" t="s">
        <v>697</v>
      </c>
      <c r="H566" s="633" t="str">
        <f>A566&amp;"-"&amp;E566&amp;F566&amp;"-"&amp;G566</f>
        <v>-HC-EE</v>
      </c>
      <c r="I566" s="3680" t="s">
        <v>67</v>
      </c>
      <c r="J566" s="609" t="s">
        <v>68</v>
      </c>
      <c r="K566" s="613">
        <v>180</v>
      </c>
      <c r="L566" s="642"/>
      <c r="M566" s="613"/>
      <c r="N566" s="613" t="s">
        <v>80</v>
      </c>
      <c r="O566" s="613"/>
      <c r="P566" s="613">
        <v>120</v>
      </c>
      <c r="Q566" s="613">
        <v>2</v>
      </c>
      <c r="R566" s="643">
        <f t="shared" si="90"/>
        <v>240</v>
      </c>
      <c r="S566" s="1130" t="s">
        <v>384</v>
      </c>
      <c r="T566" s="1977"/>
    </row>
    <row r="567" spans="1:20" ht="12" customHeight="1">
      <c r="A567" s="3882"/>
      <c r="B567" s="3882"/>
      <c r="C567" s="4604"/>
      <c r="D567" s="4611"/>
      <c r="E567" s="633" t="s">
        <v>696</v>
      </c>
      <c r="F567" s="633" t="s">
        <v>9</v>
      </c>
      <c r="G567" s="633" t="s">
        <v>697</v>
      </c>
      <c r="H567" s="633" t="str">
        <f t="shared" ref="H567:H570" si="91">A567&amp;"-"&amp;E567&amp;F567&amp;"-"&amp;G567</f>
        <v>-HC-EE</v>
      </c>
      <c r="I567" s="3680"/>
      <c r="J567" s="609" t="s">
        <v>69</v>
      </c>
      <c r="K567" s="613">
        <v>180</v>
      </c>
      <c r="L567" s="642"/>
      <c r="M567" s="613"/>
      <c r="N567" s="613" t="s">
        <v>80</v>
      </c>
      <c r="O567" s="613"/>
      <c r="P567" s="613">
        <v>120</v>
      </c>
      <c r="Q567" s="613">
        <v>2</v>
      </c>
      <c r="R567" s="643">
        <f t="shared" si="90"/>
        <v>240</v>
      </c>
      <c r="S567" s="3886" t="s">
        <v>383</v>
      </c>
      <c r="T567" s="1977"/>
    </row>
    <row r="568" spans="1:20" ht="12" customHeight="1">
      <c r="A568" s="3882"/>
      <c r="B568" s="3882"/>
      <c r="C568" s="4604"/>
      <c r="D568" s="4611"/>
      <c r="E568" s="633" t="s">
        <v>696</v>
      </c>
      <c r="F568" s="633" t="s">
        <v>9</v>
      </c>
      <c r="G568" s="633" t="s">
        <v>697</v>
      </c>
      <c r="H568" s="633" t="str">
        <f t="shared" si="91"/>
        <v>-HC-EE</v>
      </c>
      <c r="I568" s="3680"/>
      <c r="J568" s="609" t="s">
        <v>79</v>
      </c>
      <c r="K568" s="613">
        <v>180</v>
      </c>
      <c r="L568" s="642"/>
      <c r="M568" s="613"/>
      <c r="N568" s="613" t="s">
        <v>80</v>
      </c>
      <c r="O568" s="613"/>
      <c r="P568" s="613">
        <v>120</v>
      </c>
      <c r="Q568" s="613">
        <v>2</v>
      </c>
      <c r="R568" s="643">
        <f t="shared" si="90"/>
        <v>240</v>
      </c>
      <c r="S568" s="3891"/>
      <c r="T568" s="1977"/>
    </row>
    <row r="569" spans="1:20" ht="12.75" customHeight="1" thickBot="1">
      <c r="A569" s="3883"/>
      <c r="B569" s="3883"/>
      <c r="C569" s="4605"/>
      <c r="D569" s="4623"/>
      <c r="E569" s="747" t="s">
        <v>696</v>
      </c>
      <c r="F569" s="747" t="s">
        <v>9</v>
      </c>
      <c r="G569" s="747" t="s">
        <v>697</v>
      </c>
      <c r="H569" s="747" t="str">
        <f t="shared" si="91"/>
        <v>-HC-EE</v>
      </c>
      <c r="I569" s="4613"/>
      <c r="J569" s="749" t="s">
        <v>72</v>
      </c>
      <c r="K569" s="618">
        <v>180</v>
      </c>
      <c r="L569" s="978"/>
      <c r="M569" s="618"/>
      <c r="N569" s="618" t="s">
        <v>80</v>
      </c>
      <c r="O569" s="618"/>
      <c r="P569" s="618">
        <v>120</v>
      </c>
      <c r="Q569" s="618">
        <v>2</v>
      </c>
      <c r="R569" s="750">
        <f t="shared" si="90"/>
        <v>240</v>
      </c>
      <c r="S569" s="3887"/>
      <c r="T569" s="1977"/>
    </row>
    <row r="570" spans="1:20" ht="12" hidden="1" customHeight="1">
      <c r="A570" s="2376" t="s">
        <v>356</v>
      </c>
      <c r="B570" s="2377" t="s">
        <v>441</v>
      </c>
      <c r="C570" s="4614">
        <v>357361</v>
      </c>
      <c r="D570" s="4617">
        <v>1519</v>
      </c>
      <c r="E570" s="2366" t="s">
        <v>695</v>
      </c>
      <c r="F570" s="2366" t="s">
        <v>32</v>
      </c>
      <c r="G570" s="2366" t="s">
        <v>536</v>
      </c>
      <c r="H570" s="2366" t="str">
        <f t="shared" si="91"/>
        <v>PK5-MI-ME</v>
      </c>
      <c r="I570" s="2384" t="s">
        <v>132</v>
      </c>
      <c r="J570" s="2367" t="s">
        <v>153</v>
      </c>
      <c r="K570" s="2368">
        <v>30</v>
      </c>
      <c r="L570" s="635"/>
      <c r="M570" s="607"/>
      <c r="N570" s="607" t="s">
        <v>80</v>
      </c>
      <c r="O570" s="607"/>
      <c r="P570" s="607">
        <v>60</v>
      </c>
      <c r="Q570" s="607">
        <v>1</v>
      </c>
      <c r="R570" s="636">
        <f t="shared" ref="R570:R594" si="92">P570*Q570</f>
        <v>60</v>
      </c>
      <c r="S570" s="3886" t="s">
        <v>383</v>
      </c>
      <c r="T570" s="1977"/>
    </row>
    <row r="571" spans="1:20" ht="12" hidden="1" customHeight="1">
      <c r="A571" s="2274" t="s">
        <v>356</v>
      </c>
      <c r="B571" s="2378" t="s">
        <v>441</v>
      </c>
      <c r="C571" s="4615"/>
      <c r="D571" s="4602"/>
      <c r="E571" s="2369" t="s">
        <v>695</v>
      </c>
      <c r="F571" s="2369" t="s">
        <v>32</v>
      </c>
      <c r="G571" s="2369" t="s">
        <v>536</v>
      </c>
      <c r="H571" s="2369" t="str">
        <f t="shared" ref="H571:H575" si="93">A571&amp;"-"&amp;E571&amp;F571&amp;"-"&amp;G571</f>
        <v>PK5-MI-ME</v>
      </c>
      <c r="I571" s="2385" t="s">
        <v>132</v>
      </c>
      <c r="J571" s="2370" t="s">
        <v>154</v>
      </c>
      <c r="K571" s="2371">
        <v>30</v>
      </c>
      <c r="L571" s="642"/>
      <c r="M571" s="613"/>
      <c r="N571" s="613" t="s">
        <v>80</v>
      </c>
      <c r="O571" s="613"/>
      <c r="P571" s="613">
        <v>60</v>
      </c>
      <c r="Q571" s="613">
        <v>1</v>
      </c>
      <c r="R571" s="643">
        <f t="shared" si="92"/>
        <v>60</v>
      </c>
      <c r="S571" s="3882"/>
      <c r="T571" s="1251"/>
    </row>
    <row r="572" spans="1:20" ht="12" hidden="1" customHeight="1">
      <c r="A572" s="2274" t="s">
        <v>356</v>
      </c>
      <c r="B572" s="2378" t="s">
        <v>441</v>
      </c>
      <c r="C572" s="4615"/>
      <c r="D572" s="4602"/>
      <c r="E572" s="2369" t="s">
        <v>695</v>
      </c>
      <c r="F572" s="2369" t="s">
        <v>32</v>
      </c>
      <c r="G572" s="2369" t="s">
        <v>536</v>
      </c>
      <c r="H572" s="2369" t="str">
        <f t="shared" si="93"/>
        <v>PK5-MI-ME</v>
      </c>
      <c r="I572" s="2372" t="s">
        <v>155</v>
      </c>
      <c r="J572" s="2370" t="s">
        <v>156</v>
      </c>
      <c r="K572" s="2371">
        <v>30</v>
      </c>
      <c r="L572" s="642"/>
      <c r="M572" s="613"/>
      <c r="N572" s="613" t="s">
        <v>80</v>
      </c>
      <c r="O572" s="613"/>
      <c r="P572" s="613">
        <v>60</v>
      </c>
      <c r="Q572" s="613">
        <v>1</v>
      </c>
      <c r="R572" s="643">
        <f t="shared" si="92"/>
        <v>60</v>
      </c>
      <c r="S572" s="3882"/>
      <c r="T572" s="1251"/>
    </row>
    <row r="573" spans="1:20" ht="12" hidden="1" customHeight="1">
      <c r="A573" s="2274" t="s">
        <v>356</v>
      </c>
      <c r="B573" s="2378" t="s">
        <v>441</v>
      </c>
      <c r="C573" s="4615"/>
      <c r="D573" s="4602"/>
      <c r="E573" s="2369" t="s">
        <v>695</v>
      </c>
      <c r="F573" s="2369" t="s">
        <v>32</v>
      </c>
      <c r="G573" s="2369" t="s">
        <v>536</v>
      </c>
      <c r="H573" s="2369" t="str">
        <f t="shared" si="93"/>
        <v>PK5-MI-ME</v>
      </c>
      <c r="I573" s="2372" t="s">
        <v>157</v>
      </c>
      <c r="J573" s="2370" t="s">
        <v>158</v>
      </c>
      <c r="K573" s="2371">
        <v>30</v>
      </c>
      <c r="L573" s="642"/>
      <c r="M573" s="613"/>
      <c r="N573" s="613" t="s">
        <v>80</v>
      </c>
      <c r="O573" s="613"/>
      <c r="P573" s="613">
        <v>60</v>
      </c>
      <c r="Q573" s="613">
        <v>1</v>
      </c>
      <c r="R573" s="643">
        <f t="shared" si="92"/>
        <v>60</v>
      </c>
      <c r="S573" s="3882"/>
      <c r="T573" s="1251"/>
    </row>
    <row r="574" spans="1:20" ht="12" hidden="1" customHeight="1">
      <c r="A574" s="2274" t="s">
        <v>356</v>
      </c>
      <c r="B574" s="2378" t="s">
        <v>441</v>
      </c>
      <c r="C574" s="4615"/>
      <c r="D574" s="4602"/>
      <c r="E574" s="2369" t="s">
        <v>695</v>
      </c>
      <c r="F574" s="2369" t="s">
        <v>32</v>
      </c>
      <c r="G574" s="2369" t="s">
        <v>536</v>
      </c>
      <c r="H574" s="2369" t="str">
        <f t="shared" si="93"/>
        <v>PK5-MI-ME</v>
      </c>
      <c r="I574" s="2386" t="s">
        <v>159</v>
      </c>
      <c r="J574" s="2370" t="s">
        <v>160</v>
      </c>
      <c r="K574" s="2371">
        <v>30</v>
      </c>
      <c r="L574" s="642"/>
      <c r="M574" s="613"/>
      <c r="N574" s="613" t="s">
        <v>80</v>
      </c>
      <c r="O574" s="613"/>
      <c r="P574" s="613">
        <v>60</v>
      </c>
      <c r="Q574" s="613">
        <v>1</v>
      </c>
      <c r="R574" s="643">
        <f t="shared" si="92"/>
        <v>60</v>
      </c>
      <c r="S574" s="3882"/>
      <c r="T574" s="1251"/>
    </row>
    <row r="575" spans="1:20" ht="12" hidden="1" customHeight="1">
      <c r="A575" s="2274" t="s">
        <v>356</v>
      </c>
      <c r="B575" s="2378" t="s">
        <v>441</v>
      </c>
      <c r="C575" s="4615"/>
      <c r="D575" s="4602"/>
      <c r="E575" s="2369" t="s">
        <v>695</v>
      </c>
      <c r="F575" s="2369" t="s">
        <v>32</v>
      </c>
      <c r="G575" s="2369" t="s">
        <v>536</v>
      </c>
      <c r="H575" s="2369" t="str">
        <f t="shared" si="93"/>
        <v>PK5-MI-ME</v>
      </c>
      <c r="I575" s="2386" t="s">
        <v>159</v>
      </c>
      <c r="J575" s="2370" t="s">
        <v>161</v>
      </c>
      <c r="K575" s="2371">
        <v>30</v>
      </c>
      <c r="L575" s="642"/>
      <c r="M575" s="613"/>
      <c r="N575" s="613" t="s">
        <v>80</v>
      </c>
      <c r="O575" s="613"/>
      <c r="P575" s="613">
        <v>60</v>
      </c>
      <c r="Q575" s="613">
        <v>1</v>
      </c>
      <c r="R575" s="643">
        <f t="shared" si="92"/>
        <v>60</v>
      </c>
      <c r="S575" s="3882"/>
      <c r="T575" s="1251"/>
    </row>
    <row r="576" spans="1:20" ht="12.75" hidden="1" customHeight="1" thickBot="1">
      <c r="A576" s="2326" t="s">
        <v>356</v>
      </c>
      <c r="B576" s="2379" t="s">
        <v>441</v>
      </c>
      <c r="C576" s="4712"/>
      <c r="D576" s="4603"/>
      <c r="E576" s="2373"/>
      <c r="F576" s="2373"/>
      <c r="G576" s="2373"/>
      <c r="H576" s="2373"/>
      <c r="I576" s="2387" t="s">
        <v>120</v>
      </c>
      <c r="J576" s="2374" t="s">
        <v>162</v>
      </c>
      <c r="K576" s="2375">
        <v>30</v>
      </c>
      <c r="L576" s="978"/>
      <c r="M576" s="618"/>
      <c r="N576" s="618" t="s">
        <v>80</v>
      </c>
      <c r="O576" s="618"/>
      <c r="P576" s="618">
        <v>60</v>
      </c>
      <c r="Q576" s="618">
        <v>1</v>
      </c>
      <c r="R576" s="750">
        <f t="shared" si="92"/>
        <v>60</v>
      </c>
      <c r="S576" s="3883"/>
      <c r="T576" s="1251"/>
    </row>
    <row r="577" spans="1:20" ht="12" hidden="1" customHeight="1">
      <c r="A577" s="2382" t="s">
        <v>356</v>
      </c>
      <c r="B577" s="2383" t="s">
        <v>441</v>
      </c>
      <c r="C577" s="4614">
        <v>357368</v>
      </c>
      <c r="D577" s="4617">
        <v>1520</v>
      </c>
      <c r="E577" s="2366" t="s">
        <v>696</v>
      </c>
      <c r="F577" s="2366" t="s">
        <v>34</v>
      </c>
      <c r="G577" s="2366" t="s">
        <v>536</v>
      </c>
      <c r="H577" s="2366" t="s">
        <v>1569</v>
      </c>
      <c r="I577" s="2384" t="s">
        <v>132</v>
      </c>
      <c r="J577" s="2367" t="s">
        <v>164</v>
      </c>
      <c r="K577" s="2368">
        <v>180</v>
      </c>
      <c r="L577" s="635"/>
      <c r="M577" s="607"/>
      <c r="N577" s="607" t="s">
        <v>80</v>
      </c>
      <c r="O577" s="607"/>
      <c r="P577" s="607">
        <v>360</v>
      </c>
      <c r="Q577" s="607">
        <v>3</v>
      </c>
      <c r="R577" s="636">
        <f t="shared" si="92"/>
        <v>1080</v>
      </c>
      <c r="S577" s="3886" t="s">
        <v>385</v>
      </c>
      <c r="T577" s="1977"/>
    </row>
    <row r="578" spans="1:20" ht="12" hidden="1" customHeight="1">
      <c r="A578" s="2274" t="s">
        <v>356</v>
      </c>
      <c r="B578" s="2378" t="s">
        <v>441</v>
      </c>
      <c r="C578" s="4615"/>
      <c r="D578" s="4602"/>
      <c r="E578" s="2369" t="s">
        <v>696</v>
      </c>
      <c r="F578" s="2369" t="s">
        <v>34</v>
      </c>
      <c r="G578" s="2369" t="s">
        <v>536</v>
      </c>
      <c r="H578" s="2369" t="s">
        <v>1569</v>
      </c>
      <c r="I578" s="2388" t="s">
        <v>132</v>
      </c>
      <c r="J578" s="2370" t="s">
        <v>165</v>
      </c>
      <c r="K578" s="2371">
        <v>180</v>
      </c>
      <c r="L578" s="642"/>
      <c r="M578" s="613"/>
      <c r="N578" s="613" t="s">
        <v>80</v>
      </c>
      <c r="O578" s="613"/>
      <c r="P578" s="613">
        <v>360</v>
      </c>
      <c r="Q578" s="613">
        <v>3</v>
      </c>
      <c r="R578" s="643">
        <f t="shared" si="92"/>
        <v>1080</v>
      </c>
      <c r="S578" s="3891"/>
      <c r="T578" s="1977"/>
    </row>
    <row r="579" spans="1:20" ht="12.75" hidden="1" customHeight="1" thickBot="1">
      <c r="A579" s="2274" t="s">
        <v>356</v>
      </c>
      <c r="B579" s="2378" t="s">
        <v>441</v>
      </c>
      <c r="C579" s="4615"/>
      <c r="D579" s="4602"/>
      <c r="E579" s="2369" t="s">
        <v>696</v>
      </c>
      <c r="F579" s="2369" t="s">
        <v>34</v>
      </c>
      <c r="G579" s="2369" t="s">
        <v>536</v>
      </c>
      <c r="H579" s="2369" t="s">
        <v>1569</v>
      </c>
      <c r="I579" s="2388" t="s">
        <v>132</v>
      </c>
      <c r="J579" s="2370" t="s">
        <v>166</v>
      </c>
      <c r="K579" s="2371">
        <v>180</v>
      </c>
      <c r="L579" s="642"/>
      <c r="M579" s="613"/>
      <c r="N579" s="613" t="s">
        <v>80</v>
      </c>
      <c r="O579" s="613"/>
      <c r="P579" s="613">
        <v>360</v>
      </c>
      <c r="Q579" s="613">
        <v>3</v>
      </c>
      <c r="R579" s="643">
        <f t="shared" si="92"/>
        <v>1080</v>
      </c>
      <c r="S579" s="3887"/>
      <c r="T579" s="1977"/>
    </row>
    <row r="580" spans="1:20" ht="12.75" hidden="1" customHeight="1" thickBot="1">
      <c r="A580" s="2274" t="s">
        <v>356</v>
      </c>
      <c r="B580" s="2378" t="s">
        <v>441</v>
      </c>
      <c r="C580" s="4616"/>
      <c r="D580" s="4618"/>
      <c r="E580" s="2369" t="s">
        <v>696</v>
      </c>
      <c r="F580" s="2369" t="s">
        <v>34</v>
      </c>
      <c r="G580" s="2369" t="s">
        <v>536</v>
      </c>
      <c r="H580" s="2369" t="s">
        <v>1569</v>
      </c>
      <c r="I580" s="2388" t="s">
        <v>132</v>
      </c>
      <c r="J580" s="2370" t="s">
        <v>167</v>
      </c>
      <c r="K580" s="2371">
        <v>180</v>
      </c>
      <c r="L580" s="642"/>
      <c r="M580" s="613"/>
      <c r="N580" s="613" t="s">
        <v>80</v>
      </c>
      <c r="O580" s="613"/>
      <c r="P580" s="613">
        <v>360</v>
      </c>
      <c r="Q580" s="613">
        <v>3</v>
      </c>
      <c r="R580" s="643">
        <f t="shared" si="92"/>
        <v>1080</v>
      </c>
      <c r="S580" s="1130" t="s">
        <v>383</v>
      </c>
      <c r="T580" s="1977"/>
    </row>
    <row r="581" spans="1:20" ht="12" hidden="1" customHeight="1">
      <c r="A581" s="2274" t="s">
        <v>356</v>
      </c>
      <c r="B581" s="2378" t="s">
        <v>441</v>
      </c>
      <c r="C581" s="4621">
        <v>357369</v>
      </c>
      <c r="D581" s="4601">
        <v>1521</v>
      </c>
      <c r="E581" s="2369" t="s">
        <v>696</v>
      </c>
      <c r="F581" s="2369" t="s">
        <v>34</v>
      </c>
      <c r="G581" s="2369" t="s">
        <v>536</v>
      </c>
      <c r="H581" s="2369" t="str">
        <f>A581&amp;"-"&amp;E581&amp;F581&amp;"-"&amp;G581</f>
        <v>PK5-HR-ME</v>
      </c>
      <c r="I581" s="4619" t="s">
        <v>155</v>
      </c>
      <c r="J581" s="2370" t="s">
        <v>1554</v>
      </c>
      <c r="K581" s="2371">
        <v>180</v>
      </c>
      <c r="L581" s="642"/>
      <c r="M581" s="613"/>
      <c r="N581" s="613" t="s">
        <v>80</v>
      </c>
      <c r="O581" s="613"/>
      <c r="P581" s="613">
        <v>360</v>
      </c>
      <c r="Q581" s="613">
        <v>3</v>
      </c>
      <c r="R581" s="643">
        <f t="shared" si="92"/>
        <v>1080</v>
      </c>
      <c r="S581" s="3886" t="s">
        <v>385</v>
      </c>
      <c r="T581" s="1977"/>
    </row>
    <row r="582" spans="1:20" ht="12" hidden="1" customHeight="1">
      <c r="A582" s="2274" t="s">
        <v>356</v>
      </c>
      <c r="B582" s="2378" t="s">
        <v>441</v>
      </c>
      <c r="C582" s="4616"/>
      <c r="D582" s="4618"/>
      <c r="E582" s="2369" t="s">
        <v>696</v>
      </c>
      <c r="F582" s="2369" t="s">
        <v>34</v>
      </c>
      <c r="G582" s="2369" t="s">
        <v>536</v>
      </c>
      <c r="H582" s="2369" t="str">
        <f>A582&amp;"-"&amp;E582&amp;F582&amp;"-"&amp;G582</f>
        <v>PK5-HR-ME</v>
      </c>
      <c r="I582" s="4620"/>
      <c r="J582" s="2370" t="s">
        <v>1555</v>
      </c>
      <c r="K582" s="2371">
        <v>180</v>
      </c>
      <c r="L582" s="642"/>
      <c r="M582" s="613"/>
      <c r="N582" s="613" t="s">
        <v>80</v>
      </c>
      <c r="O582" s="613"/>
      <c r="P582" s="613">
        <v>360</v>
      </c>
      <c r="Q582" s="613">
        <v>3</v>
      </c>
      <c r="R582" s="643">
        <f t="shared" si="92"/>
        <v>1080</v>
      </c>
      <c r="S582" s="3891"/>
      <c r="T582" s="1977"/>
    </row>
    <row r="583" spans="1:20" ht="12" hidden="1" customHeight="1">
      <c r="A583" s="2274" t="s">
        <v>356</v>
      </c>
      <c r="B583" s="2378" t="s">
        <v>441</v>
      </c>
      <c r="C583" s="4621">
        <v>357368</v>
      </c>
      <c r="D583" s="4601">
        <v>1522</v>
      </c>
      <c r="E583" s="2369" t="s">
        <v>718</v>
      </c>
      <c r="F583" s="2369" t="s">
        <v>34</v>
      </c>
      <c r="G583" s="2369" t="s">
        <v>536</v>
      </c>
      <c r="H583" s="2369" t="str">
        <f>A583&amp;"-"&amp;E583&amp;F583&amp;"-"&amp;G583</f>
        <v>PK5-YR-ME</v>
      </c>
      <c r="I583" s="4619" t="s">
        <v>170</v>
      </c>
      <c r="J583" s="2370" t="s">
        <v>1556</v>
      </c>
      <c r="K583" s="2371">
        <v>365</v>
      </c>
      <c r="L583" s="642"/>
      <c r="M583" s="613"/>
      <c r="N583" s="613" t="s">
        <v>80</v>
      </c>
      <c r="O583" s="613"/>
      <c r="P583" s="613">
        <v>480</v>
      </c>
      <c r="Q583" s="613">
        <v>3</v>
      </c>
      <c r="R583" s="643">
        <f t="shared" si="92"/>
        <v>1440</v>
      </c>
      <c r="S583" s="3891"/>
      <c r="T583" s="1977"/>
    </row>
    <row r="584" spans="1:20" ht="12" hidden="1" customHeight="1">
      <c r="A584" s="2274" t="s">
        <v>356</v>
      </c>
      <c r="B584" s="2378" t="s">
        <v>441</v>
      </c>
      <c r="C584" s="4615"/>
      <c r="D584" s="4602"/>
      <c r="E584" s="2369" t="s">
        <v>718</v>
      </c>
      <c r="F584" s="2369" t="s">
        <v>34</v>
      </c>
      <c r="G584" s="2369" t="s">
        <v>536</v>
      </c>
      <c r="H584" s="2369" t="str">
        <f t="shared" ref="H584:H587" si="94">A584&amp;"-"&amp;E584&amp;F584&amp;"-"&amp;G584</f>
        <v>PK5-YR-ME</v>
      </c>
      <c r="I584" s="4622"/>
      <c r="J584" s="2370" t="s">
        <v>1557</v>
      </c>
      <c r="K584" s="2371">
        <v>365</v>
      </c>
      <c r="L584" s="642"/>
      <c r="M584" s="613"/>
      <c r="N584" s="613" t="s">
        <v>80</v>
      </c>
      <c r="O584" s="613"/>
      <c r="P584" s="613">
        <v>480</v>
      </c>
      <c r="Q584" s="613">
        <v>3</v>
      </c>
      <c r="R584" s="643">
        <f t="shared" si="92"/>
        <v>1440</v>
      </c>
      <c r="S584" s="3891"/>
      <c r="T584" s="1977"/>
    </row>
    <row r="585" spans="1:20" ht="12.75" hidden="1" customHeight="1" thickBot="1">
      <c r="A585" s="2274" t="s">
        <v>356</v>
      </c>
      <c r="B585" s="2378" t="s">
        <v>441</v>
      </c>
      <c r="C585" s="4615"/>
      <c r="D585" s="4602"/>
      <c r="E585" s="2369" t="s">
        <v>718</v>
      </c>
      <c r="F585" s="2369" t="s">
        <v>34</v>
      </c>
      <c r="G585" s="2369" t="s">
        <v>536</v>
      </c>
      <c r="H585" s="2369" t="str">
        <f t="shared" si="94"/>
        <v>PK5-YR-ME</v>
      </c>
      <c r="I585" s="4622"/>
      <c r="J585" s="2370" t="s">
        <v>1558</v>
      </c>
      <c r="K585" s="2371">
        <v>365</v>
      </c>
      <c r="L585" s="642"/>
      <c r="M585" s="613"/>
      <c r="N585" s="613" t="s">
        <v>80</v>
      </c>
      <c r="O585" s="613"/>
      <c r="P585" s="613">
        <v>480</v>
      </c>
      <c r="Q585" s="613">
        <v>3</v>
      </c>
      <c r="R585" s="643">
        <f t="shared" si="92"/>
        <v>1440</v>
      </c>
      <c r="S585" s="3887"/>
      <c r="T585" s="1977"/>
    </row>
    <row r="586" spans="1:20" ht="12" hidden="1" customHeight="1">
      <c r="A586" s="2274" t="s">
        <v>356</v>
      </c>
      <c r="B586" s="2378" t="s">
        <v>441</v>
      </c>
      <c r="C586" s="4615"/>
      <c r="D586" s="4602"/>
      <c r="E586" s="2369" t="s">
        <v>718</v>
      </c>
      <c r="F586" s="2369" t="s">
        <v>34</v>
      </c>
      <c r="G586" s="2369" t="s">
        <v>536</v>
      </c>
      <c r="H586" s="2369" t="str">
        <f t="shared" si="94"/>
        <v>PK5-YR-ME</v>
      </c>
      <c r="I586" s="4622"/>
      <c r="J586" s="2370" t="s">
        <v>174</v>
      </c>
      <c r="K586" s="2371">
        <v>365</v>
      </c>
      <c r="L586" s="642"/>
      <c r="M586" s="613"/>
      <c r="N586" s="613" t="s">
        <v>80</v>
      </c>
      <c r="O586" s="613"/>
      <c r="P586" s="613">
        <v>480</v>
      </c>
      <c r="Q586" s="613">
        <v>3</v>
      </c>
      <c r="R586" s="643">
        <f t="shared" si="92"/>
        <v>1440</v>
      </c>
      <c r="S586" s="3886" t="s">
        <v>383</v>
      </c>
      <c r="T586" s="1977"/>
    </row>
    <row r="587" spans="1:20" ht="12.75" hidden="1" customHeight="1" thickBot="1">
      <c r="A587" s="2274" t="s">
        <v>356</v>
      </c>
      <c r="B587" s="2378" t="s">
        <v>441</v>
      </c>
      <c r="C587" s="4616"/>
      <c r="D587" s="4618"/>
      <c r="E587" s="2369" t="s">
        <v>718</v>
      </c>
      <c r="F587" s="2369" t="s">
        <v>34</v>
      </c>
      <c r="G587" s="2369" t="s">
        <v>536</v>
      </c>
      <c r="H587" s="2369" t="str">
        <f t="shared" si="94"/>
        <v>PK5-YR-ME</v>
      </c>
      <c r="I587" s="4620"/>
      <c r="J587" s="2370" t="s">
        <v>175</v>
      </c>
      <c r="K587" s="2371">
        <v>365</v>
      </c>
      <c r="L587" s="642"/>
      <c r="M587" s="613"/>
      <c r="N587" s="613" t="s">
        <v>80</v>
      </c>
      <c r="O587" s="613"/>
      <c r="P587" s="613">
        <v>480</v>
      </c>
      <c r="Q587" s="613">
        <v>3</v>
      </c>
      <c r="R587" s="643">
        <f t="shared" si="92"/>
        <v>1440</v>
      </c>
      <c r="S587" s="3887"/>
      <c r="T587" s="1977"/>
    </row>
    <row r="588" spans="1:20" ht="12.75" hidden="1" customHeight="1" thickBot="1">
      <c r="A588" s="2274" t="s">
        <v>356</v>
      </c>
      <c r="B588" s="2378" t="s">
        <v>441</v>
      </c>
      <c r="C588" s="4621">
        <v>357371</v>
      </c>
      <c r="D588" s="4601">
        <v>1523</v>
      </c>
      <c r="E588" s="2369" t="s">
        <v>695</v>
      </c>
      <c r="F588" s="2369" t="s">
        <v>42</v>
      </c>
      <c r="G588" s="2369" t="s">
        <v>536</v>
      </c>
      <c r="H588" s="2369" t="s">
        <v>1622</v>
      </c>
      <c r="I588" s="4619" t="s">
        <v>176</v>
      </c>
      <c r="J588" s="2370" t="s">
        <v>177</v>
      </c>
      <c r="K588" s="2371">
        <v>120</v>
      </c>
      <c r="L588" s="642"/>
      <c r="M588" s="613"/>
      <c r="N588" s="613" t="s">
        <v>80</v>
      </c>
      <c r="O588" s="613"/>
      <c r="P588" s="613">
        <v>480</v>
      </c>
      <c r="Q588" s="613">
        <v>3</v>
      </c>
      <c r="R588" s="643">
        <f t="shared" si="92"/>
        <v>1440</v>
      </c>
      <c r="S588" s="1151" t="s">
        <v>385</v>
      </c>
      <c r="T588" s="1978"/>
    </row>
    <row r="589" spans="1:20" ht="12" hidden="1" customHeight="1">
      <c r="A589" s="2274" t="s">
        <v>356</v>
      </c>
      <c r="B589" s="2378" t="s">
        <v>441</v>
      </c>
      <c r="C589" s="4615"/>
      <c r="D589" s="4602"/>
      <c r="E589" s="2369" t="s">
        <v>696</v>
      </c>
      <c r="F589" s="2369" t="s">
        <v>32</v>
      </c>
      <c r="G589" s="2369" t="s">
        <v>536</v>
      </c>
      <c r="H589" s="2369" t="s">
        <v>1623</v>
      </c>
      <c r="I589" s="4622"/>
      <c r="J589" s="2370" t="s">
        <v>174</v>
      </c>
      <c r="K589" s="2371">
        <v>120</v>
      </c>
      <c r="L589" s="642"/>
      <c r="M589" s="613"/>
      <c r="N589" s="613" t="s">
        <v>80</v>
      </c>
      <c r="O589" s="613"/>
      <c r="P589" s="613">
        <v>480</v>
      </c>
      <c r="Q589" s="613">
        <v>3</v>
      </c>
      <c r="R589" s="643">
        <f t="shared" si="92"/>
        <v>1440</v>
      </c>
      <c r="S589" s="3886" t="s">
        <v>383</v>
      </c>
      <c r="T589" s="1977"/>
    </row>
    <row r="590" spans="1:20" ht="12.75" hidden="1" customHeight="1" thickBot="1">
      <c r="A590" s="2274" t="s">
        <v>356</v>
      </c>
      <c r="B590" s="2378" t="s">
        <v>441</v>
      </c>
      <c r="C590" s="4616"/>
      <c r="D590" s="4618"/>
      <c r="E590" s="2369" t="s">
        <v>718</v>
      </c>
      <c r="F590" s="2369" t="s">
        <v>34</v>
      </c>
      <c r="G590" s="2369" t="s">
        <v>536</v>
      </c>
      <c r="H590" s="2369" t="s">
        <v>1624</v>
      </c>
      <c r="I590" s="4620"/>
      <c r="J590" s="2370" t="s">
        <v>175</v>
      </c>
      <c r="K590" s="2371">
        <v>120</v>
      </c>
      <c r="L590" s="642"/>
      <c r="M590" s="613"/>
      <c r="N590" s="613" t="s">
        <v>80</v>
      </c>
      <c r="O590" s="613"/>
      <c r="P590" s="613">
        <v>480</v>
      </c>
      <c r="Q590" s="613">
        <v>3</v>
      </c>
      <c r="R590" s="643">
        <f t="shared" si="92"/>
        <v>1440</v>
      </c>
      <c r="S590" s="3887"/>
      <c r="T590" s="1977"/>
    </row>
    <row r="591" spans="1:20" ht="12.75" hidden="1" customHeight="1" thickBot="1">
      <c r="A591" s="2274" t="s">
        <v>356</v>
      </c>
      <c r="B591" s="2378" t="s">
        <v>441</v>
      </c>
      <c r="C591" s="4621">
        <v>357372</v>
      </c>
      <c r="D591" s="4601">
        <v>1530</v>
      </c>
      <c r="E591" s="2369" t="s">
        <v>696</v>
      </c>
      <c r="F591" s="2369" t="s">
        <v>9</v>
      </c>
      <c r="G591" s="2369" t="s">
        <v>697</v>
      </c>
      <c r="H591" s="2369" t="str">
        <f>A591&amp;"-"&amp;E591&amp;F591&amp;"-"&amp;G591</f>
        <v>PK5-HC-EE</v>
      </c>
      <c r="I591" s="2388" t="s">
        <v>67</v>
      </c>
      <c r="J591" s="2370" t="s">
        <v>68</v>
      </c>
      <c r="K591" s="2371">
        <v>180</v>
      </c>
      <c r="L591" s="642"/>
      <c r="M591" s="613"/>
      <c r="N591" s="613" t="s">
        <v>80</v>
      </c>
      <c r="O591" s="613"/>
      <c r="P591" s="613">
        <v>120</v>
      </c>
      <c r="Q591" s="613">
        <v>2</v>
      </c>
      <c r="R591" s="643">
        <f t="shared" si="92"/>
        <v>240</v>
      </c>
      <c r="S591" s="1130" t="s">
        <v>384</v>
      </c>
      <c r="T591" s="1977"/>
    </row>
    <row r="592" spans="1:20" ht="12" hidden="1" customHeight="1">
      <c r="A592" s="2274" t="s">
        <v>356</v>
      </c>
      <c r="B592" s="2378" t="s">
        <v>441</v>
      </c>
      <c r="C592" s="4615"/>
      <c r="D592" s="4602"/>
      <c r="E592" s="2369" t="s">
        <v>696</v>
      </c>
      <c r="F592" s="2369" t="s">
        <v>9</v>
      </c>
      <c r="G592" s="2369" t="s">
        <v>697</v>
      </c>
      <c r="H592" s="2369" t="str">
        <f t="shared" ref="H592:H594" si="95">A592&amp;"-"&amp;E592&amp;F592&amp;"-"&amp;G592</f>
        <v>PK5-HC-EE</v>
      </c>
      <c r="I592" s="2388" t="s">
        <v>67</v>
      </c>
      <c r="J592" s="2370" t="s">
        <v>69</v>
      </c>
      <c r="K592" s="2371">
        <v>180</v>
      </c>
      <c r="L592" s="642"/>
      <c r="M592" s="613"/>
      <c r="N592" s="613" t="s">
        <v>80</v>
      </c>
      <c r="O592" s="613"/>
      <c r="P592" s="613">
        <v>120</v>
      </c>
      <c r="Q592" s="613">
        <v>2</v>
      </c>
      <c r="R592" s="643">
        <f t="shared" si="92"/>
        <v>240</v>
      </c>
      <c r="S592" s="3886" t="s">
        <v>383</v>
      </c>
      <c r="T592" s="1977"/>
    </row>
    <row r="593" spans="1:20" ht="12" hidden="1" customHeight="1">
      <c r="A593" s="2274" t="s">
        <v>356</v>
      </c>
      <c r="B593" s="2378" t="s">
        <v>441</v>
      </c>
      <c r="C593" s="4615"/>
      <c r="D593" s="4602"/>
      <c r="E593" s="2369" t="s">
        <v>696</v>
      </c>
      <c r="F593" s="2369" t="s">
        <v>9</v>
      </c>
      <c r="G593" s="2369" t="s">
        <v>697</v>
      </c>
      <c r="H593" s="2369" t="str">
        <f t="shared" si="95"/>
        <v>PK5-HC-EE</v>
      </c>
      <c r="I593" s="2388" t="s">
        <v>67</v>
      </c>
      <c r="J593" s="2370" t="s">
        <v>79</v>
      </c>
      <c r="K593" s="2371">
        <v>180</v>
      </c>
      <c r="L593" s="642"/>
      <c r="M593" s="613"/>
      <c r="N593" s="613" t="s">
        <v>80</v>
      </c>
      <c r="O593" s="613"/>
      <c r="P593" s="613">
        <v>120</v>
      </c>
      <c r="Q593" s="613">
        <v>2</v>
      </c>
      <c r="R593" s="643">
        <f t="shared" si="92"/>
        <v>240</v>
      </c>
      <c r="S593" s="3891"/>
      <c r="T593" s="1977"/>
    </row>
    <row r="594" spans="1:20" ht="12.75" hidden="1" customHeight="1" thickBot="1">
      <c r="A594" s="2326" t="s">
        <v>356</v>
      </c>
      <c r="B594" s="2379" t="s">
        <v>441</v>
      </c>
      <c r="C594" s="4712"/>
      <c r="D594" s="4603"/>
      <c r="E594" s="2373" t="s">
        <v>696</v>
      </c>
      <c r="F594" s="2373" t="s">
        <v>9</v>
      </c>
      <c r="G594" s="2373" t="s">
        <v>697</v>
      </c>
      <c r="H594" s="2373" t="str">
        <f t="shared" si="95"/>
        <v>PK5-HC-EE</v>
      </c>
      <c r="I594" s="2389" t="s">
        <v>67</v>
      </c>
      <c r="J594" s="2374" t="s">
        <v>72</v>
      </c>
      <c r="K594" s="2375">
        <v>180</v>
      </c>
      <c r="L594" s="978"/>
      <c r="M594" s="618"/>
      <c r="N594" s="618" t="s">
        <v>80</v>
      </c>
      <c r="O594" s="618"/>
      <c r="P594" s="618">
        <v>120</v>
      </c>
      <c r="Q594" s="618">
        <v>2</v>
      </c>
      <c r="R594" s="750">
        <f t="shared" si="92"/>
        <v>240</v>
      </c>
      <c r="S594" s="3887"/>
      <c r="T594" s="1977"/>
    </row>
    <row r="595" spans="1:20" ht="12.75" customHeight="1">
      <c r="A595" s="3878" t="s">
        <v>356</v>
      </c>
      <c r="B595" s="3881" t="s">
        <v>1625</v>
      </c>
      <c r="C595" s="3793">
        <v>365504</v>
      </c>
      <c r="D595" s="3759">
        <v>1519</v>
      </c>
      <c r="E595" s="3759" t="s">
        <v>846</v>
      </c>
      <c r="F595" s="3759" t="s">
        <v>32</v>
      </c>
      <c r="G595" s="3759" t="s">
        <v>536</v>
      </c>
      <c r="H595" s="3759" t="s">
        <v>1626</v>
      </c>
      <c r="I595" s="3752" t="s">
        <v>132</v>
      </c>
      <c r="J595" s="604" t="s">
        <v>153</v>
      </c>
      <c r="K595" s="3742">
        <v>90</v>
      </c>
      <c r="L595" s="635"/>
      <c r="M595" s="607"/>
      <c r="N595" s="3742" t="s">
        <v>80</v>
      </c>
      <c r="O595" s="3742"/>
      <c r="P595" s="3742">
        <v>60</v>
      </c>
      <c r="Q595" s="3742">
        <v>1</v>
      </c>
      <c r="R595" s="3745">
        <f t="shared" ref="R595:R616" si="96">P595*Q595</f>
        <v>60</v>
      </c>
      <c r="S595" s="3894" t="s">
        <v>383</v>
      </c>
      <c r="T595" s="1977"/>
    </row>
    <row r="596" spans="1:20" ht="12.75" customHeight="1">
      <c r="A596" s="3879"/>
      <c r="B596" s="3882"/>
      <c r="C596" s="3673"/>
      <c r="D596" s="3760"/>
      <c r="E596" s="3760"/>
      <c r="F596" s="3760"/>
      <c r="G596" s="3760"/>
      <c r="H596" s="3760"/>
      <c r="I596" s="3679"/>
      <c r="J596" s="609" t="s">
        <v>154</v>
      </c>
      <c r="K596" s="3743"/>
      <c r="L596" s="642"/>
      <c r="M596" s="613"/>
      <c r="N596" s="3743"/>
      <c r="O596" s="3743"/>
      <c r="P596" s="3743"/>
      <c r="Q596" s="3743"/>
      <c r="R596" s="3616"/>
      <c r="S596" s="3895"/>
      <c r="T596" s="1977"/>
    </row>
    <row r="597" spans="1:20" ht="12.75" customHeight="1">
      <c r="A597" s="3879"/>
      <c r="B597" s="3882"/>
      <c r="C597" s="3673"/>
      <c r="D597" s="3760"/>
      <c r="E597" s="3760"/>
      <c r="F597" s="3760"/>
      <c r="G597" s="3760"/>
      <c r="H597" s="3760"/>
      <c r="I597" s="965" t="s">
        <v>155</v>
      </c>
      <c r="J597" s="609" t="s">
        <v>156</v>
      </c>
      <c r="K597" s="3743"/>
      <c r="L597" s="642"/>
      <c r="M597" s="613"/>
      <c r="N597" s="3743"/>
      <c r="O597" s="3743"/>
      <c r="P597" s="3743"/>
      <c r="Q597" s="3743"/>
      <c r="R597" s="3616"/>
      <c r="S597" s="3895"/>
      <c r="T597" s="1977"/>
    </row>
    <row r="598" spans="1:20" ht="12.75" customHeight="1">
      <c r="A598" s="3879"/>
      <c r="B598" s="3882"/>
      <c r="C598" s="3673"/>
      <c r="D598" s="3760"/>
      <c r="E598" s="3760"/>
      <c r="F598" s="3760"/>
      <c r="G598" s="3760"/>
      <c r="H598" s="3760"/>
      <c r="I598" s="965" t="s">
        <v>157</v>
      </c>
      <c r="J598" s="609" t="s">
        <v>158</v>
      </c>
      <c r="K598" s="3743"/>
      <c r="L598" s="642"/>
      <c r="M598" s="613"/>
      <c r="N598" s="3743"/>
      <c r="O598" s="3743"/>
      <c r="P598" s="3743"/>
      <c r="Q598" s="3743"/>
      <c r="R598" s="3616"/>
      <c r="S598" s="3895"/>
      <c r="T598" s="1977"/>
    </row>
    <row r="599" spans="1:20" ht="12.75" customHeight="1">
      <c r="A599" s="3879"/>
      <c r="B599" s="3882"/>
      <c r="C599" s="3673"/>
      <c r="D599" s="3760"/>
      <c r="E599" s="3760"/>
      <c r="F599" s="3760"/>
      <c r="G599" s="3760"/>
      <c r="H599" s="3760"/>
      <c r="I599" s="3568" t="s">
        <v>159</v>
      </c>
      <c r="J599" s="609" t="s">
        <v>160</v>
      </c>
      <c r="K599" s="3743"/>
      <c r="L599" s="642"/>
      <c r="M599" s="613"/>
      <c r="N599" s="3743"/>
      <c r="O599" s="3743"/>
      <c r="P599" s="3743"/>
      <c r="Q599" s="3743"/>
      <c r="R599" s="3616"/>
      <c r="S599" s="3895"/>
      <c r="T599" s="1977"/>
    </row>
    <row r="600" spans="1:20" ht="12.75" customHeight="1" thickBot="1">
      <c r="A600" s="3879"/>
      <c r="B600" s="3882"/>
      <c r="C600" s="3670"/>
      <c r="D600" s="3885"/>
      <c r="E600" s="3885"/>
      <c r="F600" s="3885"/>
      <c r="G600" s="3885"/>
      <c r="H600" s="3885"/>
      <c r="I600" s="3659"/>
      <c r="J600" s="1010" t="s">
        <v>161</v>
      </c>
      <c r="K600" s="3661"/>
      <c r="L600" s="1012"/>
      <c r="M600" s="1011"/>
      <c r="N600" s="3661"/>
      <c r="O600" s="3661"/>
      <c r="P600" s="3661"/>
      <c r="Q600" s="3661"/>
      <c r="R600" s="3617"/>
      <c r="S600" s="3896"/>
      <c r="T600" s="1977"/>
    </row>
    <row r="601" spans="1:20" s="973" customFormat="1" ht="12.75" hidden="1" customHeight="1">
      <c r="A601" s="3879"/>
      <c r="B601" s="3882"/>
      <c r="C601" s="2600"/>
      <c r="D601" s="2578">
        <v>3231</v>
      </c>
      <c r="E601" s="2601" t="s">
        <v>695</v>
      </c>
      <c r="F601" s="2601" t="s">
        <v>32</v>
      </c>
      <c r="G601" s="2601" t="s">
        <v>697</v>
      </c>
      <c r="H601" s="2601" t="str">
        <f>A601&amp;"-"&amp;E601&amp;F601&amp;"-"&amp;G601</f>
        <v>-MI-EE</v>
      </c>
      <c r="I601" s="2579" t="s">
        <v>120</v>
      </c>
      <c r="J601" s="2602" t="s">
        <v>162</v>
      </c>
      <c r="K601" s="2602"/>
      <c r="L601" s="2579"/>
      <c r="M601" s="2577"/>
      <c r="N601" s="2602"/>
      <c r="O601" s="2602"/>
      <c r="P601" s="2602"/>
      <c r="Q601" s="2602"/>
      <c r="R601" s="2603"/>
      <c r="S601" s="2391"/>
      <c r="T601" s="1977"/>
    </row>
    <row r="602" spans="1:20" ht="12.75" customHeight="1">
      <c r="A602" s="3879"/>
      <c r="B602" s="3882"/>
      <c r="C602" s="3694">
        <v>365505</v>
      </c>
      <c r="D602" s="3760">
        <v>1520</v>
      </c>
      <c r="E602" s="3884" t="s">
        <v>696</v>
      </c>
      <c r="F602" s="3884" t="s">
        <v>34</v>
      </c>
      <c r="G602" s="3884" t="s">
        <v>536</v>
      </c>
      <c r="H602" s="3884" t="s">
        <v>1569</v>
      </c>
      <c r="I602" s="3753" t="s">
        <v>132</v>
      </c>
      <c r="J602" s="751" t="s">
        <v>164</v>
      </c>
      <c r="K602" s="3743">
        <v>365</v>
      </c>
      <c r="L602" s="1626"/>
      <c r="M602" s="1625"/>
      <c r="N602" s="3743" t="s">
        <v>80</v>
      </c>
      <c r="O602" s="3743"/>
      <c r="P602" s="3743">
        <v>360</v>
      </c>
      <c r="Q602" s="3743">
        <v>3</v>
      </c>
      <c r="R602" s="3616">
        <f t="shared" si="96"/>
        <v>1080</v>
      </c>
      <c r="S602" s="3891" t="s">
        <v>385</v>
      </c>
      <c r="T602" s="1977"/>
    </row>
    <row r="603" spans="1:20" ht="12.75" customHeight="1">
      <c r="A603" s="3879"/>
      <c r="B603" s="3882"/>
      <c r="C603" s="3673"/>
      <c r="D603" s="3760"/>
      <c r="E603" s="3760"/>
      <c r="F603" s="3760"/>
      <c r="G603" s="3760"/>
      <c r="H603" s="3760"/>
      <c r="I603" s="3753"/>
      <c r="J603" s="609" t="s">
        <v>165</v>
      </c>
      <c r="K603" s="3743"/>
      <c r="L603" s="965"/>
      <c r="M603" s="951"/>
      <c r="N603" s="3743"/>
      <c r="O603" s="3743"/>
      <c r="P603" s="3743"/>
      <c r="Q603" s="3743"/>
      <c r="R603" s="3616"/>
      <c r="S603" s="3891"/>
      <c r="T603" s="1977"/>
    </row>
    <row r="604" spans="1:20" ht="12.75" customHeight="1" thickBot="1">
      <c r="A604" s="3879"/>
      <c r="B604" s="3882"/>
      <c r="C604" s="3673"/>
      <c r="D604" s="3760"/>
      <c r="E604" s="3760"/>
      <c r="F604" s="3760"/>
      <c r="G604" s="3760"/>
      <c r="H604" s="3760"/>
      <c r="I604" s="3753"/>
      <c r="J604" s="609" t="s">
        <v>166</v>
      </c>
      <c r="K604" s="3743"/>
      <c r="L604" s="965"/>
      <c r="M604" s="951"/>
      <c r="N604" s="3743"/>
      <c r="O604" s="3743"/>
      <c r="P604" s="3743"/>
      <c r="Q604" s="3743"/>
      <c r="R604" s="3616"/>
      <c r="S604" s="3887"/>
      <c r="T604" s="1977"/>
    </row>
    <row r="605" spans="1:20" ht="12.75" customHeight="1" thickBot="1">
      <c r="A605" s="3879"/>
      <c r="B605" s="3882"/>
      <c r="C605" s="3670"/>
      <c r="D605" s="3885"/>
      <c r="E605" s="3885"/>
      <c r="F605" s="3885"/>
      <c r="G605" s="3885"/>
      <c r="H605" s="3885"/>
      <c r="I605" s="3659"/>
      <c r="J605" s="1010" t="s">
        <v>167</v>
      </c>
      <c r="K605" s="3661"/>
      <c r="L605" s="2281"/>
      <c r="M605" s="1013"/>
      <c r="N605" s="3661"/>
      <c r="O605" s="3661"/>
      <c r="P605" s="3661"/>
      <c r="Q605" s="3661"/>
      <c r="R605" s="3617"/>
      <c r="S605" s="1130" t="s">
        <v>383</v>
      </c>
      <c r="T605" s="1977"/>
    </row>
    <row r="606" spans="1:20" ht="12.75" customHeight="1">
      <c r="A606" s="3879"/>
      <c r="B606" s="3882"/>
      <c r="C606" s="3694">
        <v>365506</v>
      </c>
      <c r="D606" s="3884">
        <v>1521</v>
      </c>
      <c r="E606" s="3884" t="s">
        <v>696</v>
      </c>
      <c r="F606" s="3884" t="s">
        <v>34</v>
      </c>
      <c r="G606" s="3884" t="s">
        <v>536</v>
      </c>
      <c r="H606" s="3884" t="s">
        <v>1569</v>
      </c>
      <c r="I606" s="3897" t="s">
        <v>155</v>
      </c>
      <c r="J606" s="2291" t="s">
        <v>1554</v>
      </c>
      <c r="K606" s="3672">
        <v>365</v>
      </c>
      <c r="L606" s="2604"/>
      <c r="M606" s="2605"/>
      <c r="N606" s="3672" t="s">
        <v>80</v>
      </c>
      <c r="O606" s="3672"/>
      <c r="P606" s="3672">
        <v>360</v>
      </c>
      <c r="Q606" s="3672">
        <v>3</v>
      </c>
      <c r="R606" s="3615">
        <f t="shared" si="96"/>
        <v>1080</v>
      </c>
      <c r="S606" s="3886" t="s">
        <v>385</v>
      </c>
      <c r="T606" s="1977"/>
    </row>
    <row r="607" spans="1:20" ht="12.75" customHeight="1">
      <c r="A607" s="3879"/>
      <c r="B607" s="3882"/>
      <c r="C607" s="3670"/>
      <c r="D607" s="3885"/>
      <c r="E607" s="3885"/>
      <c r="F607" s="3885"/>
      <c r="G607" s="3885"/>
      <c r="H607" s="3885"/>
      <c r="I607" s="3659"/>
      <c r="J607" s="1010" t="s">
        <v>1555</v>
      </c>
      <c r="K607" s="3661"/>
      <c r="L607" s="1012"/>
      <c r="M607" s="1011"/>
      <c r="N607" s="3661"/>
      <c r="O607" s="3661"/>
      <c r="P607" s="3661"/>
      <c r="Q607" s="3661"/>
      <c r="R607" s="3617"/>
      <c r="S607" s="3891"/>
      <c r="T607" s="1977"/>
    </row>
    <row r="608" spans="1:20" ht="12.75" customHeight="1">
      <c r="A608" s="3879"/>
      <c r="B608" s="3882"/>
      <c r="C608" s="3694">
        <v>365507</v>
      </c>
      <c r="D608" s="3884">
        <v>1522</v>
      </c>
      <c r="E608" s="3884" t="s">
        <v>718</v>
      </c>
      <c r="F608" s="3884" t="s">
        <v>34</v>
      </c>
      <c r="G608" s="3884" t="s">
        <v>536</v>
      </c>
      <c r="H608" s="3884" t="s">
        <v>1624</v>
      </c>
      <c r="I608" s="3897" t="s">
        <v>170</v>
      </c>
      <c r="J608" s="2291" t="s">
        <v>1556</v>
      </c>
      <c r="K608" s="3672">
        <v>365</v>
      </c>
      <c r="L608" s="2598"/>
      <c r="M608" s="2597"/>
      <c r="N608" s="3672" t="s">
        <v>80</v>
      </c>
      <c r="O608" s="3672"/>
      <c r="P608" s="3672">
        <v>480</v>
      </c>
      <c r="Q608" s="3672">
        <v>3</v>
      </c>
      <c r="R608" s="3615">
        <f t="shared" si="96"/>
        <v>1440</v>
      </c>
      <c r="S608" s="3891"/>
      <c r="T608" s="1977"/>
    </row>
    <row r="609" spans="1:20" ht="12.75" customHeight="1">
      <c r="A609" s="3879"/>
      <c r="B609" s="3882"/>
      <c r="C609" s="3673"/>
      <c r="D609" s="3760"/>
      <c r="E609" s="3760"/>
      <c r="F609" s="3760"/>
      <c r="G609" s="3760"/>
      <c r="H609" s="3760"/>
      <c r="I609" s="3753"/>
      <c r="J609" s="609" t="s">
        <v>1557</v>
      </c>
      <c r="K609" s="3743"/>
      <c r="L609" s="965"/>
      <c r="M609" s="951"/>
      <c r="N609" s="3743"/>
      <c r="O609" s="3743"/>
      <c r="P609" s="3743"/>
      <c r="Q609" s="3743"/>
      <c r="R609" s="3616"/>
      <c r="S609" s="3891"/>
      <c r="T609" s="1977"/>
    </row>
    <row r="610" spans="1:20" ht="12.75" customHeight="1" thickBot="1">
      <c r="A610" s="3879"/>
      <c r="B610" s="3882"/>
      <c r="C610" s="3673"/>
      <c r="D610" s="3760"/>
      <c r="E610" s="3760"/>
      <c r="F610" s="3760"/>
      <c r="G610" s="3760"/>
      <c r="H610" s="3760"/>
      <c r="I610" s="3753"/>
      <c r="J610" s="609" t="s">
        <v>1558</v>
      </c>
      <c r="K610" s="3743"/>
      <c r="L610" s="965"/>
      <c r="M610" s="951"/>
      <c r="N610" s="3743"/>
      <c r="O610" s="3743"/>
      <c r="P610" s="3743"/>
      <c r="Q610" s="3743"/>
      <c r="R610" s="3616"/>
      <c r="S610" s="3887"/>
      <c r="T610" s="1977"/>
    </row>
    <row r="611" spans="1:20" ht="12.75" customHeight="1">
      <c r="A611" s="3879"/>
      <c r="B611" s="3882"/>
      <c r="C611" s="3673"/>
      <c r="D611" s="3760"/>
      <c r="E611" s="3760"/>
      <c r="F611" s="3760"/>
      <c r="G611" s="3760"/>
      <c r="H611" s="3760"/>
      <c r="I611" s="3753"/>
      <c r="J611" s="609" t="s">
        <v>174</v>
      </c>
      <c r="K611" s="3743"/>
      <c r="L611" s="965"/>
      <c r="M611" s="951"/>
      <c r="N611" s="3743"/>
      <c r="O611" s="3743"/>
      <c r="P611" s="3743"/>
      <c r="Q611" s="3743"/>
      <c r="R611" s="3616"/>
      <c r="S611" s="3886" t="s">
        <v>383</v>
      </c>
      <c r="T611" s="1977"/>
    </row>
    <row r="612" spans="1:20" ht="12.75" customHeight="1" thickBot="1">
      <c r="A612" s="3879"/>
      <c r="B612" s="3882"/>
      <c r="C612" s="3670"/>
      <c r="D612" s="3885"/>
      <c r="E612" s="3885"/>
      <c r="F612" s="3885"/>
      <c r="G612" s="3885"/>
      <c r="H612" s="3885"/>
      <c r="I612" s="3659"/>
      <c r="J612" s="1010" t="s">
        <v>175</v>
      </c>
      <c r="K612" s="3661"/>
      <c r="L612" s="2281"/>
      <c r="M612" s="1013"/>
      <c r="N612" s="3661"/>
      <c r="O612" s="3661"/>
      <c r="P612" s="3661"/>
      <c r="Q612" s="3661"/>
      <c r="R612" s="3617"/>
      <c r="S612" s="3887"/>
      <c r="T612" s="1977"/>
    </row>
    <row r="613" spans="1:20" ht="12.75" customHeight="1" thickBot="1">
      <c r="A613" s="3879"/>
      <c r="B613" s="3882"/>
      <c r="C613" s="3694">
        <v>365508</v>
      </c>
      <c r="D613" s="3884">
        <v>1523</v>
      </c>
      <c r="E613" s="3884" t="s">
        <v>696</v>
      </c>
      <c r="F613" s="3884" t="s">
        <v>32</v>
      </c>
      <c r="G613" s="3884" t="s">
        <v>536</v>
      </c>
      <c r="H613" s="3884" t="s">
        <v>1623</v>
      </c>
      <c r="I613" s="3897" t="s">
        <v>176</v>
      </c>
      <c r="J613" s="2291" t="s">
        <v>177</v>
      </c>
      <c r="K613" s="3672">
        <v>180</v>
      </c>
      <c r="L613" s="2604"/>
      <c r="M613" s="2605"/>
      <c r="N613" s="3672" t="s">
        <v>80</v>
      </c>
      <c r="O613" s="3672"/>
      <c r="P613" s="3672">
        <v>480</v>
      </c>
      <c r="Q613" s="3672">
        <v>3</v>
      </c>
      <c r="R613" s="3615">
        <f t="shared" si="96"/>
        <v>1440</v>
      </c>
      <c r="S613" s="1151" t="s">
        <v>385</v>
      </c>
      <c r="T613" s="1977"/>
    </row>
    <row r="614" spans="1:20" ht="12.75" customHeight="1">
      <c r="A614" s="3879"/>
      <c r="B614" s="3882"/>
      <c r="C614" s="3673"/>
      <c r="D614" s="3760"/>
      <c r="E614" s="3760"/>
      <c r="F614" s="3760"/>
      <c r="G614" s="3760"/>
      <c r="H614" s="3760"/>
      <c r="I614" s="3753"/>
      <c r="J614" s="609" t="s">
        <v>174</v>
      </c>
      <c r="K614" s="3743"/>
      <c r="L614" s="642"/>
      <c r="M614" s="613"/>
      <c r="N614" s="3743"/>
      <c r="O614" s="3743"/>
      <c r="P614" s="3743"/>
      <c r="Q614" s="3743"/>
      <c r="R614" s="3616"/>
      <c r="S614" s="3886" t="s">
        <v>383</v>
      </c>
      <c r="T614" s="1977"/>
    </row>
    <row r="615" spans="1:20" ht="12.75" customHeight="1" thickBot="1">
      <c r="A615" s="3879"/>
      <c r="B615" s="3882"/>
      <c r="C615" s="3670"/>
      <c r="D615" s="3885"/>
      <c r="E615" s="3885"/>
      <c r="F615" s="3885"/>
      <c r="G615" s="3885"/>
      <c r="H615" s="3885"/>
      <c r="I615" s="3659"/>
      <c r="J615" s="1010" t="s">
        <v>175</v>
      </c>
      <c r="K615" s="3661"/>
      <c r="L615" s="1012"/>
      <c r="M615" s="1011"/>
      <c r="N615" s="3661"/>
      <c r="O615" s="3661"/>
      <c r="P615" s="3661"/>
      <c r="Q615" s="3661"/>
      <c r="R615" s="3617"/>
      <c r="S615" s="3887"/>
      <c r="T615" s="1977"/>
    </row>
    <row r="616" spans="1:20" ht="12.75" customHeight="1" thickBot="1">
      <c r="A616" s="3879"/>
      <c r="B616" s="3882"/>
      <c r="C616" s="3673">
        <v>365509</v>
      </c>
      <c r="D616" s="3760">
        <v>1530</v>
      </c>
      <c r="E616" s="3884" t="s">
        <v>696</v>
      </c>
      <c r="F616" s="3884" t="s">
        <v>9</v>
      </c>
      <c r="G616" s="3884" t="s">
        <v>697</v>
      </c>
      <c r="H616" s="3884" t="s">
        <v>1645</v>
      </c>
      <c r="I616" s="3753" t="s">
        <v>67</v>
      </c>
      <c r="J616" s="751" t="s">
        <v>68</v>
      </c>
      <c r="K616" s="3672">
        <v>180</v>
      </c>
      <c r="L616" s="989"/>
      <c r="M616" s="982"/>
      <c r="N616" s="3672" t="s">
        <v>80</v>
      </c>
      <c r="O616" s="3672"/>
      <c r="P616" s="3672">
        <v>120</v>
      </c>
      <c r="Q616" s="3672">
        <v>2</v>
      </c>
      <c r="R616" s="3615">
        <f t="shared" si="96"/>
        <v>240</v>
      </c>
      <c r="S616" s="1130" t="s">
        <v>384</v>
      </c>
      <c r="T616" s="1977"/>
    </row>
    <row r="617" spans="1:20" ht="12.75" customHeight="1">
      <c r="A617" s="3879"/>
      <c r="B617" s="3882"/>
      <c r="C617" s="3673"/>
      <c r="D617" s="3760"/>
      <c r="E617" s="3760"/>
      <c r="F617" s="3760"/>
      <c r="G617" s="3760"/>
      <c r="H617" s="3760"/>
      <c r="I617" s="3753"/>
      <c r="J617" s="609" t="s">
        <v>69</v>
      </c>
      <c r="K617" s="3743"/>
      <c r="L617" s="642"/>
      <c r="M617" s="613"/>
      <c r="N617" s="3743"/>
      <c r="O617" s="3743"/>
      <c r="P617" s="3743"/>
      <c r="Q617" s="3743"/>
      <c r="R617" s="3616"/>
      <c r="S617" s="3886" t="s">
        <v>383</v>
      </c>
      <c r="T617" s="1977"/>
    </row>
    <row r="618" spans="1:20" ht="12.75" customHeight="1">
      <c r="A618" s="3879"/>
      <c r="B618" s="3882"/>
      <c r="C618" s="3673"/>
      <c r="D618" s="3760"/>
      <c r="E618" s="3760"/>
      <c r="F618" s="3760"/>
      <c r="G618" s="3760"/>
      <c r="H618" s="3760"/>
      <c r="I618" s="3753"/>
      <c r="J618" s="609" t="s">
        <v>79</v>
      </c>
      <c r="K618" s="3743"/>
      <c r="L618" s="642"/>
      <c r="M618" s="613"/>
      <c r="N618" s="3743"/>
      <c r="O618" s="3743"/>
      <c r="P618" s="3743"/>
      <c r="Q618" s="3743"/>
      <c r="R618" s="3616"/>
      <c r="S618" s="3891"/>
      <c r="T618" s="1977"/>
    </row>
    <row r="619" spans="1:20" ht="12.75" customHeight="1" thickBot="1">
      <c r="A619" s="3880"/>
      <c r="B619" s="3883"/>
      <c r="C619" s="3794"/>
      <c r="D619" s="3795"/>
      <c r="E619" s="3795"/>
      <c r="F619" s="3795"/>
      <c r="G619" s="3795"/>
      <c r="H619" s="3795"/>
      <c r="I619" s="3569"/>
      <c r="J619" s="749" t="s">
        <v>72</v>
      </c>
      <c r="K619" s="3548"/>
      <c r="L619" s="978"/>
      <c r="M619" s="618"/>
      <c r="N619" s="3548"/>
      <c r="O619" s="3548"/>
      <c r="P619" s="3548"/>
      <c r="Q619" s="3548"/>
      <c r="R619" s="3890"/>
      <c r="S619" s="3887"/>
      <c r="T619" s="1977"/>
    </row>
    <row r="620" spans="1:20" ht="12" customHeight="1">
      <c r="A620" s="2195" t="s">
        <v>356</v>
      </c>
      <c r="B620" s="2196" t="s">
        <v>422</v>
      </c>
      <c r="C620" s="1687">
        <v>362985</v>
      </c>
      <c r="D620" s="3759">
        <v>4297</v>
      </c>
      <c r="E620" s="603" t="s">
        <v>718</v>
      </c>
      <c r="F620" s="603" t="s">
        <v>34</v>
      </c>
      <c r="G620" s="603" t="s">
        <v>536</v>
      </c>
      <c r="H620" s="603" t="str">
        <f t="shared" ref="H620:H626" si="97">A620&amp;"-"&amp;E620&amp;F620&amp;"-"&amp;G620</f>
        <v>PK5-YR-ME</v>
      </c>
      <c r="I620" s="634" t="s">
        <v>1025</v>
      </c>
      <c r="J620" s="604" t="s">
        <v>1016</v>
      </c>
      <c r="K620" s="607">
        <v>365</v>
      </c>
      <c r="L620" s="635"/>
      <c r="M620" s="607"/>
      <c r="N620" s="607" t="s">
        <v>80</v>
      </c>
      <c r="O620" s="607"/>
      <c r="P620" s="607">
        <v>480</v>
      </c>
      <c r="Q620" s="607">
        <v>2</v>
      </c>
      <c r="R620" s="636">
        <f t="shared" ref="R620:R631" si="98">P620*Q620</f>
        <v>960</v>
      </c>
      <c r="S620" s="2090" t="s">
        <v>385</v>
      </c>
      <c r="T620" s="1977" t="s">
        <v>1031</v>
      </c>
    </row>
    <row r="621" spans="1:20" ht="12" customHeight="1">
      <c r="A621" s="2197" t="s">
        <v>356</v>
      </c>
      <c r="B621" s="2198" t="s">
        <v>423</v>
      </c>
      <c r="C621" s="646">
        <v>362986</v>
      </c>
      <c r="D621" s="3760"/>
      <c r="E621" s="633" t="s">
        <v>718</v>
      </c>
      <c r="F621" s="633" t="s">
        <v>34</v>
      </c>
      <c r="G621" s="633" t="s">
        <v>536</v>
      </c>
      <c r="H621" s="633" t="str">
        <f t="shared" si="97"/>
        <v>PK5-YR-ME</v>
      </c>
      <c r="I621" s="641" t="s">
        <v>1026</v>
      </c>
      <c r="J621" s="609" t="s">
        <v>1016</v>
      </c>
      <c r="K621" s="613">
        <v>365</v>
      </c>
      <c r="L621" s="642"/>
      <c r="M621" s="613"/>
      <c r="N621" s="613" t="s">
        <v>80</v>
      </c>
      <c r="O621" s="613"/>
      <c r="P621" s="613">
        <v>480</v>
      </c>
      <c r="Q621" s="613">
        <v>2</v>
      </c>
      <c r="R621" s="643">
        <f t="shared" si="98"/>
        <v>960</v>
      </c>
      <c r="S621" s="2091" t="s">
        <v>385</v>
      </c>
      <c r="T621" s="1977" t="s">
        <v>1032</v>
      </c>
    </row>
    <row r="622" spans="1:20" ht="12" customHeight="1">
      <c r="A622" s="2197" t="s">
        <v>356</v>
      </c>
      <c r="B622" s="2198" t="s">
        <v>424</v>
      </c>
      <c r="C622" s="646">
        <v>362987</v>
      </c>
      <c r="D622" s="3760"/>
      <c r="E622" s="633" t="s">
        <v>718</v>
      </c>
      <c r="F622" s="633" t="s">
        <v>34</v>
      </c>
      <c r="G622" s="633" t="s">
        <v>536</v>
      </c>
      <c r="H622" s="633" t="str">
        <f t="shared" si="97"/>
        <v>PK5-YR-ME</v>
      </c>
      <c r="I622" s="641" t="s">
        <v>1027</v>
      </c>
      <c r="J622" s="609" t="s">
        <v>1016</v>
      </c>
      <c r="K622" s="613">
        <v>365</v>
      </c>
      <c r="L622" s="642"/>
      <c r="M622" s="613"/>
      <c r="N622" s="613" t="s">
        <v>80</v>
      </c>
      <c r="O622" s="613"/>
      <c r="P622" s="613">
        <v>480</v>
      </c>
      <c r="Q622" s="613">
        <v>2</v>
      </c>
      <c r="R622" s="643">
        <f t="shared" si="98"/>
        <v>960</v>
      </c>
      <c r="S622" s="2091" t="s">
        <v>385</v>
      </c>
      <c r="T622" s="1977" t="s">
        <v>1033</v>
      </c>
    </row>
    <row r="623" spans="1:20" ht="12" customHeight="1">
      <c r="A623" s="2197" t="s">
        <v>356</v>
      </c>
      <c r="B623" s="2198" t="s">
        <v>1024</v>
      </c>
      <c r="C623" s="646">
        <v>362988</v>
      </c>
      <c r="D623" s="3760"/>
      <c r="E623" s="633" t="s">
        <v>718</v>
      </c>
      <c r="F623" s="633" t="s">
        <v>34</v>
      </c>
      <c r="G623" s="633" t="s">
        <v>536</v>
      </c>
      <c r="H623" s="633" t="str">
        <f t="shared" si="97"/>
        <v>PK5-YR-ME</v>
      </c>
      <c r="I623" s="641" t="s">
        <v>1028</v>
      </c>
      <c r="J623" s="609" t="s">
        <v>1016</v>
      </c>
      <c r="K623" s="613">
        <v>365</v>
      </c>
      <c r="L623" s="642"/>
      <c r="M623" s="613"/>
      <c r="N623" s="613" t="s">
        <v>80</v>
      </c>
      <c r="O623" s="613"/>
      <c r="P623" s="613">
        <v>480</v>
      </c>
      <c r="Q623" s="613">
        <v>2</v>
      </c>
      <c r="R623" s="643">
        <f t="shared" si="98"/>
        <v>960</v>
      </c>
      <c r="S623" s="2091" t="s">
        <v>385</v>
      </c>
      <c r="T623" s="1977" t="s">
        <v>1034</v>
      </c>
    </row>
    <row r="624" spans="1:20" ht="12" customHeight="1">
      <c r="A624" s="2197" t="s">
        <v>356</v>
      </c>
      <c r="B624" s="2198" t="s">
        <v>426</v>
      </c>
      <c r="C624" s="646">
        <v>362989</v>
      </c>
      <c r="D624" s="3760"/>
      <c r="E624" s="633" t="s">
        <v>718</v>
      </c>
      <c r="F624" s="633" t="s">
        <v>34</v>
      </c>
      <c r="G624" s="633" t="s">
        <v>536</v>
      </c>
      <c r="H624" s="633" t="str">
        <f t="shared" si="97"/>
        <v>PK5-YR-ME</v>
      </c>
      <c r="I624" s="641" t="s">
        <v>1029</v>
      </c>
      <c r="J624" s="609" t="s">
        <v>1016</v>
      </c>
      <c r="K624" s="613">
        <v>365</v>
      </c>
      <c r="L624" s="642"/>
      <c r="M624" s="613"/>
      <c r="N624" s="613" t="s">
        <v>80</v>
      </c>
      <c r="O624" s="613"/>
      <c r="P624" s="613">
        <v>480</v>
      </c>
      <c r="Q624" s="613">
        <v>2</v>
      </c>
      <c r="R624" s="643">
        <f t="shared" si="98"/>
        <v>960</v>
      </c>
      <c r="S624" s="2091" t="s">
        <v>385</v>
      </c>
      <c r="T624" s="1977" t="s">
        <v>1035</v>
      </c>
    </row>
    <row r="625" spans="1:20" ht="12.75" customHeight="1" thickBot="1">
      <c r="A625" s="2199" t="s">
        <v>356</v>
      </c>
      <c r="B625" s="2198" t="s">
        <v>427</v>
      </c>
      <c r="C625" s="1686">
        <v>362990</v>
      </c>
      <c r="D625" s="3795"/>
      <c r="E625" s="747" t="s">
        <v>718</v>
      </c>
      <c r="F625" s="747" t="s">
        <v>34</v>
      </c>
      <c r="G625" s="747" t="s">
        <v>536</v>
      </c>
      <c r="H625" s="747" t="str">
        <f t="shared" si="97"/>
        <v>PK5-YR-ME</v>
      </c>
      <c r="I625" s="645" t="s">
        <v>1030</v>
      </c>
      <c r="J625" s="749" t="s">
        <v>1016</v>
      </c>
      <c r="K625" s="618">
        <v>365</v>
      </c>
      <c r="L625" s="978"/>
      <c r="M625" s="618"/>
      <c r="N625" s="618" t="s">
        <v>80</v>
      </c>
      <c r="O625" s="618"/>
      <c r="P625" s="618">
        <v>480</v>
      </c>
      <c r="Q625" s="618">
        <v>2</v>
      </c>
      <c r="R625" s="750">
        <f t="shared" si="98"/>
        <v>960</v>
      </c>
      <c r="S625" s="2093" t="s">
        <v>385</v>
      </c>
      <c r="T625" s="1977" t="s">
        <v>1036</v>
      </c>
    </row>
    <row r="626" spans="1:20" ht="12" customHeight="1">
      <c r="A626" s="2200" t="s">
        <v>356</v>
      </c>
      <c r="B626" s="2196" t="s">
        <v>422</v>
      </c>
      <c r="C626" s="1546">
        <v>362991</v>
      </c>
      <c r="D626" s="3740">
        <v>4298</v>
      </c>
      <c r="E626" s="3740" t="s">
        <v>718</v>
      </c>
      <c r="F626" s="3740" t="s">
        <v>846</v>
      </c>
      <c r="G626" s="3740" t="s">
        <v>536</v>
      </c>
      <c r="H626" s="3740" t="str">
        <f t="shared" si="97"/>
        <v>PK5-YQ-ME</v>
      </c>
      <c r="I626" s="1090" t="s">
        <v>1025</v>
      </c>
      <c r="J626" s="2390" t="s">
        <v>1023</v>
      </c>
      <c r="K626" s="1236">
        <v>90</v>
      </c>
      <c r="L626" s="2553"/>
      <c r="M626" s="1236"/>
      <c r="N626" s="1236" t="s">
        <v>80</v>
      </c>
      <c r="O626" s="1247"/>
      <c r="P626" s="1247">
        <v>60</v>
      </c>
      <c r="Q626" s="1247">
        <v>2</v>
      </c>
      <c r="R626" s="2554">
        <f t="shared" si="98"/>
        <v>120</v>
      </c>
      <c r="S626" s="2555" t="s">
        <v>384</v>
      </c>
      <c r="T626" s="1977" t="s">
        <v>1031</v>
      </c>
    </row>
    <row r="627" spans="1:20" ht="12" customHeight="1">
      <c r="A627" s="2197" t="s">
        <v>356</v>
      </c>
      <c r="B627" s="2198" t="s">
        <v>423</v>
      </c>
      <c r="C627" s="2559">
        <v>362992</v>
      </c>
      <c r="D627" s="3731"/>
      <c r="E627" s="3731"/>
      <c r="F627" s="3731"/>
      <c r="G627" s="3731"/>
      <c r="H627" s="3731"/>
      <c r="I627" s="1239" t="s">
        <v>1026</v>
      </c>
      <c r="J627" s="1240" t="s">
        <v>1023</v>
      </c>
      <c r="K627" s="1119">
        <v>90</v>
      </c>
      <c r="L627" s="1118"/>
      <c r="M627" s="1119"/>
      <c r="N627" s="1119" t="s">
        <v>80</v>
      </c>
      <c r="O627" s="1119"/>
      <c r="P627" s="1119">
        <v>60</v>
      </c>
      <c r="Q627" s="1119">
        <v>2</v>
      </c>
      <c r="R627" s="1129">
        <f t="shared" si="98"/>
        <v>120</v>
      </c>
      <c r="S627" s="2556" t="s">
        <v>384</v>
      </c>
      <c r="T627" s="1977" t="s">
        <v>1032</v>
      </c>
    </row>
    <row r="628" spans="1:20" ht="12" customHeight="1">
      <c r="A628" s="2197" t="s">
        <v>356</v>
      </c>
      <c r="B628" s="2198" t="s">
        <v>424</v>
      </c>
      <c r="C628" s="2559">
        <v>362993</v>
      </c>
      <c r="D628" s="3731"/>
      <c r="E628" s="3731"/>
      <c r="F628" s="3731"/>
      <c r="G628" s="3731"/>
      <c r="H628" s="3731"/>
      <c r="I628" s="1239" t="s">
        <v>1027</v>
      </c>
      <c r="J628" s="1240" t="s">
        <v>1023</v>
      </c>
      <c r="K628" s="1119">
        <v>90</v>
      </c>
      <c r="L628" s="1118"/>
      <c r="M628" s="1119"/>
      <c r="N628" s="1119" t="s">
        <v>80</v>
      </c>
      <c r="O628" s="1119"/>
      <c r="P628" s="1119">
        <v>60</v>
      </c>
      <c r="Q628" s="1119">
        <v>2</v>
      </c>
      <c r="R628" s="1129">
        <f t="shared" si="98"/>
        <v>120</v>
      </c>
      <c r="S628" s="2557" t="s">
        <v>384</v>
      </c>
      <c r="T628" s="1977" t="s">
        <v>1033</v>
      </c>
    </row>
    <row r="629" spans="1:20" ht="12" customHeight="1">
      <c r="A629" s="2197" t="s">
        <v>356</v>
      </c>
      <c r="B629" s="2198" t="s">
        <v>1024</v>
      </c>
      <c r="C629" s="2559">
        <v>362994</v>
      </c>
      <c r="D629" s="3731"/>
      <c r="E629" s="3731"/>
      <c r="F629" s="3731"/>
      <c r="G629" s="3731"/>
      <c r="H629" s="3731"/>
      <c r="I629" s="1239" t="s">
        <v>1028</v>
      </c>
      <c r="J629" s="1240" t="s">
        <v>1023</v>
      </c>
      <c r="K629" s="1119">
        <v>90</v>
      </c>
      <c r="L629" s="1118"/>
      <c r="M629" s="1119"/>
      <c r="N629" s="1119" t="s">
        <v>80</v>
      </c>
      <c r="O629" s="1119"/>
      <c r="P629" s="1119">
        <v>60</v>
      </c>
      <c r="Q629" s="1119">
        <v>2</v>
      </c>
      <c r="R629" s="1129">
        <f t="shared" si="98"/>
        <v>120</v>
      </c>
      <c r="S629" s="2557" t="s">
        <v>384</v>
      </c>
      <c r="T629" s="1977" t="s">
        <v>1034</v>
      </c>
    </row>
    <row r="630" spans="1:20" ht="12" customHeight="1">
      <c r="A630" s="2197" t="s">
        <v>356</v>
      </c>
      <c r="B630" s="2198" t="s">
        <v>426</v>
      </c>
      <c r="C630" s="2559">
        <v>362995</v>
      </c>
      <c r="D630" s="3731"/>
      <c r="E630" s="3731"/>
      <c r="F630" s="3731"/>
      <c r="G630" s="3731"/>
      <c r="H630" s="3731"/>
      <c r="I630" s="1239" t="s">
        <v>1029</v>
      </c>
      <c r="J630" s="1240" t="s">
        <v>1023</v>
      </c>
      <c r="K630" s="1119">
        <v>90</v>
      </c>
      <c r="L630" s="1118"/>
      <c r="M630" s="1119"/>
      <c r="N630" s="1119" t="s">
        <v>80</v>
      </c>
      <c r="O630" s="1119"/>
      <c r="P630" s="1119">
        <v>60</v>
      </c>
      <c r="Q630" s="1119">
        <v>2</v>
      </c>
      <c r="R630" s="1129">
        <f t="shared" si="98"/>
        <v>120</v>
      </c>
      <c r="S630" s="2557" t="s">
        <v>384</v>
      </c>
      <c r="T630" s="1977" t="s">
        <v>1035</v>
      </c>
    </row>
    <row r="631" spans="1:20" ht="12.75" customHeight="1" thickBot="1">
      <c r="A631" s="2199" t="s">
        <v>356</v>
      </c>
      <c r="B631" s="2198" t="s">
        <v>427</v>
      </c>
      <c r="C631" s="1547">
        <v>362996</v>
      </c>
      <c r="D631" s="3763"/>
      <c r="E631" s="3763"/>
      <c r="F631" s="3763"/>
      <c r="G631" s="3763"/>
      <c r="H631" s="3763"/>
      <c r="I631" s="1243" t="s">
        <v>1030</v>
      </c>
      <c r="J631" s="1244" t="s">
        <v>1023</v>
      </c>
      <c r="K631" s="1245">
        <v>90</v>
      </c>
      <c r="L631" s="2392"/>
      <c r="M631" s="1245"/>
      <c r="N631" s="1245" t="s">
        <v>80</v>
      </c>
      <c r="O631" s="1245"/>
      <c r="P631" s="1245">
        <v>60</v>
      </c>
      <c r="Q631" s="1245">
        <v>2</v>
      </c>
      <c r="R631" s="2558">
        <f t="shared" si="98"/>
        <v>120</v>
      </c>
      <c r="S631" s="1153" t="s">
        <v>384</v>
      </c>
      <c r="T631" s="1977" t="s">
        <v>1036</v>
      </c>
    </row>
    <row r="632" spans="1:20" ht="12" customHeight="1">
      <c r="A632" s="2123" t="s">
        <v>356</v>
      </c>
      <c r="B632" s="2124" t="s">
        <v>443</v>
      </c>
      <c r="C632" s="2476">
        <v>357778</v>
      </c>
      <c r="D632" s="1687">
        <v>1539</v>
      </c>
      <c r="E632" s="640" t="s">
        <v>718</v>
      </c>
      <c r="F632" s="640" t="s">
        <v>8</v>
      </c>
      <c r="G632" s="640" t="s">
        <v>536</v>
      </c>
      <c r="H632" s="1248" t="str">
        <f>A632&amp;"-"&amp;E632&amp;F632&amp;"-"&amp;G632</f>
        <v>PK5-YB-ME</v>
      </c>
      <c r="I632" s="949" t="s">
        <v>357</v>
      </c>
      <c r="J632" s="751" t="s">
        <v>274</v>
      </c>
      <c r="K632" s="982">
        <v>365</v>
      </c>
      <c r="L632" s="982"/>
      <c r="M632" s="982"/>
      <c r="N632" s="982" t="s">
        <v>80</v>
      </c>
      <c r="O632" s="982"/>
      <c r="P632" s="982">
        <v>30</v>
      </c>
      <c r="Q632" s="982">
        <v>1</v>
      </c>
      <c r="R632" s="1249">
        <f t="shared" ref="R632:R684" si="99">P632*Q632</f>
        <v>30</v>
      </c>
      <c r="S632" s="3886" t="s">
        <v>383</v>
      </c>
      <c r="T632" s="1977"/>
    </row>
    <row r="633" spans="1:20" ht="12" customHeight="1">
      <c r="A633" s="2190" t="s">
        <v>356</v>
      </c>
      <c r="B633" s="2126"/>
      <c r="C633" s="646"/>
      <c r="D633" s="646"/>
      <c r="E633" s="633"/>
      <c r="F633" s="633"/>
      <c r="G633" s="633"/>
      <c r="H633" s="610"/>
      <c r="I633" s="641"/>
      <c r="J633" s="609" t="s">
        <v>275</v>
      </c>
      <c r="K633" s="613">
        <v>365</v>
      </c>
      <c r="L633" s="613"/>
      <c r="M633" s="613"/>
      <c r="N633" s="613" t="s">
        <v>80</v>
      </c>
      <c r="O633" s="613"/>
      <c r="P633" s="613">
        <v>30</v>
      </c>
      <c r="Q633" s="613">
        <v>1</v>
      </c>
      <c r="R633" s="643">
        <f t="shared" si="99"/>
        <v>30</v>
      </c>
      <c r="S633" s="3891"/>
      <c r="T633" s="1977"/>
    </row>
    <row r="634" spans="1:20" ht="12.75" customHeight="1" thickBot="1">
      <c r="A634" s="2201" t="s">
        <v>356</v>
      </c>
      <c r="B634" s="2202"/>
      <c r="C634" s="646"/>
      <c r="D634" s="646"/>
      <c r="E634" s="1009"/>
      <c r="F634" s="1009"/>
      <c r="G634" s="1009"/>
      <c r="H634" s="1133"/>
      <c r="I634" s="1134"/>
      <c r="J634" s="1010" t="s">
        <v>276</v>
      </c>
      <c r="K634" s="1011">
        <v>365</v>
      </c>
      <c r="L634" s="1011"/>
      <c r="M634" s="1011"/>
      <c r="N634" s="1011" t="s">
        <v>80</v>
      </c>
      <c r="O634" s="1011"/>
      <c r="P634" s="1011">
        <v>30</v>
      </c>
      <c r="Q634" s="1011">
        <v>1</v>
      </c>
      <c r="R634" s="1135">
        <f t="shared" si="99"/>
        <v>30</v>
      </c>
      <c r="S634" s="3887"/>
      <c r="T634" s="1977"/>
    </row>
    <row r="635" spans="1:20" ht="12" customHeight="1">
      <c r="A635" s="2190" t="s">
        <v>356</v>
      </c>
      <c r="B635" s="2126" t="s">
        <v>444</v>
      </c>
      <c r="C635" s="2477">
        <v>357779</v>
      </c>
      <c r="D635" s="646"/>
      <c r="E635" s="662" t="s">
        <v>718</v>
      </c>
      <c r="F635" s="662" t="s">
        <v>8</v>
      </c>
      <c r="G635" s="662" t="s">
        <v>536</v>
      </c>
      <c r="H635" s="1137" t="str">
        <f>A635&amp;"-"&amp;E635&amp;F635&amp;"-"&amp;G635</f>
        <v>PK5-YB-ME</v>
      </c>
      <c r="I635" s="1250" t="s">
        <v>358</v>
      </c>
      <c r="J635" s="1138" t="s">
        <v>274</v>
      </c>
      <c r="K635" s="1139">
        <v>365</v>
      </c>
      <c r="L635" s="1139"/>
      <c r="M635" s="1139"/>
      <c r="N635" s="1139" t="s">
        <v>80</v>
      </c>
      <c r="O635" s="1139"/>
      <c r="P635" s="1139">
        <v>30</v>
      </c>
      <c r="Q635" s="1139">
        <v>1</v>
      </c>
      <c r="R635" s="1140">
        <f t="shared" si="99"/>
        <v>30</v>
      </c>
      <c r="S635" s="3886" t="s">
        <v>383</v>
      </c>
      <c r="T635" s="1977"/>
    </row>
    <row r="636" spans="1:20" ht="12" customHeight="1">
      <c r="A636" s="2190" t="s">
        <v>356</v>
      </c>
      <c r="B636" s="2126"/>
      <c r="C636" s="646"/>
      <c r="D636" s="646"/>
      <c r="E636" s="670"/>
      <c r="F636" s="670"/>
      <c r="G636" s="670"/>
      <c r="H636" s="1141"/>
      <c r="I636" s="641"/>
      <c r="J636" s="677" t="s">
        <v>275</v>
      </c>
      <c r="K636" s="983">
        <v>365</v>
      </c>
      <c r="L636" s="983"/>
      <c r="M636" s="983"/>
      <c r="N636" s="983" t="s">
        <v>80</v>
      </c>
      <c r="O636" s="983"/>
      <c r="P636" s="983">
        <v>30</v>
      </c>
      <c r="Q636" s="983">
        <v>1</v>
      </c>
      <c r="R636" s="732">
        <f t="shared" si="99"/>
        <v>30</v>
      </c>
      <c r="S636" s="3891"/>
      <c r="T636" s="1977"/>
    </row>
    <row r="637" spans="1:20" ht="12.75" customHeight="1" thickBot="1">
      <c r="A637" s="2201" t="s">
        <v>356</v>
      </c>
      <c r="B637" s="2202"/>
      <c r="C637" s="646"/>
      <c r="D637" s="646"/>
      <c r="E637" s="1009"/>
      <c r="F637" s="1009"/>
      <c r="G637" s="1009"/>
      <c r="H637" s="1133"/>
      <c r="I637" s="1134"/>
      <c r="J637" s="1010" t="s">
        <v>276</v>
      </c>
      <c r="K637" s="1011">
        <v>365</v>
      </c>
      <c r="L637" s="1011"/>
      <c r="M637" s="1011"/>
      <c r="N637" s="1011" t="s">
        <v>80</v>
      </c>
      <c r="O637" s="1011"/>
      <c r="P637" s="1011">
        <v>30</v>
      </c>
      <c r="Q637" s="1011">
        <v>1</v>
      </c>
      <c r="R637" s="1135">
        <f t="shared" si="99"/>
        <v>30</v>
      </c>
      <c r="S637" s="3887"/>
      <c r="T637" s="1977"/>
    </row>
    <row r="638" spans="1:20" ht="12" customHeight="1">
      <c r="A638" s="2190" t="s">
        <v>356</v>
      </c>
      <c r="B638" s="2203" t="s">
        <v>445</v>
      </c>
      <c r="C638" s="2477">
        <v>357780</v>
      </c>
      <c r="D638" s="646"/>
      <c r="E638" s="662" t="s">
        <v>718</v>
      </c>
      <c r="F638" s="662" t="s">
        <v>8</v>
      </c>
      <c r="G638" s="662" t="s">
        <v>536</v>
      </c>
      <c r="H638" s="1142" t="str">
        <f>A638&amp;"-"&amp;E638&amp;F638&amp;"-"&amp;G638</f>
        <v>PK5-YB-ME</v>
      </c>
      <c r="I638" s="1250" t="s">
        <v>359</v>
      </c>
      <c r="J638" s="1143" t="s">
        <v>274</v>
      </c>
      <c r="K638" s="1102">
        <v>365</v>
      </c>
      <c r="L638" s="1102"/>
      <c r="M638" s="1102"/>
      <c r="N638" s="1102" t="s">
        <v>80</v>
      </c>
      <c r="O638" s="1102"/>
      <c r="P638" s="1102">
        <v>30</v>
      </c>
      <c r="Q638" s="1102">
        <v>1</v>
      </c>
      <c r="R638" s="1144">
        <f t="shared" si="99"/>
        <v>30</v>
      </c>
      <c r="S638" s="3886" t="s">
        <v>383</v>
      </c>
      <c r="T638" s="1977"/>
    </row>
    <row r="639" spans="1:20" ht="12" customHeight="1">
      <c r="A639" s="2190" t="s">
        <v>356</v>
      </c>
      <c r="B639" s="2126"/>
      <c r="C639" s="646"/>
      <c r="D639" s="646"/>
      <c r="E639" s="670"/>
      <c r="F639" s="670"/>
      <c r="G639" s="670"/>
      <c r="H639" s="1141"/>
      <c r="I639" s="641"/>
      <c r="J639" s="677" t="s">
        <v>275</v>
      </c>
      <c r="K639" s="983">
        <v>365</v>
      </c>
      <c r="L639" s="983"/>
      <c r="M639" s="983"/>
      <c r="N639" s="983" t="s">
        <v>80</v>
      </c>
      <c r="O639" s="983"/>
      <c r="P639" s="983">
        <v>30</v>
      </c>
      <c r="Q639" s="983">
        <v>1</v>
      </c>
      <c r="R639" s="732">
        <f t="shared" si="99"/>
        <v>30</v>
      </c>
      <c r="S639" s="3891"/>
      <c r="T639" s="1977"/>
    </row>
    <row r="640" spans="1:20" ht="12.75" customHeight="1" thickBot="1">
      <c r="A640" s="2201" t="s">
        <v>356</v>
      </c>
      <c r="B640" s="2202"/>
      <c r="C640" s="646"/>
      <c r="D640" s="646"/>
      <c r="E640" s="1009"/>
      <c r="F640" s="1009"/>
      <c r="G640" s="1009"/>
      <c r="H640" s="1133"/>
      <c r="I640" s="1134"/>
      <c r="J640" s="1010" t="s">
        <v>276</v>
      </c>
      <c r="K640" s="1011">
        <v>365</v>
      </c>
      <c r="L640" s="1011"/>
      <c r="M640" s="1011"/>
      <c r="N640" s="1011" t="s">
        <v>80</v>
      </c>
      <c r="O640" s="1011"/>
      <c r="P640" s="1011">
        <v>30</v>
      </c>
      <c r="Q640" s="1011">
        <v>1</v>
      </c>
      <c r="R640" s="1135">
        <f t="shared" si="99"/>
        <v>30</v>
      </c>
      <c r="S640" s="3887"/>
      <c r="T640" s="1977"/>
    </row>
    <row r="641" spans="1:20" ht="12" customHeight="1">
      <c r="A641" s="2204" t="s">
        <v>356</v>
      </c>
      <c r="B641" s="2203" t="s">
        <v>446</v>
      </c>
      <c r="C641" s="2477">
        <v>357781</v>
      </c>
      <c r="D641" s="646"/>
      <c r="E641" s="662" t="s">
        <v>718</v>
      </c>
      <c r="F641" s="662" t="s">
        <v>8</v>
      </c>
      <c r="G641" s="662" t="s">
        <v>536</v>
      </c>
      <c r="H641" s="1142" t="str">
        <f>A641&amp;"-"&amp;E641&amp;F641&amp;"-"&amp;G641</f>
        <v>PK5-YB-ME</v>
      </c>
      <c r="I641" s="1250" t="s">
        <v>360</v>
      </c>
      <c r="J641" s="1143" t="s">
        <v>274</v>
      </c>
      <c r="K641" s="1102">
        <v>365</v>
      </c>
      <c r="L641" s="1102"/>
      <c r="M641" s="1102"/>
      <c r="N641" s="1102" t="s">
        <v>80</v>
      </c>
      <c r="O641" s="1102"/>
      <c r="P641" s="1102">
        <v>30</v>
      </c>
      <c r="Q641" s="1102">
        <v>1</v>
      </c>
      <c r="R641" s="1144">
        <f t="shared" si="99"/>
        <v>30</v>
      </c>
      <c r="S641" s="3886" t="s">
        <v>383</v>
      </c>
      <c r="T641" s="1977"/>
    </row>
    <row r="642" spans="1:20" ht="12" customHeight="1">
      <c r="A642" s="2190" t="s">
        <v>356</v>
      </c>
      <c r="B642" s="2126"/>
      <c r="C642" s="646"/>
      <c r="D642" s="646"/>
      <c r="E642" s="670"/>
      <c r="F642" s="670"/>
      <c r="G642" s="670"/>
      <c r="H642" s="1141"/>
      <c r="I642" s="641"/>
      <c r="J642" s="677" t="s">
        <v>275</v>
      </c>
      <c r="K642" s="983">
        <v>365</v>
      </c>
      <c r="L642" s="983"/>
      <c r="M642" s="983"/>
      <c r="N642" s="983" t="s">
        <v>80</v>
      </c>
      <c r="O642" s="983"/>
      <c r="P642" s="983">
        <v>30</v>
      </c>
      <c r="Q642" s="983">
        <v>1</v>
      </c>
      <c r="R642" s="732">
        <f t="shared" si="99"/>
        <v>30</v>
      </c>
      <c r="S642" s="3891"/>
      <c r="T642" s="1977"/>
    </row>
    <row r="643" spans="1:20" ht="12.75" customHeight="1" thickBot="1">
      <c r="A643" s="2201" t="s">
        <v>356</v>
      </c>
      <c r="B643" s="2202"/>
      <c r="C643" s="646"/>
      <c r="D643" s="646"/>
      <c r="E643" s="1009"/>
      <c r="F643" s="1009"/>
      <c r="G643" s="1009"/>
      <c r="H643" s="1133"/>
      <c r="I643" s="1134"/>
      <c r="J643" s="1010" t="s">
        <v>276</v>
      </c>
      <c r="K643" s="1011">
        <v>365</v>
      </c>
      <c r="L643" s="1011"/>
      <c r="M643" s="1011"/>
      <c r="N643" s="1011" t="s">
        <v>80</v>
      </c>
      <c r="O643" s="1011"/>
      <c r="P643" s="1011">
        <v>30</v>
      </c>
      <c r="Q643" s="1011">
        <v>1</v>
      </c>
      <c r="R643" s="1135">
        <f t="shared" si="99"/>
        <v>30</v>
      </c>
      <c r="S643" s="3887"/>
      <c r="T643" s="1977"/>
    </row>
    <row r="644" spans="1:20" ht="12" customHeight="1">
      <c r="A644" s="2204" t="s">
        <v>356</v>
      </c>
      <c r="B644" s="2203" t="s">
        <v>447</v>
      </c>
      <c r="C644" s="2477">
        <v>357782</v>
      </c>
      <c r="D644" s="646"/>
      <c r="E644" s="662" t="s">
        <v>718</v>
      </c>
      <c r="F644" s="662" t="s">
        <v>8</v>
      </c>
      <c r="G644" s="662" t="s">
        <v>536</v>
      </c>
      <c r="H644" s="1142" t="str">
        <f>A644&amp;"-"&amp;E644&amp;F644&amp;"-"&amp;G644</f>
        <v>PK5-YB-ME</v>
      </c>
      <c r="I644" s="1250" t="s">
        <v>361</v>
      </c>
      <c r="J644" s="1143" t="s">
        <v>274</v>
      </c>
      <c r="K644" s="1102">
        <v>365</v>
      </c>
      <c r="L644" s="1102"/>
      <c r="M644" s="1102"/>
      <c r="N644" s="1102" t="s">
        <v>80</v>
      </c>
      <c r="O644" s="1102"/>
      <c r="P644" s="1102">
        <v>30</v>
      </c>
      <c r="Q644" s="1102">
        <v>1</v>
      </c>
      <c r="R644" s="1144">
        <f t="shared" si="99"/>
        <v>30</v>
      </c>
      <c r="S644" s="3886" t="s">
        <v>383</v>
      </c>
      <c r="T644" s="1977"/>
    </row>
    <row r="645" spans="1:20" ht="12" customHeight="1">
      <c r="A645" s="2190" t="s">
        <v>356</v>
      </c>
      <c r="B645" s="2126"/>
      <c r="C645" s="646"/>
      <c r="D645" s="646"/>
      <c r="E645" s="670"/>
      <c r="F645" s="670"/>
      <c r="G645" s="670"/>
      <c r="H645" s="1141"/>
      <c r="I645" s="641"/>
      <c r="J645" s="677" t="s">
        <v>275</v>
      </c>
      <c r="K645" s="983">
        <v>365</v>
      </c>
      <c r="L645" s="983"/>
      <c r="M645" s="983"/>
      <c r="N645" s="983" t="s">
        <v>80</v>
      </c>
      <c r="O645" s="983"/>
      <c r="P645" s="983">
        <v>30</v>
      </c>
      <c r="Q645" s="983">
        <v>1</v>
      </c>
      <c r="R645" s="732">
        <f t="shared" si="99"/>
        <v>30</v>
      </c>
      <c r="S645" s="3891"/>
      <c r="T645" s="1977"/>
    </row>
    <row r="646" spans="1:20" ht="12.75" customHeight="1" thickBot="1">
      <c r="A646" s="2201" t="s">
        <v>356</v>
      </c>
      <c r="B646" s="2202"/>
      <c r="C646" s="646"/>
      <c r="D646" s="646"/>
      <c r="E646" s="1009"/>
      <c r="F646" s="1009"/>
      <c r="G646" s="1009"/>
      <c r="H646" s="1133"/>
      <c r="I646" s="1134"/>
      <c r="J646" s="1010" t="s">
        <v>276</v>
      </c>
      <c r="K646" s="1011">
        <v>365</v>
      </c>
      <c r="L646" s="1011"/>
      <c r="M646" s="1011"/>
      <c r="N646" s="1011" t="s">
        <v>80</v>
      </c>
      <c r="O646" s="1011"/>
      <c r="P646" s="1011">
        <v>30</v>
      </c>
      <c r="Q646" s="1011">
        <v>1</v>
      </c>
      <c r="R646" s="1135">
        <f t="shared" si="99"/>
        <v>30</v>
      </c>
      <c r="S646" s="3887"/>
      <c r="T646" s="1977"/>
    </row>
    <row r="647" spans="1:20" ht="12" customHeight="1">
      <c r="A647" s="2204" t="s">
        <v>356</v>
      </c>
      <c r="B647" s="2203" t="s">
        <v>448</v>
      </c>
      <c r="C647" s="2477">
        <v>357783</v>
      </c>
      <c r="D647" s="646"/>
      <c r="E647" s="662" t="s">
        <v>718</v>
      </c>
      <c r="F647" s="662" t="s">
        <v>8</v>
      </c>
      <c r="G647" s="662" t="s">
        <v>536</v>
      </c>
      <c r="H647" s="1142" t="str">
        <f>A647&amp;"-"&amp;E647&amp;F647&amp;"-"&amp;G647</f>
        <v>PK5-YB-ME</v>
      </c>
      <c r="I647" s="1250" t="s">
        <v>362</v>
      </c>
      <c r="J647" s="1143" t="s">
        <v>274</v>
      </c>
      <c r="K647" s="1102">
        <v>365</v>
      </c>
      <c r="L647" s="1102"/>
      <c r="M647" s="1102"/>
      <c r="N647" s="1102" t="s">
        <v>80</v>
      </c>
      <c r="O647" s="1102"/>
      <c r="P647" s="1102">
        <v>30</v>
      </c>
      <c r="Q647" s="1102">
        <v>1</v>
      </c>
      <c r="R647" s="1144">
        <f t="shared" si="99"/>
        <v>30</v>
      </c>
      <c r="S647" s="3886" t="s">
        <v>383</v>
      </c>
      <c r="T647" s="1977"/>
    </row>
    <row r="648" spans="1:20" ht="12" customHeight="1">
      <c r="A648" s="2190" t="s">
        <v>356</v>
      </c>
      <c r="B648" s="2126"/>
      <c r="C648" s="646"/>
      <c r="D648" s="646"/>
      <c r="E648" s="670"/>
      <c r="F648" s="670"/>
      <c r="G648" s="670"/>
      <c r="H648" s="1141"/>
      <c r="I648" s="641"/>
      <c r="J648" s="677" t="s">
        <v>275</v>
      </c>
      <c r="K648" s="983">
        <v>365</v>
      </c>
      <c r="L648" s="983"/>
      <c r="M648" s="983"/>
      <c r="N648" s="983" t="s">
        <v>80</v>
      </c>
      <c r="O648" s="983"/>
      <c r="P648" s="983">
        <v>30</v>
      </c>
      <c r="Q648" s="983">
        <v>1</v>
      </c>
      <c r="R648" s="732">
        <f t="shared" si="99"/>
        <v>30</v>
      </c>
      <c r="S648" s="3891"/>
      <c r="T648" s="1977"/>
    </row>
    <row r="649" spans="1:20" ht="12.75" customHeight="1" thickBot="1">
      <c r="A649" s="2201" t="s">
        <v>356</v>
      </c>
      <c r="B649" s="2202"/>
      <c r="C649" s="646"/>
      <c r="D649" s="646"/>
      <c r="E649" s="1009"/>
      <c r="F649" s="1009"/>
      <c r="G649" s="1009"/>
      <c r="H649" s="1133"/>
      <c r="I649" s="1134"/>
      <c r="J649" s="1010" t="s">
        <v>276</v>
      </c>
      <c r="K649" s="1011">
        <v>365</v>
      </c>
      <c r="L649" s="1011"/>
      <c r="M649" s="1011"/>
      <c r="N649" s="1011" t="s">
        <v>80</v>
      </c>
      <c r="O649" s="1011"/>
      <c r="P649" s="1011">
        <v>30</v>
      </c>
      <c r="Q649" s="1011">
        <v>1</v>
      </c>
      <c r="R649" s="1135">
        <f t="shared" si="99"/>
        <v>30</v>
      </c>
      <c r="S649" s="3887"/>
      <c r="T649" s="1977"/>
    </row>
    <row r="650" spans="1:20" ht="12" customHeight="1">
      <c r="A650" s="2204" t="s">
        <v>356</v>
      </c>
      <c r="B650" s="2203" t="s">
        <v>449</v>
      </c>
      <c r="C650" s="2477">
        <v>357784</v>
      </c>
      <c r="D650" s="646"/>
      <c r="E650" s="662" t="s">
        <v>718</v>
      </c>
      <c r="F650" s="662" t="s">
        <v>8</v>
      </c>
      <c r="G650" s="662" t="s">
        <v>536</v>
      </c>
      <c r="H650" s="1142" t="str">
        <f>A650&amp;"-"&amp;E650&amp;F650&amp;"-"&amp;G650</f>
        <v>PK5-YB-ME</v>
      </c>
      <c r="I650" s="1250" t="s">
        <v>363</v>
      </c>
      <c r="J650" s="1143" t="s">
        <v>274</v>
      </c>
      <c r="K650" s="1102">
        <v>365</v>
      </c>
      <c r="L650" s="1102"/>
      <c r="M650" s="1102"/>
      <c r="N650" s="1102" t="s">
        <v>80</v>
      </c>
      <c r="O650" s="1102"/>
      <c r="P650" s="1102">
        <v>30</v>
      </c>
      <c r="Q650" s="1102">
        <v>1</v>
      </c>
      <c r="R650" s="1144">
        <f t="shared" si="99"/>
        <v>30</v>
      </c>
      <c r="S650" s="3886" t="s">
        <v>383</v>
      </c>
      <c r="T650" s="1977"/>
    </row>
    <row r="651" spans="1:20" ht="12" customHeight="1">
      <c r="A651" s="2190" t="s">
        <v>356</v>
      </c>
      <c r="B651" s="2126"/>
      <c r="C651" s="646"/>
      <c r="D651" s="646"/>
      <c r="E651" s="670"/>
      <c r="F651" s="670"/>
      <c r="G651" s="670"/>
      <c r="H651" s="1141"/>
      <c r="I651" s="641"/>
      <c r="J651" s="677" t="s">
        <v>275</v>
      </c>
      <c r="K651" s="983">
        <v>365</v>
      </c>
      <c r="L651" s="983"/>
      <c r="M651" s="983"/>
      <c r="N651" s="983" t="s">
        <v>80</v>
      </c>
      <c r="O651" s="983"/>
      <c r="P651" s="983">
        <v>30</v>
      </c>
      <c r="Q651" s="983">
        <v>1</v>
      </c>
      <c r="R651" s="732">
        <f t="shared" si="99"/>
        <v>30</v>
      </c>
      <c r="S651" s="3891"/>
      <c r="T651" s="1977"/>
    </row>
    <row r="652" spans="1:20" ht="12.75" customHeight="1" thickBot="1">
      <c r="A652" s="2201" t="s">
        <v>356</v>
      </c>
      <c r="B652" s="2202"/>
      <c r="C652" s="646"/>
      <c r="D652" s="646"/>
      <c r="E652" s="1009"/>
      <c r="F652" s="1009"/>
      <c r="G652" s="1009"/>
      <c r="H652" s="1133"/>
      <c r="I652" s="1134"/>
      <c r="J652" s="1010" t="s">
        <v>276</v>
      </c>
      <c r="K652" s="1011">
        <v>365</v>
      </c>
      <c r="L652" s="1011"/>
      <c r="M652" s="1011"/>
      <c r="N652" s="1011" t="s">
        <v>80</v>
      </c>
      <c r="O652" s="1011"/>
      <c r="P652" s="1011">
        <v>30</v>
      </c>
      <c r="Q652" s="1011">
        <v>1</v>
      </c>
      <c r="R652" s="1135">
        <f t="shared" si="99"/>
        <v>30</v>
      </c>
      <c r="S652" s="3887"/>
      <c r="T652" s="1977"/>
    </row>
    <row r="653" spans="1:20" ht="12" customHeight="1">
      <c r="A653" s="2204" t="s">
        <v>356</v>
      </c>
      <c r="B653" s="2203" t="s">
        <v>450</v>
      </c>
      <c r="C653" s="2477">
        <v>357785</v>
      </c>
      <c r="D653" s="646"/>
      <c r="E653" s="662" t="s">
        <v>718</v>
      </c>
      <c r="F653" s="662" t="s">
        <v>8</v>
      </c>
      <c r="G653" s="662" t="s">
        <v>536</v>
      </c>
      <c r="H653" s="1142" t="str">
        <f>A653&amp;"-"&amp;E653&amp;F653&amp;"-"&amp;G653</f>
        <v>PK5-YB-ME</v>
      </c>
      <c r="I653" s="1250" t="s">
        <v>364</v>
      </c>
      <c r="J653" s="1143" t="s">
        <v>274</v>
      </c>
      <c r="K653" s="1102">
        <v>365</v>
      </c>
      <c r="L653" s="1102"/>
      <c r="M653" s="1102"/>
      <c r="N653" s="1102" t="s">
        <v>80</v>
      </c>
      <c r="O653" s="1102"/>
      <c r="P653" s="1102">
        <v>30</v>
      </c>
      <c r="Q653" s="1102">
        <v>1</v>
      </c>
      <c r="R653" s="1144">
        <f t="shared" si="99"/>
        <v>30</v>
      </c>
      <c r="S653" s="3886" t="s">
        <v>383</v>
      </c>
      <c r="T653" s="1977"/>
    </row>
    <row r="654" spans="1:20" ht="12" customHeight="1">
      <c r="A654" s="2190" t="s">
        <v>356</v>
      </c>
      <c r="B654" s="2126"/>
      <c r="C654" s="646"/>
      <c r="D654" s="646"/>
      <c r="E654" s="670"/>
      <c r="F654" s="670"/>
      <c r="G654" s="670"/>
      <c r="H654" s="1141"/>
      <c r="I654" s="641"/>
      <c r="J654" s="677" t="s">
        <v>275</v>
      </c>
      <c r="K654" s="983">
        <v>365</v>
      </c>
      <c r="L654" s="983"/>
      <c r="M654" s="983"/>
      <c r="N654" s="983" t="s">
        <v>80</v>
      </c>
      <c r="O654" s="983"/>
      <c r="P654" s="983">
        <v>30</v>
      </c>
      <c r="Q654" s="983">
        <v>1</v>
      </c>
      <c r="R654" s="732">
        <f t="shared" si="99"/>
        <v>30</v>
      </c>
      <c r="S654" s="3891"/>
      <c r="T654" s="1977"/>
    </row>
    <row r="655" spans="1:20" ht="12.75" customHeight="1" thickBot="1">
      <c r="A655" s="2201" t="s">
        <v>356</v>
      </c>
      <c r="B655" s="2202"/>
      <c r="C655" s="646"/>
      <c r="D655" s="646"/>
      <c r="E655" s="1009"/>
      <c r="F655" s="1009"/>
      <c r="G655" s="1009"/>
      <c r="H655" s="1133"/>
      <c r="I655" s="1134"/>
      <c r="J655" s="1010" t="s">
        <v>276</v>
      </c>
      <c r="K655" s="1011">
        <v>365</v>
      </c>
      <c r="L655" s="1011"/>
      <c r="M655" s="1011"/>
      <c r="N655" s="1011" t="s">
        <v>80</v>
      </c>
      <c r="O655" s="1011"/>
      <c r="P655" s="1011">
        <v>30</v>
      </c>
      <c r="Q655" s="1011">
        <v>1</v>
      </c>
      <c r="R655" s="1135">
        <f t="shared" si="99"/>
        <v>30</v>
      </c>
      <c r="S655" s="3887"/>
      <c r="T655" s="1977"/>
    </row>
    <row r="656" spans="1:20" ht="12" customHeight="1">
      <c r="A656" s="2204" t="s">
        <v>356</v>
      </c>
      <c r="B656" s="2203" t="s">
        <v>451</v>
      </c>
      <c r="C656" s="2477">
        <v>357786</v>
      </c>
      <c r="D656" s="646"/>
      <c r="E656" s="662" t="s">
        <v>718</v>
      </c>
      <c r="F656" s="662" t="s">
        <v>8</v>
      </c>
      <c r="G656" s="662" t="s">
        <v>536</v>
      </c>
      <c r="H656" s="1142" t="str">
        <f>A656&amp;"-"&amp;E656&amp;F656&amp;"-"&amp;G656</f>
        <v>PK5-YB-ME</v>
      </c>
      <c r="I656" s="1250" t="s">
        <v>365</v>
      </c>
      <c r="J656" s="1143" t="s">
        <v>274</v>
      </c>
      <c r="K656" s="1102">
        <v>365</v>
      </c>
      <c r="L656" s="1102"/>
      <c r="M656" s="1102"/>
      <c r="N656" s="1102" t="s">
        <v>80</v>
      </c>
      <c r="O656" s="1102"/>
      <c r="P656" s="1102">
        <v>30</v>
      </c>
      <c r="Q656" s="1102">
        <v>1</v>
      </c>
      <c r="R656" s="1144">
        <f t="shared" si="99"/>
        <v>30</v>
      </c>
      <c r="S656" s="3886" t="s">
        <v>383</v>
      </c>
      <c r="T656" s="1977"/>
    </row>
    <row r="657" spans="1:20" ht="12" customHeight="1">
      <c r="A657" s="2190" t="s">
        <v>356</v>
      </c>
      <c r="B657" s="2126"/>
      <c r="C657" s="646"/>
      <c r="D657" s="646"/>
      <c r="E657" s="670"/>
      <c r="F657" s="670"/>
      <c r="G657" s="670"/>
      <c r="H657" s="1141"/>
      <c r="I657" s="641"/>
      <c r="J657" s="677" t="s">
        <v>275</v>
      </c>
      <c r="K657" s="983">
        <v>365</v>
      </c>
      <c r="L657" s="983"/>
      <c r="M657" s="983"/>
      <c r="N657" s="983" t="s">
        <v>80</v>
      </c>
      <c r="O657" s="983"/>
      <c r="P657" s="983">
        <v>30</v>
      </c>
      <c r="Q657" s="983">
        <v>1</v>
      </c>
      <c r="R657" s="732">
        <f t="shared" si="99"/>
        <v>30</v>
      </c>
      <c r="S657" s="3891"/>
      <c r="T657" s="1977"/>
    </row>
    <row r="658" spans="1:20" ht="12.75" customHeight="1" thickBot="1">
      <c r="A658" s="2201" t="s">
        <v>356</v>
      </c>
      <c r="B658" s="2202"/>
      <c r="C658" s="646"/>
      <c r="D658" s="646"/>
      <c r="E658" s="1009"/>
      <c r="F658" s="1009"/>
      <c r="G658" s="1009"/>
      <c r="H658" s="1133"/>
      <c r="I658" s="1134"/>
      <c r="J658" s="1010" t="s">
        <v>276</v>
      </c>
      <c r="K658" s="1011">
        <v>365</v>
      </c>
      <c r="L658" s="1011"/>
      <c r="M658" s="1011"/>
      <c r="N658" s="1011" t="s">
        <v>80</v>
      </c>
      <c r="O658" s="1011"/>
      <c r="P658" s="1011">
        <v>30</v>
      </c>
      <c r="Q658" s="1011">
        <v>1</v>
      </c>
      <c r="R658" s="1135">
        <f t="shared" si="99"/>
        <v>30</v>
      </c>
      <c r="S658" s="3887"/>
      <c r="T658" s="1977"/>
    </row>
    <row r="659" spans="1:20" ht="12" customHeight="1">
      <c r="A659" s="2204" t="s">
        <v>356</v>
      </c>
      <c r="B659" s="2203" t="s">
        <v>452</v>
      </c>
      <c r="C659" s="2477">
        <v>357787</v>
      </c>
      <c r="D659" s="646"/>
      <c r="E659" s="662" t="s">
        <v>718</v>
      </c>
      <c r="F659" s="662" t="s">
        <v>8</v>
      </c>
      <c r="G659" s="662" t="s">
        <v>536</v>
      </c>
      <c r="H659" s="1142" t="str">
        <f>A659&amp;"-"&amp;E659&amp;F659&amp;"-"&amp;G659</f>
        <v>PK5-YB-ME</v>
      </c>
      <c r="I659" s="1250" t="s">
        <v>366</v>
      </c>
      <c r="J659" s="1143" t="s">
        <v>274</v>
      </c>
      <c r="K659" s="1102">
        <v>365</v>
      </c>
      <c r="L659" s="1102"/>
      <c r="M659" s="1102"/>
      <c r="N659" s="1102" t="s">
        <v>80</v>
      </c>
      <c r="O659" s="1102"/>
      <c r="P659" s="1102">
        <v>30</v>
      </c>
      <c r="Q659" s="1102">
        <v>1</v>
      </c>
      <c r="R659" s="1144">
        <f t="shared" si="99"/>
        <v>30</v>
      </c>
      <c r="S659" s="3886" t="s">
        <v>383</v>
      </c>
      <c r="T659" s="1977"/>
    </row>
    <row r="660" spans="1:20" ht="12" customHeight="1">
      <c r="A660" s="2190" t="s">
        <v>356</v>
      </c>
      <c r="B660" s="2126"/>
      <c r="C660" s="646"/>
      <c r="D660" s="646"/>
      <c r="E660" s="670"/>
      <c r="F660" s="670"/>
      <c r="G660" s="670"/>
      <c r="H660" s="1141"/>
      <c r="I660" s="641"/>
      <c r="J660" s="677" t="s">
        <v>275</v>
      </c>
      <c r="K660" s="983">
        <v>365</v>
      </c>
      <c r="L660" s="983"/>
      <c r="M660" s="983"/>
      <c r="N660" s="983" t="s">
        <v>80</v>
      </c>
      <c r="O660" s="983"/>
      <c r="P660" s="983">
        <v>30</v>
      </c>
      <c r="Q660" s="983">
        <v>1</v>
      </c>
      <c r="R660" s="732">
        <f t="shared" si="99"/>
        <v>30</v>
      </c>
      <c r="S660" s="3891"/>
      <c r="T660" s="1977"/>
    </row>
    <row r="661" spans="1:20" ht="12.75" customHeight="1" thickBot="1">
      <c r="A661" s="2201" t="s">
        <v>356</v>
      </c>
      <c r="B661" s="2202"/>
      <c r="C661" s="646"/>
      <c r="D661" s="646"/>
      <c r="E661" s="1009"/>
      <c r="F661" s="1009"/>
      <c r="G661" s="1009"/>
      <c r="H661" s="1133"/>
      <c r="I661" s="1134"/>
      <c r="J661" s="1010" t="s">
        <v>276</v>
      </c>
      <c r="K661" s="1011">
        <v>365</v>
      </c>
      <c r="L661" s="1011"/>
      <c r="M661" s="1011"/>
      <c r="N661" s="1011" t="s">
        <v>80</v>
      </c>
      <c r="O661" s="1011"/>
      <c r="P661" s="1011">
        <v>30</v>
      </c>
      <c r="Q661" s="1011">
        <v>1</v>
      </c>
      <c r="R661" s="1135">
        <f t="shared" si="99"/>
        <v>30</v>
      </c>
      <c r="S661" s="3887"/>
      <c r="T661" s="1977"/>
    </row>
    <row r="662" spans="1:20" ht="12" customHeight="1">
      <c r="A662" s="2204" t="s">
        <v>356</v>
      </c>
      <c r="B662" s="2203" t="s">
        <v>453</v>
      </c>
      <c r="C662" s="2477">
        <v>357788</v>
      </c>
      <c r="D662" s="646"/>
      <c r="E662" s="662" t="s">
        <v>718</v>
      </c>
      <c r="F662" s="662" t="s">
        <v>8</v>
      </c>
      <c r="G662" s="662" t="s">
        <v>536</v>
      </c>
      <c r="H662" s="1142" t="str">
        <f>A662&amp;"-"&amp;E662&amp;F662&amp;"-"&amp;G662</f>
        <v>PK5-YB-ME</v>
      </c>
      <c r="I662" s="1250" t="s">
        <v>367</v>
      </c>
      <c r="J662" s="1143" t="s">
        <v>274</v>
      </c>
      <c r="K662" s="1102">
        <v>365</v>
      </c>
      <c r="L662" s="1102"/>
      <c r="M662" s="1102"/>
      <c r="N662" s="1102" t="s">
        <v>80</v>
      </c>
      <c r="O662" s="1102"/>
      <c r="P662" s="1102">
        <v>30</v>
      </c>
      <c r="Q662" s="1102">
        <v>1</v>
      </c>
      <c r="R662" s="1144">
        <f t="shared" si="99"/>
        <v>30</v>
      </c>
      <c r="S662" s="3886" t="s">
        <v>383</v>
      </c>
      <c r="T662" s="1977"/>
    </row>
    <row r="663" spans="1:20" ht="12" customHeight="1">
      <c r="A663" s="2190" t="s">
        <v>356</v>
      </c>
      <c r="B663" s="2126"/>
      <c r="C663" s="646"/>
      <c r="D663" s="646"/>
      <c r="E663" s="670"/>
      <c r="F663" s="670"/>
      <c r="G663" s="670"/>
      <c r="H663" s="1141"/>
      <c r="I663" s="641"/>
      <c r="J663" s="677" t="s">
        <v>275</v>
      </c>
      <c r="K663" s="983">
        <v>365</v>
      </c>
      <c r="L663" s="983"/>
      <c r="M663" s="983"/>
      <c r="N663" s="983" t="s">
        <v>80</v>
      </c>
      <c r="O663" s="983"/>
      <c r="P663" s="983">
        <v>30</v>
      </c>
      <c r="Q663" s="983">
        <v>1</v>
      </c>
      <c r="R663" s="732">
        <f t="shared" si="99"/>
        <v>30</v>
      </c>
      <c r="S663" s="3891"/>
      <c r="T663" s="1977"/>
    </row>
    <row r="664" spans="1:20" ht="12.75" customHeight="1" thickBot="1">
      <c r="A664" s="2201" t="s">
        <v>356</v>
      </c>
      <c r="B664" s="2202"/>
      <c r="C664" s="646"/>
      <c r="D664" s="646"/>
      <c r="E664" s="1009"/>
      <c r="F664" s="1009"/>
      <c r="G664" s="1009"/>
      <c r="H664" s="1133"/>
      <c r="I664" s="1134"/>
      <c r="J664" s="1010" t="s">
        <v>276</v>
      </c>
      <c r="K664" s="1011">
        <v>365</v>
      </c>
      <c r="L664" s="1011"/>
      <c r="M664" s="1011"/>
      <c r="N664" s="1011" t="s">
        <v>80</v>
      </c>
      <c r="O664" s="1011"/>
      <c r="P664" s="1011">
        <v>30</v>
      </c>
      <c r="Q664" s="1011">
        <v>1</v>
      </c>
      <c r="R664" s="1135">
        <f t="shared" si="99"/>
        <v>30</v>
      </c>
      <c r="S664" s="3887"/>
      <c r="T664" s="1977"/>
    </row>
    <row r="665" spans="1:20" ht="12" customHeight="1">
      <c r="A665" s="2204" t="s">
        <v>356</v>
      </c>
      <c r="B665" s="2203" t="s">
        <v>454</v>
      </c>
      <c r="C665" s="2477">
        <v>357789</v>
      </c>
      <c r="D665" s="646"/>
      <c r="E665" s="662" t="s">
        <v>718</v>
      </c>
      <c r="F665" s="662" t="s">
        <v>8</v>
      </c>
      <c r="G665" s="662" t="s">
        <v>536</v>
      </c>
      <c r="H665" s="1142" t="str">
        <f>A665&amp;"-"&amp;E665&amp;F665&amp;"-"&amp;G665</f>
        <v>PK5-YB-ME</v>
      </c>
      <c r="I665" s="1250" t="s">
        <v>368</v>
      </c>
      <c r="J665" s="1143" t="s">
        <v>274</v>
      </c>
      <c r="K665" s="1102">
        <v>365</v>
      </c>
      <c r="L665" s="1102"/>
      <c r="M665" s="1102"/>
      <c r="N665" s="1102" t="s">
        <v>80</v>
      </c>
      <c r="O665" s="1102"/>
      <c r="P665" s="1102">
        <v>30</v>
      </c>
      <c r="Q665" s="1102">
        <v>1</v>
      </c>
      <c r="R665" s="1144">
        <f t="shared" si="99"/>
        <v>30</v>
      </c>
      <c r="S665" s="3886" t="s">
        <v>383</v>
      </c>
      <c r="T665" s="1977"/>
    </row>
    <row r="666" spans="1:20" ht="12" customHeight="1">
      <c r="A666" s="2190" t="s">
        <v>356</v>
      </c>
      <c r="B666" s="2126"/>
      <c r="C666" s="646"/>
      <c r="D666" s="646"/>
      <c r="E666" s="670"/>
      <c r="F666" s="670"/>
      <c r="G666" s="670"/>
      <c r="H666" s="1141"/>
      <c r="I666" s="641"/>
      <c r="J666" s="677" t="s">
        <v>275</v>
      </c>
      <c r="K666" s="983">
        <v>365</v>
      </c>
      <c r="L666" s="983"/>
      <c r="M666" s="983"/>
      <c r="N666" s="983" t="s">
        <v>80</v>
      </c>
      <c r="O666" s="983"/>
      <c r="P666" s="983">
        <v>30</v>
      </c>
      <c r="Q666" s="983">
        <v>1</v>
      </c>
      <c r="R666" s="732">
        <f t="shared" si="99"/>
        <v>30</v>
      </c>
      <c r="S666" s="3891"/>
      <c r="T666" s="1977"/>
    </row>
    <row r="667" spans="1:20" ht="12.75" customHeight="1" thickBot="1">
      <c r="A667" s="2201" t="s">
        <v>356</v>
      </c>
      <c r="B667" s="2202"/>
      <c r="C667" s="646"/>
      <c r="D667" s="646"/>
      <c r="E667" s="1009"/>
      <c r="F667" s="1009"/>
      <c r="G667" s="1009"/>
      <c r="H667" s="1133"/>
      <c r="I667" s="1134"/>
      <c r="J667" s="1010" t="s">
        <v>276</v>
      </c>
      <c r="K667" s="1011">
        <v>365</v>
      </c>
      <c r="L667" s="1011"/>
      <c r="M667" s="1011"/>
      <c r="N667" s="1011" t="s">
        <v>80</v>
      </c>
      <c r="O667" s="1011"/>
      <c r="P667" s="1011">
        <v>30</v>
      </c>
      <c r="Q667" s="1011">
        <v>1</v>
      </c>
      <c r="R667" s="1135">
        <f t="shared" si="99"/>
        <v>30</v>
      </c>
      <c r="S667" s="3887"/>
      <c r="T667" s="1977"/>
    </row>
    <row r="668" spans="1:20" ht="12" customHeight="1">
      <c r="A668" s="2204" t="s">
        <v>356</v>
      </c>
      <c r="B668" s="2203" t="s">
        <v>455</v>
      </c>
      <c r="C668" s="2477">
        <v>357790</v>
      </c>
      <c r="D668" s="646"/>
      <c r="E668" s="662" t="s">
        <v>718</v>
      </c>
      <c r="F668" s="662" t="s">
        <v>8</v>
      </c>
      <c r="G668" s="662" t="s">
        <v>536</v>
      </c>
      <c r="H668" s="1142" t="str">
        <f>A668&amp;"-"&amp;E668&amp;F668&amp;"-"&amp;G668</f>
        <v>PK5-YB-ME</v>
      </c>
      <c r="I668" s="1250" t="s">
        <v>369</v>
      </c>
      <c r="J668" s="1143" t="s">
        <v>274</v>
      </c>
      <c r="K668" s="1102">
        <v>365</v>
      </c>
      <c r="L668" s="1102"/>
      <c r="M668" s="1102"/>
      <c r="N668" s="1102" t="s">
        <v>80</v>
      </c>
      <c r="O668" s="1102"/>
      <c r="P668" s="1102">
        <v>30</v>
      </c>
      <c r="Q668" s="1102">
        <v>1</v>
      </c>
      <c r="R668" s="1144">
        <f t="shared" si="99"/>
        <v>30</v>
      </c>
      <c r="S668" s="3886" t="s">
        <v>383</v>
      </c>
      <c r="T668" s="1977"/>
    </row>
    <row r="669" spans="1:20" ht="12" customHeight="1">
      <c r="A669" s="2190" t="s">
        <v>356</v>
      </c>
      <c r="B669" s="2126"/>
      <c r="C669" s="646"/>
      <c r="D669" s="646"/>
      <c r="E669" s="670"/>
      <c r="F669" s="670"/>
      <c r="G669" s="670"/>
      <c r="H669" s="1141"/>
      <c r="I669" s="641"/>
      <c r="J669" s="677" t="s">
        <v>275</v>
      </c>
      <c r="K669" s="983">
        <v>365</v>
      </c>
      <c r="L669" s="983"/>
      <c r="M669" s="983"/>
      <c r="N669" s="983" t="s">
        <v>80</v>
      </c>
      <c r="O669" s="983"/>
      <c r="P669" s="983">
        <v>30</v>
      </c>
      <c r="Q669" s="983">
        <v>1</v>
      </c>
      <c r="R669" s="732">
        <f t="shared" si="99"/>
        <v>30</v>
      </c>
      <c r="S669" s="3891"/>
      <c r="T669" s="1977"/>
    </row>
    <row r="670" spans="1:20" ht="12.75" customHeight="1" thickBot="1">
      <c r="A670" s="2201" t="s">
        <v>356</v>
      </c>
      <c r="B670" s="2202"/>
      <c r="C670" s="646"/>
      <c r="D670" s="646"/>
      <c r="E670" s="1009"/>
      <c r="F670" s="1009"/>
      <c r="G670" s="1009"/>
      <c r="H670" s="1133"/>
      <c r="I670" s="1134"/>
      <c r="J670" s="1010" t="s">
        <v>276</v>
      </c>
      <c r="K670" s="1011">
        <v>365</v>
      </c>
      <c r="L670" s="1011"/>
      <c r="M670" s="1011"/>
      <c r="N670" s="1011" t="s">
        <v>80</v>
      </c>
      <c r="O670" s="1011"/>
      <c r="P670" s="1011">
        <v>30</v>
      </c>
      <c r="Q670" s="1011">
        <v>1</v>
      </c>
      <c r="R670" s="1135">
        <f t="shared" si="99"/>
        <v>30</v>
      </c>
      <c r="S670" s="3887"/>
      <c r="T670" s="1977"/>
    </row>
    <row r="671" spans="1:20" ht="12" customHeight="1">
      <c r="A671" s="2204" t="s">
        <v>356</v>
      </c>
      <c r="B671" s="2203" t="s">
        <v>456</v>
      </c>
      <c r="C671" s="2477">
        <v>357791</v>
      </c>
      <c r="D671" s="646"/>
      <c r="E671" s="662" t="s">
        <v>718</v>
      </c>
      <c r="F671" s="662" t="s">
        <v>8</v>
      </c>
      <c r="G671" s="662" t="s">
        <v>536</v>
      </c>
      <c r="H671" s="1142" t="str">
        <f>A671&amp;"-"&amp;E671&amp;F671&amp;"-"&amp;G671</f>
        <v>PK5-YB-ME</v>
      </c>
      <c r="I671" s="1250" t="s">
        <v>370</v>
      </c>
      <c r="J671" s="1143" t="s">
        <v>274</v>
      </c>
      <c r="K671" s="1102">
        <v>365</v>
      </c>
      <c r="L671" s="1102"/>
      <c r="M671" s="1102"/>
      <c r="N671" s="1102" t="s">
        <v>80</v>
      </c>
      <c r="O671" s="1102"/>
      <c r="P671" s="1102">
        <v>30</v>
      </c>
      <c r="Q671" s="1102">
        <v>1</v>
      </c>
      <c r="R671" s="1144">
        <f t="shared" si="99"/>
        <v>30</v>
      </c>
      <c r="S671" s="3886" t="s">
        <v>383</v>
      </c>
      <c r="T671" s="1977"/>
    </row>
    <row r="672" spans="1:20" ht="12" customHeight="1">
      <c r="A672" s="2190" t="s">
        <v>356</v>
      </c>
      <c r="B672" s="2126"/>
      <c r="C672" s="646"/>
      <c r="D672" s="646"/>
      <c r="E672" s="670"/>
      <c r="F672" s="670"/>
      <c r="G672" s="670"/>
      <c r="H672" s="1141"/>
      <c r="I672" s="641"/>
      <c r="J672" s="677" t="s">
        <v>275</v>
      </c>
      <c r="K672" s="983">
        <v>365</v>
      </c>
      <c r="L672" s="983"/>
      <c r="M672" s="983"/>
      <c r="N672" s="983" t="s">
        <v>80</v>
      </c>
      <c r="O672" s="983"/>
      <c r="P672" s="983">
        <v>30</v>
      </c>
      <c r="Q672" s="983">
        <v>1</v>
      </c>
      <c r="R672" s="732">
        <f t="shared" si="99"/>
        <v>30</v>
      </c>
      <c r="S672" s="3891"/>
      <c r="T672" s="1977"/>
    </row>
    <row r="673" spans="1:23" ht="12.75" customHeight="1" thickBot="1">
      <c r="A673" s="2201" t="s">
        <v>356</v>
      </c>
      <c r="B673" s="2202"/>
      <c r="C673" s="646"/>
      <c r="D673" s="646"/>
      <c r="E673" s="1009"/>
      <c r="F673" s="1009"/>
      <c r="G673" s="1009"/>
      <c r="H673" s="1133"/>
      <c r="I673" s="1134"/>
      <c r="J673" s="1010" t="s">
        <v>276</v>
      </c>
      <c r="K673" s="1011">
        <v>365</v>
      </c>
      <c r="L673" s="1011"/>
      <c r="M673" s="1011"/>
      <c r="N673" s="1011" t="s">
        <v>80</v>
      </c>
      <c r="O673" s="1011"/>
      <c r="P673" s="1011">
        <v>30</v>
      </c>
      <c r="Q673" s="1011">
        <v>1</v>
      </c>
      <c r="R673" s="1135">
        <f t="shared" si="99"/>
        <v>30</v>
      </c>
      <c r="S673" s="3887"/>
      <c r="T673" s="1977"/>
    </row>
    <row r="674" spans="1:23" ht="12" customHeight="1">
      <c r="A674" s="2204" t="s">
        <v>356</v>
      </c>
      <c r="B674" s="2203" t="s">
        <v>457</v>
      </c>
      <c r="C674" s="2477">
        <v>357792</v>
      </c>
      <c r="D674" s="646"/>
      <c r="E674" s="662" t="s">
        <v>718</v>
      </c>
      <c r="F674" s="662" t="s">
        <v>8</v>
      </c>
      <c r="G674" s="662" t="s">
        <v>536</v>
      </c>
      <c r="H674" s="1142" t="str">
        <f>A674&amp;"-"&amp;E674&amp;F674&amp;"-"&amp;G674</f>
        <v>PK5-YB-ME</v>
      </c>
      <c r="I674" s="1250" t="s">
        <v>371</v>
      </c>
      <c r="J674" s="1143" t="s">
        <v>274</v>
      </c>
      <c r="K674" s="1102">
        <v>365</v>
      </c>
      <c r="L674" s="1102"/>
      <c r="M674" s="1102"/>
      <c r="N674" s="1102" t="s">
        <v>80</v>
      </c>
      <c r="O674" s="1102"/>
      <c r="P674" s="1102">
        <v>30</v>
      </c>
      <c r="Q674" s="1102">
        <v>1</v>
      </c>
      <c r="R674" s="1144">
        <f t="shared" si="99"/>
        <v>30</v>
      </c>
      <c r="S674" s="3886" t="s">
        <v>383</v>
      </c>
      <c r="T674" s="1977"/>
    </row>
    <row r="675" spans="1:23" ht="12" customHeight="1">
      <c r="A675" s="2190" t="s">
        <v>356</v>
      </c>
      <c r="B675" s="2126"/>
      <c r="C675" s="646"/>
      <c r="D675" s="646"/>
      <c r="E675" s="670"/>
      <c r="F675" s="670"/>
      <c r="G675" s="670"/>
      <c r="H675" s="1141"/>
      <c r="I675" s="641"/>
      <c r="J675" s="677" t="s">
        <v>275</v>
      </c>
      <c r="K675" s="983">
        <v>365</v>
      </c>
      <c r="L675" s="983"/>
      <c r="M675" s="983"/>
      <c r="N675" s="983" t="s">
        <v>80</v>
      </c>
      <c r="O675" s="983"/>
      <c r="P675" s="983">
        <v>30</v>
      </c>
      <c r="Q675" s="983">
        <v>1</v>
      </c>
      <c r="R675" s="732">
        <f t="shared" si="99"/>
        <v>30</v>
      </c>
      <c r="S675" s="3891"/>
      <c r="T675" s="1977"/>
    </row>
    <row r="676" spans="1:23" ht="12.75" customHeight="1" thickBot="1">
      <c r="A676" s="2201" t="s">
        <v>356</v>
      </c>
      <c r="B676" s="2202"/>
      <c r="C676" s="646"/>
      <c r="D676" s="646"/>
      <c r="E676" s="1009"/>
      <c r="F676" s="1009"/>
      <c r="G676" s="1009"/>
      <c r="H676" s="1133"/>
      <c r="I676" s="1134"/>
      <c r="J676" s="1010" t="s">
        <v>276</v>
      </c>
      <c r="K676" s="1011">
        <v>365</v>
      </c>
      <c r="L676" s="1011"/>
      <c r="M676" s="1011"/>
      <c r="N676" s="1011" t="s">
        <v>80</v>
      </c>
      <c r="O676" s="1011"/>
      <c r="P676" s="1011">
        <v>30</v>
      </c>
      <c r="Q676" s="1011">
        <v>1</v>
      </c>
      <c r="R676" s="1135">
        <f t="shared" si="99"/>
        <v>30</v>
      </c>
      <c r="S676" s="3887"/>
      <c r="T676" s="1977"/>
    </row>
    <row r="677" spans="1:23" ht="12" customHeight="1">
      <c r="A677" s="2190" t="s">
        <v>356</v>
      </c>
      <c r="B677" s="2126" t="s">
        <v>458</v>
      </c>
      <c r="C677" s="646">
        <v>357793</v>
      </c>
      <c r="D677" s="646"/>
      <c r="E677" s="662" t="s">
        <v>718</v>
      </c>
      <c r="F677" s="662" t="s">
        <v>8</v>
      </c>
      <c r="G677" s="662" t="s">
        <v>536</v>
      </c>
      <c r="H677" s="1142" t="str">
        <f>A677&amp;"-"&amp;E677&amp;F677&amp;"-"&amp;G677</f>
        <v>PK5-YB-ME</v>
      </c>
      <c r="I677" s="949" t="s">
        <v>372</v>
      </c>
      <c r="J677" s="1143" t="s">
        <v>274</v>
      </c>
      <c r="K677" s="1102">
        <v>365</v>
      </c>
      <c r="L677" s="1102"/>
      <c r="M677" s="1102"/>
      <c r="N677" s="1102" t="s">
        <v>80</v>
      </c>
      <c r="O677" s="1102"/>
      <c r="P677" s="1102">
        <v>30</v>
      </c>
      <c r="Q677" s="1102">
        <v>1</v>
      </c>
      <c r="R677" s="1144">
        <f t="shared" si="99"/>
        <v>30</v>
      </c>
      <c r="S677" s="3886" t="s">
        <v>383</v>
      </c>
      <c r="T677" s="1977"/>
    </row>
    <row r="678" spans="1:23" ht="12" customHeight="1">
      <c r="A678" s="2190" t="s">
        <v>356</v>
      </c>
      <c r="B678" s="2126"/>
      <c r="C678" s="646"/>
      <c r="D678" s="646"/>
      <c r="E678" s="670"/>
      <c r="F678" s="670"/>
      <c r="G678" s="670"/>
      <c r="H678" s="1141"/>
      <c r="I678" s="641"/>
      <c r="J678" s="677" t="s">
        <v>275</v>
      </c>
      <c r="K678" s="983">
        <v>365</v>
      </c>
      <c r="L678" s="983"/>
      <c r="M678" s="983"/>
      <c r="N678" s="983" t="s">
        <v>80</v>
      </c>
      <c r="O678" s="983"/>
      <c r="P678" s="983">
        <v>30</v>
      </c>
      <c r="Q678" s="983">
        <v>1</v>
      </c>
      <c r="R678" s="732">
        <f t="shared" si="99"/>
        <v>30</v>
      </c>
      <c r="S678" s="3891"/>
      <c r="T678" s="1977"/>
    </row>
    <row r="679" spans="1:23" ht="12.75" customHeight="1" thickBot="1">
      <c r="A679" s="2190" t="s">
        <v>356</v>
      </c>
      <c r="B679" s="2130"/>
      <c r="C679" s="1686"/>
      <c r="D679" s="1686"/>
      <c r="E679" s="1009"/>
      <c r="F679" s="1009"/>
      <c r="G679" s="1009"/>
      <c r="H679" s="1133"/>
      <c r="I679" s="645"/>
      <c r="J679" s="1010" t="s">
        <v>276</v>
      </c>
      <c r="K679" s="1011">
        <v>365</v>
      </c>
      <c r="L679" s="1011"/>
      <c r="M679" s="1011"/>
      <c r="N679" s="1011" t="s">
        <v>80</v>
      </c>
      <c r="O679" s="1011"/>
      <c r="P679" s="1011">
        <v>30</v>
      </c>
      <c r="Q679" s="1011">
        <v>1</v>
      </c>
      <c r="R679" s="1135">
        <f t="shared" si="99"/>
        <v>30</v>
      </c>
      <c r="S679" s="3887"/>
      <c r="T679" s="1977"/>
    </row>
    <row r="680" spans="1:23" ht="12.75" customHeight="1" thickBot="1">
      <c r="A680" s="2123" t="s">
        <v>356</v>
      </c>
      <c r="B680" s="2124" t="s">
        <v>67</v>
      </c>
      <c r="C680" s="3739">
        <v>357376</v>
      </c>
      <c r="D680" s="3740">
        <v>1530</v>
      </c>
      <c r="E680" s="1233"/>
      <c r="F680" s="1233"/>
      <c r="G680" s="1233"/>
      <c r="H680" s="1259"/>
      <c r="I680" s="1234" t="s">
        <v>67</v>
      </c>
      <c r="J680" s="1235" t="s">
        <v>68</v>
      </c>
      <c r="K680" s="1236">
        <v>180</v>
      </c>
      <c r="L680" s="607"/>
      <c r="M680" s="607"/>
      <c r="N680" s="607" t="s">
        <v>80</v>
      </c>
      <c r="O680" s="607"/>
      <c r="P680" s="607">
        <v>120</v>
      </c>
      <c r="Q680" s="607">
        <v>2</v>
      </c>
      <c r="R680" s="636">
        <f t="shared" si="99"/>
        <v>240</v>
      </c>
      <c r="S680" s="1151" t="s">
        <v>384</v>
      </c>
      <c r="T680" s="1978"/>
    </row>
    <row r="681" spans="1:23" ht="12" customHeight="1">
      <c r="A681" s="2190" t="s">
        <v>356</v>
      </c>
      <c r="B681" s="2126"/>
      <c r="C681" s="3728"/>
      <c r="D681" s="3731"/>
      <c r="E681" s="1238"/>
      <c r="F681" s="1238"/>
      <c r="G681" s="1238"/>
      <c r="H681" s="1588"/>
      <c r="I681" s="1239" t="s">
        <v>67</v>
      </c>
      <c r="J681" s="1240" t="s">
        <v>69</v>
      </c>
      <c r="K681" s="1119">
        <v>180</v>
      </c>
      <c r="L681" s="613"/>
      <c r="M681" s="613"/>
      <c r="N681" s="613" t="s">
        <v>80</v>
      </c>
      <c r="O681" s="613"/>
      <c r="P681" s="613">
        <v>120</v>
      </c>
      <c r="Q681" s="613">
        <v>2</v>
      </c>
      <c r="R681" s="643">
        <f t="shared" si="99"/>
        <v>240</v>
      </c>
      <c r="S681" s="3886" t="s">
        <v>383</v>
      </c>
      <c r="T681" s="1977"/>
    </row>
    <row r="682" spans="1:23" ht="12" customHeight="1">
      <c r="A682" s="2190" t="s">
        <v>356</v>
      </c>
      <c r="B682" s="2126"/>
      <c r="C682" s="3728"/>
      <c r="D682" s="3731"/>
      <c r="E682" s="1238"/>
      <c r="F682" s="1238"/>
      <c r="G682" s="1238"/>
      <c r="H682" s="1588"/>
      <c r="I682" s="1239" t="s">
        <v>67</v>
      </c>
      <c r="J682" s="1240" t="s">
        <v>79</v>
      </c>
      <c r="K682" s="1119">
        <v>180</v>
      </c>
      <c r="L682" s="613"/>
      <c r="M682" s="613"/>
      <c r="N682" s="613" t="s">
        <v>80</v>
      </c>
      <c r="O682" s="613"/>
      <c r="P682" s="613">
        <v>120</v>
      </c>
      <c r="Q682" s="613">
        <v>2</v>
      </c>
      <c r="R682" s="643">
        <f t="shared" si="99"/>
        <v>240</v>
      </c>
      <c r="S682" s="3891"/>
      <c r="T682" s="1977"/>
    </row>
    <row r="683" spans="1:23" ht="12.75" customHeight="1" thickBot="1">
      <c r="A683" s="2193" t="s">
        <v>356</v>
      </c>
      <c r="B683" s="2130"/>
      <c r="C683" s="3762"/>
      <c r="D683" s="3763"/>
      <c r="E683" s="1242"/>
      <c r="F683" s="1242"/>
      <c r="G683" s="1242"/>
      <c r="H683" s="1543"/>
      <c r="I683" s="1243" t="s">
        <v>67</v>
      </c>
      <c r="J683" s="1244" t="s">
        <v>72</v>
      </c>
      <c r="K683" s="1245">
        <v>180</v>
      </c>
      <c r="L683" s="618"/>
      <c r="M683" s="618"/>
      <c r="N683" s="618" t="s">
        <v>80</v>
      </c>
      <c r="O683" s="618"/>
      <c r="P683" s="618">
        <v>120</v>
      </c>
      <c r="Q683" s="618">
        <v>2</v>
      </c>
      <c r="R683" s="750">
        <f t="shared" si="99"/>
        <v>240</v>
      </c>
      <c r="S683" s="3887"/>
      <c r="T683" s="1977"/>
    </row>
    <row r="684" spans="1:23" ht="12" customHeight="1" thickBot="1">
      <c r="A684" s="2609" t="s">
        <v>356</v>
      </c>
      <c r="B684" s="2610" t="s">
        <v>1647</v>
      </c>
      <c r="C684" s="2611">
        <v>360589</v>
      </c>
      <c r="D684" s="2612">
        <v>6769</v>
      </c>
      <c r="E684" s="1288" t="s">
        <v>694</v>
      </c>
      <c r="F684" s="1288" t="s">
        <v>32</v>
      </c>
      <c r="G684" s="1288" t="s">
        <v>706</v>
      </c>
      <c r="H684" s="1288" t="str">
        <f>A684&amp;"-"&amp;E684&amp;F684&amp;"-"&amp;G684</f>
        <v>PK5-FI-OP</v>
      </c>
      <c r="I684" s="1235" t="s">
        <v>1647</v>
      </c>
      <c r="J684" s="1235" t="s">
        <v>1000</v>
      </c>
      <c r="K684" s="1259">
        <v>7</v>
      </c>
      <c r="L684" s="635"/>
      <c r="M684" s="607"/>
      <c r="N684" s="613" t="s">
        <v>80</v>
      </c>
      <c r="O684" s="607"/>
      <c r="P684" s="607">
        <v>30</v>
      </c>
      <c r="Q684" s="607">
        <v>1</v>
      </c>
      <c r="R684" s="653">
        <f t="shared" si="99"/>
        <v>30</v>
      </c>
      <c r="S684" s="1953" t="s">
        <v>383</v>
      </c>
      <c r="T684" s="1977"/>
      <c r="U684" s="666"/>
      <c r="V684" s="666"/>
      <c r="W684" s="1977"/>
    </row>
    <row r="685" spans="1:23" ht="12" customHeight="1">
      <c r="A685" s="1971" t="s">
        <v>356</v>
      </c>
      <c r="B685" s="1972" t="s">
        <v>1209</v>
      </c>
      <c r="C685" s="4417">
        <v>362740</v>
      </c>
      <c r="D685" s="4400">
        <v>4195</v>
      </c>
      <c r="E685" s="4400" t="s">
        <v>696</v>
      </c>
      <c r="F685" s="4400" t="s">
        <v>34</v>
      </c>
      <c r="G685" s="4400" t="s">
        <v>536</v>
      </c>
      <c r="H685" s="4400" t="str">
        <f>A685&amp;"-"&amp;E685&amp;F685&amp;"-"&amp;G685</f>
        <v>PK5-HR-ME</v>
      </c>
      <c r="I685" s="4431" t="s">
        <v>1175</v>
      </c>
      <c r="J685" s="1983" t="s">
        <v>1189</v>
      </c>
      <c r="K685" s="4577">
        <v>180</v>
      </c>
      <c r="L685" s="1984"/>
      <c r="M685" s="1985"/>
      <c r="N685" s="4690" t="s">
        <v>80</v>
      </c>
      <c r="O685" s="4577"/>
      <c r="P685" s="4577">
        <v>240</v>
      </c>
      <c r="Q685" s="4577">
        <v>2</v>
      </c>
      <c r="R685" s="4682">
        <v>480</v>
      </c>
      <c r="S685" s="4649" t="s">
        <v>385</v>
      </c>
      <c r="T685" s="4470" t="s">
        <v>530</v>
      </c>
    </row>
    <row r="686" spans="1:23" ht="12.75" customHeight="1" thickBot="1">
      <c r="A686" s="1971" t="s">
        <v>356</v>
      </c>
      <c r="B686" s="1972"/>
      <c r="C686" s="4418"/>
      <c r="D686" s="4402"/>
      <c r="E686" s="4402"/>
      <c r="F686" s="4402"/>
      <c r="G686" s="4402"/>
      <c r="H686" s="4402"/>
      <c r="I686" s="4433"/>
      <c r="J686" s="1986" t="s">
        <v>987</v>
      </c>
      <c r="K686" s="4576"/>
      <c r="L686" s="1987"/>
      <c r="M686" s="1988"/>
      <c r="N686" s="4645"/>
      <c r="O686" s="4576"/>
      <c r="P686" s="4576"/>
      <c r="Q686" s="4576"/>
      <c r="R686" s="4643"/>
      <c r="S686" s="4650"/>
      <c r="T686" s="4470"/>
    </row>
    <row r="687" spans="1:23" ht="12" customHeight="1">
      <c r="A687" s="1971" t="s">
        <v>356</v>
      </c>
      <c r="B687" s="1972"/>
      <c r="C687" s="4590">
        <v>361450</v>
      </c>
      <c r="D687" s="4580">
        <v>3294</v>
      </c>
      <c r="E687" s="4580" t="s">
        <v>718</v>
      </c>
      <c r="F687" s="4580" t="s">
        <v>34</v>
      </c>
      <c r="G687" s="4580" t="s">
        <v>536</v>
      </c>
      <c r="H687" s="4580" t="str">
        <f>A687&amp;"-"&amp;E687&amp;F687&amp;"-"&amp;G687</f>
        <v>PK5-YR-ME</v>
      </c>
      <c r="I687" s="4578" t="s">
        <v>1175</v>
      </c>
      <c r="J687" s="1986" t="s">
        <v>978</v>
      </c>
      <c r="K687" s="4575">
        <v>365</v>
      </c>
      <c r="L687" s="1987"/>
      <c r="M687" s="1988"/>
      <c r="N687" s="4644" t="s">
        <v>80</v>
      </c>
      <c r="O687" s="4575"/>
      <c r="P687" s="4575">
        <v>240</v>
      </c>
      <c r="Q687" s="4575">
        <v>2</v>
      </c>
      <c r="R687" s="4642">
        <f>P687*Q687</f>
        <v>480</v>
      </c>
      <c r="S687" s="4649" t="s">
        <v>385</v>
      </c>
      <c r="T687" s="4630" t="s">
        <v>530</v>
      </c>
    </row>
    <row r="688" spans="1:23" ht="12.75" customHeight="1" thickBot="1">
      <c r="A688" s="1971" t="s">
        <v>356</v>
      </c>
      <c r="B688" s="1972"/>
      <c r="C688" s="4418"/>
      <c r="D688" s="4402"/>
      <c r="E688" s="4402"/>
      <c r="F688" s="4402"/>
      <c r="G688" s="4402"/>
      <c r="H688" s="4402"/>
      <c r="I688" s="4433"/>
      <c r="J688" s="2363" t="s">
        <v>986</v>
      </c>
      <c r="K688" s="4576"/>
      <c r="L688" s="1987"/>
      <c r="M688" s="1988"/>
      <c r="N688" s="4645"/>
      <c r="O688" s="4576"/>
      <c r="P688" s="4576"/>
      <c r="Q688" s="4576"/>
      <c r="R688" s="4643"/>
      <c r="S688" s="4650"/>
      <c r="T688" s="4630"/>
    </row>
    <row r="689" spans="1:20" ht="12" customHeight="1">
      <c r="A689" s="1971" t="s">
        <v>356</v>
      </c>
      <c r="B689" s="1972"/>
      <c r="C689" s="4590">
        <v>361446</v>
      </c>
      <c r="D689" s="4580">
        <v>3290</v>
      </c>
      <c r="E689" s="4580" t="s">
        <v>696</v>
      </c>
      <c r="F689" s="4580" t="s">
        <v>34</v>
      </c>
      <c r="G689" s="4580" t="s">
        <v>536</v>
      </c>
      <c r="H689" s="4580" t="str">
        <f>A689&amp;"-"&amp;E689&amp;F689&amp;"-"&amp;G689</f>
        <v>PK5-HR-ME</v>
      </c>
      <c r="I689" s="4578" t="s">
        <v>1176</v>
      </c>
      <c r="J689" s="1989" t="s">
        <v>1189</v>
      </c>
      <c r="K689" s="4575">
        <v>180</v>
      </c>
      <c r="L689" s="1990"/>
      <c r="M689" s="1991"/>
      <c r="N689" s="4646" t="s">
        <v>80</v>
      </c>
      <c r="O689" s="4647"/>
      <c r="P689" s="4647">
        <v>240</v>
      </c>
      <c r="Q689" s="4647">
        <v>2</v>
      </c>
      <c r="R689" s="4648">
        <v>480</v>
      </c>
      <c r="S689" s="4649" t="s">
        <v>385</v>
      </c>
      <c r="T689" s="4470" t="s">
        <v>530</v>
      </c>
    </row>
    <row r="690" spans="1:20" ht="12.75" customHeight="1" thickBot="1">
      <c r="A690" s="1971" t="s">
        <v>356</v>
      </c>
      <c r="B690" s="1972"/>
      <c r="C690" s="4418"/>
      <c r="D690" s="4402"/>
      <c r="E690" s="4402"/>
      <c r="F690" s="4402"/>
      <c r="G690" s="4402"/>
      <c r="H690" s="4402"/>
      <c r="I690" s="4433"/>
      <c r="J690" s="1986" t="s">
        <v>987</v>
      </c>
      <c r="K690" s="4576"/>
      <c r="L690" s="1987"/>
      <c r="M690" s="1988"/>
      <c r="N690" s="4645"/>
      <c r="O690" s="4576"/>
      <c r="P690" s="4576"/>
      <c r="Q690" s="4576"/>
      <c r="R690" s="4643"/>
      <c r="S690" s="4650"/>
      <c r="T690" s="4470"/>
    </row>
    <row r="691" spans="1:20" ht="12" customHeight="1">
      <c r="A691" s="1971" t="s">
        <v>356</v>
      </c>
      <c r="B691" s="1972"/>
      <c r="C691" s="4590">
        <v>363184</v>
      </c>
      <c r="D691" s="4580">
        <v>4475</v>
      </c>
      <c r="E691" s="4580" t="s">
        <v>718</v>
      </c>
      <c r="F691" s="4580" t="s">
        <v>34</v>
      </c>
      <c r="G691" s="4580" t="s">
        <v>536</v>
      </c>
      <c r="H691" s="4580" t="str">
        <f>A691&amp;"-"&amp;E691&amp;F691&amp;"-"&amp;G691</f>
        <v>PK5-YR-ME</v>
      </c>
      <c r="I691" s="4578" t="s">
        <v>1176</v>
      </c>
      <c r="J691" s="1986" t="s">
        <v>978</v>
      </c>
      <c r="K691" s="4575">
        <v>365</v>
      </c>
      <c r="L691" s="1987"/>
      <c r="M691" s="1988"/>
      <c r="N691" s="4644" t="s">
        <v>80</v>
      </c>
      <c r="O691" s="4575"/>
      <c r="P691" s="4575">
        <v>240</v>
      </c>
      <c r="Q691" s="4575">
        <v>2</v>
      </c>
      <c r="R691" s="4642">
        <f>P691*Q691</f>
        <v>480</v>
      </c>
      <c r="S691" s="4649" t="s">
        <v>385</v>
      </c>
      <c r="T691" s="4630" t="s">
        <v>530</v>
      </c>
    </row>
    <row r="692" spans="1:20" ht="12.75" customHeight="1" thickBot="1">
      <c r="A692" s="1971" t="s">
        <v>356</v>
      </c>
      <c r="B692" s="1972"/>
      <c r="C692" s="4591"/>
      <c r="D692" s="4581"/>
      <c r="E692" s="4581"/>
      <c r="F692" s="4581"/>
      <c r="G692" s="4581"/>
      <c r="H692" s="4581"/>
      <c r="I692" s="4579"/>
      <c r="J692" s="2363" t="s">
        <v>986</v>
      </c>
      <c r="K692" s="4592"/>
      <c r="L692" s="1987"/>
      <c r="M692" s="1988"/>
      <c r="N692" s="4645"/>
      <c r="O692" s="4576"/>
      <c r="P692" s="4576"/>
      <c r="Q692" s="4576"/>
      <c r="R692" s="4643"/>
      <c r="S692" s="4650"/>
      <c r="T692" s="4630"/>
    </row>
    <row r="693" spans="1:20" ht="12" customHeight="1" thickBot="1">
      <c r="A693" s="1971" t="s">
        <v>356</v>
      </c>
      <c r="B693" s="1972"/>
      <c r="C693" s="631">
        <v>362741</v>
      </c>
      <c r="D693" s="631">
        <v>4196</v>
      </c>
      <c r="E693" s="975" t="s">
        <v>846</v>
      </c>
      <c r="F693" s="975" t="s">
        <v>32</v>
      </c>
      <c r="G693" s="974" t="s">
        <v>536</v>
      </c>
      <c r="H693" s="974" t="str">
        <f t="shared" ref="H693:H711" si="100">A693&amp;"-"&amp;E693&amp;F693&amp;"-"&amp;G693</f>
        <v>PK5-QI-ME</v>
      </c>
      <c r="I693" s="634" t="s">
        <v>1205</v>
      </c>
      <c r="J693" s="1979" t="s">
        <v>990</v>
      </c>
      <c r="K693" s="1336">
        <v>90</v>
      </c>
      <c r="L693" s="1495"/>
      <c r="M693" s="1496"/>
      <c r="N693" s="1336" t="s">
        <v>80</v>
      </c>
      <c r="O693" s="1336"/>
      <c r="P693" s="1336">
        <v>60</v>
      </c>
      <c r="Q693" s="1336">
        <v>2</v>
      </c>
      <c r="R693" s="1500">
        <f>P693*Q693</f>
        <v>120</v>
      </c>
      <c r="S693" s="1953" t="s">
        <v>383</v>
      </c>
      <c r="T693" s="1261" t="s">
        <v>529</v>
      </c>
    </row>
    <row r="694" spans="1:20" ht="12.75" customHeight="1" thickBot="1">
      <c r="A694" s="1971" t="s">
        <v>356</v>
      </c>
      <c r="B694" s="1972"/>
      <c r="C694" s="1994">
        <v>362742</v>
      </c>
      <c r="D694" s="1994">
        <v>4197</v>
      </c>
      <c r="E694" s="1995" t="s">
        <v>696</v>
      </c>
      <c r="F694" s="1996" t="s">
        <v>34</v>
      </c>
      <c r="G694" s="1995" t="s">
        <v>536</v>
      </c>
      <c r="H694" s="1995" t="str">
        <f t="shared" si="100"/>
        <v>PK5-HR-ME</v>
      </c>
      <c r="I694" s="1997" t="s">
        <v>1205</v>
      </c>
      <c r="J694" s="2364" t="s">
        <v>988</v>
      </c>
      <c r="K694" s="1998">
        <v>180</v>
      </c>
      <c r="L694" s="1999"/>
      <c r="M694" s="2000"/>
      <c r="N694" s="1998" t="s">
        <v>80</v>
      </c>
      <c r="O694" s="1998"/>
      <c r="P694" s="1998">
        <v>240</v>
      </c>
      <c r="Q694" s="1998">
        <v>2</v>
      </c>
      <c r="R694" s="2001">
        <f t="shared" ref="R694:R711" si="101">P694*Q694</f>
        <v>480</v>
      </c>
      <c r="S694" s="2002" t="s">
        <v>385</v>
      </c>
      <c r="T694" s="1261" t="s">
        <v>530</v>
      </c>
    </row>
    <row r="695" spans="1:20" ht="12" customHeight="1" thickBot="1">
      <c r="A695" s="1971" t="s">
        <v>356</v>
      </c>
      <c r="B695" s="1972"/>
      <c r="C695" s="631">
        <v>362743</v>
      </c>
      <c r="D695" s="631">
        <v>4198</v>
      </c>
      <c r="E695" s="974" t="s">
        <v>846</v>
      </c>
      <c r="F695" s="975" t="s">
        <v>42</v>
      </c>
      <c r="G695" s="974" t="s">
        <v>536</v>
      </c>
      <c r="H695" s="974" t="str">
        <f t="shared" ref="H695:H700" si="102">A695&amp;"-"&amp;E695&amp;F695&amp;"-"&amp;G695</f>
        <v>PK5-QL-ME</v>
      </c>
      <c r="I695" s="1337" t="s">
        <v>1171</v>
      </c>
      <c r="J695" s="1338" t="s">
        <v>1206</v>
      </c>
      <c r="K695" s="601">
        <v>90</v>
      </c>
      <c r="L695" s="605"/>
      <c r="M695" s="606"/>
      <c r="N695" s="601"/>
      <c r="O695" s="601" t="s">
        <v>80</v>
      </c>
      <c r="P695" s="601">
        <v>30</v>
      </c>
      <c r="Q695" s="601">
        <v>1</v>
      </c>
      <c r="R695" s="636">
        <f t="shared" si="101"/>
        <v>30</v>
      </c>
      <c r="S695" s="1953" t="s">
        <v>503</v>
      </c>
      <c r="T695" s="1261" t="s">
        <v>528</v>
      </c>
    </row>
    <row r="696" spans="1:20" ht="12.75" customHeight="1" thickBot="1">
      <c r="A696" s="1971" t="s">
        <v>356</v>
      </c>
      <c r="B696" s="1972"/>
      <c r="C696" s="644">
        <v>363185</v>
      </c>
      <c r="D696" s="644">
        <v>4476</v>
      </c>
      <c r="E696" s="614" t="s">
        <v>846</v>
      </c>
      <c r="F696" s="991" t="s">
        <v>42</v>
      </c>
      <c r="G696" s="614" t="s">
        <v>536</v>
      </c>
      <c r="H696" s="614" t="str">
        <f t="shared" ref="H696" si="103">A696&amp;"-"&amp;E696&amp;F696&amp;"-"&amp;G696</f>
        <v>PK5-QL-ME</v>
      </c>
      <c r="I696" s="748" t="s">
        <v>1172</v>
      </c>
      <c r="J696" s="1339" t="s">
        <v>1206</v>
      </c>
      <c r="K696" s="615">
        <v>90</v>
      </c>
      <c r="L696" s="616"/>
      <c r="M696" s="617"/>
      <c r="N696" s="615"/>
      <c r="O696" s="615" t="s">
        <v>80</v>
      </c>
      <c r="P696" s="615">
        <v>30</v>
      </c>
      <c r="Q696" s="615">
        <v>1</v>
      </c>
      <c r="R696" s="750">
        <f t="shared" ref="R696" si="104">P696*Q696</f>
        <v>30</v>
      </c>
      <c r="S696" s="1953" t="s">
        <v>503</v>
      </c>
      <c r="T696" s="1261" t="s">
        <v>528</v>
      </c>
    </row>
    <row r="697" spans="1:20" ht="12" customHeight="1" thickBot="1">
      <c r="A697" s="1971" t="s">
        <v>356</v>
      </c>
      <c r="B697" s="1972"/>
      <c r="C697" s="631">
        <v>363186</v>
      </c>
      <c r="D697" s="631">
        <v>4477</v>
      </c>
      <c r="E697" s="974" t="s">
        <v>846</v>
      </c>
      <c r="F697" s="975" t="s">
        <v>42</v>
      </c>
      <c r="G697" s="974" t="s">
        <v>536</v>
      </c>
      <c r="H697" s="974" t="str">
        <f t="shared" ref="H697:H698" si="105">A697&amp;"-"&amp;E697&amp;F697&amp;"-"&amp;G697</f>
        <v>PK5-QL-ME</v>
      </c>
      <c r="I697" s="1337" t="s">
        <v>1180</v>
      </c>
      <c r="J697" s="1338" t="s">
        <v>1190</v>
      </c>
      <c r="K697" s="601">
        <v>90</v>
      </c>
      <c r="L697" s="605"/>
      <c r="M697" s="606"/>
      <c r="N697" s="601"/>
      <c r="O697" s="601" t="s">
        <v>80</v>
      </c>
      <c r="P697" s="601">
        <v>30</v>
      </c>
      <c r="Q697" s="601">
        <v>1</v>
      </c>
      <c r="R697" s="636">
        <f t="shared" ref="R697:R698" si="106">P697*Q697</f>
        <v>30</v>
      </c>
      <c r="S697" s="1953" t="s">
        <v>503</v>
      </c>
      <c r="T697" s="1261" t="s">
        <v>528</v>
      </c>
    </row>
    <row r="698" spans="1:20" ht="12.75" customHeight="1" thickBot="1">
      <c r="A698" s="1971" t="s">
        <v>356</v>
      </c>
      <c r="B698" s="1972"/>
      <c r="C698" s="2015">
        <v>362744</v>
      </c>
      <c r="D698" s="2015">
        <v>4199</v>
      </c>
      <c r="E698" s="2016" t="s">
        <v>718</v>
      </c>
      <c r="F698" s="2015" t="s">
        <v>34</v>
      </c>
      <c r="G698" s="2016" t="s">
        <v>536</v>
      </c>
      <c r="H698" s="2016" t="str">
        <f t="shared" si="105"/>
        <v>PK5-YR-ME</v>
      </c>
      <c r="I698" s="2017" t="s">
        <v>1180</v>
      </c>
      <c r="J698" s="2365" t="s">
        <v>989</v>
      </c>
      <c r="K698" s="2019">
        <v>365</v>
      </c>
      <c r="L698" s="2020"/>
      <c r="M698" s="2021"/>
      <c r="N698" s="2019" t="s">
        <v>80</v>
      </c>
      <c r="O698" s="2019"/>
      <c r="P698" s="2022">
        <v>240</v>
      </c>
      <c r="Q698" s="2022">
        <v>2</v>
      </c>
      <c r="R698" s="2023">
        <f t="shared" si="106"/>
        <v>480</v>
      </c>
      <c r="S698" s="2024" t="s">
        <v>385</v>
      </c>
      <c r="T698" s="665" t="s">
        <v>530</v>
      </c>
    </row>
    <row r="699" spans="1:20" ht="12" customHeight="1" thickBot="1">
      <c r="A699" s="1971" t="s">
        <v>356</v>
      </c>
      <c r="B699" s="1972"/>
      <c r="C699" s="631">
        <v>363187</v>
      </c>
      <c r="D699" s="631">
        <v>4478</v>
      </c>
      <c r="E699" s="974" t="s">
        <v>846</v>
      </c>
      <c r="F699" s="975" t="s">
        <v>42</v>
      </c>
      <c r="G699" s="974" t="s">
        <v>536</v>
      </c>
      <c r="H699" s="974" t="str">
        <f t="shared" si="102"/>
        <v>PK5-QL-ME</v>
      </c>
      <c r="I699" s="1337" t="s">
        <v>1179</v>
      </c>
      <c r="J699" s="1338" t="s">
        <v>1190</v>
      </c>
      <c r="K699" s="601">
        <v>90</v>
      </c>
      <c r="L699" s="605"/>
      <c r="M699" s="606"/>
      <c r="N699" s="601"/>
      <c r="O699" s="601" t="s">
        <v>80</v>
      </c>
      <c r="P699" s="601">
        <v>30</v>
      </c>
      <c r="Q699" s="601">
        <v>1</v>
      </c>
      <c r="R699" s="636">
        <f t="shared" ref="R699:R700" si="107">P699*Q699</f>
        <v>30</v>
      </c>
      <c r="S699" s="1953" t="s">
        <v>503</v>
      </c>
      <c r="T699" s="1261" t="s">
        <v>528</v>
      </c>
    </row>
    <row r="700" spans="1:20" ht="12.75" customHeight="1" thickBot="1">
      <c r="A700" s="1971" t="s">
        <v>356</v>
      </c>
      <c r="B700" s="1972"/>
      <c r="C700" s="2015">
        <v>363188</v>
      </c>
      <c r="D700" s="2015">
        <v>4479</v>
      </c>
      <c r="E700" s="2016" t="s">
        <v>718</v>
      </c>
      <c r="F700" s="2015" t="s">
        <v>34</v>
      </c>
      <c r="G700" s="2016" t="s">
        <v>536</v>
      </c>
      <c r="H700" s="2016" t="str">
        <f t="shared" si="102"/>
        <v>PK5-YR-ME</v>
      </c>
      <c r="I700" s="2017" t="s">
        <v>1179</v>
      </c>
      <c r="J700" s="2365" t="s">
        <v>989</v>
      </c>
      <c r="K700" s="2019">
        <v>365</v>
      </c>
      <c r="L700" s="2020"/>
      <c r="M700" s="2021"/>
      <c r="N700" s="2019" t="s">
        <v>80</v>
      </c>
      <c r="O700" s="2019"/>
      <c r="P700" s="2022">
        <v>240</v>
      </c>
      <c r="Q700" s="2022">
        <v>2</v>
      </c>
      <c r="R700" s="2023">
        <f t="shared" si="107"/>
        <v>480</v>
      </c>
      <c r="S700" s="2024" t="s">
        <v>385</v>
      </c>
      <c r="T700" s="665" t="s">
        <v>530</v>
      </c>
    </row>
    <row r="701" spans="1:20" ht="12" customHeight="1">
      <c r="A701" s="1971" t="s">
        <v>356</v>
      </c>
      <c r="B701" s="1972"/>
      <c r="C701" s="3793">
        <v>362745</v>
      </c>
      <c r="D701" s="3759">
        <v>4200</v>
      </c>
      <c r="E701" s="3759" t="s">
        <v>846</v>
      </c>
      <c r="F701" s="3759" t="s">
        <v>32</v>
      </c>
      <c r="G701" s="3759" t="s">
        <v>536</v>
      </c>
      <c r="H701" s="3759" t="str">
        <f t="shared" si="100"/>
        <v>PK5-QI-ME</v>
      </c>
      <c r="I701" s="3752" t="s">
        <v>1177</v>
      </c>
      <c r="J701" s="1981" t="s">
        <v>1191</v>
      </c>
      <c r="K701" s="3742">
        <v>90</v>
      </c>
      <c r="L701" s="605"/>
      <c r="M701" s="606"/>
      <c r="N701" s="4639" t="s">
        <v>80</v>
      </c>
      <c r="O701" s="3742"/>
      <c r="P701" s="3742">
        <v>60</v>
      </c>
      <c r="Q701" s="3742">
        <v>2</v>
      </c>
      <c r="R701" s="3745">
        <f t="shared" si="101"/>
        <v>120</v>
      </c>
      <c r="S701" s="3886" t="s">
        <v>383</v>
      </c>
      <c r="T701" s="4470" t="s">
        <v>529</v>
      </c>
    </row>
    <row r="702" spans="1:20" ht="12" customHeight="1">
      <c r="A702" s="1971" t="s">
        <v>356</v>
      </c>
      <c r="B702" s="1972"/>
      <c r="C702" s="3673"/>
      <c r="D702" s="3760"/>
      <c r="E702" s="3760"/>
      <c r="F702" s="3760"/>
      <c r="G702" s="3760"/>
      <c r="H702" s="3760"/>
      <c r="I702" s="3753"/>
      <c r="J702" s="1341" t="s">
        <v>993</v>
      </c>
      <c r="K702" s="3743"/>
      <c r="L702" s="611"/>
      <c r="M702" s="612"/>
      <c r="N702" s="4640"/>
      <c r="O702" s="3743"/>
      <c r="P702" s="3743"/>
      <c r="Q702" s="3743"/>
      <c r="R702" s="3616"/>
      <c r="S702" s="3891"/>
      <c r="T702" s="4470"/>
    </row>
    <row r="703" spans="1:20" ht="12.75" customHeight="1" thickBot="1">
      <c r="A703" s="1971" t="s">
        <v>356</v>
      </c>
      <c r="B703" s="1972"/>
      <c r="C703" s="3794"/>
      <c r="D703" s="3795"/>
      <c r="E703" s="3795"/>
      <c r="F703" s="3795"/>
      <c r="G703" s="3795"/>
      <c r="H703" s="3795"/>
      <c r="I703" s="3569"/>
      <c r="J703" s="1342" t="s">
        <v>991</v>
      </c>
      <c r="K703" s="3548"/>
      <c r="L703" s="616"/>
      <c r="M703" s="617"/>
      <c r="N703" s="4641"/>
      <c r="O703" s="3548"/>
      <c r="P703" s="3548"/>
      <c r="Q703" s="3548"/>
      <c r="R703" s="3890"/>
      <c r="S703" s="3887"/>
      <c r="T703" s="4470"/>
    </row>
    <row r="704" spans="1:20" ht="12.75" customHeight="1" thickBot="1">
      <c r="A704" s="1971" t="s">
        <v>356</v>
      </c>
      <c r="B704" s="1972"/>
      <c r="C704" s="4609">
        <v>362751</v>
      </c>
      <c r="D704" s="4608">
        <v>4201</v>
      </c>
      <c r="E704" s="4608" t="s">
        <v>696</v>
      </c>
      <c r="F704" s="4608" t="s">
        <v>34</v>
      </c>
      <c r="G704" s="4608" t="s">
        <v>536</v>
      </c>
      <c r="H704" s="4608" t="str">
        <f t="shared" ref="H704:H706" si="108">A704&amp;"-"&amp;E704&amp;F704&amp;"-"&amp;G704</f>
        <v>PK5-HR-ME</v>
      </c>
      <c r="I704" s="4610" t="s">
        <v>1177</v>
      </c>
      <c r="J704" s="2003" t="s">
        <v>992</v>
      </c>
      <c r="K704" s="4612">
        <v>180</v>
      </c>
      <c r="L704" s="2004"/>
      <c r="M704" s="2005"/>
      <c r="N704" s="4651" t="s">
        <v>80</v>
      </c>
      <c r="O704" s="4708"/>
      <c r="P704" s="4708">
        <v>240</v>
      </c>
      <c r="Q704" s="4708">
        <v>2</v>
      </c>
      <c r="R704" s="4707">
        <f t="shared" si="101"/>
        <v>480</v>
      </c>
      <c r="S704" s="4711" t="s">
        <v>385</v>
      </c>
      <c r="T704" s="4470" t="s">
        <v>530</v>
      </c>
    </row>
    <row r="705" spans="1:20" ht="12.75" customHeight="1" thickBot="1">
      <c r="A705" s="1971" t="s">
        <v>356</v>
      </c>
      <c r="B705" s="1972"/>
      <c r="C705" s="4598"/>
      <c r="D705" s="4596"/>
      <c r="E705" s="4596"/>
      <c r="F705" s="4596"/>
      <c r="G705" s="4596"/>
      <c r="H705" s="4596"/>
      <c r="I705" s="4600"/>
      <c r="J705" s="2006" t="s">
        <v>1070</v>
      </c>
      <c r="K705" s="4594"/>
      <c r="L705" s="2007"/>
      <c r="M705" s="2008"/>
      <c r="N705" s="4625"/>
      <c r="O705" s="4594"/>
      <c r="P705" s="4594"/>
      <c r="Q705" s="4594"/>
      <c r="R705" s="4627"/>
      <c r="S705" s="4629"/>
      <c r="T705" s="4470"/>
    </row>
    <row r="706" spans="1:20" ht="12" customHeight="1">
      <c r="A706" s="1971" t="s">
        <v>356</v>
      </c>
      <c r="B706" s="1972"/>
      <c r="C706" s="3793">
        <v>363143</v>
      </c>
      <c r="D706" s="3759">
        <v>4363</v>
      </c>
      <c r="E706" s="3759" t="s">
        <v>846</v>
      </c>
      <c r="F706" s="3759" t="s">
        <v>32</v>
      </c>
      <c r="G706" s="3759" t="s">
        <v>536</v>
      </c>
      <c r="H706" s="3759" t="str">
        <f t="shared" si="108"/>
        <v>PK5-QI-ME</v>
      </c>
      <c r="I706" s="3752" t="s">
        <v>1178</v>
      </c>
      <c r="J706" s="1981" t="s">
        <v>1191</v>
      </c>
      <c r="K706" s="3742">
        <v>90</v>
      </c>
      <c r="L706" s="605"/>
      <c r="M706" s="606"/>
      <c r="N706" s="4639" t="s">
        <v>80</v>
      </c>
      <c r="O706" s="3742"/>
      <c r="P706" s="3742">
        <v>60</v>
      </c>
      <c r="Q706" s="3742">
        <v>2</v>
      </c>
      <c r="R706" s="3745">
        <f t="shared" ref="R706:R709" si="109">P706*Q706</f>
        <v>120</v>
      </c>
      <c r="S706" s="3886" t="s">
        <v>383</v>
      </c>
      <c r="T706" s="4470" t="s">
        <v>529</v>
      </c>
    </row>
    <row r="707" spans="1:20" ht="12" customHeight="1">
      <c r="A707" s="1971" t="s">
        <v>356</v>
      </c>
      <c r="B707" s="1972"/>
      <c r="C707" s="3673"/>
      <c r="D707" s="3760"/>
      <c r="E707" s="3760"/>
      <c r="F707" s="3760"/>
      <c r="G707" s="3760"/>
      <c r="H707" s="3760"/>
      <c r="I707" s="3753"/>
      <c r="J707" s="1341" t="s">
        <v>993</v>
      </c>
      <c r="K707" s="3743"/>
      <c r="L707" s="611"/>
      <c r="M707" s="612"/>
      <c r="N707" s="4640"/>
      <c r="O707" s="3743"/>
      <c r="P707" s="3743"/>
      <c r="Q707" s="3743"/>
      <c r="R707" s="3616"/>
      <c r="S707" s="3891"/>
      <c r="T707" s="4470"/>
    </row>
    <row r="708" spans="1:20" ht="12.75" customHeight="1" thickBot="1">
      <c r="A708" s="1971" t="s">
        <v>356</v>
      </c>
      <c r="B708" s="1972"/>
      <c r="C708" s="3794"/>
      <c r="D708" s="3795"/>
      <c r="E708" s="3795"/>
      <c r="F708" s="3795"/>
      <c r="G708" s="3795"/>
      <c r="H708" s="3795"/>
      <c r="I708" s="3569"/>
      <c r="J708" s="1342" t="s">
        <v>991</v>
      </c>
      <c r="K708" s="3548"/>
      <c r="L708" s="616"/>
      <c r="M708" s="617"/>
      <c r="N708" s="4641"/>
      <c r="O708" s="3548"/>
      <c r="P708" s="3548"/>
      <c r="Q708" s="3548"/>
      <c r="R708" s="3890"/>
      <c r="S708" s="3887"/>
      <c r="T708" s="4470"/>
    </row>
    <row r="709" spans="1:20" ht="12" customHeight="1">
      <c r="A709" s="1971" t="s">
        <v>356</v>
      </c>
      <c r="B709" s="1972"/>
      <c r="C709" s="4609">
        <v>363144</v>
      </c>
      <c r="D709" s="4608">
        <v>4364</v>
      </c>
      <c r="E709" s="4606" t="s">
        <v>696</v>
      </c>
      <c r="F709" s="4606" t="s">
        <v>34</v>
      </c>
      <c r="G709" s="4606" t="s">
        <v>536</v>
      </c>
      <c r="H709" s="4606" t="str">
        <f t="shared" ref="H709" si="110">A709&amp;"-"&amp;E709&amp;F709&amp;"-"&amp;G709</f>
        <v>PK5-HR-ME</v>
      </c>
      <c r="I709" s="4610" t="s">
        <v>1178</v>
      </c>
      <c r="J709" s="2009" t="s">
        <v>1553</v>
      </c>
      <c r="K709" s="4624">
        <v>180</v>
      </c>
      <c r="L709" s="2010"/>
      <c r="M709" s="2011"/>
      <c r="N709" s="4651" t="s">
        <v>80</v>
      </c>
      <c r="O709" s="4708"/>
      <c r="P709" s="4708">
        <v>240</v>
      </c>
      <c r="Q709" s="4708">
        <v>2</v>
      </c>
      <c r="R709" s="4707">
        <f t="shared" si="109"/>
        <v>480</v>
      </c>
      <c r="S709" s="4711" t="s">
        <v>385</v>
      </c>
      <c r="T709" s="4470" t="s">
        <v>530</v>
      </c>
    </row>
    <row r="710" spans="1:20" ht="12.75" customHeight="1" thickBot="1">
      <c r="A710" s="1971" t="s">
        <v>356</v>
      </c>
      <c r="B710" s="1972"/>
      <c r="C710" s="4598"/>
      <c r="D710" s="4596"/>
      <c r="E710" s="4607"/>
      <c r="F710" s="4607"/>
      <c r="G710" s="4607"/>
      <c r="H710" s="4607"/>
      <c r="I710" s="4600"/>
      <c r="J710" s="2012" t="s">
        <v>1071</v>
      </c>
      <c r="K710" s="4625"/>
      <c r="L710" s="2013"/>
      <c r="M710" s="2014"/>
      <c r="N710" s="4625"/>
      <c r="O710" s="4594"/>
      <c r="P710" s="4594"/>
      <c r="Q710" s="4594"/>
      <c r="R710" s="4627"/>
      <c r="S710" s="4629"/>
      <c r="T710" s="4470"/>
    </row>
    <row r="711" spans="1:20" ht="12" customHeight="1">
      <c r="A711" s="1971" t="s">
        <v>356</v>
      </c>
      <c r="B711" s="1972"/>
      <c r="C711" s="3793">
        <v>361447</v>
      </c>
      <c r="D711" s="3759">
        <v>3291</v>
      </c>
      <c r="E711" s="3759" t="s">
        <v>696</v>
      </c>
      <c r="F711" s="3759" t="s">
        <v>9</v>
      </c>
      <c r="G711" s="3759" t="s">
        <v>697</v>
      </c>
      <c r="H711" s="3759" t="str">
        <f t="shared" si="100"/>
        <v>PK5-HC-EE</v>
      </c>
      <c r="I711" s="3752" t="s">
        <v>938</v>
      </c>
      <c r="J711" s="2118" t="s">
        <v>1564</v>
      </c>
      <c r="K711" s="3742">
        <v>180</v>
      </c>
      <c r="L711" s="1172"/>
      <c r="M711" s="1173"/>
      <c r="N711" s="4639" t="s">
        <v>80</v>
      </c>
      <c r="O711" s="3742"/>
      <c r="P711" s="3742">
        <v>240</v>
      </c>
      <c r="Q711" s="3742">
        <v>2</v>
      </c>
      <c r="R711" s="3745">
        <f t="shared" si="101"/>
        <v>480</v>
      </c>
      <c r="S711" s="3891" t="s">
        <v>384</v>
      </c>
      <c r="T711" s="4470" t="s">
        <v>531</v>
      </c>
    </row>
    <row r="712" spans="1:20" ht="12.75" customHeight="1" thickBot="1">
      <c r="A712" s="1971" t="s">
        <v>459</v>
      </c>
      <c r="B712" s="1972"/>
      <c r="C712" s="3794"/>
      <c r="D712" s="3795"/>
      <c r="E712" s="3795"/>
      <c r="F712" s="3795"/>
      <c r="G712" s="3795"/>
      <c r="H712" s="3795"/>
      <c r="I712" s="3569"/>
      <c r="J712" s="1982" t="s">
        <v>1561</v>
      </c>
      <c r="K712" s="3548"/>
      <c r="L712" s="1578"/>
      <c r="M712" s="1579"/>
      <c r="N712" s="4641"/>
      <c r="O712" s="3548"/>
      <c r="P712" s="3548"/>
      <c r="Q712" s="3548"/>
      <c r="R712" s="3890"/>
      <c r="S712" s="3887"/>
      <c r="T712" s="4470"/>
    </row>
    <row r="713" spans="1:20" ht="12.75" customHeight="1" thickBot="1">
      <c r="A713" s="1971" t="s">
        <v>1204</v>
      </c>
      <c r="B713" s="1638"/>
      <c r="C713" s="1728">
        <v>361449</v>
      </c>
      <c r="D713" s="1728">
        <v>3293</v>
      </c>
      <c r="E713" s="953" t="s">
        <v>696</v>
      </c>
      <c r="F713" s="953" t="s">
        <v>32</v>
      </c>
      <c r="G713" s="953" t="s">
        <v>536</v>
      </c>
      <c r="H713" s="1345" t="str">
        <f>A713&amp;"-"&amp;E713&amp;F713&amp;"-"&amp;G713</f>
        <v>PK7-HI-ME</v>
      </c>
      <c r="I713" s="955" t="s">
        <v>1208</v>
      </c>
      <c r="J713" s="1346" t="s">
        <v>1207</v>
      </c>
      <c r="K713" s="956">
        <v>180</v>
      </c>
      <c r="L713" s="1347"/>
      <c r="M713" s="1348"/>
      <c r="N713" s="1349" t="s">
        <v>80</v>
      </c>
      <c r="O713" s="1349"/>
      <c r="P713" s="1349">
        <v>20</v>
      </c>
      <c r="Q713" s="1349">
        <v>2</v>
      </c>
      <c r="R713" s="1350">
        <f t="shared" ref="R713" si="111">P713*Q713</f>
        <v>40</v>
      </c>
      <c r="S713" s="1340" t="s">
        <v>383</v>
      </c>
      <c r="T713" s="665" t="s">
        <v>529</v>
      </c>
    </row>
    <row r="714" spans="1:20" ht="12" customHeight="1">
      <c r="A714" s="1969" t="s">
        <v>356</v>
      </c>
      <c r="B714" s="1970" t="s">
        <v>1210</v>
      </c>
      <c r="C714" s="4416">
        <v>361451</v>
      </c>
      <c r="D714" s="4400">
        <v>4480</v>
      </c>
      <c r="E714" s="4400" t="s">
        <v>696</v>
      </c>
      <c r="F714" s="4400" t="s">
        <v>34</v>
      </c>
      <c r="G714" s="4400" t="s">
        <v>536</v>
      </c>
      <c r="H714" s="4400" t="str">
        <f>A714&amp;"-"&amp;E714&amp;F714&amp;"-"&amp;G714</f>
        <v>PK5-HR-ME</v>
      </c>
      <c r="I714" s="4431" t="s">
        <v>1175</v>
      </c>
      <c r="J714" s="1983" t="s">
        <v>1189</v>
      </c>
      <c r="K714" s="4577">
        <v>180</v>
      </c>
      <c r="L714" s="1984"/>
      <c r="M714" s="1985"/>
      <c r="N714" s="4690" t="s">
        <v>80</v>
      </c>
      <c r="O714" s="4577"/>
      <c r="P714" s="4577">
        <v>240</v>
      </c>
      <c r="Q714" s="4577">
        <v>2</v>
      </c>
      <c r="R714" s="4682">
        <v>480</v>
      </c>
      <c r="S714" s="4649" t="s">
        <v>385</v>
      </c>
      <c r="T714" s="4630" t="s">
        <v>530</v>
      </c>
    </row>
    <row r="715" spans="1:20" ht="12.75" customHeight="1" thickBot="1">
      <c r="A715" s="1971" t="s">
        <v>356</v>
      </c>
      <c r="B715" s="1972"/>
      <c r="C715" s="4418"/>
      <c r="D715" s="4402"/>
      <c r="E715" s="4402"/>
      <c r="F715" s="4402"/>
      <c r="G715" s="4402"/>
      <c r="H715" s="4402"/>
      <c r="I715" s="4433"/>
      <c r="J715" s="1986" t="s">
        <v>987</v>
      </c>
      <c r="K715" s="4576"/>
      <c r="L715" s="1987"/>
      <c r="M715" s="1988"/>
      <c r="N715" s="4645"/>
      <c r="O715" s="4576"/>
      <c r="P715" s="4576"/>
      <c r="Q715" s="4576"/>
      <c r="R715" s="4643"/>
      <c r="S715" s="4650"/>
      <c r="T715" s="4630"/>
    </row>
    <row r="716" spans="1:20" ht="12" customHeight="1">
      <c r="A716" s="1971" t="s">
        <v>356</v>
      </c>
      <c r="B716" s="1972"/>
      <c r="C716" s="4590">
        <v>361452</v>
      </c>
      <c r="D716" s="4580">
        <v>4481</v>
      </c>
      <c r="E716" s="4580" t="s">
        <v>718</v>
      </c>
      <c r="F716" s="4580" t="s">
        <v>34</v>
      </c>
      <c r="G716" s="4580" t="s">
        <v>536</v>
      </c>
      <c r="H716" s="4580" t="str">
        <f>A716&amp;"-"&amp;E716&amp;F716&amp;"-"&amp;G716</f>
        <v>PK5-YR-ME</v>
      </c>
      <c r="I716" s="4578" t="s">
        <v>1175</v>
      </c>
      <c r="J716" s="1986" t="s">
        <v>978</v>
      </c>
      <c r="K716" s="4575">
        <v>365</v>
      </c>
      <c r="L716" s="1987"/>
      <c r="M716" s="1988"/>
      <c r="N716" s="4644" t="s">
        <v>80</v>
      </c>
      <c r="O716" s="4575"/>
      <c r="P716" s="4575">
        <v>240</v>
      </c>
      <c r="Q716" s="4575">
        <v>2</v>
      </c>
      <c r="R716" s="4642">
        <f>P716*Q716</f>
        <v>480</v>
      </c>
      <c r="S716" s="4649" t="s">
        <v>385</v>
      </c>
      <c r="T716" s="4630" t="s">
        <v>530</v>
      </c>
    </row>
    <row r="717" spans="1:20" ht="12.75" customHeight="1" thickBot="1">
      <c r="A717" s="1971" t="s">
        <v>356</v>
      </c>
      <c r="B717" s="1972"/>
      <c r="C717" s="4418"/>
      <c r="D717" s="4402"/>
      <c r="E717" s="4402"/>
      <c r="F717" s="4402"/>
      <c r="G717" s="4402"/>
      <c r="H717" s="4402"/>
      <c r="I717" s="4433"/>
      <c r="J717" s="1986" t="s">
        <v>986</v>
      </c>
      <c r="K717" s="4576"/>
      <c r="L717" s="1987"/>
      <c r="M717" s="1988"/>
      <c r="N717" s="4645"/>
      <c r="O717" s="4576"/>
      <c r="P717" s="4576"/>
      <c r="Q717" s="4576"/>
      <c r="R717" s="4643"/>
      <c r="S717" s="4650"/>
      <c r="T717" s="4630"/>
    </row>
    <row r="718" spans="1:20" ht="12" customHeight="1">
      <c r="A718" s="1971" t="s">
        <v>356</v>
      </c>
      <c r="B718" s="1972"/>
      <c r="C718" s="4590">
        <v>363189</v>
      </c>
      <c r="D718" s="4580">
        <v>4482</v>
      </c>
      <c r="E718" s="4580" t="s">
        <v>696</v>
      </c>
      <c r="F718" s="4580" t="s">
        <v>34</v>
      </c>
      <c r="G718" s="4580" t="s">
        <v>536</v>
      </c>
      <c r="H718" s="4580" t="str">
        <f>A718&amp;"-"&amp;E718&amp;F718&amp;"-"&amp;G718</f>
        <v>PK5-HR-ME</v>
      </c>
      <c r="I718" s="4578" t="s">
        <v>1176</v>
      </c>
      <c r="J718" s="1989" t="s">
        <v>1189</v>
      </c>
      <c r="K718" s="4575">
        <v>180</v>
      </c>
      <c r="L718" s="1990"/>
      <c r="M718" s="1991"/>
      <c r="N718" s="4646" t="s">
        <v>80</v>
      </c>
      <c r="O718" s="4647"/>
      <c r="P718" s="4647">
        <v>240</v>
      </c>
      <c r="Q718" s="4647">
        <v>2</v>
      </c>
      <c r="R718" s="4648">
        <v>480</v>
      </c>
      <c r="S718" s="4649" t="s">
        <v>385</v>
      </c>
      <c r="T718" s="4630" t="s">
        <v>530</v>
      </c>
    </row>
    <row r="719" spans="1:20" ht="12.75" customHeight="1" thickBot="1">
      <c r="A719" s="1971" t="s">
        <v>356</v>
      </c>
      <c r="B719" s="1972"/>
      <c r="C719" s="4418"/>
      <c r="D719" s="4402"/>
      <c r="E719" s="4402"/>
      <c r="F719" s="4402"/>
      <c r="G719" s="4402"/>
      <c r="H719" s="4402"/>
      <c r="I719" s="4433"/>
      <c r="J719" s="1986" t="s">
        <v>987</v>
      </c>
      <c r="K719" s="4576"/>
      <c r="L719" s="1987"/>
      <c r="M719" s="1988"/>
      <c r="N719" s="4645"/>
      <c r="O719" s="4576"/>
      <c r="P719" s="4576"/>
      <c r="Q719" s="4576"/>
      <c r="R719" s="4643"/>
      <c r="S719" s="4650"/>
      <c r="T719" s="4630"/>
    </row>
    <row r="720" spans="1:20" ht="12" customHeight="1">
      <c r="A720" s="1971" t="s">
        <v>356</v>
      </c>
      <c r="B720" s="1972"/>
      <c r="C720" s="4590">
        <v>363190</v>
      </c>
      <c r="D720" s="4580">
        <v>4483</v>
      </c>
      <c r="E720" s="4580" t="s">
        <v>718</v>
      </c>
      <c r="F720" s="4580" t="s">
        <v>34</v>
      </c>
      <c r="G720" s="4580" t="s">
        <v>536</v>
      </c>
      <c r="H720" s="4580" t="str">
        <f>A720&amp;"-"&amp;E720&amp;F720&amp;"-"&amp;G720</f>
        <v>PK5-YR-ME</v>
      </c>
      <c r="I720" s="4578" t="s">
        <v>1176</v>
      </c>
      <c r="J720" s="1986" t="s">
        <v>978</v>
      </c>
      <c r="K720" s="4575">
        <v>365</v>
      </c>
      <c r="L720" s="1987"/>
      <c r="M720" s="1988"/>
      <c r="N720" s="4644" t="s">
        <v>80</v>
      </c>
      <c r="O720" s="4575"/>
      <c r="P720" s="4575">
        <v>240</v>
      </c>
      <c r="Q720" s="4575">
        <v>2</v>
      </c>
      <c r="R720" s="4642">
        <f>P720*Q720</f>
        <v>480</v>
      </c>
      <c r="S720" s="4649" t="s">
        <v>385</v>
      </c>
      <c r="T720" s="4630" t="s">
        <v>530</v>
      </c>
    </row>
    <row r="721" spans="1:20" ht="12.75" customHeight="1" thickBot="1">
      <c r="A721" s="1971" t="s">
        <v>356</v>
      </c>
      <c r="B721" s="1972"/>
      <c r="C721" s="4591"/>
      <c r="D721" s="4581"/>
      <c r="E721" s="4581"/>
      <c r="F721" s="4581"/>
      <c r="G721" s="4581"/>
      <c r="H721" s="4581"/>
      <c r="I721" s="4579"/>
      <c r="J721" s="1986" t="s">
        <v>986</v>
      </c>
      <c r="K721" s="4592"/>
      <c r="L721" s="1987"/>
      <c r="M721" s="1988"/>
      <c r="N721" s="4645"/>
      <c r="O721" s="4576"/>
      <c r="P721" s="4576"/>
      <c r="Q721" s="4576"/>
      <c r="R721" s="4643"/>
      <c r="S721" s="4650"/>
      <c r="T721" s="4630"/>
    </row>
    <row r="722" spans="1:20" ht="12" customHeight="1" thickBot="1">
      <c r="A722" s="1971" t="s">
        <v>356</v>
      </c>
      <c r="B722" s="1972"/>
      <c r="C722" s="631">
        <v>363301</v>
      </c>
      <c r="D722" s="631">
        <v>4485</v>
      </c>
      <c r="E722" s="975" t="s">
        <v>846</v>
      </c>
      <c r="F722" s="975" t="s">
        <v>32</v>
      </c>
      <c r="G722" s="974" t="s">
        <v>536</v>
      </c>
      <c r="H722" s="974" t="str">
        <f t="shared" ref="H722:H730" si="112">A722&amp;"-"&amp;E722&amp;F722&amp;"-"&amp;G722</f>
        <v>PK5-QI-ME</v>
      </c>
      <c r="I722" s="634" t="s">
        <v>1205</v>
      </c>
      <c r="J722" s="1993" t="s">
        <v>990</v>
      </c>
      <c r="K722" s="1336">
        <v>90</v>
      </c>
      <c r="L722" s="1495"/>
      <c r="M722" s="1496"/>
      <c r="N722" s="1336" t="s">
        <v>80</v>
      </c>
      <c r="O722" s="1336"/>
      <c r="P722" s="1336">
        <v>60</v>
      </c>
      <c r="Q722" s="1336">
        <v>2</v>
      </c>
      <c r="R722" s="1500">
        <f>P722*Q722</f>
        <v>120</v>
      </c>
      <c r="S722" s="1953" t="s">
        <v>383</v>
      </c>
      <c r="T722" s="1261" t="s">
        <v>529</v>
      </c>
    </row>
    <row r="723" spans="1:20" ht="12.75" customHeight="1" thickBot="1">
      <c r="A723" s="1971" t="s">
        <v>356</v>
      </c>
      <c r="B723" s="1972"/>
      <c r="C723" s="2025">
        <v>363302</v>
      </c>
      <c r="D723" s="2025">
        <v>4486</v>
      </c>
      <c r="E723" s="1995" t="s">
        <v>696</v>
      </c>
      <c r="F723" s="1996" t="s">
        <v>34</v>
      </c>
      <c r="G723" s="1995" t="s">
        <v>536</v>
      </c>
      <c r="H723" s="1995" t="str">
        <f t="shared" si="112"/>
        <v>PK5-HR-ME</v>
      </c>
      <c r="I723" s="1997" t="s">
        <v>1205</v>
      </c>
      <c r="J723" s="2026" t="s">
        <v>988</v>
      </c>
      <c r="K723" s="1998">
        <v>180</v>
      </c>
      <c r="L723" s="1999"/>
      <c r="M723" s="2000"/>
      <c r="N723" s="1998" t="s">
        <v>80</v>
      </c>
      <c r="O723" s="1998"/>
      <c r="P723" s="1998">
        <v>240</v>
      </c>
      <c r="Q723" s="1998">
        <v>2</v>
      </c>
      <c r="R723" s="2001">
        <f t="shared" ref="R723:R727" si="113">P723*Q723</f>
        <v>480</v>
      </c>
      <c r="S723" s="2002" t="s">
        <v>385</v>
      </c>
      <c r="T723" s="665" t="s">
        <v>530</v>
      </c>
    </row>
    <row r="724" spans="1:20" ht="12" customHeight="1" thickBot="1">
      <c r="A724" s="1971" t="s">
        <v>356</v>
      </c>
      <c r="B724" s="1638"/>
      <c r="C724" s="631">
        <v>363303</v>
      </c>
      <c r="D724" s="631">
        <v>4487</v>
      </c>
      <c r="E724" s="974" t="s">
        <v>846</v>
      </c>
      <c r="F724" s="975" t="s">
        <v>42</v>
      </c>
      <c r="G724" s="974" t="s">
        <v>536</v>
      </c>
      <c r="H724" s="974" t="str">
        <f t="shared" si="112"/>
        <v>PK5-QL-ME</v>
      </c>
      <c r="I724" s="1337" t="s">
        <v>1171</v>
      </c>
      <c r="J724" s="1981" t="s">
        <v>1206</v>
      </c>
      <c r="K724" s="601">
        <v>90</v>
      </c>
      <c r="L724" s="605"/>
      <c r="M724" s="606"/>
      <c r="N724" s="601"/>
      <c r="O724" s="601" t="s">
        <v>80</v>
      </c>
      <c r="P724" s="601">
        <v>30</v>
      </c>
      <c r="Q724" s="601">
        <v>1</v>
      </c>
      <c r="R724" s="636">
        <f t="shared" si="113"/>
        <v>30</v>
      </c>
      <c r="S724" s="1953" t="s">
        <v>503</v>
      </c>
      <c r="T724" s="1261" t="s">
        <v>528</v>
      </c>
    </row>
    <row r="725" spans="1:20" ht="12.75" customHeight="1" thickBot="1">
      <c r="A725" s="1971" t="s">
        <v>356</v>
      </c>
      <c r="B725" s="1638"/>
      <c r="C725" s="644">
        <v>363304</v>
      </c>
      <c r="D725" s="644">
        <v>4488</v>
      </c>
      <c r="E725" s="614" t="s">
        <v>846</v>
      </c>
      <c r="F725" s="991" t="s">
        <v>42</v>
      </c>
      <c r="G725" s="614" t="s">
        <v>536</v>
      </c>
      <c r="H725" s="614" t="str">
        <f t="shared" si="112"/>
        <v>PK5-QL-ME</v>
      </c>
      <c r="I725" s="748" t="s">
        <v>1172</v>
      </c>
      <c r="J725" s="1368" t="s">
        <v>1206</v>
      </c>
      <c r="K725" s="615">
        <v>90</v>
      </c>
      <c r="L725" s="616"/>
      <c r="M725" s="617"/>
      <c r="N725" s="615"/>
      <c r="O725" s="615" t="s">
        <v>80</v>
      </c>
      <c r="P725" s="615">
        <v>30</v>
      </c>
      <c r="Q725" s="615">
        <v>1</v>
      </c>
      <c r="R725" s="750">
        <f t="shared" si="113"/>
        <v>30</v>
      </c>
      <c r="S725" s="1953" t="s">
        <v>503</v>
      </c>
      <c r="T725" s="1261" t="s">
        <v>528</v>
      </c>
    </row>
    <row r="726" spans="1:20" ht="12" customHeight="1" thickBot="1">
      <c r="A726" s="1971" t="s">
        <v>356</v>
      </c>
      <c r="B726" s="1638"/>
      <c r="C726" s="631">
        <v>363311</v>
      </c>
      <c r="D726" s="631">
        <v>4489</v>
      </c>
      <c r="E726" s="974" t="s">
        <v>846</v>
      </c>
      <c r="F726" s="975" t="s">
        <v>42</v>
      </c>
      <c r="G726" s="974" t="s">
        <v>536</v>
      </c>
      <c r="H726" s="974" t="str">
        <f t="shared" si="112"/>
        <v>PK5-QL-ME</v>
      </c>
      <c r="I726" s="1337" t="s">
        <v>1180</v>
      </c>
      <c r="J726" s="1981" t="s">
        <v>1190</v>
      </c>
      <c r="K726" s="601">
        <v>90</v>
      </c>
      <c r="L726" s="605"/>
      <c r="M726" s="606"/>
      <c r="N726" s="601"/>
      <c r="O726" s="601" t="s">
        <v>80</v>
      </c>
      <c r="P726" s="601">
        <v>30</v>
      </c>
      <c r="Q726" s="601">
        <v>1</v>
      </c>
      <c r="R726" s="636">
        <f t="shared" si="113"/>
        <v>30</v>
      </c>
      <c r="S726" s="1953" t="s">
        <v>503</v>
      </c>
      <c r="T726" s="1261" t="s">
        <v>528</v>
      </c>
    </row>
    <row r="727" spans="1:20" ht="12.75" customHeight="1" thickBot="1">
      <c r="A727" s="1971" t="s">
        <v>356</v>
      </c>
      <c r="B727" s="1638"/>
      <c r="C727" s="2015">
        <v>363312</v>
      </c>
      <c r="D727" s="2015">
        <v>4490</v>
      </c>
      <c r="E727" s="2016" t="s">
        <v>718</v>
      </c>
      <c r="F727" s="2015" t="s">
        <v>34</v>
      </c>
      <c r="G727" s="2016" t="s">
        <v>536</v>
      </c>
      <c r="H727" s="2016" t="str">
        <f t="shared" si="112"/>
        <v>PK5-YR-ME</v>
      </c>
      <c r="I727" s="2017" t="s">
        <v>1180</v>
      </c>
      <c r="J727" s="2030" t="s">
        <v>989</v>
      </c>
      <c r="K727" s="2019">
        <v>365</v>
      </c>
      <c r="L727" s="2020"/>
      <c r="M727" s="2021"/>
      <c r="N727" s="2019" t="s">
        <v>80</v>
      </c>
      <c r="O727" s="2019"/>
      <c r="P727" s="2022">
        <v>240</v>
      </c>
      <c r="Q727" s="2022">
        <v>2</v>
      </c>
      <c r="R727" s="2023">
        <f t="shared" si="113"/>
        <v>480</v>
      </c>
      <c r="S727" s="2024" t="s">
        <v>385</v>
      </c>
      <c r="T727" s="665" t="s">
        <v>530</v>
      </c>
    </row>
    <row r="728" spans="1:20" ht="12" customHeight="1" thickBot="1">
      <c r="A728" s="1971" t="s">
        <v>356</v>
      </c>
      <c r="B728" s="1638"/>
      <c r="C728" s="639">
        <v>363313</v>
      </c>
      <c r="D728" s="639">
        <v>4491</v>
      </c>
      <c r="E728" s="974" t="s">
        <v>846</v>
      </c>
      <c r="F728" s="975" t="s">
        <v>42</v>
      </c>
      <c r="G728" s="974" t="s">
        <v>536</v>
      </c>
      <c r="H728" s="974" t="str">
        <f t="shared" si="112"/>
        <v>PK5-QL-ME</v>
      </c>
      <c r="I728" s="1337" t="s">
        <v>1179</v>
      </c>
      <c r="J728" s="1981" t="s">
        <v>1190</v>
      </c>
      <c r="K728" s="601">
        <v>90</v>
      </c>
      <c r="L728" s="605"/>
      <c r="M728" s="606"/>
      <c r="N728" s="601"/>
      <c r="O728" s="601" t="s">
        <v>80</v>
      </c>
      <c r="P728" s="601">
        <v>30</v>
      </c>
      <c r="Q728" s="601">
        <v>1</v>
      </c>
      <c r="R728" s="636">
        <f t="shared" ref="R728:R729" si="114">P728*Q728</f>
        <v>30</v>
      </c>
      <c r="S728" s="1953" t="s">
        <v>503</v>
      </c>
      <c r="T728" s="1261" t="s">
        <v>528</v>
      </c>
    </row>
    <row r="729" spans="1:20" ht="12.75" customHeight="1" thickBot="1">
      <c r="A729" s="1971" t="s">
        <v>356</v>
      </c>
      <c r="B729" s="1638"/>
      <c r="C729" s="2015">
        <v>363314</v>
      </c>
      <c r="D729" s="2015">
        <v>4492</v>
      </c>
      <c r="E729" s="2016" t="s">
        <v>718</v>
      </c>
      <c r="F729" s="2015" t="s">
        <v>34</v>
      </c>
      <c r="G729" s="2016" t="s">
        <v>536</v>
      </c>
      <c r="H729" s="2016" t="str">
        <f t="shared" si="112"/>
        <v>PK5-YR-ME</v>
      </c>
      <c r="I729" s="2017" t="s">
        <v>1179</v>
      </c>
      <c r="J729" s="2030" t="s">
        <v>989</v>
      </c>
      <c r="K729" s="2019">
        <v>365</v>
      </c>
      <c r="L729" s="2020"/>
      <c r="M729" s="2021"/>
      <c r="N729" s="2019" t="s">
        <v>80</v>
      </c>
      <c r="O729" s="2019"/>
      <c r="P729" s="2022">
        <v>240</v>
      </c>
      <c r="Q729" s="2022">
        <v>2</v>
      </c>
      <c r="R729" s="2023">
        <f t="shared" si="114"/>
        <v>480</v>
      </c>
      <c r="S729" s="2024" t="s">
        <v>385</v>
      </c>
      <c r="T729" s="665" t="s">
        <v>530</v>
      </c>
    </row>
    <row r="730" spans="1:20" ht="12" customHeight="1">
      <c r="A730" s="1971" t="s">
        <v>356</v>
      </c>
      <c r="B730" s="1638"/>
      <c r="C730" s="1687">
        <v>361454</v>
      </c>
      <c r="D730" s="1687">
        <v>4493</v>
      </c>
      <c r="E730" s="1719" t="s">
        <v>846</v>
      </c>
      <c r="F730" s="1719" t="s">
        <v>32</v>
      </c>
      <c r="G730" s="1719" t="s">
        <v>536</v>
      </c>
      <c r="H730" s="1719" t="str">
        <f t="shared" si="112"/>
        <v>PK5-QI-ME</v>
      </c>
      <c r="I730" s="1680" t="s">
        <v>1177</v>
      </c>
      <c r="J730" s="1981" t="s">
        <v>1191</v>
      </c>
      <c r="K730" s="1680">
        <v>90</v>
      </c>
      <c r="L730" s="605"/>
      <c r="M730" s="606"/>
      <c r="N730" s="4639" t="s">
        <v>80</v>
      </c>
      <c r="O730" s="3742"/>
      <c r="P730" s="3742">
        <v>60</v>
      </c>
      <c r="Q730" s="3742">
        <v>2</v>
      </c>
      <c r="R730" s="3745">
        <f t="shared" ref="R730" si="115">P730*Q730</f>
        <v>120</v>
      </c>
      <c r="S730" s="3886" t="s">
        <v>383</v>
      </c>
      <c r="T730" s="4470" t="s">
        <v>529</v>
      </c>
    </row>
    <row r="731" spans="1:20" ht="12" customHeight="1">
      <c r="A731" s="1971" t="s">
        <v>356</v>
      </c>
      <c r="B731" s="1638"/>
      <c r="C731" s="646"/>
      <c r="D731" s="646"/>
      <c r="E731" s="1697"/>
      <c r="F731" s="1697"/>
      <c r="G731" s="1697"/>
      <c r="H731" s="1697"/>
      <c r="I731" s="730"/>
      <c r="J731" s="1341" t="s">
        <v>993</v>
      </c>
      <c r="K731" s="730"/>
      <c r="L731" s="611"/>
      <c r="M731" s="612"/>
      <c r="N731" s="4640"/>
      <c r="O731" s="3743"/>
      <c r="P731" s="3743"/>
      <c r="Q731" s="3743"/>
      <c r="R731" s="3616"/>
      <c r="S731" s="3891"/>
      <c r="T731" s="4470"/>
    </row>
    <row r="732" spans="1:20" ht="12.75" customHeight="1" thickBot="1">
      <c r="A732" s="1971" t="s">
        <v>356</v>
      </c>
      <c r="B732" s="1638"/>
      <c r="C732" s="639"/>
      <c r="D732" s="639"/>
      <c r="E732" s="993"/>
      <c r="F732" s="993"/>
      <c r="G732" s="993"/>
      <c r="H732" s="993"/>
      <c r="I732" s="949"/>
      <c r="J732" s="1980" t="s">
        <v>991</v>
      </c>
      <c r="K732" s="949"/>
      <c r="L732" s="611"/>
      <c r="M732" s="612"/>
      <c r="N732" s="4685"/>
      <c r="O732" s="3744"/>
      <c r="P732" s="3744"/>
      <c r="Q732" s="3744"/>
      <c r="R732" s="3746"/>
      <c r="S732" s="3887"/>
      <c r="T732" s="4470"/>
    </row>
    <row r="733" spans="1:20" ht="12.75" customHeight="1" thickBot="1">
      <c r="A733" s="1971" t="s">
        <v>356</v>
      </c>
      <c r="B733" s="1638"/>
      <c r="C733" s="4597">
        <v>363145</v>
      </c>
      <c r="D733" s="4595">
        <v>4494</v>
      </c>
      <c r="E733" s="4595" t="s">
        <v>696</v>
      </c>
      <c r="F733" s="4595" t="s">
        <v>34</v>
      </c>
      <c r="G733" s="4595" t="s">
        <v>536</v>
      </c>
      <c r="H733" s="4595" t="str">
        <f t="shared" ref="H733" si="116">A733&amp;"-"&amp;E733&amp;F733&amp;"-"&amp;G733</f>
        <v>PK5-HR-ME</v>
      </c>
      <c r="I733" s="4599" t="s">
        <v>1177</v>
      </c>
      <c r="J733" s="2027" t="s">
        <v>992</v>
      </c>
      <c r="K733" s="4593">
        <v>180</v>
      </c>
      <c r="L733" s="2013"/>
      <c r="M733" s="2014"/>
      <c r="N733" s="4703" t="s">
        <v>80</v>
      </c>
      <c r="O733" s="4593"/>
      <c r="P733" s="4593">
        <v>240</v>
      </c>
      <c r="Q733" s="4593">
        <v>2</v>
      </c>
      <c r="R733" s="4626">
        <f t="shared" ref="R733" si="117">P733*Q733</f>
        <v>480</v>
      </c>
      <c r="S733" s="4628" t="s">
        <v>385</v>
      </c>
      <c r="T733" s="4630" t="s">
        <v>530</v>
      </c>
    </row>
    <row r="734" spans="1:20" ht="12.75" customHeight="1" thickBot="1">
      <c r="A734" s="1971" t="s">
        <v>356</v>
      </c>
      <c r="B734" s="1638"/>
      <c r="C734" s="4598"/>
      <c r="D734" s="4596"/>
      <c r="E734" s="4596"/>
      <c r="F734" s="4596"/>
      <c r="G734" s="4596"/>
      <c r="H734" s="4596"/>
      <c r="I734" s="4600"/>
      <c r="J734" s="2012" t="s">
        <v>1070</v>
      </c>
      <c r="K734" s="4594"/>
      <c r="L734" s="2007"/>
      <c r="M734" s="2008"/>
      <c r="N734" s="4625"/>
      <c r="O734" s="4594"/>
      <c r="P734" s="4594"/>
      <c r="Q734" s="4594"/>
      <c r="R734" s="4627"/>
      <c r="S734" s="4629"/>
      <c r="T734" s="4630"/>
    </row>
    <row r="735" spans="1:20" ht="12" customHeight="1">
      <c r="A735" s="1971" t="s">
        <v>356</v>
      </c>
      <c r="B735" s="1638"/>
      <c r="C735" s="631">
        <v>361453</v>
      </c>
      <c r="D735" s="631">
        <v>3292</v>
      </c>
      <c r="E735" s="1992" t="s">
        <v>846</v>
      </c>
      <c r="F735" s="1992" t="s">
        <v>32</v>
      </c>
      <c r="G735" s="1992" t="s">
        <v>536</v>
      </c>
      <c r="H735" s="1992" t="str">
        <f t="shared" ref="H735" si="118">A735&amp;"-"&amp;E735&amp;F735&amp;"-"&amp;G735</f>
        <v>PK5-QI-ME</v>
      </c>
      <c r="I735" s="634" t="s">
        <v>1178</v>
      </c>
      <c r="J735" s="1981" t="s">
        <v>1191</v>
      </c>
      <c r="K735" s="634">
        <v>90</v>
      </c>
      <c r="L735" s="605"/>
      <c r="M735" s="606"/>
      <c r="N735" s="4686" t="s">
        <v>80</v>
      </c>
      <c r="O735" s="3736"/>
      <c r="P735" s="3736">
        <v>60</v>
      </c>
      <c r="Q735" s="3736">
        <v>2</v>
      </c>
      <c r="R735" s="3737">
        <f t="shared" ref="R735" si="119">P735*Q735</f>
        <v>120</v>
      </c>
      <c r="S735" s="4631" t="s">
        <v>383</v>
      </c>
      <c r="T735" s="4470" t="s">
        <v>529</v>
      </c>
    </row>
    <row r="736" spans="1:20" ht="12" customHeight="1">
      <c r="A736" s="1971" t="s">
        <v>356</v>
      </c>
      <c r="B736" s="1638"/>
      <c r="C736" s="632"/>
      <c r="D736" s="632"/>
      <c r="E736" s="996"/>
      <c r="F736" s="996"/>
      <c r="G736" s="996"/>
      <c r="H736" s="996"/>
      <c r="I736" s="641"/>
      <c r="J736" s="1341" t="s">
        <v>993</v>
      </c>
      <c r="K736" s="641"/>
      <c r="L736" s="611"/>
      <c r="M736" s="612"/>
      <c r="N736" s="4687"/>
      <c r="O736" s="3724"/>
      <c r="P736" s="3724"/>
      <c r="Q736" s="3724"/>
      <c r="R736" s="3725"/>
      <c r="S736" s="4632"/>
      <c r="T736" s="4470"/>
    </row>
    <row r="737" spans="1:20" ht="12" customHeight="1">
      <c r="A737" s="1971" t="s">
        <v>356</v>
      </c>
      <c r="B737" s="1638"/>
      <c r="C737" s="632"/>
      <c r="D737" s="632"/>
      <c r="E737" s="996"/>
      <c r="F737" s="996"/>
      <c r="G737" s="996"/>
      <c r="H737" s="996"/>
      <c r="I737" s="641"/>
      <c r="J737" s="1341" t="s">
        <v>991</v>
      </c>
      <c r="K737" s="641"/>
      <c r="L737" s="611"/>
      <c r="M737" s="612"/>
      <c r="N737" s="4687"/>
      <c r="O737" s="3724"/>
      <c r="P737" s="3724"/>
      <c r="Q737" s="3724"/>
      <c r="R737" s="3725"/>
      <c r="S737" s="4632"/>
      <c r="T737" s="4470"/>
    </row>
    <row r="738" spans="1:20" ht="12" customHeight="1">
      <c r="A738" s="1971" t="s">
        <v>356</v>
      </c>
      <c r="B738" s="1638"/>
      <c r="C738" s="4597">
        <v>363146</v>
      </c>
      <c r="D738" s="4595">
        <v>4495</v>
      </c>
      <c r="E738" s="4595" t="s">
        <v>696</v>
      </c>
      <c r="F738" s="4595" t="s">
        <v>34</v>
      </c>
      <c r="G738" s="4595" t="s">
        <v>536</v>
      </c>
      <c r="H738" s="4595" t="str">
        <f>A739&amp;"-"&amp;E738&amp;F738&amp;"-"&amp;G738</f>
        <v>PK5-HR-ME</v>
      </c>
      <c r="I738" s="4599" t="s">
        <v>1178</v>
      </c>
      <c r="J738" s="2027" t="s">
        <v>992</v>
      </c>
      <c r="K738" s="4593">
        <v>180</v>
      </c>
      <c r="L738" s="2028"/>
      <c r="M738" s="2029"/>
      <c r="N738" s="4701" t="s">
        <v>80</v>
      </c>
      <c r="O738" s="4637"/>
      <c r="P738" s="4637">
        <v>240</v>
      </c>
      <c r="Q738" s="4637">
        <v>2</v>
      </c>
      <c r="R738" s="4635">
        <f>P738*Q738</f>
        <v>480</v>
      </c>
      <c r="S738" s="4633" t="s">
        <v>385</v>
      </c>
      <c r="T738" s="4630" t="s">
        <v>530</v>
      </c>
    </row>
    <row r="739" spans="1:20" ht="12.75" customHeight="1" thickBot="1">
      <c r="A739" s="1971" t="s">
        <v>356</v>
      </c>
      <c r="B739" s="1638"/>
      <c r="C739" s="4598"/>
      <c r="D739" s="4596"/>
      <c r="E739" s="4596"/>
      <c r="F739" s="4596"/>
      <c r="G739" s="4596"/>
      <c r="H739" s="4596"/>
      <c r="I739" s="4600"/>
      <c r="J739" s="2012" t="s">
        <v>1071</v>
      </c>
      <c r="K739" s="4594"/>
      <c r="L739" s="2013"/>
      <c r="M739" s="2014"/>
      <c r="N739" s="4702"/>
      <c r="O739" s="4638"/>
      <c r="P739" s="4638"/>
      <c r="Q739" s="4638"/>
      <c r="R739" s="4636"/>
      <c r="S739" s="4634"/>
      <c r="T739" s="4630"/>
    </row>
    <row r="740" spans="1:20" ht="12" customHeight="1">
      <c r="A740" s="1971" t="s">
        <v>356</v>
      </c>
      <c r="B740" s="1638"/>
      <c r="C740" s="669">
        <v>361455</v>
      </c>
      <c r="D740" s="669">
        <v>4496</v>
      </c>
      <c r="E740" s="1699" t="s">
        <v>696</v>
      </c>
      <c r="F740" s="1699" t="s">
        <v>9</v>
      </c>
      <c r="G740" s="1699" t="s">
        <v>697</v>
      </c>
      <c r="H740" s="1699" t="str">
        <f t="shared" ref="H740" si="120">A740&amp;"-"&amp;E740&amp;F740&amp;"-"&amp;G740</f>
        <v>PK5-HC-EE</v>
      </c>
      <c r="I740" s="1705" t="s">
        <v>938</v>
      </c>
      <c r="J740" s="2119" t="s">
        <v>1562</v>
      </c>
      <c r="K740" s="1706">
        <v>180</v>
      </c>
      <c r="L740" s="1334"/>
      <c r="M740" s="1335"/>
      <c r="N740" s="4655" t="s">
        <v>80</v>
      </c>
      <c r="O740" s="4652"/>
      <c r="P740" s="4652">
        <v>240</v>
      </c>
      <c r="Q740" s="4652">
        <v>2</v>
      </c>
      <c r="R740" s="4700">
        <f t="shared" ref="R740" si="121">P740*Q740</f>
        <v>480</v>
      </c>
      <c r="S740" s="4698" t="s">
        <v>384</v>
      </c>
      <c r="T740" s="4630" t="s">
        <v>531</v>
      </c>
    </row>
    <row r="741" spans="1:20" ht="12.75" customHeight="1" thickBot="1">
      <c r="A741" s="1971" t="s">
        <v>356</v>
      </c>
      <c r="B741" s="1638"/>
      <c r="C741" s="1686"/>
      <c r="D741" s="1686"/>
      <c r="E741" s="1702"/>
      <c r="F741" s="1702"/>
      <c r="G741" s="1702"/>
      <c r="H741" s="1702"/>
      <c r="I741" s="1352"/>
      <c r="J741" s="2120" t="s">
        <v>1563</v>
      </c>
      <c r="K741" s="1352"/>
      <c r="L741" s="1343"/>
      <c r="M741" s="1344"/>
      <c r="N741" s="4657"/>
      <c r="O741" s="4654"/>
      <c r="P741" s="4654"/>
      <c r="Q741" s="4654"/>
      <c r="R741" s="4496"/>
      <c r="S741" s="4699"/>
      <c r="T741" s="4630"/>
    </row>
    <row r="742" spans="1:20" ht="12.75" customHeight="1" thickBot="1">
      <c r="A742" s="1971" t="s">
        <v>356</v>
      </c>
      <c r="B742" s="1638"/>
      <c r="C742" s="646">
        <v>363315</v>
      </c>
      <c r="D742" s="646">
        <v>4497</v>
      </c>
      <c r="E742" s="953" t="s">
        <v>696</v>
      </c>
      <c r="F742" s="953" t="s">
        <v>32</v>
      </c>
      <c r="G742" s="953" t="s">
        <v>536</v>
      </c>
      <c r="H742" s="1345" t="str">
        <f>A742&amp;"-"&amp;E742&amp;F742&amp;"-"&amp;G742&amp;2</f>
        <v>PK5-HI-ME2</v>
      </c>
      <c r="I742" s="955" t="s">
        <v>1208</v>
      </c>
      <c r="J742" s="1346" t="s">
        <v>1213</v>
      </c>
      <c r="K742" s="1358">
        <v>180</v>
      </c>
      <c r="L742" s="1347"/>
      <c r="M742" s="1348"/>
      <c r="N742" s="1349" t="s">
        <v>80</v>
      </c>
      <c r="O742" s="1349"/>
      <c r="P742" s="1349">
        <v>20</v>
      </c>
      <c r="Q742" s="1349">
        <v>2</v>
      </c>
      <c r="R742" s="1350">
        <f t="shared" ref="R742" si="122">P742*Q742</f>
        <v>40</v>
      </c>
      <c r="S742" s="1340" t="s">
        <v>383</v>
      </c>
      <c r="T742" s="665" t="s">
        <v>529</v>
      </c>
    </row>
    <row r="743" spans="1:20" ht="12" customHeight="1">
      <c r="A743" s="1969" t="s">
        <v>356</v>
      </c>
      <c r="B743" s="1970" t="s">
        <v>1211</v>
      </c>
      <c r="C743" s="4416">
        <v>361456</v>
      </c>
      <c r="D743" s="4400">
        <v>4498</v>
      </c>
      <c r="E743" s="4400" t="s">
        <v>696</v>
      </c>
      <c r="F743" s="4400" t="s">
        <v>34</v>
      </c>
      <c r="G743" s="4400" t="s">
        <v>536</v>
      </c>
      <c r="H743" s="4400" t="str">
        <f>A743&amp;"-"&amp;E743&amp;F743&amp;"-"&amp;G743</f>
        <v>PK5-HR-ME</v>
      </c>
      <c r="I743" s="4431" t="s">
        <v>1175</v>
      </c>
      <c r="J743" s="1983" t="s">
        <v>1189</v>
      </c>
      <c r="K743" s="4577">
        <v>180</v>
      </c>
      <c r="L743" s="1984"/>
      <c r="M743" s="1985"/>
      <c r="N743" s="4690" t="s">
        <v>80</v>
      </c>
      <c r="O743" s="4577"/>
      <c r="P743" s="4577">
        <v>240</v>
      </c>
      <c r="Q743" s="4577">
        <v>2</v>
      </c>
      <c r="R743" s="4682">
        <v>480</v>
      </c>
      <c r="S743" s="4649" t="s">
        <v>385</v>
      </c>
      <c r="T743" s="4630" t="s">
        <v>530</v>
      </c>
    </row>
    <row r="744" spans="1:20" ht="12.75" customHeight="1" thickBot="1">
      <c r="A744" s="1971" t="s">
        <v>356</v>
      </c>
      <c r="B744" s="1972"/>
      <c r="C744" s="4418"/>
      <c r="D744" s="4402"/>
      <c r="E744" s="4402"/>
      <c r="F744" s="4402"/>
      <c r="G744" s="4402"/>
      <c r="H744" s="4402"/>
      <c r="I744" s="4433"/>
      <c r="J744" s="1986" t="s">
        <v>987</v>
      </c>
      <c r="K744" s="4576"/>
      <c r="L744" s="1987"/>
      <c r="M744" s="1988"/>
      <c r="N744" s="4645"/>
      <c r="O744" s="4576"/>
      <c r="P744" s="4576"/>
      <c r="Q744" s="4576"/>
      <c r="R744" s="4643"/>
      <c r="S744" s="4650"/>
      <c r="T744" s="4630"/>
    </row>
    <row r="745" spans="1:20" ht="12" customHeight="1">
      <c r="A745" s="1971" t="s">
        <v>356</v>
      </c>
      <c r="B745" s="1972"/>
      <c r="C745" s="4590">
        <v>361457</v>
      </c>
      <c r="D745" s="4580">
        <v>4499</v>
      </c>
      <c r="E745" s="4580" t="s">
        <v>718</v>
      </c>
      <c r="F745" s="4580" t="s">
        <v>34</v>
      </c>
      <c r="G745" s="4580" t="s">
        <v>536</v>
      </c>
      <c r="H745" s="4580" t="str">
        <f>A745&amp;"-"&amp;E745&amp;F745&amp;"-"&amp;G745</f>
        <v>PK5-YR-ME</v>
      </c>
      <c r="I745" s="4578" t="s">
        <v>1175</v>
      </c>
      <c r="J745" s="1986" t="s">
        <v>978</v>
      </c>
      <c r="K745" s="4575">
        <v>365</v>
      </c>
      <c r="L745" s="1987"/>
      <c r="M745" s="1988"/>
      <c r="N745" s="4644" t="s">
        <v>80</v>
      </c>
      <c r="O745" s="4575"/>
      <c r="P745" s="4575">
        <v>240</v>
      </c>
      <c r="Q745" s="4575">
        <v>2</v>
      </c>
      <c r="R745" s="4642">
        <f>P745*Q745</f>
        <v>480</v>
      </c>
      <c r="S745" s="4649" t="s">
        <v>385</v>
      </c>
      <c r="T745" s="4630" t="s">
        <v>530</v>
      </c>
    </row>
    <row r="746" spans="1:20" ht="12.75" customHeight="1" thickBot="1">
      <c r="A746" s="1971" t="s">
        <v>356</v>
      </c>
      <c r="B746" s="1972"/>
      <c r="C746" s="4418"/>
      <c r="D746" s="4402"/>
      <c r="E746" s="4402"/>
      <c r="F746" s="4402"/>
      <c r="G746" s="4402"/>
      <c r="H746" s="4402"/>
      <c r="I746" s="4433"/>
      <c r="J746" s="1986" t="s">
        <v>986</v>
      </c>
      <c r="K746" s="4576"/>
      <c r="L746" s="1987"/>
      <c r="M746" s="1988"/>
      <c r="N746" s="4645"/>
      <c r="O746" s="4576"/>
      <c r="P746" s="4576"/>
      <c r="Q746" s="4576"/>
      <c r="R746" s="4643"/>
      <c r="S746" s="4650"/>
      <c r="T746" s="4630"/>
    </row>
    <row r="747" spans="1:20" ht="12" customHeight="1">
      <c r="A747" s="1971" t="s">
        <v>356</v>
      </c>
      <c r="B747" s="1972"/>
      <c r="C747" s="4590">
        <v>363316</v>
      </c>
      <c r="D747" s="4580">
        <v>4500</v>
      </c>
      <c r="E747" s="4580" t="s">
        <v>696</v>
      </c>
      <c r="F747" s="4580" t="s">
        <v>34</v>
      </c>
      <c r="G747" s="4580" t="s">
        <v>536</v>
      </c>
      <c r="H747" s="4580" t="str">
        <f>A747&amp;"-"&amp;E747&amp;F747&amp;"-"&amp;G747</f>
        <v>PK5-HR-ME</v>
      </c>
      <c r="I747" s="4578" t="s">
        <v>1175</v>
      </c>
      <c r="J747" s="1989" t="s">
        <v>1189</v>
      </c>
      <c r="K747" s="4575">
        <v>180</v>
      </c>
      <c r="L747" s="1990"/>
      <c r="M747" s="1991"/>
      <c r="N747" s="4646" t="s">
        <v>80</v>
      </c>
      <c r="O747" s="4647"/>
      <c r="P747" s="4647">
        <v>240</v>
      </c>
      <c r="Q747" s="4647">
        <v>2</v>
      </c>
      <c r="R747" s="4648">
        <v>480</v>
      </c>
      <c r="S747" s="4649" t="s">
        <v>385</v>
      </c>
      <c r="T747" s="4630" t="s">
        <v>530</v>
      </c>
    </row>
    <row r="748" spans="1:20" ht="12.75" customHeight="1" thickBot="1">
      <c r="A748" s="1971" t="s">
        <v>356</v>
      </c>
      <c r="B748" s="1972"/>
      <c r="C748" s="4418"/>
      <c r="D748" s="4402"/>
      <c r="E748" s="4402"/>
      <c r="F748" s="4402"/>
      <c r="G748" s="4402"/>
      <c r="H748" s="4402"/>
      <c r="I748" s="4433"/>
      <c r="J748" s="1986" t="s">
        <v>987</v>
      </c>
      <c r="K748" s="4576"/>
      <c r="L748" s="1987"/>
      <c r="M748" s="1988"/>
      <c r="N748" s="4645"/>
      <c r="O748" s="4576"/>
      <c r="P748" s="4576"/>
      <c r="Q748" s="4576"/>
      <c r="R748" s="4643"/>
      <c r="S748" s="4650"/>
      <c r="T748" s="4630"/>
    </row>
    <row r="749" spans="1:20" ht="12" customHeight="1">
      <c r="A749" s="1971" t="s">
        <v>356</v>
      </c>
      <c r="B749" s="1972"/>
      <c r="C749" s="4590">
        <v>363240</v>
      </c>
      <c r="D749" s="4580">
        <v>4501</v>
      </c>
      <c r="E749" s="4580" t="s">
        <v>718</v>
      </c>
      <c r="F749" s="4580" t="s">
        <v>34</v>
      </c>
      <c r="G749" s="4580" t="s">
        <v>536</v>
      </c>
      <c r="H749" s="4580" t="str">
        <f>A749&amp;"-"&amp;E749&amp;F749&amp;"-"&amp;G749</f>
        <v>PK5-YR-ME</v>
      </c>
      <c r="I749" s="4578" t="s">
        <v>1176</v>
      </c>
      <c r="J749" s="1986" t="s">
        <v>978</v>
      </c>
      <c r="K749" s="4575">
        <v>365</v>
      </c>
      <c r="L749" s="1987"/>
      <c r="M749" s="1988"/>
      <c r="N749" s="4644" t="s">
        <v>80</v>
      </c>
      <c r="O749" s="4575"/>
      <c r="P749" s="4575">
        <v>240</v>
      </c>
      <c r="Q749" s="4575">
        <v>2</v>
      </c>
      <c r="R749" s="4642">
        <f>P749*Q749</f>
        <v>480</v>
      </c>
      <c r="S749" s="4649" t="s">
        <v>385</v>
      </c>
      <c r="T749" s="4630" t="s">
        <v>530</v>
      </c>
    </row>
    <row r="750" spans="1:20" ht="12.75" customHeight="1" thickBot="1">
      <c r="A750" s="1971" t="s">
        <v>356</v>
      </c>
      <c r="B750" s="1972"/>
      <c r="C750" s="4591"/>
      <c r="D750" s="4581"/>
      <c r="E750" s="4581"/>
      <c r="F750" s="4581"/>
      <c r="G750" s="4581"/>
      <c r="H750" s="4581"/>
      <c r="I750" s="4579"/>
      <c r="J750" s="2031" t="s">
        <v>986</v>
      </c>
      <c r="K750" s="4592"/>
      <c r="L750" s="2032"/>
      <c r="M750" s="2033"/>
      <c r="N750" s="4681"/>
      <c r="O750" s="4592"/>
      <c r="P750" s="4592"/>
      <c r="Q750" s="4592"/>
      <c r="R750" s="4691"/>
      <c r="S750" s="4650"/>
      <c r="T750" s="4630"/>
    </row>
    <row r="751" spans="1:20" ht="12" customHeight="1">
      <c r="A751" s="1971" t="s">
        <v>356</v>
      </c>
      <c r="B751" s="1972"/>
      <c r="C751" s="639">
        <v>363234</v>
      </c>
      <c r="D751" s="639">
        <v>4502</v>
      </c>
      <c r="E751" s="640" t="s">
        <v>846</v>
      </c>
      <c r="F751" s="639" t="s">
        <v>32</v>
      </c>
      <c r="G751" s="640" t="s">
        <v>536</v>
      </c>
      <c r="H751" s="640" t="str">
        <f>A751&amp;"-"&amp;E751&amp;F751&amp;"-"&amp;G751</f>
        <v>PK5-QI-ME</v>
      </c>
      <c r="I751" s="949" t="s">
        <v>1205</v>
      </c>
      <c r="J751" s="1640" t="s">
        <v>990</v>
      </c>
      <c r="K751" s="1248">
        <v>90</v>
      </c>
      <c r="L751" s="701"/>
      <c r="M751" s="702"/>
      <c r="N751" s="1248" t="s">
        <v>80</v>
      </c>
      <c r="O751" s="1248"/>
      <c r="P751" s="1248">
        <v>60</v>
      </c>
      <c r="Q751" s="1248">
        <v>2</v>
      </c>
      <c r="R751" s="1248">
        <v>120</v>
      </c>
      <c r="S751" s="1949" t="s">
        <v>383</v>
      </c>
      <c r="T751" s="1261" t="s">
        <v>529</v>
      </c>
    </row>
    <row r="752" spans="1:20" ht="12" customHeight="1" thickBot="1">
      <c r="A752" s="1971" t="s">
        <v>356</v>
      </c>
      <c r="B752" s="1972"/>
      <c r="C752" s="2040">
        <v>363235</v>
      </c>
      <c r="D752" s="2040">
        <v>4505</v>
      </c>
      <c r="E752" s="2041" t="s">
        <v>696</v>
      </c>
      <c r="F752" s="2040" t="s">
        <v>34</v>
      </c>
      <c r="G752" s="2041" t="s">
        <v>536</v>
      </c>
      <c r="H752" s="2041" t="str">
        <f>A752&amp;"-"&amp;E752&amp;F752&amp;"-"&amp;G752</f>
        <v>PK5-HR-ME</v>
      </c>
      <c r="I752" s="2042" t="s">
        <v>1205</v>
      </c>
      <c r="J752" s="2043" t="s">
        <v>988</v>
      </c>
      <c r="K752" s="2044">
        <v>180</v>
      </c>
      <c r="L752" s="2045"/>
      <c r="M752" s="2046"/>
      <c r="N752" s="2044" t="s">
        <v>80</v>
      </c>
      <c r="O752" s="2044"/>
      <c r="P752" s="2044">
        <v>240</v>
      </c>
      <c r="Q752" s="2044">
        <v>2</v>
      </c>
      <c r="R752" s="2044">
        <v>480</v>
      </c>
      <c r="S752" s="2047" t="s">
        <v>385</v>
      </c>
      <c r="T752" s="665" t="s">
        <v>530</v>
      </c>
    </row>
    <row r="753" spans="1:20" ht="12" customHeight="1" thickBot="1">
      <c r="A753" s="1971" t="s">
        <v>356</v>
      </c>
      <c r="B753" s="1972"/>
      <c r="C753" s="631">
        <v>363232</v>
      </c>
      <c r="D753" s="631">
        <v>4506</v>
      </c>
      <c r="E753" s="974" t="s">
        <v>846</v>
      </c>
      <c r="F753" s="975" t="s">
        <v>42</v>
      </c>
      <c r="G753" s="974" t="s">
        <v>536</v>
      </c>
      <c r="H753" s="974" t="str">
        <f t="shared" ref="H753:H759" si="123">A753&amp;"-"&amp;E753&amp;F753&amp;"-"&amp;G753</f>
        <v>PK5-QL-ME</v>
      </c>
      <c r="I753" s="1337" t="s">
        <v>1171</v>
      </c>
      <c r="J753" s="1338" t="s">
        <v>1206</v>
      </c>
      <c r="K753" s="601">
        <v>90</v>
      </c>
      <c r="L753" s="605"/>
      <c r="M753" s="606"/>
      <c r="N753" s="601"/>
      <c r="O753" s="601" t="s">
        <v>80</v>
      </c>
      <c r="P753" s="601">
        <v>30</v>
      </c>
      <c r="Q753" s="601">
        <v>1</v>
      </c>
      <c r="R753" s="636">
        <f t="shared" ref="R753:R756" si="124">P753*Q753</f>
        <v>30</v>
      </c>
      <c r="S753" s="1953" t="s">
        <v>503</v>
      </c>
      <c r="T753" s="1261" t="s">
        <v>528</v>
      </c>
    </row>
    <row r="754" spans="1:20" ht="12.75" customHeight="1" thickBot="1">
      <c r="A754" s="1971" t="s">
        <v>356</v>
      </c>
      <c r="B754" s="1972"/>
      <c r="C754" s="644">
        <v>363233</v>
      </c>
      <c r="D754" s="644">
        <v>4507</v>
      </c>
      <c r="E754" s="614" t="s">
        <v>846</v>
      </c>
      <c r="F754" s="991" t="s">
        <v>42</v>
      </c>
      <c r="G754" s="614" t="s">
        <v>536</v>
      </c>
      <c r="H754" s="614" t="str">
        <f t="shared" si="123"/>
        <v>PK5-QL-ME</v>
      </c>
      <c r="I754" s="748" t="s">
        <v>1172</v>
      </c>
      <c r="J754" s="1339" t="s">
        <v>1206</v>
      </c>
      <c r="K754" s="615">
        <v>90</v>
      </c>
      <c r="L754" s="616"/>
      <c r="M754" s="617"/>
      <c r="N754" s="615"/>
      <c r="O754" s="615" t="s">
        <v>80</v>
      </c>
      <c r="P754" s="615">
        <v>30</v>
      </c>
      <c r="Q754" s="615">
        <v>1</v>
      </c>
      <c r="R754" s="750">
        <f t="shared" si="124"/>
        <v>30</v>
      </c>
      <c r="S754" s="1953" t="s">
        <v>503</v>
      </c>
      <c r="T754" s="1261" t="s">
        <v>528</v>
      </c>
    </row>
    <row r="755" spans="1:20" ht="12" customHeight="1" thickBot="1">
      <c r="A755" s="1971" t="s">
        <v>356</v>
      </c>
      <c r="B755" s="1972"/>
      <c r="C755" s="631">
        <v>363236</v>
      </c>
      <c r="D755" s="631">
        <v>4508</v>
      </c>
      <c r="E755" s="974" t="s">
        <v>846</v>
      </c>
      <c r="F755" s="975" t="s">
        <v>42</v>
      </c>
      <c r="G755" s="974" t="s">
        <v>536</v>
      </c>
      <c r="H755" s="974" t="str">
        <f t="shared" si="123"/>
        <v>PK5-QL-ME</v>
      </c>
      <c r="I755" s="1337" t="s">
        <v>1180</v>
      </c>
      <c r="J755" s="1338" t="s">
        <v>1190</v>
      </c>
      <c r="K755" s="601">
        <v>90</v>
      </c>
      <c r="L755" s="605"/>
      <c r="M755" s="606"/>
      <c r="N755" s="601"/>
      <c r="O755" s="601" t="s">
        <v>80</v>
      </c>
      <c r="P755" s="601">
        <v>30</v>
      </c>
      <c r="Q755" s="601">
        <v>1</v>
      </c>
      <c r="R755" s="636">
        <f t="shared" si="124"/>
        <v>30</v>
      </c>
      <c r="S755" s="1953" t="s">
        <v>503</v>
      </c>
      <c r="T755" s="1261" t="s">
        <v>528</v>
      </c>
    </row>
    <row r="756" spans="1:20" ht="12.75" customHeight="1" thickBot="1">
      <c r="A756" s="1971" t="s">
        <v>356</v>
      </c>
      <c r="B756" s="1972"/>
      <c r="C756" s="2015">
        <v>363237</v>
      </c>
      <c r="D756" s="2015">
        <v>4509</v>
      </c>
      <c r="E756" s="2016" t="s">
        <v>718</v>
      </c>
      <c r="F756" s="2015" t="s">
        <v>34</v>
      </c>
      <c r="G756" s="2016" t="s">
        <v>536</v>
      </c>
      <c r="H756" s="2016" t="str">
        <f t="shared" si="123"/>
        <v>PK5-YR-ME</v>
      </c>
      <c r="I756" s="2017" t="s">
        <v>1180</v>
      </c>
      <c r="J756" s="2018" t="s">
        <v>989</v>
      </c>
      <c r="K756" s="2019">
        <v>365</v>
      </c>
      <c r="L756" s="2020"/>
      <c r="M756" s="2021"/>
      <c r="N756" s="2019" t="s">
        <v>80</v>
      </c>
      <c r="O756" s="2019"/>
      <c r="P756" s="2022">
        <v>240</v>
      </c>
      <c r="Q756" s="2022">
        <v>2</v>
      </c>
      <c r="R756" s="2023">
        <f t="shared" si="124"/>
        <v>480</v>
      </c>
      <c r="S756" s="2024" t="s">
        <v>385</v>
      </c>
      <c r="T756" s="665" t="s">
        <v>530</v>
      </c>
    </row>
    <row r="757" spans="1:20" ht="12" customHeight="1" thickBot="1">
      <c r="A757" s="1971" t="s">
        <v>356</v>
      </c>
      <c r="B757" s="1972"/>
      <c r="C757" s="631">
        <v>363238</v>
      </c>
      <c r="D757" s="631">
        <v>4510</v>
      </c>
      <c r="E757" s="974" t="s">
        <v>846</v>
      </c>
      <c r="F757" s="975" t="s">
        <v>42</v>
      </c>
      <c r="G757" s="974" t="s">
        <v>536</v>
      </c>
      <c r="H757" s="974" t="str">
        <f t="shared" si="123"/>
        <v>PK5-QL-ME</v>
      </c>
      <c r="I757" s="1337" t="s">
        <v>1179</v>
      </c>
      <c r="J757" s="1338" t="s">
        <v>1190</v>
      </c>
      <c r="K757" s="601">
        <v>90</v>
      </c>
      <c r="L757" s="605"/>
      <c r="M757" s="606"/>
      <c r="N757" s="601"/>
      <c r="O757" s="601" t="s">
        <v>80</v>
      </c>
      <c r="P757" s="601">
        <v>30</v>
      </c>
      <c r="Q757" s="601">
        <v>1</v>
      </c>
      <c r="R757" s="636">
        <f t="shared" ref="R757:R758" si="125">P757*Q757</f>
        <v>30</v>
      </c>
      <c r="S757" s="1953" t="s">
        <v>503</v>
      </c>
      <c r="T757" s="1261" t="s">
        <v>528</v>
      </c>
    </row>
    <row r="758" spans="1:20" ht="12.75" customHeight="1" thickBot="1">
      <c r="A758" s="1971" t="s">
        <v>356</v>
      </c>
      <c r="B758" s="1972"/>
      <c r="C758" s="2015">
        <v>363239</v>
      </c>
      <c r="D758" s="2015">
        <v>4511</v>
      </c>
      <c r="E758" s="2016" t="s">
        <v>718</v>
      </c>
      <c r="F758" s="2015" t="s">
        <v>34</v>
      </c>
      <c r="G758" s="2016" t="s">
        <v>536</v>
      </c>
      <c r="H758" s="2016" t="str">
        <f t="shared" si="123"/>
        <v>PK5-YR-ME</v>
      </c>
      <c r="I758" s="2017" t="s">
        <v>1179</v>
      </c>
      <c r="J758" s="2018" t="s">
        <v>989</v>
      </c>
      <c r="K758" s="2019">
        <v>365</v>
      </c>
      <c r="L758" s="2020"/>
      <c r="M758" s="2021"/>
      <c r="N758" s="2019" t="s">
        <v>80</v>
      </c>
      <c r="O758" s="2019"/>
      <c r="P758" s="2022">
        <v>240</v>
      </c>
      <c r="Q758" s="2022">
        <v>2</v>
      </c>
      <c r="R758" s="2023">
        <f t="shared" si="125"/>
        <v>480</v>
      </c>
      <c r="S758" s="2024" t="s">
        <v>385</v>
      </c>
      <c r="T758" s="665" t="s">
        <v>530</v>
      </c>
    </row>
    <row r="759" spans="1:20" ht="12" customHeight="1">
      <c r="A759" s="1971" t="s">
        <v>356</v>
      </c>
      <c r="B759" s="1972"/>
      <c r="C759" s="1687">
        <v>361458</v>
      </c>
      <c r="D759" s="1687">
        <v>4512</v>
      </c>
      <c r="E759" s="1719" t="s">
        <v>846</v>
      </c>
      <c r="F759" s="1719" t="s">
        <v>32</v>
      </c>
      <c r="G759" s="1719" t="s">
        <v>536</v>
      </c>
      <c r="H759" s="1719" t="str">
        <f t="shared" si="123"/>
        <v>PK5-QI-ME</v>
      </c>
      <c r="I759" s="1680" t="s">
        <v>1177</v>
      </c>
      <c r="J759" s="1981" t="s">
        <v>1191</v>
      </c>
      <c r="K759" s="1680">
        <v>90</v>
      </c>
      <c r="L759" s="605"/>
      <c r="M759" s="606"/>
      <c r="N759" s="4639" t="s">
        <v>80</v>
      </c>
      <c r="O759" s="3742"/>
      <c r="P759" s="3742">
        <v>60</v>
      </c>
      <c r="Q759" s="3742">
        <v>2</v>
      </c>
      <c r="R759" s="3745">
        <f t="shared" ref="R759" si="126">P759*Q759</f>
        <v>120</v>
      </c>
      <c r="S759" s="3886" t="s">
        <v>383</v>
      </c>
      <c r="T759" s="4470" t="s">
        <v>529</v>
      </c>
    </row>
    <row r="760" spans="1:20" ht="12" customHeight="1">
      <c r="A760" s="1971" t="s">
        <v>356</v>
      </c>
      <c r="B760" s="1972"/>
      <c r="C760" s="646"/>
      <c r="D760" s="646"/>
      <c r="E760" s="1697"/>
      <c r="F760" s="1697"/>
      <c r="G760" s="1697"/>
      <c r="H760" s="1697"/>
      <c r="I760" s="730"/>
      <c r="J760" s="1341" t="s">
        <v>993</v>
      </c>
      <c r="K760" s="730"/>
      <c r="L760" s="611"/>
      <c r="M760" s="612"/>
      <c r="N760" s="4640"/>
      <c r="O760" s="3743"/>
      <c r="P760" s="3743"/>
      <c r="Q760" s="3743"/>
      <c r="R760" s="3616"/>
      <c r="S760" s="3891"/>
      <c r="T760" s="4470"/>
    </row>
    <row r="761" spans="1:20" ht="12.75" customHeight="1" thickBot="1">
      <c r="A761" s="1971" t="s">
        <v>356</v>
      </c>
      <c r="B761" s="1972"/>
      <c r="C761" s="639"/>
      <c r="D761" s="639"/>
      <c r="E761" s="993"/>
      <c r="F761" s="993"/>
      <c r="G761" s="993"/>
      <c r="H761" s="993"/>
      <c r="I761" s="949"/>
      <c r="J761" s="1980" t="s">
        <v>991</v>
      </c>
      <c r="K761" s="949"/>
      <c r="L761" s="611"/>
      <c r="M761" s="612"/>
      <c r="N761" s="4685"/>
      <c r="O761" s="3744"/>
      <c r="P761" s="3744"/>
      <c r="Q761" s="3744"/>
      <c r="R761" s="3746"/>
      <c r="S761" s="3887"/>
      <c r="T761" s="4470"/>
    </row>
    <row r="762" spans="1:20" ht="12.75" customHeight="1" thickBot="1">
      <c r="A762" s="1971" t="s">
        <v>356</v>
      </c>
      <c r="B762" s="1972"/>
      <c r="C762" s="4584">
        <v>363147</v>
      </c>
      <c r="D762" s="4586">
        <v>4513</v>
      </c>
      <c r="E762" s="4586" t="s">
        <v>696</v>
      </c>
      <c r="F762" s="4586" t="s">
        <v>34</v>
      </c>
      <c r="G762" s="4586" t="s">
        <v>536</v>
      </c>
      <c r="H762" s="4586" t="str">
        <f t="shared" ref="H762" si="127">A762&amp;"-"&amp;E762&amp;F762&amp;"-"&amp;G762</f>
        <v>PK5-HR-ME</v>
      </c>
      <c r="I762" s="4588" t="s">
        <v>1177</v>
      </c>
      <c r="J762" s="2034" t="s">
        <v>992</v>
      </c>
      <c r="K762" s="4582">
        <v>180</v>
      </c>
      <c r="L762" s="2035"/>
      <c r="M762" s="2036"/>
      <c r="N762" s="4688" t="s">
        <v>80</v>
      </c>
      <c r="O762" s="4582"/>
      <c r="P762" s="4582">
        <v>240</v>
      </c>
      <c r="Q762" s="4582">
        <v>2</v>
      </c>
      <c r="R762" s="4709">
        <f t="shared" ref="R762" si="128">P762*Q762</f>
        <v>480</v>
      </c>
      <c r="S762" s="4704" t="s">
        <v>385</v>
      </c>
      <c r="T762" s="4630" t="s">
        <v>530</v>
      </c>
    </row>
    <row r="763" spans="1:20" ht="12.75" customHeight="1" thickBot="1">
      <c r="A763" s="1971" t="s">
        <v>356</v>
      </c>
      <c r="B763" s="1972"/>
      <c r="C763" s="4585"/>
      <c r="D763" s="4587"/>
      <c r="E763" s="4587"/>
      <c r="F763" s="4587"/>
      <c r="G763" s="4587"/>
      <c r="H763" s="4587"/>
      <c r="I763" s="4589"/>
      <c r="J763" s="2037" t="s">
        <v>1070</v>
      </c>
      <c r="K763" s="4583"/>
      <c r="L763" s="2038"/>
      <c r="M763" s="2039"/>
      <c r="N763" s="4689"/>
      <c r="O763" s="4583"/>
      <c r="P763" s="4583"/>
      <c r="Q763" s="4583"/>
      <c r="R763" s="4710"/>
      <c r="S763" s="4705"/>
      <c r="T763" s="4630"/>
    </row>
    <row r="764" spans="1:20" ht="12" customHeight="1">
      <c r="A764" s="1971" t="s">
        <v>356</v>
      </c>
      <c r="B764" s="1972"/>
      <c r="C764" s="631">
        <v>361459</v>
      </c>
      <c r="D764" s="631">
        <v>4514</v>
      </c>
      <c r="E764" s="1992" t="s">
        <v>846</v>
      </c>
      <c r="F764" s="1992" t="s">
        <v>32</v>
      </c>
      <c r="G764" s="1992" t="s">
        <v>536</v>
      </c>
      <c r="H764" s="1992" t="str">
        <f t="shared" ref="H764" si="129">A764&amp;"-"&amp;E764&amp;F764&amp;"-"&amp;G764</f>
        <v>PK5-QI-ME</v>
      </c>
      <c r="I764" s="634" t="s">
        <v>1178</v>
      </c>
      <c r="J764" s="1981" t="s">
        <v>1191</v>
      </c>
      <c r="K764" s="634">
        <v>90</v>
      </c>
      <c r="L764" s="605"/>
      <c r="M764" s="606"/>
      <c r="N764" s="4686" t="s">
        <v>80</v>
      </c>
      <c r="O764" s="3736"/>
      <c r="P764" s="3736">
        <v>60</v>
      </c>
      <c r="Q764" s="3736">
        <v>2</v>
      </c>
      <c r="R764" s="3737">
        <f t="shared" ref="R764" si="130">P764*Q764</f>
        <v>120</v>
      </c>
      <c r="S764" s="4631" t="s">
        <v>383</v>
      </c>
      <c r="T764" s="4470" t="s">
        <v>529</v>
      </c>
    </row>
    <row r="765" spans="1:20" ht="12" customHeight="1">
      <c r="A765" s="1971" t="s">
        <v>356</v>
      </c>
      <c r="B765" s="1972"/>
      <c r="C765" s="632"/>
      <c r="D765" s="632"/>
      <c r="E765" s="996"/>
      <c r="F765" s="996"/>
      <c r="G765" s="996"/>
      <c r="H765" s="996"/>
      <c r="I765" s="641"/>
      <c r="J765" s="1341" t="s">
        <v>993</v>
      </c>
      <c r="K765" s="641"/>
      <c r="L765" s="611"/>
      <c r="M765" s="612"/>
      <c r="N765" s="4687"/>
      <c r="O765" s="3724"/>
      <c r="P765" s="3724"/>
      <c r="Q765" s="3724"/>
      <c r="R765" s="3725"/>
      <c r="S765" s="4632"/>
      <c r="T765" s="4470"/>
    </row>
    <row r="766" spans="1:20" ht="12" customHeight="1">
      <c r="A766" s="1971" t="s">
        <v>356</v>
      </c>
      <c r="B766" s="1972"/>
      <c r="C766" s="632"/>
      <c r="D766" s="632"/>
      <c r="E766" s="996"/>
      <c r="F766" s="996"/>
      <c r="G766" s="996"/>
      <c r="H766" s="996"/>
      <c r="I766" s="641"/>
      <c r="J766" s="1341" t="s">
        <v>991</v>
      </c>
      <c r="K766" s="641"/>
      <c r="L766" s="611"/>
      <c r="M766" s="612"/>
      <c r="N766" s="4687"/>
      <c r="O766" s="3724"/>
      <c r="P766" s="3724"/>
      <c r="Q766" s="3724"/>
      <c r="R766" s="3725"/>
      <c r="S766" s="4632"/>
      <c r="T766" s="4470"/>
    </row>
    <row r="767" spans="1:20" ht="12" customHeight="1">
      <c r="A767" s="1971" t="s">
        <v>356</v>
      </c>
      <c r="B767" s="1972"/>
      <c r="C767" s="4584">
        <v>363148</v>
      </c>
      <c r="D767" s="4586">
        <v>4515</v>
      </c>
      <c r="E767" s="4586" t="s">
        <v>696</v>
      </c>
      <c r="F767" s="4586" t="s">
        <v>34</v>
      </c>
      <c r="G767" s="4586" t="s">
        <v>536</v>
      </c>
      <c r="H767" s="4586" t="str">
        <f>A768&amp;"-"&amp;E767&amp;F767&amp;"-"&amp;G767</f>
        <v>PK5-HR-ME</v>
      </c>
      <c r="I767" s="4588" t="s">
        <v>1178</v>
      </c>
      <c r="J767" s="2034" t="s">
        <v>992</v>
      </c>
      <c r="K767" s="4582">
        <v>180</v>
      </c>
      <c r="L767" s="2045"/>
      <c r="M767" s="2046"/>
      <c r="N767" s="4683" t="s">
        <v>80</v>
      </c>
      <c r="O767" s="4692"/>
      <c r="P767" s="4692">
        <v>240</v>
      </c>
      <c r="Q767" s="4692">
        <v>2</v>
      </c>
      <c r="R767" s="4694">
        <f>P767*Q767</f>
        <v>480</v>
      </c>
      <c r="S767" s="4696" t="s">
        <v>385</v>
      </c>
      <c r="T767" s="4630" t="s">
        <v>530</v>
      </c>
    </row>
    <row r="768" spans="1:20" ht="12.75" customHeight="1" thickBot="1">
      <c r="A768" s="1971" t="s">
        <v>356</v>
      </c>
      <c r="B768" s="1972"/>
      <c r="C768" s="4585"/>
      <c r="D768" s="4587"/>
      <c r="E768" s="4587"/>
      <c r="F768" s="4587"/>
      <c r="G768" s="4587"/>
      <c r="H768" s="4587"/>
      <c r="I768" s="4589"/>
      <c r="J768" s="2037" t="s">
        <v>1071</v>
      </c>
      <c r="K768" s="4583"/>
      <c r="L768" s="2035"/>
      <c r="M768" s="2036"/>
      <c r="N768" s="4684"/>
      <c r="O768" s="4693"/>
      <c r="P768" s="4693"/>
      <c r="Q768" s="4693"/>
      <c r="R768" s="4695"/>
      <c r="S768" s="4697"/>
      <c r="T768" s="4630"/>
    </row>
    <row r="769" spans="1:20" ht="12" customHeight="1">
      <c r="A769" s="1971" t="s">
        <v>356</v>
      </c>
      <c r="B769" s="1972"/>
      <c r="C769" s="3793">
        <v>361460</v>
      </c>
      <c r="D769" s="3759">
        <v>4516</v>
      </c>
      <c r="E769" s="3759" t="s">
        <v>696</v>
      </c>
      <c r="F769" s="3759" t="s">
        <v>9</v>
      </c>
      <c r="G769" s="3759" t="s">
        <v>697</v>
      </c>
      <c r="H769" s="3759" t="str">
        <f t="shared" ref="H769" si="131">A769&amp;"-"&amp;E769&amp;F769&amp;"-"&amp;G769</f>
        <v>PK5-HC-EE</v>
      </c>
      <c r="I769" s="3752" t="s">
        <v>938</v>
      </c>
      <c r="J769" s="1640" t="s">
        <v>1565</v>
      </c>
      <c r="K769" s="1680">
        <v>180</v>
      </c>
      <c r="L769" s="1172"/>
      <c r="M769" s="1173"/>
      <c r="N769" s="4639" t="s">
        <v>80</v>
      </c>
      <c r="O769" s="3742"/>
      <c r="P769" s="3742">
        <v>240</v>
      </c>
      <c r="Q769" s="3742">
        <v>2</v>
      </c>
      <c r="R769" s="3745">
        <f t="shared" ref="R769" si="132">P769*Q769</f>
        <v>480</v>
      </c>
      <c r="S769" s="3891" t="s">
        <v>384</v>
      </c>
      <c r="T769" s="4630" t="s">
        <v>531</v>
      </c>
    </row>
    <row r="770" spans="1:20" ht="12.75" customHeight="1" thickBot="1">
      <c r="A770" s="1971" t="s">
        <v>356</v>
      </c>
      <c r="B770" s="1972"/>
      <c r="C770" s="3794"/>
      <c r="D770" s="3795"/>
      <c r="E770" s="3795"/>
      <c r="F770" s="3795"/>
      <c r="G770" s="3795"/>
      <c r="H770" s="3795"/>
      <c r="I770" s="3569"/>
      <c r="J770" s="1339" t="s">
        <v>1566</v>
      </c>
      <c r="K770" s="1681"/>
      <c r="L770" s="1578"/>
      <c r="M770" s="1579"/>
      <c r="N770" s="4641"/>
      <c r="O770" s="3548"/>
      <c r="P770" s="3548"/>
      <c r="Q770" s="3548"/>
      <c r="R770" s="3890"/>
      <c r="S770" s="3887"/>
      <c r="T770" s="4630"/>
    </row>
    <row r="771" spans="1:20" ht="12.75" customHeight="1" thickBot="1">
      <c r="A771" s="1971" t="s">
        <v>356</v>
      </c>
      <c r="B771" s="1972"/>
      <c r="C771" s="1730">
        <v>363321</v>
      </c>
      <c r="D771" s="1730">
        <v>4517</v>
      </c>
      <c r="E771" s="953" t="s">
        <v>696</v>
      </c>
      <c r="F771" s="953" t="s">
        <v>32</v>
      </c>
      <c r="G771" s="953" t="s">
        <v>536</v>
      </c>
      <c r="H771" s="1345" t="str">
        <f>A771&amp;"-"&amp;E771&amp;F771&amp;"-"&amp;G771</f>
        <v>PK5-HI-ME</v>
      </c>
      <c r="I771" s="955" t="s">
        <v>1208</v>
      </c>
      <c r="J771" s="1346" t="s">
        <v>1213</v>
      </c>
      <c r="K771" s="1358">
        <v>180</v>
      </c>
      <c r="L771" s="1347"/>
      <c r="M771" s="1348"/>
      <c r="N771" s="1349" t="s">
        <v>80</v>
      </c>
      <c r="O771" s="1349"/>
      <c r="P771" s="1349">
        <v>20</v>
      </c>
      <c r="Q771" s="1349">
        <v>2</v>
      </c>
      <c r="R771" s="1350">
        <f t="shared" ref="R771" si="133">P771*Q771</f>
        <v>40</v>
      </c>
      <c r="S771" s="1340" t="s">
        <v>383</v>
      </c>
      <c r="T771" s="665" t="s">
        <v>529</v>
      </c>
    </row>
    <row r="772" spans="1:20" ht="12" customHeight="1">
      <c r="A772" s="1969" t="s">
        <v>356</v>
      </c>
      <c r="B772" s="1970" t="s">
        <v>1212</v>
      </c>
      <c r="C772" s="4416">
        <v>361461</v>
      </c>
      <c r="D772" s="4400">
        <v>4518</v>
      </c>
      <c r="E772" s="4400" t="s">
        <v>696</v>
      </c>
      <c r="F772" s="4400" t="s">
        <v>34</v>
      </c>
      <c r="G772" s="4400" t="s">
        <v>536</v>
      </c>
      <c r="H772" s="4400" t="str">
        <f>A772&amp;"-"&amp;E772&amp;F772&amp;"-"&amp;G772</f>
        <v>PK5-HR-ME</v>
      </c>
      <c r="I772" s="4431" t="s">
        <v>1175</v>
      </c>
      <c r="J772" s="1983" t="s">
        <v>1189</v>
      </c>
      <c r="K772" s="4577">
        <v>180</v>
      </c>
      <c r="L772" s="1984"/>
      <c r="M772" s="1985"/>
      <c r="N772" s="4690" t="s">
        <v>80</v>
      </c>
      <c r="O772" s="4577"/>
      <c r="P772" s="4577">
        <v>240</v>
      </c>
      <c r="Q772" s="4577">
        <v>2</v>
      </c>
      <c r="R772" s="4682">
        <v>480</v>
      </c>
      <c r="S772" s="4649" t="s">
        <v>385</v>
      </c>
      <c r="T772" s="4630" t="s">
        <v>530</v>
      </c>
    </row>
    <row r="773" spans="1:20" ht="12.75" customHeight="1" thickBot="1">
      <c r="A773" s="1971" t="s">
        <v>356</v>
      </c>
      <c r="B773" s="1972"/>
      <c r="C773" s="4418"/>
      <c r="D773" s="4402"/>
      <c r="E773" s="4402"/>
      <c r="F773" s="4402"/>
      <c r="G773" s="4402"/>
      <c r="H773" s="4402"/>
      <c r="I773" s="4433"/>
      <c r="J773" s="1986" t="s">
        <v>987</v>
      </c>
      <c r="K773" s="4576"/>
      <c r="L773" s="1987"/>
      <c r="M773" s="1988"/>
      <c r="N773" s="4645"/>
      <c r="O773" s="4576"/>
      <c r="P773" s="4576"/>
      <c r="Q773" s="4576"/>
      <c r="R773" s="4643"/>
      <c r="S773" s="4650"/>
      <c r="T773" s="4630"/>
    </row>
    <row r="774" spans="1:20" ht="12" customHeight="1">
      <c r="A774" s="1971" t="s">
        <v>356</v>
      </c>
      <c r="B774" s="1972"/>
      <c r="C774" s="4590">
        <v>361462</v>
      </c>
      <c r="D774" s="4580">
        <v>4519</v>
      </c>
      <c r="E774" s="4580" t="s">
        <v>718</v>
      </c>
      <c r="F774" s="4580" t="s">
        <v>34</v>
      </c>
      <c r="G774" s="4580" t="s">
        <v>536</v>
      </c>
      <c r="H774" s="4580" t="str">
        <f>A774&amp;"-"&amp;E774&amp;F774&amp;"-"&amp;G774</f>
        <v>PK5-YR-ME</v>
      </c>
      <c r="I774" s="4578" t="s">
        <v>1175</v>
      </c>
      <c r="J774" s="1986" t="s">
        <v>978</v>
      </c>
      <c r="K774" s="4575">
        <v>365</v>
      </c>
      <c r="L774" s="1987"/>
      <c r="M774" s="1988"/>
      <c r="N774" s="4644" t="s">
        <v>80</v>
      </c>
      <c r="O774" s="4575"/>
      <c r="P774" s="4575">
        <v>240</v>
      </c>
      <c r="Q774" s="4575">
        <v>2</v>
      </c>
      <c r="R774" s="4642">
        <f>P774*Q774</f>
        <v>480</v>
      </c>
      <c r="S774" s="4649" t="s">
        <v>385</v>
      </c>
      <c r="T774" s="4630" t="s">
        <v>530</v>
      </c>
    </row>
    <row r="775" spans="1:20" ht="12.75" customHeight="1" thickBot="1">
      <c r="A775" s="1971" t="s">
        <v>356</v>
      </c>
      <c r="B775" s="1972"/>
      <c r="C775" s="4418"/>
      <c r="D775" s="4402"/>
      <c r="E775" s="4402"/>
      <c r="F775" s="4402"/>
      <c r="G775" s="4402"/>
      <c r="H775" s="4402"/>
      <c r="I775" s="4433"/>
      <c r="J775" s="1986" t="s">
        <v>986</v>
      </c>
      <c r="K775" s="4576"/>
      <c r="L775" s="1987"/>
      <c r="M775" s="1988"/>
      <c r="N775" s="4645"/>
      <c r="O775" s="4576"/>
      <c r="P775" s="4576"/>
      <c r="Q775" s="4576"/>
      <c r="R775" s="4643"/>
      <c r="S775" s="4650"/>
      <c r="T775" s="4630"/>
    </row>
    <row r="776" spans="1:20" ht="12" customHeight="1">
      <c r="A776" s="1971" t="s">
        <v>356</v>
      </c>
      <c r="B776" s="1972"/>
      <c r="C776" s="4590">
        <v>361463</v>
      </c>
      <c r="D776" s="4580">
        <v>4520</v>
      </c>
      <c r="E776" s="4580" t="s">
        <v>696</v>
      </c>
      <c r="F776" s="4580" t="s">
        <v>34</v>
      </c>
      <c r="G776" s="4580" t="s">
        <v>536</v>
      </c>
      <c r="H776" s="4580" t="str">
        <f>A776&amp;"-"&amp;E776&amp;F776&amp;"-"&amp;G776</f>
        <v>PK5-HR-ME</v>
      </c>
      <c r="I776" s="4578" t="s">
        <v>1176</v>
      </c>
      <c r="J776" s="1989" t="s">
        <v>1189</v>
      </c>
      <c r="K776" s="4575">
        <v>180</v>
      </c>
      <c r="L776" s="1990"/>
      <c r="M776" s="1991"/>
      <c r="N776" s="4646" t="s">
        <v>80</v>
      </c>
      <c r="O776" s="4647"/>
      <c r="P776" s="4647">
        <v>240</v>
      </c>
      <c r="Q776" s="4647">
        <v>2</v>
      </c>
      <c r="R776" s="4648">
        <v>480</v>
      </c>
      <c r="S776" s="4649" t="s">
        <v>385</v>
      </c>
      <c r="T776" s="4630" t="s">
        <v>530</v>
      </c>
    </row>
    <row r="777" spans="1:20" ht="12.75" customHeight="1" thickBot="1">
      <c r="A777" s="1971" t="s">
        <v>356</v>
      </c>
      <c r="B777" s="1972"/>
      <c r="C777" s="4418"/>
      <c r="D777" s="4402"/>
      <c r="E777" s="4402"/>
      <c r="F777" s="4402"/>
      <c r="G777" s="4402"/>
      <c r="H777" s="4402"/>
      <c r="I777" s="4433"/>
      <c r="J777" s="1986" t="s">
        <v>987</v>
      </c>
      <c r="K777" s="4576"/>
      <c r="L777" s="1987"/>
      <c r="M777" s="1988"/>
      <c r="N777" s="4645"/>
      <c r="O777" s="4576"/>
      <c r="P777" s="4576"/>
      <c r="Q777" s="4576"/>
      <c r="R777" s="4643"/>
      <c r="S777" s="4650"/>
      <c r="T777" s="4630"/>
    </row>
    <row r="778" spans="1:20" ht="12" customHeight="1">
      <c r="A778" s="1971" t="s">
        <v>356</v>
      </c>
      <c r="B778" s="1972"/>
      <c r="C778" s="4590">
        <v>361464</v>
      </c>
      <c r="D778" s="4580">
        <v>4521</v>
      </c>
      <c r="E778" s="4580" t="s">
        <v>718</v>
      </c>
      <c r="F778" s="4580" t="s">
        <v>34</v>
      </c>
      <c r="G778" s="4580" t="s">
        <v>536</v>
      </c>
      <c r="H778" s="4580" t="str">
        <f>A778&amp;"-"&amp;E778&amp;F778&amp;"-"&amp;G778</f>
        <v>PK5-YR-ME</v>
      </c>
      <c r="I778" s="4578" t="s">
        <v>1176</v>
      </c>
      <c r="J778" s="1986" t="s">
        <v>978</v>
      </c>
      <c r="K778" s="4575">
        <v>365</v>
      </c>
      <c r="L778" s="1987"/>
      <c r="M778" s="1988"/>
      <c r="N778" s="4644" t="s">
        <v>80</v>
      </c>
      <c r="O778" s="4575"/>
      <c r="P778" s="4575">
        <v>240</v>
      </c>
      <c r="Q778" s="4575">
        <v>2</v>
      </c>
      <c r="R778" s="4642">
        <f>P778*Q778</f>
        <v>480</v>
      </c>
      <c r="S778" s="4649" t="s">
        <v>385</v>
      </c>
      <c r="T778" s="4630" t="s">
        <v>530</v>
      </c>
    </row>
    <row r="779" spans="1:20" ht="12.75" customHeight="1" thickBot="1">
      <c r="A779" s="1971" t="s">
        <v>356</v>
      </c>
      <c r="B779" s="1972"/>
      <c r="C779" s="4591"/>
      <c r="D779" s="4581"/>
      <c r="E779" s="4581"/>
      <c r="F779" s="4581"/>
      <c r="G779" s="4581"/>
      <c r="H779" s="4581"/>
      <c r="I779" s="4579"/>
      <c r="J779" s="2031" t="s">
        <v>986</v>
      </c>
      <c r="K779" s="4592"/>
      <c r="L779" s="2032"/>
      <c r="M779" s="2033"/>
      <c r="N779" s="4681"/>
      <c r="O779" s="4592"/>
      <c r="P779" s="4592"/>
      <c r="Q779" s="4592"/>
      <c r="R779" s="4691"/>
      <c r="S779" s="4650"/>
      <c r="T779" s="4630"/>
    </row>
    <row r="780" spans="1:20" ht="12" customHeight="1">
      <c r="A780" s="1971" t="s">
        <v>356</v>
      </c>
      <c r="B780" s="1972"/>
      <c r="C780" s="639">
        <v>363322</v>
      </c>
      <c r="D780" s="639">
        <v>4522</v>
      </c>
      <c r="E780" s="640" t="s">
        <v>846</v>
      </c>
      <c r="F780" s="639" t="s">
        <v>32</v>
      </c>
      <c r="G780" s="640" t="s">
        <v>536</v>
      </c>
      <c r="H780" s="640" t="str">
        <f>A780&amp;"-"&amp;E780&amp;F780&amp;"-"&amp;G780</f>
        <v>PK5-QI-ME</v>
      </c>
      <c r="I780" s="949" t="s">
        <v>1205</v>
      </c>
      <c r="J780" s="1640" t="s">
        <v>990</v>
      </c>
      <c r="K780" s="1248">
        <v>90</v>
      </c>
      <c r="L780" s="701"/>
      <c r="M780" s="702"/>
      <c r="N780" s="1248" t="s">
        <v>80</v>
      </c>
      <c r="O780" s="1248"/>
      <c r="P780" s="1248">
        <v>60</v>
      </c>
      <c r="Q780" s="1248">
        <v>2</v>
      </c>
      <c r="R780" s="1248">
        <v>120</v>
      </c>
      <c r="S780" s="1949" t="s">
        <v>383</v>
      </c>
      <c r="T780" s="1261" t="s">
        <v>529</v>
      </c>
    </row>
    <row r="781" spans="1:20" ht="12" customHeight="1" thickBot="1">
      <c r="A781" s="1971" t="s">
        <v>356</v>
      </c>
      <c r="B781" s="1972"/>
      <c r="C781" s="2040">
        <v>363323</v>
      </c>
      <c r="D781" s="2040">
        <v>4523</v>
      </c>
      <c r="E781" s="2041" t="s">
        <v>696</v>
      </c>
      <c r="F781" s="2040" t="s">
        <v>34</v>
      </c>
      <c r="G781" s="2041" t="s">
        <v>536</v>
      </c>
      <c r="H781" s="2041" t="str">
        <f>A781&amp;"-"&amp;E781&amp;F781&amp;"-"&amp;G781</f>
        <v>PK5-HR-ME</v>
      </c>
      <c r="I781" s="2042" t="s">
        <v>1205</v>
      </c>
      <c r="J781" s="2043" t="s">
        <v>988</v>
      </c>
      <c r="K781" s="2044">
        <v>180</v>
      </c>
      <c r="L781" s="2045"/>
      <c r="M781" s="2046"/>
      <c r="N781" s="2044" t="s">
        <v>80</v>
      </c>
      <c r="O781" s="2044"/>
      <c r="P781" s="2044">
        <v>240</v>
      </c>
      <c r="Q781" s="2044">
        <v>2</v>
      </c>
      <c r="R781" s="2044">
        <v>480</v>
      </c>
      <c r="S781" s="2047" t="s">
        <v>385</v>
      </c>
      <c r="T781" s="665" t="s">
        <v>530</v>
      </c>
    </row>
    <row r="782" spans="1:20" ht="12" customHeight="1" thickBot="1">
      <c r="A782" s="1971" t="s">
        <v>356</v>
      </c>
      <c r="B782" s="1972"/>
      <c r="C782" s="631">
        <v>363324</v>
      </c>
      <c r="D782" s="631">
        <v>4524</v>
      </c>
      <c r="E782" s="974" t="s">
        <v>846</v>
      </c>
      <c r="F782" s="975" t="s">
        <v>42</v>
      </c>
      <c r="G782" s="974" t="s">
        <v>536</v>
      </c>
      <c r="H782" s="974" t="str">
        <f t="shared" ref="H782:H788" si="134">A782&amp;"-"&amp;E782&amp;F782&amp;"-"&amp;G782</f>
        <v>PK5-QL-ME</v>
      </c>
      <c r="I782" s="1337" t="s">
        <v>1171</v>
      </c>
      <c r="J782" s="1338" t="s">
        <v>1206</v>
      </c>
      <c r="K782" s="601">
        <v>90</v>
      </c>
      <c r="L782" s="605"/>
      <c r="M782" s="606"/>
      <c r="N782" s="601"/>
      <c r="O782" s="601" t="s">
        <v>80</v>
      </c>
      <c r="P782" s="601">
        <v>30</v>
      </c>
      <c r="Q782" s="601">
        <v>1</v>
      </c>
      <c r="R782" s="636">
        <f t="shared" ref="R782:R784" si="135">P782*Q782</f>
        <v>30</v>
      </c>
      <c r="S782" s="1953" t="s">
        <v>503</v>
      </c>
      <c r="T782" s="1261" t="s">
        <v>528</v>
      </c>
    </row>
    <row r="783" spans="1:20" ht="12.75" customHeight="1" thickBot="1">
      <c r="A783" s="1971" t="s">
        <v>356</v>
      </c>
      <c r="B783" s="1972"/>
      <c r="C783" s="644">
        <v>363325</v>
      </c>
      <c r="D783" s="644">
        <v>4525</v>
      </c>
      <c r="E783" s="614" t="s">
        <v>846</v>
      </c>
      <c r="F783" s="991" t="s">
        <v>42</v>
      </c>
      <c r="G783" s="614" t="s">
        <v>536</v>
      </c>
      <c r="H783" s="614" t="str">
        <f t="shared" si="134"/>
        <v>PK5-QL-ME</v>
      </c>
      <c r="I783" s="748" t="s">
        <v>1172</v>
      </c>
      <c r="J783" s="1339" t="s">
        <v>1206</v>
      </c>
      <c r="K783" s="615">
        <v>90</v>
      </c>
      <c r="L783" s="616"/>
      <c r="M783" s="617"/>
      <c r="N783" s="615"/>
      <c r="O783" s="615" t="s">
        <v>80</v>
      </c>
      <c r="P783" s="615">
        <v>30</v>
      </c>
      <c r="Q783" s="615">
        <v>1</v>
      </c>
      <c r="R783" s="750">
        <f t="shared" si="135"/>
        <v>30</v>
      </c>
      <c r="S783" s="1953" t="s">
        <v>503</v>
      </c>
      <c r="T783" s="1261" t="s">
        <v>528</v>
      </c>
    </row>
    <row r="784" spans="1:20" ht="12" customHeight="1" thickBot="1">
      <c r="A784" s="1971" t="s">
        <v>356</v>
      </c>
      <c r="B784" s="1972"/>
      <c r="C784" s="639">
        <v>363326</v>
      </c>
      <c r="D784" s="639">
        <v>4526</v>
      </c>
      <c r="E784" s="974" t="s">
        <v>846</v>
      </c>
      <c r="F784" s="975" t="s">
        <v>42</v>
      </c>
      <c r="G784" s="974" t="s">
        <v>536</v>
      </c>
      <c r="H784" s="974" t="str">
        <f t="shared" si="134"/>
        <v>PK5-QL-ME</v>
      </c>
      <c r="I784" s="1337" t="s">
        <v>1180</v>
      </c>
      <c r="J784" s="1338" t="s">
        <v>1190</v>
      </c>
      <c r="K784" s="601">
        <v>90</v>
      </c>
      <c r="L784" s="605"/>
      <c r="M784" s="606"/>
      <c r="N784" s="601"/>
      <c r="O784" s="601" t="s">
        <v>80</v>
      </c>
      <c r="P784" s="601">
        <v>30</v>
      </c>
      <c r="Q784" s="601">
        <v>1</v>
      </c>
      <c r="R784" s="636">
        <f t="shared" si="135"/>
        <v>30</v>
      </c>
      <c r="S784" s="1953" t="s">
        <v>503</v>
      </c>
      <c r="T784" s="1261" t="s">
        <v>528</v>
      </c>
    </row>
    <row r="785" spans="1:20" ht="12.75" customHeight="1" thickBot="1">
      <c r="A785" s="1971" t="s">
        <v>356</v>
      </c>
      <c r="B785" s="1972"/>
      <c r="C785" s="2015">
        <v>363327</v>
      </c>
      <c r="D785" s="2015">
        <v>4527</v>
      </c>
      <c r="E785" s="2016" t="s">
        <v>718</v>
      </c>
      <c r="F785" s="2015" t="s">
        <v>34</v>
      </c>
      <c r="G785" s="2016" t="s">
        <v>536</v>
      </c>
      <c r="H785" s="2016" t="str">
        <f t="shared" si="134"/>
        <v>PK5-YR-ME</v>
      </c>
      <c r="I785" s="2017" t="s">
        <v>1180</v>
      </c>
      <c r="J785" s="2018" t="s">
        <v>989</v>
      </c>
      <c r="K785" s="2019">
        <v>365</v>
      </c>
      <c r="L785" s="2020"/>
      <c r="M785" s="2021"/>
      <c r="N785" s="2019" t="s">
        <v>80</v>
      </c>
      <c r="O785" s="2019"/>
      <c r="P785" s="2022">
        <v>240</v>
      </c>
      <c r="Q785" s="2022">
        <v>2</v>
      </c>
      <c r="R785" s="2023">
        <f>P785*Q785</f>
        <v>480</v>
      </c>
      <c r="S785" s="2024" t="s">
        <v>385</v>
      </c>
      <c r="T785" s="665" t="s">
        <v>530</v>
      </c>
    </row>
    <row r="786" spans="1:20" ht="12" customHeight="1" thickBot="1">
      <c r="A786" s="1971" t="s">
        <v>356</v>
      </c>
      <c r="B786" s="1972"/>
      <c r="C786" s="639">
        <v>363328</v>
      </c>
      <c r="D786" s="639">
        <v>4528</v>
      </c>
      <c r="E786" s="974" t="s">
        <v>846</v>
      </c>
      <c r="F786" s="975" t="s">
        <v>42</v>
      </c>
      <c r="G786" s="974" t="s">
        <v>536</v>
      </c>
      <c r="H786" s="974" t="str">
        <f t="shared" si="134"/>
        <v>PK5-QL-ME</v>
      </c>
      <c r="I786" s="1337" t="s">
        <v>1179</v>
      </c>
      <c r="J786" s="1338" t="s">
        <v>1190</v>
      </c>
      <c r="K786" s="601">
        <v>90</v>
      </c>
      <c r="L786" s="605"/>
      <c r="M786" s="606"/>
      <c r="N786" s="601"/>
      <c r="O786" s="601" t="s">
        <v>80</v>
      </c>
      <c r="P786" s="601">
        <v>30</v>
      </c>
      <c r="Q786" s="601">
        <v>1</v>
      </c>
      <c r="R786" s="636">
        <f t="shared" ref="R786:R787" si="136">P786*Q786</f>
        <v>30</v>
      </c>
      <c r="S786" s="1953" t="s">
        <v>503</v>
      </c>
      <c r="T786" s="1261" t="s">
        <v>528</v>
      </c>
    </row>
    <row r="787" spans="1:20" ht="12.75" customHeight="1" thickBot="1">
      <c r="A787" s="1971" t="s">
        <v>356</v>
      </c>
      <c r="B787" s="1972"/>
      <c r="C787" s="2015">
        <v>363329</v>
      </c>
      <c r="D787" s="2015">
        <v>4529</v>
      </c>
      <c r="E787" s="2016" t="s">
        <v>718</v>
      </c>
      <c r="F787" s="2015" t="s">
        <v>34</v>
      </c>
      <c r="G787" s="2016" t="s">
        <v>536</v>
      </c>
      <c r="H787" s="2016" t="str">
        <f t="shared" si="134"/>
        <v>PK5-YR-ME</v>
      </c>
      <c r="I787" s="2017" t="s">
        <v>1179</v>
      </c>
      <c r="J787" s="2018" t="s">
        <v>989</v>
      </c>
      <c r="K787" s="2019">
        <v>365</v>
      </c>
      <c r="L787" s="2020"/>
      <c r="M787" s="2021"/>
      <c r="N787" s="2019" t="s">
        <v>80</v>
      </c>
      <c r="O787" s="2019"/>
      <c r="P787" s="2022">
        <v>240</v>
      </c>
      <c r="Q787" s="2022">
        <v>2</v>
      </c>
      <c r="R787" s="2023">
        <f t="shared" si="136"/>
        <v>480</v>
      </c>
      <c r="S787" s="2024" t="s">
        <v>385</v>
      </c>
      <c r="T787" s="665" t="s">
        <v>530</v>
      </c>
    </row>
    <row r="788" spans="1:20" ht="12" customHeight="1">
      <c r="A788" s="1971" t="s">
        <v>356</v>
      </c>
      <c r="B788" s="1972"/>
      <c r="C788" s="1687">
        <v>363330</v>
      </c>
      <c r="D788" s="1687">
        <v>4530</v>
      </c>
      <c r="E788" s="1719" t="s">
        <v>846</v>
      </c>
      <c r="F788" s="1719" t="s">
        <v>32</v>
      </c>
      <c r="G788" s="1719" t="s">
        <v>536</v>
      </c>
      <c r="H788" s="1719" t="str">
        <f t="shared" si="134"/>
        <v>PK5-QI-ME</v>
      </c>
      <c r="I788" s="1680" t="s">
        <v>1177</v>
      </c>
      <c r="J788" s="1981" t="s">
        <v>1191</v>
      </c>
      <c r="K788" s="1680">
        <v>90</v>
      </c>
      <c r="L788" s="605"/>
      <c r="M788" s="606"/>
      <c r="N788" s="4639" t="s">
        <v>80</v>
      </c>
      <c r="O788" s="3742"/>
      <c r="P788" s="3742">
        <v>60</v>
      </c>
      <c r="Q788" s="3742">
        <v>2</v>
      </c>
      <c r="R788" s="3745">
        <f t="shared" ref="R788" si="137">P788*Q788</f>
        <v>120</v>
      </c>
      <c r="S788" s="3886" t="s">
        <v>383</v>
      </c>
      <c r="T788" s="4470" t="s">
        <v>529</v>
      </c>
    </row>
    <row r="789" spans="1:20" ht="12" customHeight="1">
      <c r="A789" s="1971" t="s">
        <v>356</v>
      </c>
      <c r="B789" s="1972"/>
      <c r="C789" s="646"/>
      <c r="D789" s="646"/>
      <c r="E789" s="1697"/>
      <c r="F789" s="1697"/>
      <c r="G789" s="1697"/>
      <c r="H789" s="1697"/>
      <c r="I789" s="730"/>
      <c r="J789" s="1341" t="s">
        <v>993</v>
      </c>
      <c r="K789" s="730"/>
      <c r="L789" s="611"/>
      <c r="M789" s="612"/>
      <c r="N789" s="4640"/>
      <c r="O789" s="3743"/>
      <c r="P789" s="3743"/>
      <c r="Q789" s="3743"/>
      <c r="R789" s="3616"/>
      <c r="S789" s="3891"/>
      <c r="T789" s="4470"/>
    </row>
    <row r="790" spans="1:20" ht="12.75" customHeight="1" thickBot="1">
      <c r="A790" s="1971" t="s">
        <v>356</v>
      </c>
      <c r="B790" s="1972"/>
      <c r="C790" s="639"/>
      <c r="D790" s="639"/>
      <c r="E790" s="993"/>
      <c r="F790" s="993"/>
      <c r="G790" s="993"/>
      <c r="H790" s="993"/>
      <c r="I790" s="949"/>
      <c r="J790" s="1980" t="s">
        <v>991</v>
      </c>
      <c r="K790" s="949"/>
      <c r="L790" s="611"/>
      <c r="M790" s="612"/>
      <c r="N790" s="4685"/>
      <c r="O790" s="3744"/>
      <c r="P790" s="3744"/>
      <c r="Q790" s="3744"/>
      <c r="R790" s="3746"/>
      <c r="S790" s="3887"/>
      <c r="T790" s="4470"/>
    </row>
    <row r="791" spans="1:20" ht="12.75" customHeight="1" thickBot="1">
      <c r="A791" s="1971" t="s">
        <v>356</v>
      </c>
      <c r="B791" s="1972"/>
      <c r="C791" s="4584">
        <v>363149</v>
      </c>
      <c r="D791" s="4586">
        <v>4531</v>
      </c>
      <c r="E791" s="4586" t="s">
        <v>696</v>
      </c>
      <c r="F791" s="4586" t="s">
        <v>34</v>
      </c>
      <c r="G791" s="4586" t="s">
        <v>536</v>
      </c>
      <c r="H791" s="4586" t="str">
        <f t="shared" ref="H791" si="138">A791&amp;"-"&amp;E791&amp;F791&amp;"-"&amp;G791</f>
        <v>PK5-HR-ME</v>
      </c>
      <c r="I791" s="4588" t="s">
        <v>1177</v>
      </c>
      <c r="J791" s="2034" t="s">
        <v>992</v>
      </c>
      <c r="K791" s="4582">
        <v>180</v>
      </c>
      <c r="L791" s="2035"/>
      <c r="M791" s="2036"/>
      <c r="N791" s="4688" t="s">
        <v>80</v>
      </c>
      <c r="O791" s="4582"/>
      <c r="P791" s="4582">
        <v>240</v>
      </c>
      <c r="Q791" s="4582">
        <v>2</v>
      </c>
      <c r="R791" s="4709">
        <f t="shared" ref="R791" si="139">P791*Q791</f>
        <v>480</v>
      </c>
      <c r="S791" s="4704" t="s">
        <v>385</v>
      </c>
      <c r="T791" s="4630" t="s">
        <v>530</v>
      </c>
    </row>
    <row r="792" spans="1:20" ht="12.75" customHeight="1" thickBot="1">
      <c r="A792" s="1971" t="s">
        <v>356</v>
      </c>
      <c r="B792" s="1972"/>
      <c r="C792" s="4585"/>
      <c r="D792" s="4587"/>
      <c r="E792" s="4587"/>
      <c r="F792" s="4587"/>
      <c r="G792" s="4587"/>
      <c r="H792" s="4587"/>
      <c r="I792" s="4589"/>
      <c r="J792" s="2037" t="s">
        <v>1070</v>
      </c>
      <c r="K792" s="4583"/>
      <c r="L792" s="2038"/>
      <c r="M792" s="2039"/>
      <c r="N792" s="4689"/>
      <c r="O792" s="4583"/>
      <c r="P792" s="4583"/>
      <c r="Q792" s="4583"/>
      <c r="R792" s="4710"/>
      <c r="S792" s="4705"/>
      <c r="T792" s="4630"/>
    </row>
    <row r="793" spans="1:20" ht="12" customHeight="1">
      <c r="A793" s="1971" t="s">
        <v>356</v>
      </c>
      <c r="B793" s="1972"/>
      <c r="C793" s="631">
        <v>363331</v>
      </c>
      <c r="D793" s="631">
        <v>4532</v>
      </c>
      <c r="E793" s="1992" t="s">
        <v>846</v>
      </c>
      <c r="F793" s="1992" t="s">
        <v>32</v>
      </c>
      <c r="G793" s="1992" t="s">
        <v>536</v>
      </c>
      <c r="H793" s="1992" t="str">
        <f t="shared" ref="H793" si="140">A793&amp;"-"&amp;E793&amp;F793&amp;"-"&amp;G793</f>
        <v>PK5-QI-ME</v>
      </c>
      <c r="I793" s="634" t="s">
        <v>1178</v>
      </c>
      <c r="J793" s="1981" t="s">
        <v>1191</v>
      </c>
      <c r="K793" s="634">
        <v>90</v>
      </c>
      <c r="L793" s="605"/>
      <c r="M793" s="606"/>
      <c r="N793" s="4686" t="s">
        <v>80</v>
      </c>
      <c r="O793" s="3736"/>
      <c r="P793" s="3736">
        <v>60</v>
      </c>
      <c r="Q793" s="3736">
        <v>2</v>
      </c>
      <c r="R793" s="3737">
        <f t="shared" ref="R793" si="141">P793*Q793</f>
        <v>120</v>
      </c>
      <c r="S793" s="4631" t="s">
        <v>383</v>
      </c>
      <c r="T793" s="4470" t="s">
        <v>529</v>
      </c>
    </row>
    <row r="794" spans="1:20" ht="12" customHeight="1">
      <c r="A794" s="1971" t="s">
        <v>356</v>
      </c>
      <c r="B794" s="1972"/>
      <c r="C794" s="632"/>
      <c r="D794" s="632"/>
      <c r="E794" s="996"/>
      <c r="F794" s="996"/>
      <c r="G794" s="996"/>
      <c r="H794" s="996"/>
      <c r="I794" s="641"/>
      <c r="J794" s="1341" t="s">
        <v>993</v>
      </c>
      <c r="K794" s="641"/>
      <c r="L794" s="611"/>
      <c r="M794" s="612"/>
      <c r="N794" s="4687"/>
      <c r="O794" s="3724"/>
      <c r="P794" s="3724"/>
      <c r="Q794" s="3724"/>
      <c r="R794" s="3725"/>
      <c r="S794" s="4632"/>
      <c r="T794" s="4470"/>
    </row>
    <row r="795" spans="1:20" ht="12" customHeight="1">
      <c r="A795" s="1971" t="s">
        <v>356</v>
      </c>
      <c r="B795" s="1972"/>
      <c r="C795" s="632"/>
      <c r="D795" s="632"/>
      <c r="E795" s="996"/>
      <c r="F795" s="996"/>
      <c r="G795" s="996"/>
      <c r="H795" s="996"/>
      <c r="I795" s="641"/>
      <c r="J795" s="1341" t="s">
        <v>991</v>
      </c>
      <c r="K795" s="641"/>
      <c r="L795" s="611"/>
      <c r="M795" s="612"/>
      <c r="N795" s="4687"/>
      <c r="O795" s="3724"/>
      <c r="P795" s="3724"/>
      <c r="Q795" s="3724"/>
      <c r="R795" s="3725"/>
      <c r="S795" s="4632"/>
      <c r="T795" s="4470"/>
    </row>
    <row r="796" spans="1:20" ht="12" customHeight="1">
      <c r="A796" s="1971" t="s">
        <v>356</v>
      </c>
      <c r="B796" s="1972"/>
      <c r="C796" s="4584">
        <v>363150</v>
      </c>
      <c r="D796" s="4586">
        <v>4533</v>
      </c>
      <c r="E796" s="4586" t="s">
        <v>696</v>
      </c>
      <c r="F796" s="4586" t="s">
        <v>34</v>
      </c>
      <c r="G796" s="4586" t="s">
        <v>536</v>
      </c>
      <c r="H796" s="4586" t="str">
        <f>A797&amp;"-"&amp;E796&amp;F796&amp;"-"&amp;G796</f>
        <v>PK5-HR-ME</v>
      </c>
      <c r="I796" s="4588" t="s">
        <v>1178</v>
      </c>
      <c r="J796" s="2034" t="s">
        <v>992</v>
      </c>
      <c r="K796" s="4582">
        <v>180</v>
      </c>
      <c r="L796" s="2045"/>
      <c r="M796" s="2046"/>
      <c r="N796" s="4683" t="s">
        <v>80</v>
      </c>
      <c r="O796" s="4692"/>
      <c r="P796" s="4692">
        <v>240</v>
      </c>
      <c r="Q796" s="4692">
        <v>2</v>
      </c>
      <c r="R796" s="4694">
        <f>P796*Q796</f>
        <v>480</v>
      </c>
      <c r="S796" s="4696" t="s">
        <v>385</v>
      </c>
      <c r="T796" s="4630" t="s">
        <v>530</v>
      </c>
    </row>
    <row r="797" spans="1:20" ht="12.75" customHeight="1" thickBot="1">
      <c r="A797" s="1971" t="s">
        <v>356</v>
      </c>
      <c r="B797" s="1972"/>
      <c r="C797" s="4585"/>
      <c r="D797" s="4587"/>
      <c r="E797" s="4587"/>
      <c r="F797" s="4587"/>
      <c r="G797" s="4587"/>
      <c r="H797" s="4587"/>
      <c r="I797" s="4589"/>
      <c r="J797" s="2037" t="s">
        <v>1071</v>
      </c>
      <c r="K797" s="4583"/>
      <c r="L797" s="2035"/>
      <c r="M797" s="2036"/>
      <c r="N797" s="4684"/>
      <c r="O797" s="4693"/>
      <c r="P797" s="4693"/>
      <c r="Q797" s="4693"/>
      <c r="R797" s="4695"/>
      <c r="S797" s="4697"/>
      <c r="T797" s="4630"/>
    </row>
    <row r="798" spans="1:20" ht="12" customHeight="1">
      <c r="A798" s="1971" t="s">
        <v>356</v>
      </c>
      <c r="B798" s="1972"/>
      <c r="C798" s="669">
        <v>361465</v>
      </c>
      <c r="D798" s="669">
        <v>4534</v>
      </c>
      <c r="E798" s="1699" t="s">
        <v>696</v>
      </c>
      <c r="F798" s="1699" t="s">
        <v>9</v>
      </c>
      <c r="G798" s="1699" t="s">
        <v>697</v>
      </c>
      <c r="H798" s="1699" t="str">
        <f t="shared" ref="H798" si="142">A798&amp;"-"&amp;E798&amp;F798&amp;"-"&amp;G798</f>
        <v>PK5-HC-EE</v>
      </c>
      <c r="I798" s="1705" t="s">
        <v>938</v>
      </c>
      <c r="J798" s="1311" t="s">
        <v>1567</v>
      </c>
      <c r="K798" s="1706">
        <v>180</v>
      </c>
      <c r="L798" s="1334"/>
      <c r="M798" s="1335"/>
      <c r="N798" s="4655" t="s">
        <v>80</v>
      </c>
      <c r="O798" s="4652"/>
      <c r="P798" s="4652">
        <v>240</v>
      </c>
      <c r="Q798" s="4652">
        <v>2</v>
      </c>
      <c r="R798" s="4700">
        <f t="shared" ref="R798" si="143">P798*Q798</f>
        <v>480</v>
      </c>
      <c r="S798" s="4698" t="s">
        <v>384</v>
      </c>
      <c r="T798" s="4630" t="s">
        <v>531</v>
      </c>
    </row>
    <row r="799" spans="1:20" ht="12.75" customHeight="1" thickBot="1">
      <c r="A799" s="1971" t="s">
        <v>356</v>
      </c>
      <c r="B799" s="1972"/>
      <c r="C799" s="1686"/>
      <c r="D799" s="1686"/>
      <c r="E799" s="1702"/>
      <c r="F799" s="1702"/>
      <c r="G799" s="1702"/>
      <c r="H799" s="1702"/>
      <c r="I799" s="1352"/>
      <c r="J799" s="1324" t="s">
        <v>1568</v>
      </c>
      <c r="K799" s="1352"/>
      <c r="L799" s="1343"/>
      <c r="M799" s="1344"/>
      <c r="N799" s="4657"/>
      <c r="O799" s="4654"/>
      <c r="P799" s="4654"/>
      <c r="Q799" s="4654"/>
      <c r="R799" s="4496"/>
      <c r="S799" s="4699"/>
      <c r="T799" s="4630"/>
    </row>
    <row r="800" spans="1:20" ht="12.75" customHeight="1" thickBot="1">
      <c r="A800" s="1973" t="s">
        <v>356</v>
      </c>
      <c r="B800" s="1974"/>
      <c r="C800" s="2121">
        <v>363332</v>
      </c>
      <c r="D800" s="2121">
        <v>4535</v>
      </c>
      <c r="E800" s="2113" t="s">
        <v>696</v>
      </c>
      <c r="F800" s="2113" t="s">
        <v>32</v>
      </c>
      <c r="G800" s="2113" t="s">
        <v>536</v>
      </c>
      <c r="H800" s="2114" t="str">
        <f>A800&amp;"-"&amp;E800&amp;F800&amp;"-"&amp;G800&amp;2</f>
        <v>PK5-HI-ME2</v>
      </c>
      <c r="I800" s="2115" t="s">
        <v>1208</v>
      </c>
      <c r="J800" s="2116" t="s">
        <v>1192</v>
      </c>
      <c r="K800" s="1358">
        <v>180</v>
      </c>
      <c r="L800" s="1347"/>
      <c r="M800" s="1348"/>
      <c r="N800" s="1349" t="s">
        <v>80</v>
      </c>
      <c r="O800" s="1349"/>
      <c r="P800" s="1349">
        <v>20</v>
      </c>
      <c r="Q800" s="1349">
        <v>2</v>
      </c>
      <c r="R800" s="1350">
        <f t="shared" ref="R800" si="144">P800*Q800</f>
        <v>40</v>
      </c>
      <c r="S800" s="1340" t="s">
        <v>383</v>
      </c>
      <c r="T800" s="665" t="s">
        <v>529</v>
      </c>
    </row>
    <row r="801" spans="1:20" ht="12" customHeight="1">
      <c r="A801" s="1971" t="s">
        <v>356</v>
      </c>
      <c r="B801" s="1638" t="s">
        <v>935</v>
      </c>
      <c r="C801" s="1288">
        <v>362752</v>
      </c>
      <c r="D801" s="1288">
        <v>4164</v>
      </c>
      <c r="E801" s="1233" t="s">
        <v>695</v>
      </c>
      <c r="F801" s="1233" t="s">
        <v>42</v>
      </c>
      <c r="G801" s="1233" t="s">
        <v>536</v>
      </c>
      <c r="H801" s="1255" t="str">
        <f t="shared" ref="H801" si="145">A801&amp;"-"&amp;E801&amp;F801&amp;"-"&amp;G801</f>
        <v>PK5-ML-ME</v>
      </c>
      <c r="I801" s="1234" t="s">
        <v>1165</v>
      </c>
      <c r="J801" s="1256" t="s">
        <v>975</v>
      </c>
      <c r="K801" s="1236">
        <v>30</v>
      </c>
      <c r="L801" s="1257"/>
      <c r="M801" s="1258"/>
      <c r="N801" s="1259"/>
      <c r="O801" s="1259" t="s">
        <v>80</v>
      </c>
      <c r="P801" s="1259">
        <v>30</v>
      </c>
      <c r="Q801" s="1259">
        <v>2</v>
      </c>
      <c r="R801" s="1259">
        <f t="shared" ref="R801:R848" si="146">P801*Q801</f>
        <v>60</v>
      </c>
      <c r="S801" s="1580" t="s">
        <v>503</v>
      </c>
      <c r="T801" s="1261" t="s">
        <v>528</v>
      </c>
    </row>
    <row r="802" spans="1:20" ht="12" customHeight="1">
      <c r="A802" s="1971" t="s">
        <v>356</v>
      </c>
      <c r="B802" s="1638"/>
      <c r="C802" s="1732">
        <v>361442</v>
      </c>
      <c r="D802" s="1732">
        <v>3288</v>
      </c>
      <c r="E802" s="1715" t="s">
        <v>846</v>
      </c>
      <c r="F802" s="1715" t="s">
        <v>9</v>
      </c>
      <c r="G802" s="1715" t="s">
        <v>536</v>
      </c>
      <c r="H802" s="1715" t="str">
        <f>A803&amp;"-"&amp;E802&amp;F802&amp;"-"&amp;G802</f>
        <v>PK5-QC-ME</v>
      </c>
      <c r="I802" s="1331" t="s">
        <v>1165</v>
      </c>
      <c r="J802" s="1262" t="s">
        <v>1193</v>
      </c>
      <c r="K802" s="1331">
        <v>90</v>
      </c>
      <c r="L802" s="1263"/>
      <c r="M802" s="1264"/>
      <c r="N802" s="4498" t="s">
        <v>80</v>
      </c>
      <c r="O802" s="4452"/>
      <c r="P802" s="4452">
        <v>120</v>
      </c>
      <c r="Q802" s="4452">
        <v>2</v>
      </c>
      <c r="R802" s="4452">
        <f>P802*Q802</f>
        <v>240</v>
      </c>
      <c r="S802" s="4506" t="s">
        <v>384</v>
      </c>
      <c r="T802" s="4470" t="s">
        <v>531</v>
      </c>
    </row>
    <row r="803" spans="1:20" ht="12" customHeight="1">
      <c r="A803" s="1971" t="s">
        <v>356</v>
      </c>
      <c r="B803" s="1638"/>
      <c r="C803" s="1296"/>
      <c r="D803" s="1296"/>
      <c r="E803" s="1714"/>
      <c r="F803" s="1714"/>
      <c r="G803" s="1714"/>
      <c r="H803" s="1714"/>
      <c r="I803" s="1090"/>
      <c r="J803" s="1265" t="s">
        <v>1194</v>
      </c>
      <c r="K803" s="1090"/>
      <c r="L803" s="1266"/>
      <c r="M803" s="1267"/>
      <c r="N803" s="4499"/>
      <c r="O803" s="3870"/>
      <c r="P803" s="3870"/>
      <c r="Q803" s="3870"/>
      <c r="R803" s="3870"/>
      <c r="S803" s="4507"/>
      <c r="T803" s="4470"/>
    </row>
    <row r="804" spans="1:20" ht="12" customHeight="1">
      <c r="A804" s="1971" t="s">
        <v>356</v>
      </c>
      <c r="B804" s="1638"/>
      <c r="C804" s="1732">
        <v>362756</v>
      </c>
      <c r="D804" s="1732">
        <v>4166</v>
      </c>
      <c r="E804" s="1715" t="s">
        <v>718</v>
      </c>
      <c r="F804" s="1715" t="s">
        <v>34</v>
      </c>
      <c r="G804" s="1715" t="s">
        <v>536</v>
      </c>
      <c r="H804" s="1715" t="str">
        <f>A805&amp;"-"&amp;E804&amp;F804&amp;"-"&amp;G804</f>
        <v>PK5-YR-ME</v>
      </c>
      <c r="I804" s="1331" t="s">
        <v>1165</v>
      </c>
      <c r="J804" s="1240" t="s">
        <v>1182</v>
      </c>
      <c r="K804" s="1331">
        <v>365</v>
      </c>
      <c r="L804" s="1268"/>
      <c r="M804" s="1269"/>
      <c r="N804" s="4498" t="s">
        <v>80</v>
      </c>
      <c r="O804" s="4452"/>
      <c r="P804" s="4452">
        <v>360</v>
      </c>
      <c r="Q804" s="4452">
        <v>3</v>
      </c>
      <c r="R804" s="4452">
        <f>P804*Q804</f>
        <v>1080</v>
      </c>
      <c r="S804" s="4476" t="s">
        <v>385</v>
      </c>
      <c r="T804" s="4470" t="s">
        <v>530</v>
      </c>
    </row>
    <row r="805" spans="1:20" ht="12.75" customHeight="1" thickBot="1">
      <c r="A805" s="1971" t="s">
        <v>356</v>
      </c>
      <c r="B805" s="1638"/>
      <c r="C805" s="1594"/>
      <c r="D805" s="1594"/>
      <c r="E805" s="1717"/>
      <c r="F805" s="1717"/>
      <c r="G805" s="1717"/>
      <c r="H805" s="1717"/>
      <c r="I805" s="1283"/>
      <c r="J805" s="1270" t="s">
        <v>1195</v>
      </c>
      <c r="K805" s="1283"/>
      <c r="L805" s="1271"/>
      <c r="M805" s="1272"/>
      <c r="N805" s="4502"/>
      <c r="O805" s="4371"/>
      <c r="P805" s="4371"/>
      <c r="Q805" s="4371"/>
      <c r="R805" s="4371">
        <f t="shared" si="146"/>
        <v>0</v>
      </c>
      <c r="S805" s="4497"/>
      <c r="T805" s="4470"/>
    </row>
    <row r="806" spans="1:20" ht="12" customHeight="1">
      <c r="A806" s="1971" t="s">
        <v>356</v>
      </c>
      <c r="B806" s="1638"/>
      <c r="C806" s="1288">
        <v>363254</v>
      </c>
      <c r="D806" s="1288">
        <v>4436</v>
      </c>
      <c r="E806" s="1233" t="s">
        <v>695</v>
      </c>
      <c r="F806" s="1233" t="s">
        <v>42</v>
      </c>
      <c r="G806" s="1233" t="s">
        <v>536</v>
      </c>
      <c r="H806" s="1255" t="str">
        <f t="shared" ref="H806" si="147">A806&amp;"-"&amp;E806&amp;F806&amp;"-"&amp;G806</f>
        <v>PK5-ML-ME</v>
      </c>
      <c r="I806" s="1234" t="s">
        <v>1166</v>
      </c>
      <c r="J806" s="1256" t="s">
        <v>975</v>
      </c>
      <c r="K806" s="1236">
        <v>30</v>
      </c>
      <c r="L806" s="1257"/>
      <c r="M806" s="1258"/>
      <c r="N806" s="1259"/>
      <c r="O806" s="1259" t="s">
        <v>80</v>
      </c>
      <c r="P806" s="1259">
        <v>30</v>
      </c>
      <c r="Q806" s="1259">
        <v>2</v>
      </c>
      <c r="R806" s="1259">
        <f t="shared" si="146"/>
        <v>60</v>
      </c>
      <c r="S806" s="1580" t="s">
        <v>503</v>
      </c>
      <c r="T806" s="1261" t="s">
        <v>528</v>
      </c>
    </row>
    <row r="807" spans="1:20" ht="12" customHeight="1">
      <c r="A807" s="1971" t="s">
        <v>356</v>
      </c>
      <c r="B807" s="1638"/>
      <c r="C807" s="1732">
        <v>363255</v>
      </c>
      <c r="D807" s="1732">
        <v>4437</v>
      </c>
      <c r="E807" s="1715" t="s">
        <v>846</v>
      </c>
      <c r="F807" s="1715" t="s">
        <v>9</v>
      </c>
      <c r="G807" s="1715" t="s">
        <v>536</v>
      </c>
      <c r="H807" s="1715" t="str">
        <f>A808&amp;"-"&amp;E807&amp;F807&amp;"-"&amp;G807</f>
        <v>PK5-QC-ME</v>
      </c>
      <c r="I807" s="1331" t="s">
        <v>1166</v>
      </c>
      <c r="J807" s="1262" t="s">
        <v>1193</v>
      </c>
      <c r="K807" s="1331">
        <v>90</v>
      </c>
      <c r="L807" s="1263"/>
      <c r="M807" s="1264"/>
      <c r="N807" s="4498" t="s">
        <v>80</v>
      </c>
      <c r="O807" s="4452"/>
      <c r="P807" s="4452">
        <v>120</v>
      </c>
      <c r="Q807" s="4452">
        <v>2</v>
      </c>
      <c r="R807" s="4452">
        <f>P807*Q807</f>
        <v>240</v>
      </c>
      <c r="S807" s="4506" t="s">
        <v>384</v>
      </c>
      <c r="T807" s="4470" t="s">
        <v>531</v>
      </c>
    </row>
    <row r="808" spans="1:20" ht="12" customHeight="1">
      <c r="A808" s="1971" t="s">
        <v>356</v>
      </c>
      <c r="B808" s="1638"/>
      <c r="C808" s="1296"/>
      <c r="D808" s="1296"/>
      <c r="E808" s="1714"/>
      <c r="F808" s="1714"/>
      <c r="G808" s="1714"/>
      <c r="H808" s="1714"/>
      <c r="I808" s="1090"/>
      <c r="J808" s="1265" t="s">
        <v>1194</v>
      </c>
      <c r="K808" s="1090"/>
      <c r="L808" s="1266"/>
      <c r="M808" s="1267"/>
      <c r="N808" s="4499"/>
      <c r="O808" s="3870"/>
      <c r="P808" s="3870"/>
      <c r="Q808" s="3870"/>
      <c r="R808" s="3870"/>
      <c r="S808" s="4507"/>
      <c r="T808" s="4470"/>
    </row>
    <row r="809" spans="1:20" ht="12" customHeight="1">
      <c r="A809" s="1971" t="s">
        <v>356</v>
      </c>
      <c r="B809" s="1638"/>
      <c r="C809" s="1732">
        <v>363256</v>
      </c>
      <c r="D809" s="1732">
        <v>4438</v>
      </c>
      <c r="E809" s="1715" t="s">
        <v>718</v>
      </c>
      <c r="F809" s="1715" t="s">
        <v>34</v>
      </c>
      <c r="G809" s="1715" t="s">
        <v>536</v>
      </c>
      <c r="H809" s="1715" t="str">
        <f>A810&amp;"-"&amp;E809&amp;F809&amp;"-"&amp;G809</f>
        <v>PK5-YR-ME</v>
      </c>
      <c r="I809" s="1331" t="s">
        <v>1166</v>
      </c>
      <c r="J809" s="1240" t="s">
        <v>1182</v>
      </c>
      <c r="K809" s="1331">
        <v>365</v>
      </c>
      <c r="L809" s="1268"/>
      <c r="M809" s="1269"/>
      <c r="N809" s="4498" t="s">
        <v>80</v>
      </c>
      <c r="O809" s="4452"/>
      <c r="P809" s="4452">
        <v>360</v>
      </c>
      <c r="Q809" s="4452">
        <v>3</v>
      </c>
      <c r="R809" s="4452">
        <f>P809*Q809</f>
        <v>1080</v>
      </c>
      <c r="S809" s="4476" t="s">
        <v>385</v>
      </c>
      <c r="T809" s="4470" t="s">
        <v>530</v>
      </c>
    </row>
    <row r="810" spans="1:20" ht="12.75" customHeight="1" thickBot="1">
      <c r="A810" s="1971" t="s">
        <v>356</v>
      </c>
      <c r="B810" s="1638"/>
      <c r="C810" s="1594"/>
      <c r="D810" s="1594"/>
      <c r="E810" s="1717"/>
      <c r="F810" s="1717"/>
      <c r="G810" s="1717"/>
      <c r="H810" s="1717"/>
      <c r="I810" s="1283"/>
      <c r="J810" s="1270" t="s">
        <v>1195</v>
      </c>
      <c r="K810" s="1283"/>
      <c r="L810" s="1271"/>
      <c r="M810" s="1272"/>
      <c r="N810" s="4502"/>
      <c r="O810" s="4371"/>
      <c r="P810" s="4371"/>
      <c r="Q810" s="4371"/>
      <c r="R810" s="4371">
        <f t="shared" ref="R810" si="148">P810*Q810</f>
        <v>0</v>
      </c>
      <c r="S810" s="4497"/>
      <c r="T810" s="4470"/>
    </row>
    <row r="811" spans="1:20" ht="12" customHeight="1">
      <c r="A811" s="1971" t="s">
        <v>356</v>
      </c>
      <c r="B811" s="1638"/>
      <c r="C811" s="1723">
        <v>362754</v>
      </c>
      <c r="D811" s="1723">
        <v>4165</v>
      </c>
      <c r="E811" s="1713" t="s">
        <v>696</v>
      </c>
      <c r="F811" s="1713" t="s">
        <v>34</v>
      </c>
      <c r="G811" s="1713" t="s">
        <v>536</v>
      </c>
      <c r="H811" s="1713" t="str">
        <f t="shared" ref="H811:H848" si="149">A811&amp;"-"&amp;E811&amp;F811&amp;"-"&amp;G811</f>
        <v>PK5-HR-ME</v>
      </c>
      <c r="I811" s="1303" t="s">
        <v>1181</v>
      </c>
      <c r="J811" s="1256" t="s">
        <v>976</v>
      </c>
      <c r="K811" s="1303">
        <v>180</v>
      </c>
      <c r="L811" s="1257"/>
      <c r="M811" s="1258"/>
      <c r="N811" s="4500" t="s">
        <v>80</v>
      </c>
      <c r="O811" s="4370"/>
      <c r="P811" s="4370">
        <v>120</v>
      </c>
      <c r="Q811" s="4370">
        <v>2</v>
      </c>
      <c r="R811" s="4370">
        <f>P811*Q811</f>
        <v>240</v>
      </c>
      <c r="S811" s="4483" t="s">
        <v>385</v>
      </c>
      <c r="T811" s="4470" t="s">
        <v>530</v>
      </c>
    </row>
    <row r="812" spans="1:20" ht="12" customHeight="1">
      <c r="A812" s="1971" t="s">
        <v>356</v>
      </c>
      <c r="B812" s="1638"/>
      <c r="C812" s="1724"/>
      <c r="D812" s="1724"/>
      <c r="E812" s="1716"/>
      <c r="F812" s="1716"/>
      <c r="G812" s="1716"/>
      <c r="H812" s="1716"/>
      <c r="I812" s="1287"/>
      <c r="J812" s="1275" t="s">
        <v>977</v>
      </c>
      <c r="K812" s="1287"/>
      <c r="L812" s="1266"/>
      <c r="M812" s="1267"/>
      <c r="N812" s="4501"/>
      <c r="O812" s="3872"/>
      <c r="P812" s="3872"/>
      <c r="Q812" s="3872"/>
      <c r="R812" s="3872"/>
      <c r="S812" s="4476"/>
      <c r="T812" s="4470"/>
    </row>
    <row r="813" spans="1:20" ht="12.75" customHeight="1" thickBot="1">
      <c r="A813" s="1971" t="s">
        <v>356</v>
      </c>
      <c r="B813" s="1638"/>
      <c r="C813" s="1594"/>
      <c r="D813" s="1594"/>
      <c r="E813" s="1717"/>
      <c r="F813" s="1717"/>
      <c r="G813" s="1717"/>
      <c r="H813" s="1717"/>
      <c r="I813" s="1283"/>
      <c r="J813" s="1278" t="s">
        <v>978</v>
      </c>
      <c r="K813" s="1283"/>
      <c r="L813" s="1581"/>
      <c r="M813" s="1582"/>
      <c r="N813" s="4502"/>
      <c r="O813" s="4371"/>
      <c r="P813" s="4371"/>
      <c r="Q813" s="4371"/>
      <c r="R813" s="4371"/>
      <c r="S813" s="4511"/>
      <c r="T813" s="4470"/>
    </row>
    <row r="814" spans="1:20" ht="12" customHeight="1">
      <c r="A814" s="1971" t="s">
        <v>356</v>
      </c>
      <c r="B814" s="1638"/>
      <c r="C814" s="1723">
        <v>363257</v>
      </c>
      <c r="D814" s="1723">
        <v>4439</v>
      </c>
      <c r="E814" s="1713" t="s">
        <v>695</v>
      </c>
      <c r="F814" s="1713" t="s">
        <v>32</v>
      </c>
      <c r="G814" s="1713" t="s">
        <v>536</v>
      </c>
      <c r="H814" s="1713" t="str">
        <f t="shared" ref="H814" si="150">A814&amp;"-"&amp;E814&amp;F814&amp;"-"&amp;G814</f>
        <v>PK5-MI-ME</v>
      </c>
      <c r="I814" s="1303" t="s">
        <v>1167</v>
      </c>
      <c r="J814" s="1256" t="s">
        <v>1183</v>
      </c>
      <c r="K814" s="1303">
        <v>30</v>
      </c>
      <c r="L814" s="1257"/>
      <c r="M814" s="1258"/>
      <c r="N814" s="4500" t="s">
        <v>80</v>
      </c>
      <c r="O814" s="4370"/>
      <c r="P814" s="4370">
        <v>30</v>
      </c>
      <c r="Q814" s="4370">
        <v>2</v>
      </c>
      <c r="R814" s="4370">
        <f>P814*Q814</f>
        <v>60</v>
      </c>
      <c r="S814" s="4483" t="s">
        <v>383</v>
      </c>
      <c r="T814" s="4470" t="s">
        <v>529</v>
      </c>
    </row>
    <row r="815" spans="1:20" ht="12" customHeight="1">
      <c r="A815" s="1971" t="s">
        <v>356</v>
      </c>
      <c r="B815" s="1638"/>
      <c r="C815" s="1296"/>
      <c r="D815" s="1296"/>
      <c r="E815" s="1714"/>
      <c r="F815" s="1714"/>
      <c r="G815" s="1714"/>
      <c r="H815" s="1714"/>
      <c r="I815" s="1090"/>
      <c r="J815" s="1275" t="s">
        <v>979</v>
      </c>
      <c r="K815" s="1090"/>
      <c r="L815" s="1266"/>
      <c r="M815" s="1267"/>
      <c r="N815" s="4499"/>
      <c r="O815" s="3870"/>
      <c r="P815" s="3870"/>
      <c r="Q815" s="3870"/>
      <c r="R815" s="3870"/>
      <c r="S815" s="4485"/>
      <c r="T815" s="4470"/>
    </row>
    <row r="816" spans="1:20" ht="12" customHeight="1">
      <c r="A816" s="1971" t="s">
        <v>356</v>
      </c>
      <c r="B816" s="1638"/>
      <c r="C816" s="1732">
        <v>363151</v>
      </c>
      <c r="D816" s="1732">
        <v>4361</v>
      </c>
      <c r="E816" s="1715" t="s">
        <v>696</v>
      </c>
      <c r="F816" s="1715" t="s">
        <v>34</v>
      </c>
      <c r="G816" s="1715" t="s">
        <v>536</v>
      </c>
      <c r="H816" s="1715" t="str">
        <f t="shared" ref="H816" si="151">A816&amp;"-"&amp;E816&amp;F816&amp;"-"&amp;G816</f>
        <v>PK5-HR-ME</v>
      </c>
      <c r="I816" s="1331" t="s">
        <v>1167</v>
      </c>
      <c r="J816" s="1275" t="s">
        <v>1184</v>
      </c>
      <c r="K816" s="1331">
        <v>180</v>
      </c>
      <c r="L816" s="1266"/>
      <c r="M816" s="1267"/>
      <c r="N816" s="4498" t="s">
        <v>80</v>
      </c>
      <c r="O816" s="4452"/>
      <c r="P816" s="4452">
        <v>240</v>
      </c>
      <c r="Q816" s="4452">
        <v>2</v>
      </c>
      <c r="R816" s="4452">
        <f t="shared" si="146"/>
        <v>480</v>
      </c>
      <c r="S816" s="4509" t="s">
        <v>385</v>
      </c>
      <c r="T816" s="4470" t="s">
        <v>530</v>
      </c>
    </row>
    <row r="817" spans="1:20" ht="12" customHeight="1">
      <c r="A817" s="1971" t="s">
        <v>356</v>
      </c>
      <c r="B817" s="1638"/>
      <c r="C817" s="1296"/>
      <c r="D817" s="1296"/>
      <c r="E817" s="1714"/>
      <c r="F817" s="1714"/>
      <c r="G817" s="1714"/>
      <c r="H817" s="1714"/>
      <c r="I817" s="1090"/>
      <c r="J817" s="1275" t="s">
        <v>1069</v>
      </c>
      <c r="K817" s="1090"/>
      <c r="L817" s="1266"/>
      <c r="M817" s="1267"/>
      <c r="N817" s="4499"/>
      <c r="O817" s="3870"/>
      <c r="P817" s="3870"/>
      <c r="Q817" s="3870"/>
      <c r="R817" s="3870"/>
      <c r="S817" s="4510"/>
      <c r="T817" s="4470"/>
    </row>
    <row r="818" spans="1:20" ht="12.75" customHeight="1" thickBot="1">
      <c r="A818" s="1971" t="s">
        <v>356</v>
      </c>
      <c r="B818" s="1638"/>
      <c r="C818" s="2246">
        <v>363258</v>
      </c>
      <c r="D818" s="2246">
        <v>4440</v>
      </c>
      <c r="E818" s="2241" t="s">
        <v>696</v>
      </c>
      <c r="F818" s="2241" t="s">
        <v>32</v>
      </c>
      <c r="G818" s="2241" t="s">
        <v>536</v>
      </c>
      <c r="H818" s="2242" t="str">
        <f t="shared" ref="H818:H819" si="152">A818&amp;"-"&amp;E818&amp;F818&amp;"-"&amp;G818</f>
        <v>PK5-HI-ME</v>
      </c>
      <c r="I818" s="2243" t="s">
        <v>1167</v>
      </c>
      <c r="J818" s="2244" t="s">
        <v>1185</v>
      </c>
      <c r="K818" s="2245">
        <v>180</v>
      </c>
      <c r="L818" s="1583"/>
      <c r="M818" s="1584"/>
      <c r="N818" s="1585" t="s">
        <v>80</v>
      </c>
      <c r="O818" s="1585"/>
      <c r="P818" s="1585">
        <v>30</v>
      </c>
      <c r="Q818" s="1585">
        <v>2</v>
      </c>
      <c r="R818" s="1585">
        <f t="shared" ref="R818" si="153">P818*Q818</f>
        <v>60</v>
      </c>
      <c r="S818" s="1551" t="s">
        <v>383</v>
      </c>
      <c r="T818" s="1261" t="s">
        <v>529</v>
      </c>
    </row>
    <row r="819" spans="1:20" ht="12" customHeight="1">
      <c r="A819" s="1971" t="s">
        <v>356</v>
      </c>
      <c r="B819" s="1638"/>
      <c r="C819" s="1723">
        <v>363259</v>
      </c>
      <c r="D819" s="1723">
        <v>4441</v>
      </c>
      <c r="E819" s="1713" t="s">
        <v>695</v>
      </c>
      <c r="F819" s="1713" t="s">
        <v>32</v>
      </c>
      <c r="G819" s="1713" t="s">
        <v>536</v>
      </c>
      <c r="H819" s="1713" t="str">
        <f t="shared" si="152"/>
        <v>PK5-MI-ME</v>
      </c>
      <c r="I819" s="1303" t="s">
        <v>1168</v>
      </c>
      <c r="J819" s="1256" t="s">
        <v>1183</v>
      </c>
      <c r="K819" s="1303">
        <v>30</v>
      </c>
      <c r="L819" s="1257"/>
      <c r="M819" s="1258"/>
      <c r="N819" s="4500" t="s">
        <v>80</v>
      </c>
      <c r="O819" s="4370"/>
      <c r="P819" s="4370">
        <v>30</v>
      </c>
      <c r="Q819" s="4370">
        <v>2</v>
      </c>
      <c r="R819" s="4370">
        <f>P819*Q819</f>
        <v>60</v>
      </c>
      <c r="S819" s="4483" t="s">
        <v>383</v>
      </c>
      <c r="T819" s="4470" t="s">
        <v>529</v>
      </c>
    </row>
    <row r="820" spans="1:20" ht="12" customHeight="1">
      <c r="A820" s="1971" t="s">
        <v>356</v>
      </c>
      <c r="B820" s="1638"/>
      <c r="C820" s="1296"/>
      <c r="D820" s="1296"/>
      <c r="E820" s="1714"/>
      <c r="F820" s="1714"/>
      <c r="G820" s="1714"/>
      <c r="H820" s="1714"/>
      <c r="I820" s="1090"/>
      <c r="J820" s="1275" t="s">
        <v>979</v>
      </c>
      <c r="K820" s="1090"/>
      <c r="L820" s="1266"/>
      <c r="M820" s="1267"/>
      <c r="N820" s="4499"/>
      <c r="O820" s="3870"/>
      <c r="P820" s="3870"/>
      <c r="Q820" s="3870"/>
      <c r="R820" s="3870"/>
      <c r="S820" s="4485"/>
      <c r="T820" s="4470"/>
    </row>
    <row r="821" spans="1:20" ht="12" customHeight="1">
      <c r="A821" s="1971" t="s">
        <v>356</v>
      </c>
      <c r="B821" s="1638"/>
      <c r="C821" s="1732">
        <v>363152</v>
      </c>
      <c r="D821" s="1732">
        <v>4362</v>
      </c>
      <c r="E821" s="1715" t="s">
        <v>696</v>
      </c>
      <c r="F821" s="1715" t="s">
        <v>34</v>
      </c>
      <c r="G821" s="1715" t="s">
        <v>536</v>
      </c>
      <c r="H821" s="1715" t="str">
        <f t="shared" ref="H821:H823" si="154">A821&amp;"-"&amp;E821&amp;F821&amp;"-"&amp;G821</f>
        <v>PK5-HR-ME</v>
      </c>
      <c r="I821" s="1331" t="s">
        <v>1168</v>
      </c>
      <c r="J821" s="1275" t="s">
        <v>1184</v>
      </c>
      <c r="K821" s="1331">
        <v>180</v>
      </c>
      <c r="L821" s="1586"/>
      <c r="M821" s="1587"/>
      <c r="N821" s="4498" t="s">
        <v>80</v>
      </c>
      <c r="O821" s="4452"/>
      <c r="P821" s="4452">
        <v>240</v>
      </c>
      <c r="Q821" s="4452">
        <v>2</v>
      </c>
      <c r="R821" s="4452">
        <f t="shared" ref="R821" si="155">P821*Q821</f>
        <v>480</v>
      </c>
      <c r="S821" s="4509" t="s">
        <v>385</v>
      </c>
      <c r="T821" s="4470" t="s">
        <v>530</v>
      </c>
    </row>
    <row r="822" spans="1:20" ht="12" customHeight="1">
      <c r="A822" s="1971" t="s">
        <v>356</v>
      </c>
      <c r="B822" s="1638"/>
      <c r="C822" s="1296"/>
      <c r="D822" s="1296"/>
      <c r="E822" s="1714"/>
      <c r="F822" s="1714"/>
      <c r="G822" s="1714"/>
      <c r="H822" s="1714"/>
      <c r="I822" s="1090"/>
      <c r="J822" s="1275" t="s">
        <v>1069</v>
      </c>
      <c r="K822" s="1090"/>
      <c r="L822" s="1586"/>
      <c r="M822" s="1587"/>
      <c r="N822" s="4499"/>
      <c r="O822" s="3870"/>
      <c r="P822" s="3870"/>
      <c r="Q822" s="3870"/>
      <c r="R822" s="3870"/>
      <c r="S822" s="4510"/>
      <c r="T822" s="4470"/>
    </row>
    <row r="823" spans="1:20" ht="12.75" customHeight="1" thickBot="1">
      <c r="A823" s="1971" t="s">
        <v>356</v>
      </c>
      <c r="B823" s="1638"/>
      <c r="C823" s="2246">
        <v>363260</v>
      </c>
      <c r="D823" s="2246">
        <v>4442</v>
      </c>
      <c r="E823" s="2241" t="s">
        <v>696</v>
      </c>
      <c r="F823" s="2241" t="s">
        <v>32</v>
      </c>
      <c r="G823" s="2241" t="s">
        <v>536</v>
      </c>
      <c r="H823" s="2242" t="str">
        <f t="shared" si="154"/>
        <v>PK5-HI-ME</v>
      </c>
      <c r="I823" s="2247" t="s">
        <v>1168</v>
      </c>
      <c r="J823" s="2244" t="s">
        <v>1185</v>
      </c>
      <c r="K823" s="2245">
        <v>180</v>
      </c>
      <c r="L823" s="1583"/>
      <c r="M823" s="1584"/>
      <c r="N823" s="1585" t="s">
        <v>80</v>
      </c>
      <c r="O823" s="1585"/>
      <c r="P823" s="1585">
        <v>30</v>
      </c>
      <c r="Q823" s="1585">
        <v>2</v>
      </c>
      <c r="R823" s="1585">
        <f t="shared" ref="R823" si="156">P823*Q823</f>
        <v>60</v>
      </c>
      <c r="S823" s="1551" t="s">
        <v>383</v>
      </c>
      <c r="T823" s="1261" t="s">
        <v>529</v>
      </c>
    </row>
    <row r="824" spans="1:20" ht="12" customHeight="1">
      <c r="A824" s="1971" t="s">
        <v>356</v>
      </c>
      <c r="B824" s="1638"/>
      <c r="C824" s="1723">
        <v>363261</v>
      </c>
      <c r="D824" s="1723">
        <v>4443</v>
      </c>
      <c r="E824" s="1713" t="s">
        <v>695</v>
      </c>
      <c r="F824" s="1713" t="s">
        <v>32</v>
      </c>
      <c r="G824" s="1713" t="s">
        <v>536</v>
      </c>
      <c r="H824" s="1713" t="str">
        <f t="shared" si="149"/>
        <v>PK5-MI-ME</v>
      </c>
      <c r="I824" s="1303" t="s">
        <v>1171</v>
      </c>
      <c r="J824" s="1256" t="s">
        <v>1183</v>
      </c>
      <c r="K824" s="1303">
        <v>30</v>
      </c>
      <c r="L824" s="1257"/>
      <c r="M824" s="1258"/>
      <c r="N824" s="4500" t="s">
        <v>80</v>
      </c>
      <c r="O824" s="4370"/>
      <c r="P824" s="4370">
        <v>30</v>
      </c>
      <c r="Q824" s="4370">
        <v>2</v>
      </c>
      <c r="R824" s="4370">
        <f>P824*Q824</f>
        <v>60</v>
      </c>
      <c r="S824" s="4483" t="s">
        <v>383</v>
      </c>
      <c r="T824" s="4470" t="s">
        <v>529</v>
      </c>
    </row>
    <row r="825" spans="1:20" ht="12" customHeight="1">
      <c r="A825" s="1971" t="s">
        <v>356</v>
      </c>
      <c r="B825" s="1638"/>
      <c r="C825" s="1724"/>
      <c r="D825" s="1724"/>
      <c r="E825" s="1716"/>
      <c r="F825" s="1716"/>
      <c r="G825" s="1716"/>
      <c r="H825" s="1716"/>
      <c r="I825" s="1287"/>
      <c r="J825" s="1275" t="s">
        <v>1186</v>
      </c>
      <c r="K825" s="1287"/>
      <c r="L825" s="1266"/>
      <c r="M825" s="1267"/>
      <c r="N825" s="4501"/>
      <c r="O825" s="3872"/>
      <c r="P825" s="3872"/>
      <c r="Q825" s="3872"/>
      <c r="R825" s="3872"/>
      <c r="S825" s="4484"/>
      <c r="T825" s="4470"/>
    </row>
    <row r="826" spans="1:20" ht="12" customHeight="1">
      <c r="A826" s="1971" t="s">
        <v>356</v>
      </c>
      <c r="B826" s="1638"/>
      <c r="C826" s="1724"/>
      <c r="D826" s="1724"/>
      <c r="E826" s="1716"/>
      <c r="F826" s="1716"/>
      <c r="G826" s="1716"/>
      <c r="H826" s="1716"/>
      <c r="I826" s="1287"/>
      <c r="J826" s="1275" t="s">
        <v>996</v>
      </c>
      <c r="K826" s="1287"/>
      <c r="L826" s="1266"/>
      <c r="M826" s="1267"/>
      <c r="N826" s="4501"/>
      <c r="O826" s="3872"/>
      <c r="P826" s="3872"/>
      <c r="Q826" s="3872"/>
      <c r="R826" s="3872"/>
      <c r="S826" s="4484"/>
      <c r="T826" s="4470"/>
    </row>
    <row r="827" spans="1:20" ht="12" customHeight="1">
      <c r="A827" s="1971" t="s">
        <v>356</v>
      </c>
      <c r="B827" s="1638"/>
      <c r="C827" s="1724"/>
      <c r="D827" s="1724"/>
      <c r="E827" s="1716"/>
      <c r="F827" s="1716"/>
      <c r="G827" s="1716"/>
      <c r="H827" s="1716"/>
      <c r="I827" s="1287"/>
      <c r="J827" s="1275" t="s">
        <v>995</v>
      </c>
      <c r="K827" s="1287"/>
      <c r="L827" s="1266"/>
      <c r="M827" s="1267"/>
      <c r="N827" s="4501"/>
      <c r="O827" s="3872"/>
      <c r="P827" s="3872"/>
      <c r="Q827" s="3872"/>
      <c r="R827" s="3872"/>
      <c r="S827" s="4484"/>
      <c r="T827" s="4470"/>
    </row>
    <row r="828" spans="1:20" ht="12" customHeight="1">
      <c r="A828" s="1971" t="s">
        <v>356</v>
      </c>
      <c r="B828" s="1638"/>
      <c r="C828" s="1296"/>
      <c r="D828" s="1296"/>
      <c r="E828" s="1714"/>
      <c r="F828" s="1714"/>
      <c r="G828" s="1714"/>
      <c r="H828" s="1714"/>
      <c r="I828" s="1090"/>
      <c r="J828" s="1275" t="s">
        <v>997</v>
      </c>
      <c r="K828" s="1090"/>
      <c r="L828" s="1266"/>
      <c r="M828" s="1267"/>
      <c r="N828" s="4499"/>
      <c r="O828" s="3870"/>
      <c r="P828" s="3870"/>
      <c r="Q828" s="3870"/>
      <c r="R828" s="3870"/>
      <c r="S828" s="4485"/>
      <c r="T828" s="4470"/>
    </row>
    <row r="829" spans="1:20" ht="12.75" customHeight="1" thickBot="1">
      <c r="A829" s="1971" t="s">
        <v>356</v>
      </c>
      <c r="B829" s="1638"/>
      <c r="C829" s="1294">
        <v>363262</v>
      </c>
      <c r="D829" s="1294">
        <v>4444</v>
      </c>
      <c r="E829" s="1281" t="s">
        <v>696</v>
      </c>
      <c r="F829" s="1281" t="s">
        <v>34</v>
      </c>
      <c r="G829" s="1281" t="s">
        <v>536</v>
      </c>
      <c r="H829" s="1282" t="str">
        <f t="shared" ref="H829:H838" si="157">A829&amp;"-"&amp;E829&amp;F829&amp;"-"&amp;G829</f>
        <v>PK5-HR-ME</v>
      </c>
      <c r="I829" s="1283" t="s">
        <v>1171</v>
      </c>
      <c r="J829" s="1270" t="s">
        <v>1187</v>
      </c>
      <c r="K829" s="1956">
        <v>180</v>
      </c>
      <c r="L829" s="1583"/>
      <c r="M829" s="1584"/>
      <c r="N829" s="1585" t="s">
        <v>80</v>
      </c>
      <c r="O829" s="1585"/>
      <c r="P829" s="1585">
        <v>240</v>
      </c>
      <c r="Q829" s="1585">
        <v>2</v>
      </c>
      <c r="R829" s="1585">
        <f>P829*Q829</f>
        <v>480</v>
      </c>
      <c r="S829" s="1551" t="s">
        <v>385</v>
      </c>
      <c r="T829" s="1261" t="s">
        <v>530</v>
      </c>
    </row>
    <row r="830" spans="1:20" ht="12" customHeight="1">
      <c r="A830" s="1971" t="s">
        <v>356</v>
      </c>
      <c r="B830" s="1638"/>
      <c r="C830" s="1723">
        <v>363263</v>
      </c>
      <c r="D830" s="1723">
        <v>4445</v>
      </c>
      <c r="E830" s="1713" t="s">
        <v>695</v>
      </c>
      <c r="F830" s="1713" t="s">
        <v>32</v>
      </c>
      <c r="G830" s="1713" t="s">
        <v>536</v>
      </c>
      <c r="H830" s="1713" t="str">
        <f t="shared" si="157"/>
        <v>PK5-MI-ME</v>
      </c>
      <c r="I830" s="1303" t="s">
        <v>1172</v>
      </c>
      <c r="J830" s="1256" t="s">
        <v>1183</v>
      </c>
      <c r="K830" s="1236">
        <v>30</v>
      </c>
      <c r="L830" s="1257"/>
      <c r="M830" s="1258"/>
      <c r="N830" s="1259" t="s">
        <v>80</v>
      </c>
      <c r="O830" s="1259"/>
      <c r="P830" s="1259">
        <v>30</v>
      </c>
      <c r="Q830" s="1259">
        <v>2</v>
      </c>
      <c r="R830" s="1259">
        <f t="shared" ref="R830:R834" si="158">P830*Q830</f>
        <v>60</v>
      </c>
      <c r="S830" s="4483" t="s">
        <v>383</v>
      </c>
      <c r="T830" s="4470" t="s">
        <v>529</v>
      </c>
    </row>
    <row r="831" spans="1:20" ht="12" customHeight="1">
      <c r="A831" s="1971" t="s">
        <v>356</v>
      </c>
      <c r="B831" s="1638"/>
      <c r="C831" s="1724"/>
      <c r="D831" s="1724"/>
      <c r="E831" s="1716"/>
      <c r="F831" s="1716"/>
      <c r="G831" s="1716"/>
      <c r="H831" s="1716"/>
      <c r="I831" s="1287"/>
      <c r="J831" s="1275" t="s">
        <v>1186</v>
      </c>
      <c r="K831" s="1119">
        <v>30</v>
      </c>
      <c r="L831" s="1266"/>
      <c r="M831" s="1267"/>
      <c r="N831" s="1588" t="s">
        <v>80</v>
      </c>
      <c r="O831" s="1588"/>
      <c r="P831" s="1588">
        <v>30</v>
      </c>
      <c r="Q831" s="1588">
        <v>2</v>
      </c>
      <c r="R831" s="1588">
        <f t="shared" si="158"/>
        <v>60</v>
      </c>
      <c r="S831" s="4484"/>
      <c r="T831" s="4470"/>
    </row>
    <row r="832" spans="1:20" ht="12" customHeight="1">
      <c r="A832" s="1971" t="s">
        <v>356</v>
      </c>
      <c r="B832" s="1638"/>
      <c r="C832" s="1724"/>
      <c r="D832" s="1724"/>
      <c r="E832" s="1716"/>
      <c r="F832" s="1716"/>
      <c r="G832" s="1716"/>
      <c r="H832" s="1716"/>
      <c r="I832" s="1287"/>
      <c r="J832" s="1275" t="s">
        <v>996</v>
      </c>
      <c r="K832" s="1119">
        <v>30</v>
      </c>
      <c r="L832" s="1266"/>
      <c r="M832" s="1267"/>
      <c r="N832" s="1588" t="s">
        <v>80</v>
      </c>
      <c r="O832" s="1588"/>
      <c r="P832" s="1588">
        <v>30</v>
      </c>
      <c r="Q832" s="1588">
        <v>2</v>
      </c>
      <c r="R832" s="1588">
        <f t="shared" si="158"/>
        <v>60</v>
      </c>
      <c r="S832" s="4484"/>
      <c r="T832" s="4470"/>
    </row>
    <row r="833" spans="1:20" ht="12" customHeight="1">
      <c r="A833" s="1971" t="s">
        <v>356</v>
      </c>
      <c r="B833" s="1638"/>
      <c r="C833" s="1724"/>
      <c r="D833" s="1724"/>
      <c r="E833" s="1716"/>
      <c r="F833" s="1716"/>
      <c r="G833" s="1716"/>
      <c r="H833" s="1716"/>
      <c r="I833" s="1287"/>
      <c r="J833" s="1275" t="s">
        <v>995</v>
      </c>
      <c r="K833" s="1119">
        <v>30</v>
      </c>
      <c r="L833" s="1266"/>
      <c r="M833" s="1267"/>
      <c r="N833" s="1588" t="s">
        <v>80</v>
      </c>
      <c r="O833" s="1588"/>
      <c r="P833" s="1588">
        <v>30</v>
      </c>
      <c r="Q833" s="1588">
        <v>2</v>
      </c>
      <c r="R833" s="1588">
        <f t="shared" si="158"/>
        <v>60</v>
      </c>
      <c r="S833" s="4484"/>
      <c r="T833" s="4470"/>
    </row>
    <row r="834" spans="1:20" ht="12" customHeight="1">
      <c r="A834" s="1971" t="s">
        <v>356</v>
      </c>
      <c r="B834" s="1638"/>
      <c r="C834" s="1296"/>
      <c r="D834" s="1296"/>
      <c r="E834" s="1714"/>
      <c r="F834" s="1714"/>
      <c r="G834" s="1714"/>
      <c r="H834" s="1714"/>
      <c r="I834" s="1090"/>
      <c r="J834" s="1275" t="s">
        <v>997</v>
      </c>
      <c r="K834" s="1119">
        <v>30</v>
      </c>
      <c r="L834" s="1266"/>
      <c r="M834" s="1267"/>
      <c r="N834" s="1588" t="s">
        <v>80</v>
      </c>
      <c r="O834" s="1588"/>
      <c r="P834" s="1588">
        <v>30</v>
      </c>
      <c r="Q834" s="1588">
        <v>2</v>
      </c>
      <c r="R834" s="1588">
        <f t="shared" si="158"/>
        <v>60</v>
      </c>
      <c r="S834" s="4485"/>
      <c r="T834" s="4470"/>
    </row>
    <row r="835" spans="1:20" ht="12.75" customHeight="1" thickBot="1">
      <c r="A835" s="1971" t="s">
        <v>356</v>
      </c>
      <c r="B835" s="1638"/>
      <c r="C835" s="1294">
        <v>363264</v>
      </c>
      <c r="D835" s="1294">
        <v>4446</v>
      </c>
      <c r="E835" s="1281" t="s">
        <v>696</v>
      </c>
      <c r="F835" s="1281" t="s">
        <v>34</v>
      </c>
      <c r="G835" s="1281" t="s">
        <v>536</v>
      </c>
      <c r="H835" s="1282" t="str">
        <f t="shared" ref="H835" si="159">A835&amp;"-"&amp;E835&amp;F835&amp;"-"&amp;G835</f>
        <v>PK5-HR-ME</v>
      </c>
      <c r="I835" s="1283" t="s">
        <v>1172</v>
      </c>
      <c r="J835" s="1270" t="s">
        <v>980</v>
      </c>
      <c r="K835" s="1956">
        <v>180</v>
      </c>
      <c r="L835" s="1583"/>
      <c r="M835" s="1584"/>
      <c r="N835" s="1585" t="s">
        <v>80</v>
      </c>
      <c r="O835" s="1585"/>
      <c r="P835" s="1585">
        <v>240</v>
      </c>
      <c r="Q835" s="1585">
        <v>2</v>
      </c>
      <c r="R835" s="1585">
        <f>P835*Q835</f>
        <v>480</v>
      </c>
      <c r="S835" s="1551" t="s">
        <v>385</v>
      </c>
      <c r="T835" s="1261" t="s">
        <v>530</v>
      </c>
    </row>
    <row r="836" spans="1:20" ht="12" customHeight="1">
      <c r="A836" s="1971" t="s">
        <v>356</v>
      </c>
      <c r="B836" s="1638"/>
      <c r="C836" s="1296">
        <v>363265</v>
      </c>
      <c r="D836" s="1296">
        <v>4447</v>
      </c>
      <c r="E836" s="1288" t="s">
        <v>695</v>
      </c>
      <c r="F836" s="1233" t="s">
        <v>32</v>
      </c>
      <c r="G836" s="1233" t="s">
        <v>536</v>
      </c>
      <c r="H836" s="1255" t="str">
        <f t="shared" si="157"/>
        <v>PK5-MI-ME</v>
      </c>
      <c r="I836" s="1234" t="s">
        <v>1170</v>
      </c>
      <c r="J836" s="1289" t="s">
        <v>998</v>
      </c>
      <c r="K836" s="1236">
        <v>30</v>
      </c>
      <c r="L836" s="1257"/>
      <c r="M836" s="1258"/>
      <c r="N836" s="1259" t="s">
        <v>80</v>
      </c>
      <c r="O836" s="1259"/>
      <c r="P836" s="1259">
        <v>30</v>
      </c>
      <c r="Q836" s="1259">
        <v>2</v>
      </c>
      <c r="R836" s="1259">
        <f t="shared" ref="R836:R838" si="160">P836*Q836</f>
        <v>60</v>
      </c>
      <c r="S836" s="1589" t="s">
        <v>383</v>
      </c>
      <c r="T836" s="1261" t="s">
        <v>529</v>
      </c>
    </row>
    <row r="837" spans="1:20" ht="12" customHeight="1">
      <c r="A837" s="1971" t="s">
        <v>356</v>
      </c>
      <c r="B837" s="1638"/>
      <c r="C837" s="1291">
        <v>363266</v>
      </c>
      <c r="D837" s="1291">
        <v>4448</v>
      </c>
      <c r="E837" s="1291" t="s">
        <v>846</v>
      </c>
      <c r="F837" s="1238" t="s">
        <v>42</v>
      </c>
      <c r="G837" s="1238" t="s">
        <v>536</v>
      </c>
      <c r="H837" s="1292" t="str">
        <f t="shared" si="157"/>
        <v>PK5-QL-ME</v>
      </c>
      <c r="I837" s="1239" t="s">
        <v>1170</v>
      </c>
      <c r="J837" s="1275" t="s">
        <v>1196</v>
      </c>
      <c r="K837" s="1119">
        <v>90</v>
      </c>
      <c r="L837" s="1266"/>
      <c r="M837" s="1267"/>
      <c r="N837" s="1588"/>
      <c r="O837" s="1588" t="s">
        <v>80</v>
      </c>
      <c r="P837" s="1588">
        <v>30</v>
      </c>
      <c r="Q837" s="1588">
        <v>2</v>
      </c>
      <c r="R837" s="1588">
        <f t="shared" si="160"/>
        <v>60</v>
      </c>
      <c r="S837" s="1590" t="s">
        <v>503</v>
      </c>
      <c r="T837" s="1261" t="s">
        <v>528</v>
      </c>
    </row>
    <row r="838" spans="1:20" ht="12.75" customHeight="1" thickBot="1">
      <c r="A838" s="1971" t="s">
        <v>356</v>
      </c>
      <c r="B838" s="1638"/>
      <c r="C838" s="1294">
        <v>363267</v>
      </c>
      <c r="D838" s="1294">
        <v>4449</v>
      </c>
      <c r="E838" s="1294" t="s">
        <v>718</v>
      </c>
      <c r="F838" s="1242" t="s">
        <v>34</v>
      </c>
      <c r="G838" s="1242" t="s">
        <v>536</v>
      </c>
      <c r="H838" s="1295" t="str">
        <f t="shared" si="157"/>
        <v>PK5-YR-ME</v>
      </c>
      <c r="I838" s="1243" t="s">
        <v>1170</v>
      </c>
      <c r="J838" s="1278" t="s">
        <v>982</v>
      </c>
      <c r="K838" s="1245">
        <v>365</v>
      </c>
      <c r="L838" s="1581"/>
      <c r="M838" s="1582"/>
      <c r="N838" s="1543" t="s">
        <v>80</v>
      </c>
      <c r="O838" s="1543"/>
      <c r="P838" s="1543">
        <v>240</v>
      </c>
      <c r="Q838" s="1543">
        <v>2</v>
      </c>
      <c r="R838" s="1543">
        <f t="shared" si="160"/>
        <v>480</v>
      </c>
      <c r="S838" s="1545" t="s">
        <v>385</v>
      </c>
      <c r="T838" s="1261" t="s">
        <v>530</v>
      </c>
    </row>
    <row r="839" spans="1:20" ht="12" customHeight="1">
      <c r="A839" s="1971" t="s">
        <v>356</v>
      </c>
      <c r="B839" s="1638"/>
      <c r="C839" s="1296">
        <v>363268</v>
      </c>
      <c r="D839" s="1296">
        <v>4450</v>
      </c>
      <c r="E839" s="1288" t="s">
        <v>695</v>
      </c>
      <c r="F839" s="1233" t="s">
        <v>32</v>
      </c>
      <c r="G839" s="1233" t="s">
        <v>536</v>
      </c>
      <c r="H839" s="1255" t="str">
        <f t="shared" si="149"/>
        <v>PK5-MI-ME</v>
      </c>
      <c r="I839" s="1234" t="s">
        <v>1169</v>
      </c>
      <c r="J839" s="1289" t="s">
        <v>998</v>
      </c>
      <c r="K839" s="1236">
        <v>30</v>
      </c>
      <c r="L839" s="1257"/>
      <c r="M839" s="1258"/>
      <c r="N839" s="1259" t="s">
        <v>80</v>
      </c>
      <c r="O839" s="1259"/>
      <c r="P839" s="1259">
        <v>30</v>
      </c>
      <c r="Q839" s="1259">
        <v>2</v>
      </c>
      <c r="R839" s="1259">
        <f t="shared" si="146"/>
        <v>60</v>
      </c>
      <c r="S839" s="1589" t="s">
        <v>383</v>
      </c>
      <c r="T839" s="1261" t="s">
        <v>529</v>
      </c>
    </row>
    <row r="840" spans="1:20" ht="12" customHeight="1">
      <c r="A840" s="1971" t="s">
        <v>356</v>
      </c>
      <c r="B840" s="1638"/>
      <c r="C840" s="1291">
        <v>363269</v>
      </c>
      <c r="D840" s="1291">
        <v>4451</v>
      </c>
      <c r="E840" s="1291" t="s">
        <v>846</v>
      </c>
      <c r="F840" s="1238" t="s">
        <v>42</v>
      </c>
      <c r="G840" s="1238" t="s">
        <v>536</v>
      </c>
      <c r="H840" s="1292" t="str">
        <f t="shared" si="149"/>
        <v>PK5-QL-ME</v>
      </c>
      <c r="I840" s="1239" t="s">
        <v>1169</v>
      </c>
      <c r="J840" s="1275" t="s">
        <v>1196</v>
      </c>
      <c r="K840" s="1119">
        <v>90</v>
      </c>
      <c r="L840" s="1266"/>
      <c r="M840" s="1267"/>
      <c r="N840" s="1588"/>
      <c r="O840" s="1588" t="s">
        <v>80</v>
      </c>
      <c r="P840" s="1588">
        <v>30</v>
      </c>
      <c r="Q840" s="1588">
        <v>2</v>
      </c>
      <c r="R840" s="1588">
        <f t="shared" si="146"/>
        <v>60</v>
      </c>
      <c r="S840" s="1590" t="s">
        <v>503</v>
      </c>
      <c r="T840" s="1261" t="s">
        <v>528</v>
      </c>
    </row>
    <row r="841" spans="1:20" ht="12.75" customHeight="1" thickBot="1">
      <c r="A841" s="1971" t="s">
        <v>356</v>
      </c>
      <c r="B841" s="1638"/>
      <c r="C841" s="1294">
        <v>363270</v>
      </c>
      <c r="D841" s="1294">
        <v>4452</v>
      </c>
      <c r="E841" s="1294" t="s">
        <v>718</v>
      </c>
      <c r="F841" s="1242" t="s">
        <v>34</v>
      </c>
      <c r="G841" s="1242" t="s">
        <v>536</v>
      </c>
      <c r="H841" s="1295" t="str">
        <f t="shared" si="149"/>
        <v>PK5-YR-ME</v>
      </c>
      <c r="I841" s="1243" t="s">
        <v>1169</v>
      </c>
      <c r="J841" s="1278" t="s">
        <v>982</v>
      </c>
      <c r="K841" s="1245">
        <v>365</v>
      </c>
      <c r="L841" s="1581"/>
      <c r="M841" s="1582"/>
      <c r="N841" s="1543" t="s">
        <v>80</v>
      </c>
      <c r="O841" s="1543"/>
      <c r="P841" s="1543">
        <v>240</v>
      </c>
      <c r="Q841" s="1543">
        <v>2</v>
      </c>
      <c r="R841" s="1543">
        <f t="shared" si="146"/>
        <v>480</v>
      </c>
      <c r="S841" s="1545" t="s">
        <v>385</v>
      </c>
      <c r="T841" s="1261" t="s">
        <v>530</v>
      </c>
    </row>
    <row r="842" spans="1:20" ht="12" customHeight="1">
      <c r="A842" s="1971" t="s">
        <v>356</v>
      </c>
      <c r="B842" s="1638"/>
      <c r="C842" s="1296" t="s">
        <v>1493</v>
      </c>
      <c r="D842" s="1296">
        <v>4453</v>
      </c>
      <c r="E842" s="1288" t="s">
        <v>999</v>
      </c>
      <c r="F842" s="1233" t="s">
        <v>32</v>
      </c>
      <c r="G842" s="1233" t="s">
        <v>536</v>
      </c>
      <c r="H842" s="1255" t="str">
        <f t="shared" si="149"/>
        <v>PK5-WI-ME</v>
      </c>
      <c r="I842" s="3741" t="s">
        <v>1173</v>
      </c>
      <c r="J842" s="1256" t="s">
        <v>1202</v>
      </c>
      <c r="K842" s="1236">
        <v>7</v>
      </c>
      <c r="L842" s="1257"/>
      <c r="M842" s="1258"/>
      <c r="N842" s="1259" t="s">
        <v>80</v>
      </c>
      <c r="O842" s="1259"/>
      <c r="P842" s="1259">
        <v>30</v>
      </c>
      <c r="Q842" s="1259">
        <v>2</v>
      </c>
      <c r="R842" s="1259">
        <f t="shared" si="146"/>
        <v>60</v>
      </c>
      <c r="S842" s="1542" t="s">
        <v>383</v>
      </c>
      <c r="T842" s="1261" t="s">
        <v>529</v>
      </c>
    </row>
    <row r="843" spans="1:20" ht="12" customHeight="1">
      <c r="A843" s="1971" t="s">
        <v>356</v>
      </c>
      <c r="B843" s="1638"/>
      <c r="C843" s="1732">
        <v>363272</v>
      </c>
      <c r="D843" s="1732">
        <v>4454</v>
      </c>
      <c r="E843" s="1296" t="s">
        <v>696</v>
      </c>
      <c r="F843" s="1246" t="s">
        <v>34</v>
      </c>
      <c r="G843" s="1246" t="s">
        <v>536</v>
      </c>
      <c r="H843" s="1163" t="str">
        <f t="shared" si="149"/>
        <v>PK5-HR-ME</v>
      </c>
      <c r="I843" s="3734"/>
      <c r="J843" s="1297" t="s">
        <v>1200</v>
      </c>
      <c r="K843" s="4452">
        <v>365</v>
      </c>
      <c r="L843" s="1263"/>
      <c r="M843" s="1264"/>
      <c r="N843" s="4498" t="s">
        <v>80</v>
      </c>
      <c r="O843" s="4452"/>
      <c r="P843" s="4452">
        <v>240</v>
      </c>
      <c r="Q843" s="4452">
        <v>2</v>
      </c>
      <c r="R843" s="4452">
        <f>P843*Q843</f>
        <v>480</v>
      </c>
      <c r="S843" s="4476" t="s">
        <v>385</v>
      </c>
      <c r="T843" s="4470" t="s">
        <v>530</v>
      </c>
    </row>
    <row r="844" spans="1:20" ht="12.75" customHeight="1" thickBot="1">
      <c r="A844" s="1971" t="s">
        <v>356</v>
      </c>
      <c r="B844" s="1638"/>
      <c r="C844" s="1594"/>
      <c r="D844" s="1594"/>
      <c r="E844" s="1294" t="s">
        <v>718</v>
      </c>
      <c r="F844" s="1242" t="s">
        <v>34</v>
      </c>
      <c r="G844" s="1242" t="s">
        <v>536</v>
      </c>
      <c r="H844" s="1295" t="str">
        <f t="shared" si="149"/>
        <v>PK5-YR-ME</v>
      </c>
      <c r="I844" s="3764"/>
      <c r="J844" s="1278" t="s">
        <v>1203</v>
      </c>
      <c r="K844" s="4371"/>
      <c r="L844" s="1581"/>
      <c r="M844" s="1582"/>
      <c r="N844" s="4502"/>
      <c r="O844" s="4371"/>
      <c r="P844" s="4371"/>
      <c r="Q844" s="4371"/>
      <c r="R844" s="4371"/>
      <c r="S844" s="4477"/>
      <c r="T844" s="4470"/>
    </row>
    <row r="845" spans="1:20" ht="12" customHeight="1">
      <c r="A845" s="1971" t="s">
        <v>356</v>
      </c>
      <c r="B845" s="1638"/>
      <c r="C845" s="1288">
        <v>363273</v>
      </c>
      <c r="D845" s="1288">
        <v>4455</v>
      </c>
      <c r="E845" s="1288" t="s">
        <v>999</v>
      </c>
      <c r="F845" s="1233" t="s">
        <v>32</v>
      </c>
      <c r="G845" s="1233" t="s">
        <v>536</v>
      </c>
      <c r="H845" s="1255" t="str">
        <f t="shared" si="149"/>
        <v>PK5-WI-ME</v>
      </c>
      <c r="I845" s="3741" t="s">
        <v>1174</v>
      </c>
      <c r="J845" s="1256" t="s">
        <v>1202</v>
      </c>
      <c r="K845" s="1236">
        <v>7</v>
      </c>
      <c r="L845" s="1257"/>
      <c r="M845" s="1258"/>
      <c r="N845" s="1259" t="s">
        <v>80</v>
      </c>
      <c r="O845" s="1259"/>
      <c r="P845" s="1259">
        <v>30</v>
      </c>
      <c r="Q845" s="1259">
        <v>2</v>
      </c>
      <c r="R845" s="1259">
        <f t="shared" ref="R845:R846" si="161">P845*Q845</f>
        <v>60</v>
      </c>
      <c r="S845" s="1542" t="s">
        <v>383</v>
      </c>
      <c r="T845" s="1261" t="s">
        <v>529</v>
      </c>
    </row>
    <row r="846" spans="1:20" ht="12" customHeight="1">
      <c r="A846" s="1971" t="s">
        <v>356</v>
      </c>
      <c r="B846" s="1638"/>
      <c r="C846" s="1732">
        <v>363274</v>
      </c>
      <c r="D846" s="1732">
        <v>4456</v>
      </c>
      <c r="E846" s="1296" t="s">
        <v>696</v>
      </c>
      <c r="F846" s="1246" t="s">
        <v>34</v>
      </c>
      <c r="G846" s="1246" t="s">
        <v>536</v>
      </c>
      <c r="H846" s="1163" t="str">
        <f t="shared" si="149"/>
        <v>PK5-HR-ME</v>
      </c>
      <c r="I846" s="3734"/>
      <c r="J846" s="1297" t="s">
        <v>1201</v>
      </c>
      <c r="K846" s="1331">
        <v>365</v>
      </c>
      <c r="L846" s="1263"/>
      <c r="M846" s="1264"/>
      <c r="N846" s="4498" t="s">
        <v>80</v>
      </c>
      <c r="O846" s="4452"/>
      <c r="P846" s="4452">
        <v>240</v>
      </c>
      <c r="Q846" s="4452">
        <v>2</v>
      </c>
      <c r="R846" s="4452">
        <f t="shared" si="161"/>
        <v>480</v>
      </c>
      <c r="S846" s="4476" t="s">
        <v>385</v>
      </c>
      <c r="T846" s="4470" t="s">
        <v>530</v>
      </c>
    </row>
    <row r="847" spans="1:20" ht="12.75" customHeight="1" thickBot="1">
      <c r="A847" s="1971" t="s">
        <v>356</v>
      </c>
      <c r="B847" s="1638"/>
      <c r="C847" s="1594"/>
      <c r="D847" s="1594"/>
      <c r="E847" s="1294" t="s">
        <v>718</v>
      </c>
      <c r="F847" s="1242" t="s">
        <v>34</v>
      </c>
      <c r="G847" s="1242" t="s">
        <v>536</v>
      </c>
      <c r="H847" s="1295" t="str">
        <f t="shared" si="149"/>
        <v>PK5-YR-ME</v>
      </c>
      <c r="I847" s="3764"/>
      <c r="J847" s="1278" t="s">
        <v>1203</v>
      </c>
      <c r="K847" s="1283"/>
      <c r="L847" s="1581"/>
      <c r="M847" s="1582"/>
      <c r="N847" s="4502"/>
      <c r="O847" s="4371"/>
      <c r="P847" s="4371"/>
      <c r="Q847" s="4371"/>
      <c r="R847" s="4371"/>
      <c r="S847" s="4477"/>
      <c r="T847" s="4470"/>
    </row>
    <row r="848" spans="1:20" ht="12" customHeight="1">
      <c r="A848" s="1971" t="s">
        <v>356</v>
      </c>
      <c r="B848" s="1638"/>
      <c r="C848" s="3739">
        <v>361443</v>
      </c>
      <c r="D848" s="3740">
        <v>3132</v>
      </c>
      <c r="E848" s="3740" t="s">
        <v>846</v>
      </c>
      <c r="F848" s="3740" t="s">
        <v>9</v>
      </c>
      <c r="G848" s="3740" t="s">
        <v>697</v>
      </c>
      <c r="H848" s="3740" t="str">
        <f t="shared" si="149"/>
        <v>PK5-QC-EE</v>
      </c>
      <c r="I848" s="3741" t="s">
        <v>1198</v>
      </c>
      <c r="J848" s="1297" t="s">
        <v>863</v>
      </c>
      <c r="K848" s="1303">
        <v>90</v>
      </c>
      <c r="L848" s="1263"/>
      <c r="M848" s="1264"/>
      <c r="N848" s="4500" t="s">
        <v>80</v>
      </c>
      <c r="O848" s="4514"/>
      <c r="P848" s="4370">
        <v>240</v>
      </c>
      <c r="Q848" s="4370">
        <v>2</v>
      </c>
      <c r="R848" s="4370">
        <f t="shared" si="146"/>
        <v>480</v>
      </c>
      <c r="S848" s="4483" t="s">
        <v>384</v>
      </c>
      <c r="T848" s="4470" t="s">
        <v>531</v>
      </c>
    </row>
    <row r="849" spans="1:20" ht="12" customHeight="1">
      <c r="A849" s="1971" t="s">
        <v>356</v>
      </c>
      <c r="B849" s="1638"/>
      <c r="C849" s="3728"/>
      <c r="D849" s="3731"/>
      <c r="E849" s="3731"/>
      <c r="F849" s="3731"/>
      <c r="G849" s="3731"/>
      <c r="H849" s="3731"/>
      <c r="I849" s="3734"/>
      <c r="J849" s="1275" t="s">
        <v>865</v>
      </c>
      <c r="K849" s="1287"/>
      <c r="L849" s="1266"/>
      <c r="M849" s="1267"/>
      <c r="N849" s="4501"/>
      <c r="O849" s="4515"/>
      <c r="P849" s="3872"/>
      <c r="Q849" s="3872"/>
      <c r="R849" s="3872"/>
      <c r="S849" s="4484"/>
      <c r="T849" s="4470"/>
    </row>
    <row r="850" spans="1:20" ht="12.75" customHeight="1" thickBot="1">
      <c r="A850" s="1973" t="s">
        <v>356</v>
      </c>
      <c r="B850" s="1638"/>
      <c r="C850" s="3762"/>
      <c r="D850" s="3763"/>
      <c r="E850" s="3763"/>
      <c r="F850" s="3763"/>
      <c r="G850" s="3763"/>
      <c r="H850" s="3763"/>
      <c r="I850" s="3764"/>
      <c r="J850" s="1278" t="s">
        <v>866</v>
      </c>
      <c r="K850" s="1283"/>
      <c r="L850" s="1581"/>
      <c r="M850" s="1582"/>
      <c r="N850" s="4502"/>
      <c r="O850" s="4516"/>
      <c r="P850" s="4371"/>
      <c r="Q850" s="4371"/>
      <c r="R850" s="4371"/>
      <c r="S850" s="4477"/>
      <c r="T850" s="4470"/>
    </row>
    <row r="851" spans="1:20" ht="12" customHeight="1">
      <c r="A851" s="1971" t="s">
        <v>356</v>
      </c>
      <c r="B851" s="1970" t="s">
        <v>936</v>
      </c>
      <c r="C851" s="1733">
        <v>362753</v>
      </c>
      <c r="D851" s="1733">
        <v>4179</v>
      </c>
      <c r="E851" s="1233" t="s">
        <v>695</v>
      </c>
      <c r="F851" s="1233" t="s">
        <v>42</v>
      </c>
      <c r="G851" s="1233" t="s">
        <v>536</v>
      </c>
      <c r="H851" s="1255" t="str">
        <f t="shared" ref="H851" si="162">A851&amp;"-"&amp;E851&amp;F851&amp;"-"&amp;G851</f>
        <v>PK5-ML-ME</v>
      </c>
      <c r="I851" s="1234" t="s">
        <v>1165</v>
      </c>
      <c r="J851" s="1256" t="s">
        <v>975</v>
      </c>
      <c r="K851" s="1236">
        <v>30</v>
      </c>
      <c r="L851" s="1257"/>
      <c r="M851" s="1258"/>
      <c r="N851" s="1259"/>
      <c r="O851" s="1259" t="s">
        <v>80</v>
      </c>
      <c r="P851" s="1259">
        <v>30</v>
      </c>
      <c r="Q851" s="1259">
        <v>2</v>
      </c>
      <c r="R851" s="1259">
        <f t="shared" ref="R851" si="163">P851*Q851</f>
        <v>60</v>
      </c>
      <c r="S851" s="1260" t="s">
        <v>503</v>
      </c>
      <c r="T851" s="1261" t="s">
        <v>528</v>
      </c>
    </row>
    <row r="852" spans="1:20" ht="12" customHeight="1">
      <c r="A852" s="1971" t="s">
        <v>356</v>
      </c>
      <c r="B852" s="1638"/>
      <c r="C852" s="1734">
        <v>361444</v>
      </c>
      <c r="D852" s="1734">
        <v>4180</v>
      </c>
      <c r="E852" s="1715" t="s">
        <v>846</v>
      </c>
      <c r="F852" s="1715" t="s">
        <v>9</v>
      </c>
      <c r="G852" s="1715" t="s">
        <v>536</v>
      </c>
      <c r="H852" s="1715" t="str">
        <f>A853&amp;"-"&amp;E852&amp;F852&amp;"-"&amp;G852</f>
        <v>PK5-QC-ME</v>
      </c>
      <c r="I852" s="1331" t="s">
        <v>1165</v>
      </c>
      <c r="J852" s="1262" t="s">
        <v>1193</v>
      </c>
      <c r="K852" s="4452">
        <v>90</v>
      </c>
      <c r="L852" s="1263"/>
      <c r="M852" s="1264"/>
      <c r="N852" s="4498" t="s">
        <v>80</v>
      </c>
      <c r="O852" s="4452"/>
      <c r="P852" s="4452">
        <v>120</v>
      </c>
      <c r="Q852" s="4452">
        <v>2</v>
      </c>
      <c r="R852" s="4452">
        <f>P852*Q852</f>
        <v>240</v>
      </c>
      <c r="S852" s="4481" t="s">
        <v>384</v>
      </c>
      <c r="T852" s="4470" t="s">
        <v>531</v>
      </c>
    </row>
    <row r="853" spans="1:20" ht="12" customHeight="1">
      <c r="A853" s="1971" t="s">
        <v>356</v>
      </c>
      <c r="B853" s="1638"/>
      <c r="C853" s="1735"/>
      <c r="D853" s="1735"/>
      <c r="E853" s="1714"/>
      <c r="F853" s="1714"/>
      <c r="G853" s="1714"/>
      <c r="H853" s="1714"/>
      <c r="I853" s="1090"/>
      <c r="J853" s="1265" t="s">
        <v>1194</v>
      </c>
      <c r="K853" s="3870"/>
      <c r="L853" s="1266"/>
      <c r="M853" s="1267"/>
      <c r="N853" s="4499"/>
      <c r="O853" s="3870"/>
      <c r="P853" s="3870"/>
      <c r="Q853" s="3870"/>
      <c r="R853" s="3870"/>
      <c r="S853" s="4482"/>
      <c r="T853" s="4470"/>
    </row>
    <row r="854" spans="1:20" ht="12" customHeight="1">
      <c r="A854" s="1971" t="s">
        <v>356</v>
      </c>
      <c r="B854" s="1638"/>
      <c r="C854" s="1734">
        <v>363275</v>
      </c>
      <c r="D854" s="1734">
        <v>4182</v>
      </c>
      <c r="E854" s="1715" t="s">
        <v>718</v>
      </c>
      <c r="F854" s="1715" t="s">
        <v>34</v>
      </c>
      <c r="G854" s="1715" t="s">
        <v>536</v>
      </c>
      <c r="H854" s="1715" t="str">
        <f>A855&amp;"-"&amp;E854&amp;F854&amp;"-"&amp;G854</f>
        <v>PK5-YR-ME</v>
      </c>
      <c r="I854" s="1331" t="s">
        <v>1165</v>
      </c>
      <c r="J854" s="1240" t="s">
        <v>1182</v>
      </c>
      <c r="K854" s="4452">
        <v>365</v>
      </c>
      <c r="L854" s="1268"/>
      <c r="M854" s="1269"/>
      <c r="N854" s="4498" t="s">
        <v>80</v>
      </c>
      <c r="O854" s="4452"/>
      <c r="P854" s="4452">
        <v>360</v>
      </c>
      <c r="Q854" s="4452">
        <v>3</v>
      </c>
      <c r="R854" s="4452">
        <f>P854*Q854</f>
        <v>1080</v>
      </c>
      <c r="S854" s="4471" t="s">
        <v>385</v>
      </c>
      <c r="T854" s="4470" t="s">
        <v>530</v>
      </c>
    </row>
    <row r="855" spans="1:20" ht="12.75" customHeight="1" thickBot="1">
      <c r="A855" s="1971" t="s">
        <v>356</v>
      </c>
      <c r="B855" s="1638"/>
      <c r="C855" s="1736"/>
      <c r="D855" s="1736"/>
      <c r="E855" s="1717"/>
      <c r="F855" s="1717"/>
      <c r="G855" s="1717"/>
      <c r="H855" s="1717"/>
      <c r="I855" s="1283"/>
      <c r="J855" s="1270" t="s">
        <v>1195</v>
      </c>
      <c r="K855" s="4371"/>
      <c r="L855" s="1271"/>
      <c r="M855" s="1272"/>
      <c r="N855" s="4502"/>
      <c r="O855" s="4371"/>
      <c r="P855" s="4371"/>
      <c r="Q855" s="4371"/>
      <c r="R855" s="4371">
        <f t="shared" ref="R855:R856" si="164">P855*Q855</f>
        <v>0</v>
      </c>
      <c r="S855" s="4480"/>
      <c r="T855" s="4470"/>
    </row>
    <row r="856" spans="1:20" ht="12" customHeight="1">
      <c r="A856" s="1971" t="s">
        <v>356</v>
      </c>
      <c r="B856" s="1638"/>
      <c r="C856" s="1733">
        <v>363276</v>
      </c>
      <c r="D856" s="1733">
        <v>4423</v>
      </c>
      <c r="E856" s="1233" t="s">
        <v>695</v>
      </c>
      <c r="F856" s="1233" t="s">
        <v>42</v>
      </c>
      <c r="G856" s="1233" t="s">
        <v>536</v>
      </c>
      <c r="H856" s="1255" t="str">
        <f t="shared" ref="H856" si="165">A856&amp;"-"&amp;E856&amp;F856&amp;"-"&amp;G856</f>
        <v>PK5-ML-ME</v>
      </c>
      <c r="I856" s="1234" t="s">
        <v>1166</v>
      </c>
      <c r="J856" s="1256" t="s">
        <v>975</v>
      </c>
      <c r="K856" s="1236">
        <v>30</v>
      </c>
      <c r="L856" s="1257"/>
      <c r="M856" s="1258"/>
      <c r="N856" s="1259"/>
      <c r="O856" s="1259" t="s">
        <v>80</v>
      </c>
      <c r="P856" s="1259">
        <v>30</v>
      </c>
      <c r="Q856" s="1259">
        <v>2</v>
      </c>
      <c r="R856" s="1259">
        <f t="shared" si="164"/>
        <v>60</v>
      </c>
      <c r="S856" s="1260" t="s">
        <v>503</v>
      </c>
      <c r="T856" s="1261" t="s">
        <v>528</v>
      </c>
    </row>
    <row r="857" spans="1:20" ht="12" customHeight="1">
      <c r="A857" s="1971" t="s">
        <v>356</v>
      </c>
      <c r="B857" s="1638"/>
      <c r="C857" s="1734">
        <v>363277</v>
      </c>
      <c r="D857" s="1734">
        <v>4184</v>
      </c>
      <c r="E857" s="1715" t="s">
        <v>846</v>
      </c>
      <c r="F857" s="1715" t="s">
        <v>9</v>
      </c>
      <c r="G857" s="1715" t="s">
        <v>536</v>
      </c>
      <c r="H857" s="1715" t="str">
        <f>A858&amp;"-"&amp;E857&amp;F857&amp;"-"&amp;G857</f>
        <v>PK5-QC-ME</v>
      </c>
      <c r="I857" s="1331" t="s">
        <v>1166</v>
      </c>
      <c r="J857" s="1262" t="s">
        <v>1193</v>
      </c>
      <c r="K857" s="1331">
        <v>90</v>
      </c>
      <c r="L857" s="1263"/>
      <c r="M857" s="1264"/>
      <c r="N857" s="4498" t="s">
        <v>80</v>
      </c>
      <c r="O857" s="4452"/>
      <c r="P857" s="4452">
        <v>120</v>
      </c>
      <c r="Q857" s="4452">
        <v>2</v>
      </c>
      <c r="R857" s="4452">
        <f>P857*Q857</f>
        <v>240</v>
      </c>
      <c r="S857" s="4481" t="s">
        <v>384</v>
      </c>
      <c r="T857" s="4470" t="s">
        <v>531</v>
      </c>
    </row>
    <row r="858" spans="1:20" ht="12" customHeight="1">
      <c r="A858" s="1971" t="s">
        <v>356</v>
      </c>
      <c r="B858" s="1638"/>
      <c r="C858" s="1735"/>
      <c r="D858" s="1735"/>
      <c r="E858" s="1714"/>
      <c r="F858" s="1714"/>
      <c r="G858" s="1714"/>
      <c r="H858" s="1714"/>
      <c r="I858" s="1090"/>
      <c r="J858" s="1265" t="s">
        <v>1194</v>
      </c>
      <c r="K858" s="1090"/>
      <c r="L858" s="1266"/>
      <c r="M858" s="1267"/>
      <c r="N858" s="4499"/>
      <c r="O858" s="3870"/>
      <c r="P858" s="3870"/>
      <c r="Q858" s="3870"/>
      <c r="R858" s="3870"/>
      <c r="S858" s="4482"/>
      <c r="T858" s="4470"/>
    </row>
    <row r="859" spans="1:20" ht="12" customHeight="1">
      <c r="A859" s="1971" t="s">
        <v>356</v>
      </c>
      <c r="B859" s="1638"/>
      <c r="C859" s="1734">
        <v>363278</v>
      </c>
      <c r="D859" s="1734">
        <v>4185</v>
      </c>
      <c r="E859" s="1715" t="s">
        <v>718</v>
      </c>
      <c r="F859" s="1715" t="s">
        <v>34</v>
      </c>
      <c r="G859" s="1715" t="s">
        <v>536</v>
      </c>
      <c r="H859" s="1715" t="str">
        <f>A860&amp;"-"&amp;E859&amp;F859&amp;"-"&amp;G859</f>
        <v>PK5-YR-ME</v>
      </c>
      <c r="I859" s="1331" t="s">
        <v>1166</v>
      </c>
      <c r="J859" s="1240" t="s">
        <v>1182</v>
      </c>
      <c r="K859" s="1331">
        <v>365</v>
      </c>
      <c r="L859" s="1268"/>
      <c r="M859" s="1269"/>
      <c r="N859" s="4498" t="s">
        <v>80</v>
      </c>
      <c r="O859" s="4452"/>
      <c r="P859" s="4452">
        <v>360</v>
      </c>
      <c r="Q859" s="4452">
        <v>3</v>
      </c>
      <c r="R859" s="4452">
        <f>P859*Q859</f>
        <v>1080</v>
      </c>
      <c r="S859" s="4471" t="s">
        <v>385</v>
      </c>
      <c r="T859" s="4470" t="s">
        <v>530</v>
      </c>
    </row>
    <row r="860" spans="1:20" ht="12.75" customHeight="1" thickBot="1">
      <c r="A860" s="1971" t="s">
        <v>356</v>
      </c>
      <c r="B860" s="1638"/>
      <c r="C860" s="1736"/>
      <c r="D860" s="1736"/>
      <c r="E860" s="1717"/>
      <c r="F860" s="1717"/>
      <c r="G860" s="1717"/>
      <c r="H860" s="1717"/>
      <c r="I860" s="1283"/>
      <c r="J860" s="1270" t="s">
        <v>1195</v>
      </c>
      <c r="K860" s="1283"/>
      <c r="L860" s="1271"/>
      <c r="M860" s="1272"/>
      <c r="N860" s="4502"/>
      <c r="O860" s="4371"/>
      <c r="P860" s="4371"/>
      <c r="Q860" s="4371"/>
      <c r="R860" s="4371">
        <f t="shared" ref="R860" si="166">P860*Q860</f>
        <v>0</v>
      </c>
      <c r="S860" s="4480"/>
      <c r="T860" s="4470"/>
    </row>
    <row r="861" spans="1:20" ht="12" customHeight="1">
      <c r="A861" s="1971" t="s">
        <v>356</v>
      </c>
      <c r="B861" s="1638"/>
      <c r="C861" s="1687">
        <v>3627555</v>
      </c>
      <c r="D861" s="1687">
        <v>4181</v>
      </c>
      <c r="E861" s="1699" t="s">
        <v>696</v>
      </c>
      <c r="F861" s="1699" t="s">
        <v>34</v>
      </c>
      <c r="G861" s="1699" t="s">
        <v>536</v>
      </c>
      <c r="H861" s="1699" t="str">
        <f t="shared" ref="H861" si="167">A861&amp;"-"&amp;E861&amp;F861&amp;"-"&amp;G861</f>
        <v>PK5-HR-ME</v>
      </c>
      <c r="I861" s="1706" t="s">
        <v>1181</v>
      </c>
      <c r="J861" s="1355" t="s">
        <v>976</v>
      </c>
      <c r="K861" s="1706">
        <v>180</v>
      </c>
      <c r="L861" s="1308"/>
      <c r="M861" s="1309"/>
      <c r="N861" s="4655" t="s">
        <v>80</v>
      </c>
      <c r="O861" s="4652"/>
      <c r="P861" s="4652">
        <v>120</v>
      </c>
      <c r="Q861" s="4652">
        <v>2</v>
      </c>
      <c r="R861" s="4652">
        <f>P861*Q861</f>
        <v>240</v>
      </c>
      <c r="S861" s="4494" t="s">
        <v>385</v>
      </c>
      <c r="T861" s="4630" t="s">
        <v>530</v>
      </c>
    </row>
    <row r="862" spans="1:20" ht="12" customHeight="1">
      <c r="A862" s="1971" t="s">
        <v>356</v>
      </c>
      <c r="B862" s="1638"/>
      <c r="C862" s="646"/>
      <c r="D862" s="646"/>
      <c r="E862" s="1704"/>
      <c r="F862" s="1704"/>
      <c r="G862" s="1704"/>
      <c r="H862" s="1704"/>
      <c r="I862" s="1705"/>
      <c r="J862" s="1356" t="s">
        <v>977</v>
      </c>
      <c r="K862" s="1705"/>
      <c r="L862" s="1317"/>
      <c r="M862" s="1318"/>
      <c r="N862" s="4656"/>
      <c r="O862" s="4653"/>
      <c r="P862" s="4653"/>
      <c r="Q862" s="4653"/>
      <c r="R862" s="4653"/>
      <c r="S862" s="4677"/>
      <c r="T862" s="4630"/>
    </row>
    <row r="863" spans="1:20" ht="12.75" customHeight="1" thickBot="1">
      <c r="A863" s="1971" t="s">
        <v>356</v>
      </c>
      <c r="B863" s="1638"/>
      <c r="C863" s="1686"/>
      <c r="D863" s="1686"/>
      <c r="E863" s="1702"/>
      <c r="F863" s="1702"/>
      <c r="G863" s="1702"/>
      <c r="H863" s="1702"/>
      <c r="I863" s="1352"/>
      <c r="J863" s="1362" t="s">
        <v>978</v>
      </c>
      <c r="K863" s="1352"/>
      <c r="L863" s="1326"/>
      <c r="M863" s="1327"/>
      <c r="N863" s="4657"/>
      <c r="O863" s="4654"/>
      <c r="P863" s="4654"/>
      <c r="Q863" s="4654"/>
      <c r="R863" s="4654"/>
      <c r="S863" s="4680"/>
      <c r="T863" s="4630"/>
    </row>
    <row r="864" spans="1:20" ht="12" customHeight="1">
      <c r="A864" s="1971" t="s">
        <v>356</v>
      </c>
      <c r="B864" s="1638"/>
      <c r="C864" s="1725">
        <v>363279</v>
      </c>
      <c r="D864" s="1725">
        <v>4458</v>
      </c>
      <c r="E864" s="1707" t="s">
        <v>695</v>
      </c>
      <c r="F864" s="1707" t="s">
        <v>32</v>
      </c>
      <c r="G864" s="1707" t="s">
        <v>536</v>
      </c>
      <c r="H864" s="1707" t="str">
        <f t="shared" ref="H864" si="168">A864&amp;"-"&amp;E864&amp;F864&amp;"-"&amp;G864</f>
        <v>PK5-MI-ME</v>
      </c>
      <c r="I864" s="1710" t="s">
        <v>1167</v>
      </c>
      <c r="J864" s="1595" t="s">
        <v>1183</v>
      </c>
      <c r="K864" s="1710">
        <v>30</v>
      </c>
      <c r="L864" s="1596"/>
      <c r="M864" s="1597"/>
      <c r="N864" s="4666" t="s">
        <v>80</v>
      </c>
      <c r="O864" s="4664"/>
      <c r="P864" s="4664">
        <v>30</v>
      </c>
      <c r="Q864" s="4664">
        <v>2</v>
      </c>
      <c r="R864" s="4664">
        <f>P864*Q864</f>
        <v>60</v>
      </c>
      <c r="S864" s="4662" t="s">
        <v>383</v>
      </c>
      <c r="T864" s="4470" t="s">
        <v>529</v>
      </c>
    </row>
    <row r="865" spans="1:20" ht="12" customHeight="1">
      <c r="A865" s="1971" t="s">
        <v>356</v>
      </c>
      <c r="B865" s="1638"/>
      <c r="C865" s="1622"/>
      <c r="D865" s="1622"/>
      <c r="E865" s="1709"/>
      <c r="F865" s="1709"/>
      <c r="G865" s="1709"/>
      <c r="H865" s="1709"/>
      <c r="I865" s="1623"/>
      <c r="J865" s="1598" t="s">
        <v>979</v>
      </c>
      <c r="K865" s="1623"/>
      <c r="L865" s="1599"/>
      <c r="M865" s="1600"/>
      <c r="N865" s="4667"/>
      <c r="O865" s="4665"/>
      <c r="P865" s="4665"/>
      <c r="Q865" s="4665"/>
      <c r="R865" s="4665"/>
      <c r="S865" s="4663"/>
      <c r="T865" s="4470"/>
    </row>
    <row r="866" spans="1:20" ht="12" customHeight="1">
      <c r="A866" s="1971" t="s">
        <v>356</v>
      </c>
      <c r="B866" s="1638"/>
      <c r="C866" s="669">
        <v>363153</v>
      </c>
      <c r="D866" s="669">
        <v>4361</v>
      </c>
      <c r="E866" s="1701" t="s">
        <v>696</v>
      </c>
      <c r="F866" s="1701" t="s">
        <v>34</v>
      </c>
      <c r="G866" s="1701" t="s">
        <v>536</v>
      </c>
      <c r="H866" s="1701" t="str">
        <f t="shared" ref="H866" si="169">A866&amp;"-"&amp;E866&amp;F866&amp;"-"&amp;G866</f>
        <v>PK5-HR-ME</v>
      </c>
      <c r="I866" s="705" t="s">
        <v>1167</v>
      </c>
      <c r="J866" s="1341" t="s">
        <v>1184</v>
      </c>
      <c r="K866" s="705">
        <v>180</v>
      </c>
      <c r="L866" s="1317"/>
      <c r="M866" s="1318"/>
      <c r="N866" s="4660" t="s">
        <v>80</v>
      </c>
      <c r="O866" s="4658"/>
      <c r="P866" s="4658">
        <v>240</v>
      </c>
      <c r="Q866" s="4658">
        <v>2</v>
      </c>
      <c r="R866" s="4658">
        <f t="shared" ref="R866" si="170">P866*Q866</f>
        <v>480</v>
      </c>
      <c r="S866" s="4670" t="s">
        <v>385</v>
      </c>
      <c r="T866" s="4630" t="s">
        <v>530</v>
      </c>
    </row>
    <row r="867" spans="1:20" ht="12" customHeight="1">
      <c r="A867" s="1971" t="s">
        <v>356</v>
      </c>
      <c r="B867" s="1638"/>
      <c r="C867" s="639"/>
      <c r="D867" s="639"/>
      <c r="E867" s="1700"/>
      <c r="F867" s="1700"/>
      <c r="G867" s="1700"/>
      <c r="H867" s="1700"/>
      <c r="I867" s="949"/>
      <c r="J867" s="1341" t="s">
        <v>1069</v>
      </c>
      <c r="K867" s="949"/>
      <c r="L867" s="1317"/>
      <c r="M867" s="1318"/>
      <c r="N867" s="4661"/>
      <c r="O867" s="4659"/>
      <c r="P867" s="4659"/>
      <c r="Q867" s="4659"/>
      <c r="R867" s="4659"/>
      <c r="S867" s="4671"/>
      <c r="T867" s="4630"/>
    </row>
    <row r="868" spans="1:20" ht="12.75" customHeight="1" thickBot="1">
      <c r="A868" s="1971" t="s">
        <v>356</v>
      </c>
      <c r="B868" s="1638"/>
      <c r="C868" s="2248">
        <v>363280</v>
      </c>
      <c r="D868" s="2248">
        <v>4457</v>
      </c>
      <c r="E868" s="2249" t="s">
        <v>696</v>
      </c>
      <c r="F868" s="2249" t="s">
        <v>32</v>
      </c>
      <c r="G868" s="2249" t="s">
        <v>536</v>
      </c>
      <c r="H868" s="2250" t="str">
        <f t="shared" ref="H868:H869" si="171">A868&amp;"-"&amp;E868&amp;F868&amp;"-"&amp;G868</f>
        <v>PK5-HI-ME</v>
      </c>
      <c r="I868" s="2251" t="s">
        <v>1167</v>
      </c>
      <c r="J868" s="2252" t="s">
        <v>1185</v>
      </c>
      <c r="K868" s="2253">
        <v>180</v>
      </c>
      <c r="L868" s="1364"/>
      <c r="M868" s="1365"/>
      <c r="N868" s="1366" t="s">
        <v>80</v>
      </c>
      <c r="O868" s="1366"/>
      <c r="P868" s="1366">
        <v>30</v>
      </c>
      <c r="Q868" s="1366">
        <v>2</v>
      </c>
      <c r="R868" s="1366">
        <f t="shared" ref="R868" si="172">P868*Q868</f>
        <v>60</v>
      </c>
      <c r="S868" s="1958" t="s">
        <v>383</v>
      </c>
      <c r="T868" s="665" t="s">
        <v>529</v>
      </c>
    </row>
    <row r="869" spans="1:20" ht="12" customHeight="1">
      <c r="A869" s="1971" t="s">
        <v>356</v>
      </c>
      <c r="B869" s="1638"/>
      <c r="C869" s="1725">
        <v>363282</v>
      </c>
      <c r="D869" s="1725">
        <v>4459</v>
      </c>
      <c r="E869" s="1707" t="s">
        <v>695</v>
      </c>
      <c r="F869" s="1707" t="s">
        <v>32</v>
      </c>
      <c r="G869" s="1707" t="s">
        <v>536</v>
      </c>
      <c r="H869" s="1707" t="str">
        <f t="shared" si="171"/>
        <v>PK5-MI-ME</v>
      </c>
      <c r="I869" s="1710" t="s">
        <v>1168</v>
      </c>
      <c r="J869" s="1595" t="s">
        <v>1183</v>
      </c>
      <c r="K869" s="1710">
        <v>30</v>
      </c>
      <c r="L869" s="1596"/>
      <c r="M869" s="1597"/>
      <c r="N869" s="4666" t="s">
        <v>80</v>
      </c>
      <c r="O869" s="4664"/>
      <c r="P869" s="4664">
        <v>30</v>
      </c>
      <c r="Q869" s="4664">
        <v>2</v>
      </c>
      <c r="R869" s="4664">
        <f>P869*Q869</f>
        <v>60</v>
      </c>
      <c r="S869" s="4662" t="s">
        <v>383</v>
      </c>
      <c r="T869" s="4470" t="s">
        <v>529</v>
      </c>
    </row>
    <row r="870" spans="1:20" ht="12" customHeight="1">
      <c r="A870" s="1971" t="s">
        <v>356</v>
      </c>
      <c r="B870" s="1638"/>
      <c r="C870" s="1622"/>
      <c r="D870" s="1622"/>
      <c r="E870" s="1709"/>
      <c r="F870" s="1709"/>
      <c r="G870" s="1709"/>
      <c r="H870" s="1709"/>
      <c r="I870" s="1623"/>
      <c r="J870" s="1598" t="s">
        <v>979</v>
      </c>
      <c r="K870" s="1623"/>
      <c r="L870" s="1599"/>
      <c r="M870" s="1600"/>
      <c r="N870" s="4667"/>
      <c r="O870" s="4665"/>
      <c r="P870" s="4665"/>
      <c r="Q870" s="4665"/>
      <c r="R870" s="4665"/>
      <c r="S870" s="4663"/>
      <c r="T870" s="4470"/>
    </row>
    <row r="871" spans="1:20" ht="12" customHeight="1">
      <c r="A871" s="1971" t="s">
        <v>356</v>
      </c>
      <c r="B871" s="1638"/>
      <c r="C871" s="669">
        <v>363154</v>
      </c>
      <c r="D871" s="669">
        <v>4362</v>
      </c>
      <c r="E871" s="1701" t="s">
        <v>696</v>
      </c>
      <c r="F871" s="1701" t="s">
        <v>34</v>
      </c>
      <c r="G871" s="1701" t="s">
        <v>536</v>
      </c>
      <c r="H871" s="1701" t="str">
        <f t="shared" ref="H871" si="173">A871&amp;"-"&amp;E871&amp;F871&amp;"-"&amp;G871</f>
        <v>PK5-HR-ME</v>
      </c>
      <c r="I871" s="705" t="s">
        <v>1168</v>
      </c>
      <c r="J871" s="1341" t="s">
        <v>1184</v>
      </c>
      <c r="K871" s="705">
        <v>180</v>
      </c>
      <c r="L871" s="1332"/>
      <c r="M871" s="1333"/>
      <c r="N871" s="4660" t="s">
        <v>80</v>
      </c>
      <c r="O871" s="4658"/>
      <c r="P871" s="4658">
        <v>240</v>
      </c>
      <c r="Q871" s="4658">
        <v>2</v>
      </c>
      <c r="R871" s="4658">
        <f t="shared" ref="R871" si="174">P871*Q871</f>
        <v>480</v>
      </c>
      <c r="S871" s="4670" t="s">
        <v>385</v>
      </c>
      <c r="T871" s="4630" t="s">
        <v>530</v>
      </c>
    </row>
    <row r="872" spans="1:20" ht="12" customHeight="1">
      <c r="A872" s="1971" t="s">
        <v>356</v>
      </c>
      <c r="B872" s="1638"/>
      <c r="C872" s="639"/>
      <c r="D872" s="639"/>
      <c r="E872" s="1700"/>
      <c r="F872" s="1700"/>
      <c r="G872" s="1700"/>
      <c r="H872" s="1700"/>
      <c r="I872" s="949"/>
      <c r="J872" s="1341" t="s">
        <v>1069</v>
      </c>
      <c r="K872" s="949"/>
      <c r="L872" s="1332"/>
      <c r="M872" s="1333"/>
      <c r="N872" s="4661"/>
      <c r="O872" s="4659"/>
      <c r="P872" s="4659"/>
      <c r="Q872" s="4659"/>
      <c r="R872" s="4659"/>
      <c r="S872" s="4671"/>
      <c r="T872" s="4630"/>
    </row>
    <row r="873" spans="1:20" ht="12.75" customHeight="1" thickBot="1">
      <c r="A873" s="1971" t="s">
        <v>356</v>
      </c>
      <c r="B873" s="1638"/>
      <c r="C873" s="2248">
        <v>363283</v>
      </c>
      <c r="D873" s="2248">
        <v>4460</v>
      </c>
      <c r="E873" s="2249" t="s">
        <v>696</v>
      </c>
      <c r="F873" s="2249" t="s">
        <v>32</v>
      </c>
      <c r="G873" s="2249" t="s">
        <v>536</v>
      </c>
      <c r="H873" s="2250" t="str">
        <f t="shared" ref="H873:H874" si="175">A873&amp;"-"&amp;E873&amp;F873&amp;"-"&amp;G873</f>
        <v>PK5-HI-ME</v>
      </c>
      <c r="I873" s="2254" t="s">
        <v>1168</v>
      </c>
      <c r="J873" s="2252" t="s">
        <v>1185</v>
      </c>
      <c r="K873" s="2253">
        <v>180</v>
      </c>
      <c r="L873" s="1364"/>
      <c r="M873" s="1365"/>
      <c r="N873" s="1366" t="s">
        <v>80</v>
      </c>
      <c r="O873" s="1366"/>
      <c r="P873" s="1366">
        <v>30</v>
      </c>
      <c r="Q873" s="1366">
        <v>2</v>
      </c>
      <c r="R873" s="1366">
        <f t="shared" ref="R873" si="176">P873*Q873</f>
        <v>60</v>
      </c>
      <c r="S873" s="1958" t="s">
        <v>383</v>
      </c>
      <c r="T873" s="665" t="s">
        <v>529</v>
      </c>
    </row>
    <row r="874" spans="1:20" ht="12" customHeight="1">
      <c r="A874" s="1971" t="s">
        <v>356</v>
      </c>
      <c r="B874" s="1638"/>
      <c r="C874" s="1725">
        <v>363281</v>
      </c>
      <c r="D874" s="1725">
        <v>4461</v>
      </c>
      <c r="E874" s="1707" t="s">
        <v>695</v>
      </c>
      <c r="F874" s="1707" t="s">
        <v>32</v>
      </c>
      <c r="G874" s="1707" t="s">
        <v>536</v>
      </c>
      <c r="H874" s="1707" t="str">
        <f t="shared" si="175"/>
        <v>PK5-MI-ME</v>
      </c>
      <c r="I874" s="1710" t="s">
        <v>1171</v>
      </c>
      <c r="J874" s="1595" t="s">
        <v>1183</v>
      </c>
      <c r="K874" s="1710">
        <v>30</v>
      </c>
      <c r="L874" s="1596"/>
      <c r="M874" s="1597"/>
      <c r="N874" s="4666" t="s">
        <v>80</v>
      </c>
      <c r="O874" s="4664"/>
      <c r="P874" s="4664">
        <v>30</v>
      </c>
      <c r="Q874" s="4664">
        <v>2</v>
      </c>
      <c r="R874" s="4664">
        <f>P874*Q874</f>
        <v>60</v>
      </c>
      <c r="S874" s="4662" t="s">
        <v>383</v>
      </c>
      <c r="T874" s="4470" t="s">
        <v>529</v>
      </c>
    </row>
    <row r="875" spans="1:20" ht="12" customHeight="1">
      <c r="A875" s="1971" t="s">
        <v>356</v>
      </c>
      <c r="B875" s="1638"/>
      <c r="C875" s="1727"/>
      <c r="D875" s="1727"/>
      <c r="E875" s="1708"/>
      <c r="F875" s="1708"/>
      <c r="G875" s="1708"/>
      <c r="H875" s="1708"/>
      <c r="I875" s="1711"/>
      <c r="J875" s="1598" t="s">
        <v>1186</v>
      </c>
      <c r="K875" s="1711"/>
      <c r="L875" s="1599"/>
      <c r="M875" s="1600"/>
      <c r="N875" s="4668"/>
      <c r="O875" s="4669"/>
      <c r="P875" s="4669"/>
      <c r="Q875" s="4669"/>
      <c r="R875" s="4669"/>
      <c r="S875" s="4672"/>
      <c r="T875" s="4470"/>
    </row>
    <row r="876" spans="1:20" ht="12" customHeight="1">
      <c r="A876" s="1971" t="s">
        <v>356</v>
      </c>
      <c r="B876" s="1638"/>
      <c r="C876" s="1727"/>
      <c r="D876" s="1727"/>
      <c r="E876" s="1708"/>
      <c r="F876" s="1708"/>
      <c r="G876" s="1708"/>
      <c r="H876" s="1708"/>
      <c r="I876" s="1711"/>
      <c r="J876" s="1598" t="s">
        <v>996</v>
      </c>
      <c r="K876" s="1711"/>
      <c r="L876" s="1599"/>
      <c r="M876" s="1600"/>
      <c r="N876" s="4668"/>
      <c r="O876" s="4669"/>
      <c r="P876" s="4669"/>
      <c r="Q876" s="4669"/>
      <c r="R876" s="4669"/>
      <c r="S876" s="4672"/>
      <c r="T876" s="4470"/>
    </row>
    <row r="877" spans="1:20" ht="12" customHeight="1">
      <c r="A877" s="1971" t="s">
        <v>356</v>
      </c>
      <c r="B877" s="1638"/>
      <c r="C877" s="1727"/>
      <c r="D877" s="1727"/>
      <c r="E877" s="1708"/>
      <c r="F877" s="1708"/>
      <c r="G877" s="1708"/>
      <c r="H877" s="1708"/>
      <c r="I877" s="1711"/>
      <c r="J877" s="1598" t="s">
        <v>995</v>
      </c>
      <c r="K877" s="1711"/>
      <c r="L877" s="1599"/>
      <c r="M877" s="1600"/>
      <c r="N877" s="4668"/>
      <c r="O877" s="4669"/>
      <c r="P877" s="4669"/>
      <c r="Q877" s="4669"/>
      <c r="R877" s="4669"/>
      <c r="S877" s="4672"/>
      <c r="T877" s="4470"/>
    </row>
    <row r="878" spans="1:20" ht="12" customHeight="1">
      <c r="A878" s="1971" t="s">
        <v>356</v>
      </c>
      <c r="B878" s="1638"/>
      <c r="C878" s="1622"/>
      <c r="D878" s="1622"/>
      <c r="E878" s="1709"/>
      <c r="F878" s="1709"/>
      <c r="G878" s="1709"/>
      <c r="H878" s="1709"/>
      <c r="I878" s="1623"/>
      <c r="J878" s="1598" t="s">
        <v>997</v>
      </c>
      <c r="K878" s="1623"/>
      <c r="L878" s="1599"/>
      <c r="M878" s="1600"/>
      <c r="N878" s="4667"/>
      <c r="O878" s="4665"/>
      <c r="P878" s="4665"/>
      <c r="Q878" s="4665"/>
      <c r="R878" s="4665"/>
      <c r="S878" s="4663"/>
      <c r="T878" s="4470"/>
    </row>
    <row r="879" spans="1:20" ht="12.75" customHeight="1" thickBot="1">
      <c r="A879" s="1971" t="s">
        <v>356</v>
      </c>
      <c r="B879" s="1638"/>
      <c r="C879" s="644">
        <v>363284</v>
      </c>
      <c r="D879" s="644">
        <v>4462</v>
      </c>
      <c r="E879" s="1363" t="s">
        <v>696</v>
      </c>
      <c r="F879" s="1363" t="s">
        <v>34</v>
      </c>
      <c r="G879" s="1363" t="s">
        <v>536</v>
      </c>
      <c r="H879" s="1351" t="str">
        <f t="shared" ref="H879:H880" si="177">A879&amp;"-"&amp;E879&amp;F879&amp;"-"&amp;G879</f>
        <v>PK5-HR-ME</v>
      </c>
      <c r="I879" s="1681" t="s">
        <v>1171</v>
      </c>
      <c r="J879" s="1342" t="s">
        <v>1187</v>
      </c>
      <c r="K879" s="1367">
        <v>180</v>
      </c>
      <c r="L879" s="1364"/>
      <c r="M879" s="1365"/>
      <c r="N879" s="1366" t="s">
        <v>80</v>
      </c>
      <c r="O879" s="1366"/>
      <c r="P879" s="1366">
        <v>240</v>
      </c>
      <c r="Q879" s="1366">
        <v>2</v>
      </c>
      <c r="R879" s="1366">
        <f>P879*Q879</f>
        <v>480</v>
      </c>
      <c r="S879" s="1958" t="s">
        <v>385</v>
      </c>
      <c r="T879" s="665" t="s">
        <v>530</v>
      </c>
    </row>
    <row r="880" spans="1:20" ht="12" customHeight="1">
      <c r="A880" s="1971" t="s">
        <v>356</v>
      </c>
      <c r="B880" s="1638"/>
      <c r="C880" s="1725">
        <v>363285</v>
      </c>
      <c r="D880" s="1725">
        <v>4463</v>
      </c>
      <c r="E880" s="1707" t="s">
        <v>695</v>
      </c>
      <c r="F880" s="1707" t="s">
        <v>32</v>
      </c>
      <c r="G880" s="1707" t="s">
        <v>536</v>
      </c>
      <c r="H880" s="1707" t="str">
        <f t="shared" si="177"/>
        <v>PK5-MI-ME</v>
      </c>
      <c r="I880" s="1710" t="s">
        <v>1172</v>
      </c>
      <c r="J880" s="1595" t="s">
        <v>1183</v>
      </c>
      <c r="K880" s="1710">
        <v>30</v>
      </c>
      <c r="L880" s="1596"/>
      <c r="M880" s="1597"/>
      <c r="N880" s="4666" t="s">
        <v>80</v>
      </c>
      <c r="O880" s="4664"/>
      <c r="P880" s="4664">
        <v>30</v>
      </c>
      <c r="Q880" s="4664">
        <v>2</v>
      </c>
      <c r="R880" s="4664">
        <f>P880*Q880</f>
        <v>60</v>
      </c>
      <c r="S880" s="4662" t="s">
        <v>383</v>
      </c>
      <c r="T880" s="4470" t="s">
        <v>529</v>
      </c>
    </row>
    <row r="881" spans="1:20" ht="12" customHeight="1">
      <c r="A881" s="1971" t="s">
        <v>356</v>
      </c>
      <c r="B881" s="1638"/>
      <c r="C881" s="1727"/>
      <c r="D881" s="1727"/>
      <c r="E881" s="1708"/>
      <c r="F881" s="1708"/>
      <c r="G881" s="1708"/>
      <c r="H881" s="1708"/>
      <c r="I881" s="1711"/>
      <c r="J881" s="1598" t="s">
        <v>1186</v>
      </c>
      <c r="K881" s="1711"/>
      <c r="L881" s="1599"/>
      <c r="M881" s="1600"/>
      <c r="N881" s="4668"/>
      <c r="O881" s="4669"/>
      <c r="P881" s="4669"/>
      <c r="Q881" s="4669"/>
      <c r="R881" s="4669"/>
      <c r="S881" s="4672"/>
      <c r="T881" s="4470"/>
    </row>
    <row r="882" spans="1:20" ht="12" customHeight="1">
      <c r="A882" s="1971" t="s">
        <v>356</v>
      </c>
      <c r="B882" s="1638"/>
      <c r="C882" s="1727"/>
      <c r="D882" s="1727"/>
      <c r="E882" s="1708"/>
      <c r="F882" s="1708"/>
      <c r="G882" s="1708"/>
      <c r="H882" s="1708"/>
      <c r="I882" s="1711"/>
      <c r="J882" s="1598" t="s">
        <v>996</v>
      </c>
      <c r="K882" s="1711"/>
      <c r="L882" s="1599"/>
      <c r="M882" s="1600"/>
      <c r="N882" s="4668"/>
      <c r="O882" s="4669"/>
      <c r="P882" s="4669"/>
      <c r="Q882" s="4669"/>
      <c r="R882" s="4669"/>
      <c r="S882" s="4672"/>
      <c r="T882" s="4470"/>
    </row>
    <row r="883" spans="1:20" ht="12" customHeight="1">
      <c r="A883" s="1971" t="s">
        <v>356</v>
      </c>
      <c r="B883" s="1638"/>
      <c r="C883" s="1727"/>
      <c r="D883" s="1727"/>
      <c r="E883" s="1708"/>
      <c r="F883" s="1708"/>
      <c r="G883" s="1708"/>
      <c r="H883" s="1708"/>
      <c r="I883" s="1711"/>
      <c r="J883" s="1598" t="s">
        <v>995</v>
      </c>
      <c r="K883" s="1711"/>
      <c r="L883" s="1599"/>
      <c r="M883" s="1600"/>
      <c r="N883" s="4668"/>
      <c r="O883" s="4669"/>
      <c r="P883" s="4669"/>
      <c r="Q883" s="4669"/>
      <c r="R883" s="4669"/>
      <c r="S883" s="4672"/>
      <c r="T883" s="4470"/>
    </row>
    <row r="884" spans="1:20" ht="12" customHeight="1">
      <c r="A884" s="1971" t="s">
        <v>356</v>
      </c>
      <c r="B884" s="1638"/>
      <c r="C884" s="1622"/>
      <c r="D884" s="1622"/>
      <c r="E884" s="1709"/>
      <c r="F884" s="1709"/>
      <c r="G884" s="1709"/>
      <c r="H884" s="1709"/>
      <c r="I884" s="1623"/>
      <c r="J884" s="1598" t="s">
        <v>997</v>
      </c>
      <c r="K884" s="1623"/>
      <c r="L884" s="1599"/>
      <c r="M884" s="1600"/>
      <c r="N884" s="4667"/>
      <c r="O884" s="4665"/>
      <c r="P884" s="4665"/>
      <c r="Q884" s="4665"/>
      <c r="R884" s="4665"/>
      <c r="S884" s="4663"/>
      <c r="T884" s="4470"/>
    </row>
    <row r="885" spans="1:20" ht="12.75" customHeight="1" thickBot="1">
      <c r="A885" s="1971" t="s">
        <v>356</v>
      </c>
      <c r="B885" s="1638"/>
      <c r="C885" s="644">
        <v>363286</v>
      </c>
      <c r="D885" s="644">
        <v>4464</v>
      </c>
      <c r="E885" s="1363" t="s">
        <v>696</v>
      </c>
      <c r="F885" s="1363" t="s">
        <v>34</v>
      </c>
      <c r="G885" s="1363" t="s">
        <v>536</v>
      </c>
      <c r="H885" s="1351" t="str">
        <f t="shared" ref="H885:H898" si="178">A885&amp;"-"&amp;E885&amp;F885&amp;"-"&amp;G885</f>
        <v>PK5-HR-ME</v>
      </c>
      <c r="I885" s="1681" t="s">
        <v>1172</v>
      </c>
      <c r="J885" s="1342" t="s">
        <v>980</v>
      </c>
      <c r="K885" s="1367">
        <v>180</v>
      </c>
      <c r="L885" s="1364"/>
      <c r="M885" s="1365"/>
      <c r="N885" s="1366" t="s">
        <v>80</v>
      </c>
      <c r="O885" s="1366"/>
      <c r="P885" s="1366">
        <v>240</v>
      </c>
      <c r="Q885" s="1366">
        <v>2</v>
      </c>
      <c r="R885" s="1366">
        <f>P885*Q885</f>
        <v>480</v>
      </c>
      <c r="S885" s="1958" t="s">
        <v>385</v>
      </c>
      <c r="T885" s="665" t="s">
        <v>530</v>
      </c>
    </row>
    <row r="886" spans="1:20" ht="12" customHeight="1">
      <c r="A886" s="1971" t="s">
        <v>356</v>
      </c>
      <c r="B886" s="1638"/>
      <c r="C886" s="1622">
        <v>364355</v>
      </c>
      <c r="D886" s="1622">
        <v>4465</v>
      </c>
      <c r="E886" s="1605" t="s">
        <v>695</v>
      </c>
      <c r="F886" s="1606" t="s">
        <v>32</v>
      </c>
      <c r="G886" s="1606" t="s">
        <v>536</v>
      </c>
      <c r="H886" s="1607" t="str">
        <f t="shared" si="178"/>
        <v>PK5-MI-ME</v>
      </c>
      <c r="I886" s="1608" t="s">
        <v>1170</v>
      </c>
      <c r="J886" s="1609" t="s">
        <v>998</v>
      </c>
      <c r="K886" s="1601">
        <v>30</v>
      </c>
      <c r="L886" s="1596"/>
      <c r="M886" s="1597"/>
      <c r="N886" s="1602" t="s">
        <v>80</v>
      </c>
      <c r="O886" s="1602"/>
      <c r="P886" s="1602">
        <v>30</v>
      </c>
      <c r="Q886" s="1602">
        <v>2</v>
      </c>
      <c r="R886" s="1602">
        <f t="shared" ref="R886:R892" si="179">P886*Q886</f>
        <v>60</v>
      </c>
      <c r="S886" s="1957" t="s">
        <v>383</v>
      </c>
      <c r="T886" s="1261" t="s">
        <v>529</v>
      </c>
    </row>
    <row r="887" spans="1:20" ht="12" customHeight="1">
      <c r="A887" s="1971" t="s">
        <v>356</v>
      </c>
      <c r="B887" s="1638"/>
      <c r="C887" s="1610">
        <v>363288</v>
      </c>
      <c r="D887" s="1610">
        <v>4466</v>
      </c>
      <c r="E887" s="1610" t="s">
        <v>846</v>
      </c>
      <c r="F887" s="1611" t="s">
        <v>42</v>
      </c>
      <c r="G887" s="1611" t="s">
        <v>536</v>
      </c>
      <c r="H887" s="1612" t="str">
        <f t="shared" si="178"/>
        <v>PK5-QL-ME</v>
      </c>
      <c r="I887" s="1613" t="s">
        <v>1170</v>
      </c>
      <c r="J887" s="1598" t="s">
        <v>1196</v>
      </c>
      <c r="K887" s="1603">
        <v>90</v>
      </c>
      <c r="L887" s="1599"/>
      <c r="M887" s="1600"/>
      <c r="N887" s="1604"/>
      <c r="O887" s="1604" t="s">
        <v>80</v>
      </c>
      <c r="P887" s="1604">
        <v>30</v>
      </c>
      <c r="Q887" s="1604">
        <v>2</v>
      </c>
      <c r="R887" s="1604">
        <f t="shared" si="179"/>
        <v>60</v>
      </c>
      <c r="S887" s="1614" t="s">
        <v>503</v>
      </c>
      <c r="T887" s="1261" t="s">
        <v>528</v>
      </c>
    </row>
    <row r="888" spans="1:20" ht="12.75" customHeight="1" thickBot="1">
      <c r="A888" s="1971" t="s">
        <v>356</v>
      </c>
      <c r="B888" s="1638"/>
      <c r="C888" s="644">
        <v>363289</v>
      </c>
      <c r="D888" s="644">
        <v>4467</v>
      </c>
      <c r="E888" s="1354" t="s">
        <v>718</v>
      </c>
      <c r="F888" s="1353" t="s">
        <v>34</v>
      </c>
      <c r="G888" s="1353" t="s">
        <v>536</v>
      </c>
      <c r="H888" s="1154" t="str">
        <f t="shared" si="178"/>
        <v>PK5-YR-ME</v>
      </c>
      <c r="I888" s="645" t="s">
        <v>1170</v>
      </c>
      <c r="J888" s="1368" t="s">
        <v>982</v>
      </c>
      <c r="K888" s="618">
        <v>365</v>
      </c>
      <c r="L888" s="1326"/>
      <c r="M888" s="1327"/>
      <c r="N888" s="1325" t="s">
        <v>80</v>
      </c>
      <c r="O888" s="1325"/>
      <c r="P888" s="1325">
        <v>240</v>
      </c>
      <c r="Q888" s="1325">
        <v>2</v>
      </c>
      <c r="R888" s="1325">
        <f t="shared" si="179"/>
        <v>480</v>
      </c>
      <c r="S888" s="1369" t="s">
        <v>385</v>
      </c>
      <c r="T888" s="665" t="s">
        <v>530</v>
      </c>
    </row>
    <row r="889" spans="1:20" ht="12" customHeight="1">
      <c r="A889" s="1971" t="s">
        <v>356</v>
      </c>
      <c r="B889" s="1638"/>
      <c r="C889" s="1622">
        <v>363290</v>
      </c>
      <c r="D889" s="1622">
        <v>4468</v>
      </c>
      <c r="E889" s="1605" t="s">
        <v>695</v>
      </c>
      <c r="F889" s="1606" t="s">
        <v>32</v>
      </c>
      <c r="G889" s="1606" t="s">
        <v>536</v>
      </c>
      <c r="H889" s="1607" t="str">
        <f t="shared" si="178"/>
        <v>PK5-MI-ME</v>
      </c>
      <c r="I889" s="1608" t="s">
        <v>1169</v>
      </c>
      <c r="J889" s="1609" t="s">
        <v>998</v>
      </c>
      <c r="K889" s="1601">
        <v>30</v>
      </c>
      <c r="L889" s="1596"/>
      <c r="M889" s="1597"/>
      <c r="N889" s="1602" t="s">
        <v>80</v>
      </c>
      <c r="O889" s="1602"/>
      <c r="P889" s="1602">
        <v>30</v>
      </c>
      <c r="Q889" s="1602">
        <v>2</v>
      </c>
      <c r="R889" s="1602">
        <f t="shared" si="179"/>
        <v>60</v>
      </c>
      <c r="S889" s="1957" t="s">
        <v>383</v>
      </c>
      <c r="T889" s="1261" t="s">
        <v>529</v>
      </c>
    </row>
    <row r="890" spans="1:20" ht="12" customHeight="1">
      <c r="A890" s="1971" t="s">
        <v>356</v>
      </c>
      <c r="B890" s="1638"/>
      <c r="C890" s="1610">
        <v>363291</v>
      </c>
      <c r="D890" s="1610">
        <v>4469</v>
      </c>
      <c r="E890" s="1610" t="s">
        <v>846</v>
      </c>
      <c r="F890" s="1611" t="s">
        <v>42</v>
      </c>
      <c r="G890" s="1611" t="s">
        <v>536</v>
      </c>
      <c r="H890" s="1612" t="str">
        <f t="shared" si="178"/>
        <v>PK5-QL-ME</v>
      </c>
      <c r="I890" s="1613" t="s">
        <v>1169</v>
      </c>
      <c r="J890" s="1598" t="s">
        <v>1196</v>
      </c>
      <c r="K890" s="1603">
        <v>90</v>
      </c>
      <c r="L890" s="1599"/>
      <c r="M890" s="1600"/>
      <c r="N890" s="1604"/>
      <c r="O890" s="1604" t="s">
        <v>80</v>
      </c>
      <c r="P890" s="1604">
        <v>30</v>
      </c>
      <c r="Q890" s="1604">
        <v>2</v>
      </c>
      <c r="R890" s="1604">
        <f t="shared" si="179"/>
        <v>60</v>
      </c>
      <c r="S890" s="1614" t="s">
        <v>503</v>
      </c>
      <c r="T890" s="1261" t="s">
        <v>528</v>
      </c>
    </row>
    <row r="891" spans="1:20" ht="12.75" customHeight="1" thickBot="1">
      <c r="A891" s="1971" t="s">
        <v>356</v>
      </c>
      <c r="B891" s="1638"/>
      <c r="C891" s="644">
        <v>363292</v>
      </c>
      <c r="D891" s="644">
        <v>4470</v>
      </c>
      <c r="E891" s="1354" t="s">
        <v>718</v>
      </c>
      <c r="F891" s="1353" t="s">
        <v>34</v>
      </c>
      <c r="G891" s="1353" t="s">
        <v>536</v>
      </c>
      <c r="H891" s="1154" t="str">
        <f t="shared" si="178"/>
        <v>PK5-YR-ME</v>
      </c>
      <c r="I891" s="645" t="s">
        <v>1169</v>
      </c>
      <c r="J891" s="1368" t="s">
        <v>982</v>
      </c>
      <c r="K891" s="1330">
        <v>365</v>
      </c>
      <c r="L891" s="1326"/>
      <c r="M891" s="1327"/>
      <c r="N891" s="1325" t="s">
        <v>80</v>
      </c>
      <c r="O891" s="1325"/>
      <c r="P891" s="1325">
        <v>240</v>
      </c>
      <c r="Q891" s="1325">
        <v>2</v>
      </c>
      <c r="R891" s="1325">
        <f t="shared" si="179"/>
        <v>480</v>
      </c>
      <c r="S891" s="1369" t="s">
        <v>385</v>
      </c>
      <c r="T891" s="665" t="s">
        <v>530</v>
      </c>
    </row>
    <row r="892" spans="1:20" ht="12" customHeight="1">
      <c r="A892" s="1971" t="s">
        <v>356</v>
      </c>
      <c r="B892" s="1638"/>
      <c r="C892" s="1622">
        <v>363293</v>
      </c>
      <c r="D892" s="1622">
        <v>4471</v>
      </c>
      <c r="E892" s="1605" t="s">
        <v>999</v>
      </c>
      <c r="F892" s="1606" t="s">
        <v>32</v>
      </c>
      <c r="G892" s="1606" t="s">
        <v>536</v>
      </c>
      <c r="H892" s="1607" t="str">
        <f t="shared" si="178"/>
        <v>PK5-WI-ME</v>
      </c>
      <c r="I892" s="1608" t="s">
        <v>1173</v>
      </c>
      <c r="J892" s="1595" t="s">
        <v>983</v>
      </c>
      <c r="K892" s="1601">
        <v>7</v>
      </c>
      <c r="L892" s="1596"/>
      <c r="M892" s="1597"/>
      <c r="N892" s="1602" t="s">
        <v>80</v>
      </c>
      <c r="O892" s="1602"/>
      <c r="P892" s="1602">
        <v>30</v>
      </c>
      <c r="Q892" s="1602">
        <v>2</v>
      </c>
      <c r="R892" s="1602">
        <f t="shared" si="179"/>
        <v>60</v>
      </c>
      <c r="S892" s="1615" t="s">
        <v>383</v>
      </c>
      <c r="T892" s="1261" t="s">
        <v>529</v>
      </c>
    </row>
    <row r="893" spans="1:20" ht="12" customHeight="1">
      <c r="A893" s="1971" t="s">
        <v>356</v>
      </c>
      <c r="B893" s="1638"/>
      <c r="C893" s="669">
        <v>363294</v>
      </c>
      <c r="D893" s="669">
        <v>4472</v>
      </c>
      <c r="E893" s="1701" t="s">
        <v>696</v>
      </c>
      <c r="F893" s="1701" t="s">
        <v>34</v>
      </c>
      <c r="G893" s="1701" t="s">
        <v>536</v>
      </c>
      <c r="H893" s="1701" t="str">
        <f t="shared" si="178"/>
        <v>PK5-HR-ME</v>
      </c>
      <c r="I893" s="1705" t="s">
        <v>1173</v>
      </c>
      <c r="J893" s="1357" t="s">
        <v>1188</v>
      </c>
      <c r="K893" s="1703">
        <v>365</v>
      </c>
      <c r="L893" s="1313"/>
      <c r="M893" s="1314"/>
      <c r="N893" s="4660" t="s">
        <v>80</v>
      </c>
      <c r="O893" s="4658"/>
      <c r="P893" s="4658">
        <v>240</v>
      </c>
      <c r="Q893" s="4658">
        <v>2</v>
      </c>
      <c r="R893" s="4658">
        <f>P893*Q893</f>
        <v>480</v>
      </c>
      <c r="S893" s="4677" t="s">
        <v>385</v>
      </c>
      <c r="T893" s="4630" t="s">
        <v>530</v>
      </c>
    </row>
    <row r="894" spans="1:20" ht="12.75" customHeight="1" thickBot="1">
      <c r="A894" s="1971" t="s">
        <v>356</v>
      </c>
      <c r="B894" s="1638"/>
      <c r="C894" s="1686"/>
      <c r="D894" s="1686"/>
      <c r="E894" s="1702"/>
      <c r="F894" s="1702"/>
      <c r="G894" s="1702"/>
      <c r="H894" s="1702"/>
      <c r="I894" s="1352"/>
      <c r="J894" s="1362" t="s">
        <v>985</v>
      </c>
      <c r="K894" s="1352"/>
      <c r="L894" s="1326"/>
      <c r="M894" s="1327"/>
      <c r="N894" s="4657"/>
      <c r="O894" s="4654"/>
      <c r="P894" s="4654"/>
      <c r="Q894" s="4654"/>
      <c r="R894" s="4654"/>
      <c r="S894" s="4496"/>
      <c r="T894" s="4630"/>
    </row>
    <row r="895" spans="1:20" ht="12" customHeight="1">
      <c r="A895" s="1971" t="s">
        <v>356</v>
      </c>
      <c r="B895" s="1638"/>
      <c r="C895" s="1605">
        <v>363295</v>
      </c>
      <c r="D895" s="1605">
        <v>4473</v>
      </c>
      <c r="E895" s="1605" t="s">
        <v>999</v>
      </c>
      <c r="F895" s="1606" t="s">
        <v>32</v>
      </c>
      <c r="G895" s="1606" t="s">
        <v>536</v>
      </c>
      <c r="H895" s="1607" t="str">
        <f t="shared" si="178"/>
        <v>PK5-WI-ME</v>
      </c>
      <c r="I895" s="1608" t="s">
        <v>1174</v>
      </c>
      <c r="J895" s="1595" t="s">
        <v>983</v>
      </c>
      <c r="K895" s="1601">
        <v>7</v>
      </c>
      <c r="L895" s="1596"/>
      <c r="M895" s="1597"/>
      <c r="N895" s="1602" t="s">
        <v>80</v>
      </c>
      <c r="O895" s="1602"/>
      <c r="P895" s="1602">
        <v>30</v>
      </c>
      <c r="Q895" s="1602">
        <v>2</v>
      </c>
      <c r="R895" s="1602">
        <f t="shared" ref="R895:R896" si="180">P895*Q895</f>
        <v>60</v>
      </c>
      <c r="S895" s="1615" t="s">
        <v>383</v>
      </c>
      <c r="T895" s="1261" t="s">
        <v>529</v>
      </c>
    </row>
    <row r="896" spans="1:20" ht="12" customHeight="1">
      <c r="A896" s="1971" t="s">
        <v>356</v>
      </c>
      <c r="B896" s="1638"/>
      <c r="C896" s="3723">
        <v>363296</v>
      </c>
      <c r="D896" s="4106">
        <v>4474</v>
      </c>
      <c r="E896" s="1701" t="s">
        <v>696</v>
      </c>
      <c r="F896" s="1701" t="s">
        <v>34</v>
      </c>
      <c r="G896" s="1701" t="s">
        <v>536</v>
      </c>
      <c r="H896" s="1701" t="str">
        <f t="shared" si="178"/>
        <v>PK5-HR-ME</v>
      </c>
      <c r="I896" s="1705" t="s">
        <v>1174</v>
      </c>
      <c r="J896" s="1357" t="s">
        <v>984</v>
      </c>
      <c r="K896" s="1703">
        <v>365</v>
      </c>
      <c r="L896" s="1313"/>
      <c r="M896" s="1314"/>
      <c r="N896" s="4660" t="s">
        <v>80</v>
      </c>
      <c r="O896" s="4658"/>
      <c r="P896" s="4658">
        <v>240</v>
      </c>
      <c r="Q896" s="4658">
        <v>2</v>
      </c>
      <c r="R896" s="4658">
        <f t="shared" si="180"/>
        <v>480</v>
      </c>
      <c r="S896" s="4677" t="s">
        <v>385</v>
      </c>
      <c r="T896" s="4630" t="s">
        <v>530</v>
      </c>
    </row>
    <row r="897" spans="1:20" ht="12.75" customHeight="1" thickBot="1">
      <c r="A897" s="1971" t="s">
        <v>356</v>
      </c>
      <c r="B897" s="1638"/>
      <c r="C897" s="3794"/>
      <c r="D897" s="3795"/>
      <c r="E897" s="1702"/>
      <c r="F897" s="1702"/>
      <c r="G897" s="1702"/>
      <c r="H897" s="1702"/>
      <c r="I897" s="1352"/>
      <c r="J897" s="1362" t="s">
        <v>985</v>
      </c>
      <c r="K897" s="1352"/>
      <c r="L897" s="1326"/>
      <c r="M897" s="1327"/>
      <c r="N897" s="4657"/>
      <c r="O897" s="4654"/>
      <c r="P897" s="4654"/>
      <c r="Q897" s="4654"/>
      <c r="R897" s="4654"/>
      <c r="S897" s="4496"/>
      <c r="T897" s="4630"/>
    </row>
    <row r="898" spans="1:20" ht="12" customHeight="1">
      <c r="A898" s="1971" t="s">
        <v>356</v>
      </c>
      <c r="B898" s="1638"/>
      <c r="C898" s="1727">
        <v>361445</v>
      </c>
      <c r="D898" s="1727">
        <v>3289</v>
      </c>
      <c r="E898" s="1707" t="s">
        <v>846</v>
      </c>
      <c r="F898" s="1707" t="s">
        <v>9</v>
      </c>
      <c r="G898" s="1707" t="s">
        <v>697</v>
      </c>
      <c r="H898" s="1707" t="str">
        <f t="shared" si="178"/>
        <v>PK5-QC-EE</v>
      </c>
      <c r="I898" s="1623" t="s">
        <v>1199</v>
      </c>
      <c r="J898" s="1616" t="s">
        <v>863</v>
      </c>
      <c r="K898" s="1710">
        <v>90</v>
      </c>
      <c r="L898" s="1617"/>
      <c r="M898" s="1618"/>
      <c r="N898" s="4666" t="s">
        <v>80</v>
      </c>
      <c r="O898" s="4673"/>
      <c r="P898" s="4664">
        <v>240</v>
      </c>
      <c r="Q898" s="4664">
        <v>2</v>
      </c>
      <c r="R898" s="4664">
        <f t="shared" ref="R898" si="181">P898*Q898</f>
        <v>480</v>
      </c>
      <c r="S898" s="4662" t="s">
        <v>384</v>
      </c>
      <c r="T898" s="4470" t="s">
        <v>531</v>
      </c>
    </row>
    <row r="899" spans="1:20" ht="12" customHeight="1">
      <c r="A899" s="1971" t="s">
        <v>356</v>
      </c>
      <c r="B899" s="1638"/>
      <c r="C899" s="1727"/>
      <c r="D899" s="1727"/>
      <c r="E899" s="1708"/>
      <c r="F899" s="1708"/>
      <c r="G899" s="1708"/>
      <c r="H899" s="1708"/>
      <c r="I899" s="1613"/>
      <c r="J899" s="1598" t="s">
        <v>865</v>
      </c>
      <c r="K899" s="1711"/>
      <c r="L899" s="1599"/>
      <c r="M899" s="1600"/>
      <c r="N899" s="4668"/>
      <c r="O899" s="4674"/>
      <c r="P899" s="4669"/>
      <c r="Q899" s="4669"/>
      <c r="R899" s="4669"/>
      <c r="S899" s="4672"/>
      <c r="T899" s="4470"/>
    </row>
    <row r="900" spans="1:20" ht="12.75" customHeight="1" thickBot="1">
      <c r="A900" s="1973" t="s">
        <v>356</v>
      </c>
      <c r="B900" s="2101"/>
      <c r="C900" s="1726"/>
      <c r="D900" s="1726"/>
      <c r="E900" s="1712"/>
      <c r="F900" s="1712"/>
      <c r="G900" s="1712"/>
      <c r="H900" s="1712"/>
      <c r="I900" s="1718"/>
      <c r="J900" s="1619" t="s">
        <v>866</v>
      </c>
      <c r="K900" s="1624"/>
      <c r="L900" s="1620"/>
      <c r="M900" s="1621"/>
      <c r="N900" s="4676"/>
      <c r="O900" s="4675"/>
      <c r="P900" s="4679"/>
      <c r="Q900" s="4679"/>
      <c r="R900" s="4679"/>
      <c r="S900" s="4678"/>
      <c r="T900" s="4470"/>
    </row>
    <row r="901" spans="1:20" ht="12.75" customHeight="1">
      <c r="A901" s="1971" t="s">
        <v>356</v>
      </c>
      <c r="B901" s="1638" t="s">
        <v>2042</v>
      </c>
      <c r="C901" s="4543">
        <v>371596</v>
      </c>
      <c r="D901" s="4542">
        <v>9478</v>
      </c>
      <c r="E901" s="4542" t="s">
        <v>695</v>
      </c>
      <c r="F901" s="4542" t="s">
        <v>42</v>
      </c>
      <c r="G901" s="4542" t="s">
        <v>536</v>
      </c>
      <c r="H901" s="4542" t="str">
        <f t="shared" ref="H901:H904" si="182">A901&amp;"-"&amp;E901&amp;F901&amp;"-"&amp;G901</f>
        <v>PK5-ML-ME</v>
      </c>
      <c r="I901" s="4569" t="s">
        <v>1973</v>
      </c>
      <c r="J901" s="3332" t="s">
        <v>1974</v>
      </c>
      <c r="K901" s="4569">
        <v>30</v>
      </c>
      <c r="L901" s="3326"/>
      <c r="M901" s="2068"/>
      <c r="N901" s="4500" t="s">
        <v>80</v>
      </c>
      <c r="O901" s="4514"/>
      <c r="P901" s="4370">
        <v>10</v>
      </c>
      <c r="Q901" s="4370">
        <v>1</v>
      </c>
      <c r="R901" s="4370">
        <f t="shared" ref="R901" si="183">P901*Q901</f>
        <v>10</v>
      </c>
      <c r="S901" s="4483" t="s">
        <v>503</v>
      </c>
      <c r="T901" s="1268"/>
    </row>
    <row r="902" spans="1:20" ht="12.75" customHeight="1">
      <c r="A902" s="1971" t="s">
        <v>356</v>
      </c>
      <c r="B902" s="1638"/>
      <c r="C902" s="4541"/>
      <c r="D902" s="4540"/>
      <c r="E902" s="4540"/>
      <c r="F902" s="4540"/>
      <c r="G902" s="4540"/>
      <c r="H902" s="4540" t="str">
        <f t="shared" si="182"/>
        <v>PK5--</v>
      </c>
      <c r="I902" s="4570"/>
      <c r="J902" s="3333" t="s">
        <v>1975</v>
      </c>
      <c r="K902" s="4570"/>
      <c r="L902" s="3327"/>
      <c r="M902" s="2069"/>
      <c r="N902" s="4501"/>
      <c r="O902" s="4515"/>
      <c r="P902" s="3872"/>
      <c r="Q902" s="3872"/>
      <c r="R902" s="3872"/>
      <c r="S902" s="4476"/>
      <c r="T902" s="1268"/>
    </row>
    <row r="903" spans="1:20" ht="12.75" customHeight="1">
      <c r="A903" s="1971" t="s">
        <v>356</v>
      </c>
      <c r="B903" s="1638"/>
      <c r="C903" s="4541"/>
      <c r="D903" s="4540"/>
      <c r="E903" s="4540"/>
      <c r="F903" s="4540"/>
      <c r="G903" s="4540"/>
      <c r="H903" s="4540" t="str">
        <f t="shared" si="182"/>
        <v>PK5--</v>
      </c>
      <c r="I903" s="4570"/>
      <c r="J903" s="3334" t="s">
        <v>1976</v>
      </c>
      <c r="K903" s="4570"/>
      <c r="L903" s="3327"/>
      <c r="M903" s="2069"/>
      <c r="N903" s="4501"/>
      <c r="O903" s="4515"/>
      <c r="P903" s="3872"/>
      <c r="Q903" s="3872"/>
      <c r="R903" s="3872"/>
      <c r="S903" s="4476"/>
      <c r="T903" s="1268"/>
    </row>
    <row r="904" spans="1:20" ht="12.75" customHeight="1">
      <c r="A904" s="1971" t="s">
        <v>356</v>
      </c>
      <c r="B904" s="1638"/>
      <c r="C904" s="4538"/>
      <c r="D904" s="4536"/>
      <c r="E904" s="4536"/>
      <c r="F904" s="4536"/>
      <c r="G904" s="4536"/>
      <c r="H904" s="4536" t="str">
        <f t="shared" si="182"/>
        <v>PK5--</v>
      </c>
      <c r="I904" s="4571"/>
      <c r="J904" s="3335" t="s">
        <v>1977</v>
      </c>
      <c r="K904" s="4571"/>
      <c r="L904" s="3389"/>
      <c r="M904" s="3390"/>
      <c r="N904" s="4545"/>
      <c r="O904" s="4544"/>
      <c r="P904" s="3646"/>
      <c r="Q904" s="3646"/>
      <c r="R904" s="3646"/>
      <c r="S904" s="4507"/>
      <c r="T904" s="1268"/>
    </row>
    <row r="905" spans="1:20" ht="12.75" customHeight="1">
      <c r="A905" s="1971" t="s">
        <v>356</v>
      </c>
      <c r="B905" s="1638"/>
      <c r="C905" s="3397">
        <v>371597</v>
      </c>
      <c r="D905" s="3392">
        <v>9479</v>
      </c>
      <c r="E905" s="3391" t="s">
        <v>695</v>
      </c>
      <c r="F905" s="3391" t="s">
        <v>32</v>
      </c>
      <c r="G905" s="3392" t="s">
        <v>536</v>
      </c>
      <c r="H905" s="3391" t="str">
        <f>A905&amp;"-"&amp;E905&amp;F905&amp;"-"&amp;G905</f>
        <v>PK5-MI-ME</v>
      </c>
      <c r="I905" s="3338" t="s">
        <v>1973</v>
      </c>
      <c r="J905" s="3336" t="s">
        <v>1978</v>
      </c>
      <c r="K905" s="3338">
        <v>30</v>
      </c>
      <c r="L905" s="3327"/>
      <c r="M905" s="2069"/>
      <c r="N905" s="3328"/>
      <c r="O905" s="3329"/>
      <c r="P905" s="3328"/>
      <c r="Q905" s="3328"/>
      <c r="R905" s="3328"/>
      <c r="S905" s="3098"/>
      <c r="T905" s="1268"/>
    </row>
    <row r="906" spans="1:20" ht="12.75" customHeight="1">
      <c r="A906" s="1971" t="s">
        <v>356</v>
      </c>
      <c r="B906" s="1638"/>
      <c r="C906" s="4537"/>
      <c r="D906" s="4535">
        <v>9480</v>
      </c>
      <c r="E906" s="4535" t="s">
        <v>696</v>
      </c>
      <c r="F906" s="4535" t="s">
        <v>34</v>
      </c>
      <c r="G906" s="4535" t="s">
        <v>536</v>
      </c>
      <c r="H906" s="4535" t="str">
        <f>A906&amp;"-"&amp;E906&amp;F906&amp;"-"&amp;G906</f>
        <v>PK5-HR-ME</v>
      </c>
      <c r="I906" s="4572" t="s">
        <v>1973</v>
      </c>
      <c r="J906" s="3334" t="s">
        <v>1979</v>
      </c>
      <c r="K906" s="4572">
        <v>180</v>
      </c>
      <c r="L906" s="3327"/>
      <c r="M906" s="2069"/>
      <c r="N906" s="3328"/>
      <c r="O906" s="3329"/>
      <c r="P906" s="3328"/>
      <c r="Q906" s="3328"/>
      <c r="R906" s="3328"/>
      <c r="S906" s="3098"/>
      <c r="T906" s="1268"/>
    </row>
    <row r="907" spans="1:20" ht="12.75" customHeight="1">
      <c r="A907" s="1971" t="s">
        <v>356</v>
      </c>
      <c r="B907" s="1638"/>
      <c r="C907" s="4541"/>
      <c r="D907" s="4540"/>
      <c r="E907" s="4540"/>
      <c r="F907" s="4540"/>
      <c r="G907" s="4540"/>
      <c r="H907" s="4540"/>
      <c r="I907" s="4570"/>
      <c r="J907" s="3337" t="s">
        <v>1980</v>
      </c>
      <c r="K907" s="4570"/>
      <c r="L907" s="3327"/>
      <c r="M907" s="2069"/>
      <c r="N907" s="3328"/>
      <c r="O907" s="3329"/>
      <c r="P907" s="3328"/>
      <c r="Q907" s="3328"/>
      <c r="R907" s="3328"/>
      <c r="S907" s="3098"/>
      <c r="T907" s="1268"/>
    </row>
    <row r="908" spans="1:20" ht="12.75" customHeight="1">
      <c r="A908" s="1971" t="s">
        <v>356</v>
      </c>
      <c r="B908" s="1638"/>
      <c r="C908" s="4538"/>
      <c r="D908" s="4536"/>
      <c r="E908" s="4536"/>
      <c r="F908" s="4536"/>
      <c r="G908" s="4536"/>
      <c r="H908" s="4536"/>
      <c r="I908" s="4571"/>
      <c r="J908" s="3335" t="s">
        <v>1981</v>
      </c>
      <c r="K908" s="4571"/>
      <c r="L908" s="3327"/>
      <c r="M908" s="2069"/>
      <c r="N908" s="3328"/>
      <c r="O908" s="3329"/>
      <c r="P908" s="3328"/>
      <c r="Q908" s="3328"/>
      <c r="R908" s="3328"/>
      <c r="S908" s="3098"/>
      <c r="T908" s="1268"/>
    </row>
    <row r="909" spans="1:20" ht="12.75" customHeight="1">
      <c r="A909" s="1971" t="s">
        <v>356</v>
      </c>
      <c r="B909" s="1638"/>
      <c r="C909" s="3397">
        <v>371598</v>
      </c>
      <c r="D909" s="3392">
        <v>9481</v>
      </c>
      <c r="E909" s="3391" t="s">
        <v>695</v>
      </c>
      <c r="F909" s="3391" t="s">
        <v>9</v>
      </c>
      <c r="G909" s="3392" t="s">
        <v>536</v>
      </c>
      <c r="H909" s="3391" t="str">
        <f>A909&amp;"-"&amp;E909&amp;F909&amp;"-"&amp;G909</f>
        <v>PK5-MC-ME</v>
      </c>
      <c r="I909" s="3393" t="s">
        <v>1982</v>
      </c>
      <c r="J909" s="3339" t="s">
        <v>1983</v>
      </c>
      <c r="K909" s="3340">
        <v>30</v>
      </c>
      <c r="L909" s="3327"/>
      <c r="M909" s="2069"/>
      <c r="N909" s="3328"/>
      <c r="O909" s="3329"/>
      <c r="P909" s="3328"/>
      <c r="Q909" s="3328"/>
      <c r="R909" s="3328"/>
      <c r="S909" s="3098"/>
      <c r="T909" s="1268"/>
    </row>
    <row r="910" spans="1:20" ht="12.75" customHeight="1">
      <c r="A910" s="1971" t="s">
        <v>356</v>
      </c>
      <c r="B910" s="1638"/>
      <c r="C910" s="4537">
        <v>371599</v>
      </c>
      <c r="D910" s="4535">
        <v>9482</v>
      </c>
      <c r="E910" s="4535" t="s">
        <v>695</v>
      </c>
      <c r="F910" s="4535" t="s">
        <v>32</v>
      </c>
      <c r="G910" s="4535" t="s">
        <v>536</v>
      </c>
      <c r="H910" s="4535" t="str">
        <f t="shared" ref="H910:H911" si="184">A910&amp;"-"&amp;E910&amp;F910&amp;"-"&amp;G910</f>
        <v>PK5-MI-ME</v>
      </c>
      <c r="I910" s="4573" t="s">
        <v>1982</v>
      </c>
      <c r="J910" s="3394" t="s">
        <v>1984</v>
      </c>
      <c r="K910" s="4573">
        <v>30</v>
      </c>
      <c r="L910" s="3327"/>
      <c r="M910" s="2069"/>
      <c r="N910" s="3328"/>
      <c r="O910" s="3329"/>
      <c r="P910" s="3328"/>
      <c r="Q910" s="3328"/>
      <c r="R910" s="3328"/>
      <c r="S910" s="3098"/>
      <c r="T910" s="1268"/>
    </row>
    <row r="911" spans="1:20" ht="12.75" customHeight="1">
      <c r="A911" s="1971" t="s">
        <v>356</v>
      </c>
      <c r="B911" s="1638"/>
      <c r="C911" s="4538"/>
      <c r="D911" s="4536"/>
      <c r="E911" s="4536"/>
      <c r="F911" s="4536"/>
      <c r="G911" s="4536"/>
      <c r="H911" s="4536" t="str">
        <f t="shared" si="184"/>
        <v>PK5--</v>
      </c>
      <c r="I911" s="4574"/>
      <c r="J911" s="3341" t="s">
        <v>1985</v>
      </c>
      <c r="K911" s="4574"/>
      <c r="L911" s="3327"/>
      <c r="M911" s="2069"/>
      <c r="N911" s="3328"/>
      <c r="O911" s="3329"/>
      <c r="P911" s="3328"/>
      <c r="Q911" s="3328"/>
      <c r="R911" s="3328"/>
      <c r="S911" s="3098"/>
      <c r="T911" s="1268"/>
    </row>
    <row r="912" spans="1:20" ht="12.75" customHeight="1">
      <c r="A912" s="1971" t="s">
        <v>356</v>
      </c>
      <c r="B912" s="1638"/>
      <c r="C912" s="3397"/>
      <c r="D912" s="3392">
        <v>9483</v>
      </c>
      <c r="E912" s="3391" t="s">
        <v>696</v>
      </c>
      <c r="F912" s="3391" t="s">
        <v>34</v>
      </c>
      <c r="G912" s="3392" t="s">
        <v>536</v>
      </c>
      <c r="H912" s="3391" t="str">
        <f>A912&amp;"-"&amp;E912&amp;F912&amp;"-"&amp;G912</f>
        <v>PK5-HR-ME</v>
      </c>
      <c r="I912" s="3340" t="s">
        <v>1982</v>
      </c>
      <c r="J912" s="3342" t="s">
        <v>1986</v>
      </c>
      <c r="K912" s="3340">
        <v>180</v>
      </c>
      <c r="L912" s="3327"/>
      <c r="M912" s="2069"/>
      <c r="N912" s="3328"/>
      <c r="O912" s="3329"/>
      <c r="P912" s="3328"/>
      <c r="Q912" s="3328"/>
      <c r="R912" s="3328"/>
      <c r="S912" s="3098"/>
      <c r="T912" s="1268"/>
    </row>
    <row r="913" spans="1:20" ht="12.75" customHeight="1">
      <c r="A913" s="1971" t="s">
        <v>356</v>
      </c>
      <c r="B913" s="1638"/>
      <c r="C913" s="3397">
        <v>371600</v>
      </c>
      <c r="D913" s="3392">
        <v>9484</v>
      </c>
      <c r="E913" s="3391" t="s">
        <v>695</v>
      </c>
      <c r="F913" s="3391" t="s">
        <v>32</v>
      </c>
      <c r="G913" s="3392" t="s">
        <v>536</v>
      </c>
      <c r="H913" s="3391" t="str">
        <f>A913&amp;"-"&amp;E913&amp;F913&amp;"-"&amp;G913</f>
        <v>PK5-MI-ME</v>
      </c>
      <c r="I913" s="3343" t="s">
        <v>1987</v>
      </c>
      <c r="J913" s="3344" t="s">
        <v>1988</v>
      </c>
      <c r="K913" s="3345">
        <v>30</v>
      </c>
      <c r="L913" s="3327"/>
      <c r="M913" s="2069"/>
      <c r="N913" s="3328"/>
      <c r="O913" s="3329"/>
      <c r="P913" s="3328"/>
      <c r="Q913" s="3328"/>
      <c r="R913" s="3328"/>
      <c r="S913" s="3098"/>
      <c r="T913" s="1268"/>
    </row>
    <row r="914" spans="1:20" ht="12.75" customHeight="1">
      <c r="A914" s="1971" t="s">
        <v>356</v>
      </c>
      <c r="B914" s="1638"/>
      <c r="C914" s="3397">
        <v>371671</v>
      </c>
      <c r="D914" s="3392">
        <v>9485</v>
      </c>
      <c r="E914" s="3391" t="s">
        <v>695</v>
      </c>
      <c r="F914" s="3391" t="s">
        <v>42</v>
      </c>
      <c r="G914" s="3392" t="s">
        <v>536</v>
      </c>
      <c r="H914" s="3391" t="str">
        <f>A914&amp;"-"&amp;E914&amp;F914&amp;"-"&amp;G914</f>
        <v>PK5-ML-ME</v>
      </c>
      <c r="I914" s="3343" t="s">
        <v>1987</v>
      </c>
      <c r="J914" s="3346" t="s">
        <v>1989</v>
      </c>
      <c r="K914" s="3343">
        <v>30</v>
      </c>
      <c r="L914" s="3327"/>
      <c r="M914" s="2069"/>
      <c r="N914" s="3328"/>
      <c r="O914" s="3329"/>
      <c r="P914" s="3328"/>
      <c r="Q914" s="3328"/>
      <c r="R914" s="3328"/>
      <c r="S914" s="3098"/>
      <c r="T914" s="1268"/>
    </row>
    <row r="915" spans="1:20" ht="12.75" customHeight="1">
      <c r="A915" s="1971" t="s">
        <v>356</v>
      </c>
      <c r="B915" s="1638"/>
      <c r="C915" s="4537"/>
      <c r="D915" s="4535">
        <v>9486</v>
      </c>
      <c r="E915" s="4535" t="s">
        <v>696</v>
      </c>
      <c r="F915" s="4535" t="s">
        <v>34</v>
      </c>
      <c r="G915" s="4535" t="s">
        <v>536</v>
      </c>
      <c r="H915" s="4535" t="str">
        <f>A915&amp;"-"&amp;E915&amp;F915&amp;"-"&amp;G915</f>
        <v>PK5-HR-ME</v>
      </c>
      <c r="I915" s="4561" t="s">
        <v>1987</v>
      </c>
      <c r="J915" s="3347" t="s">
        <v>1990</v>
      </c>
      <c r="K915" s="4561">
        <v>180</v>
      </c>
      <c r="L915" s="3327"/>
      <c r="M915" s="2069"/>
      <c r="N915" s="3328"/>
      <c r="O915" s="3329"/>
      <c r="P915" s="3328"/>
      <c r="Q915" s="3328"/>
      <c r="R915" s="3328"/>
      <c r="S915" s="3098"/>
      <c r="T915" s="1268"/>
    </row>
    <row r="916" spans="1:20" ht="12.75" customHeight="1">
      <c r="A916" s="1971" t="s">
        <v>356</v>
      </c>
      <c r="B916" s="1638"/>
      <c r="C916" s="4538"/>
      <c r="D916" s="4536"/>
      <c r="E916" s="4536"/>
      <c r="F916" s="4536"/>
      <c r="G916" s="4536"/>
      <c r="H916" s="4536"/>
      <c r="I916" s="4562"/>
      <c r="J916" s="3348" t="s">
        <v>1991</v>
      </c>
      <c r="K916" s="4562"/>
      <c r="L916" s="3327"/>
      <c r="M916" s="2069"/>
      <c r="N916" s="3328"/>
      <c r="O916" s="3329"/>
      <c r="P916" s="3328"/>
      <c r="Q916" s="3328"/>
      <c r="R916" s="3328"/>
      <c r="S916" s="3098"/>
      <c r="T916" s="1268"/>
    </row>
    <row r="917" spans="1:20" ht="12.75" customHeight="1">
      <c r="A917" s="1971" t="s">
        <v>356</v>
      </c>
      <c r="B917" s="1638"/>
      <c r="C917" s="4537">
        <v>371672</v>
      </c>
      <c r="D917" s="4535">
        <v>9487</v>
      </c>
      <c r="E917" s="4535" t="s">
        <v>695</v>
      </c>
      <c r="F917" s="4535" t="s">
        <v>32</v>
      </c>
      <c r="G917" s="4535" t="s">
        <v>536</v>
      </c>
      <c r="H917" s="4535" t="str">
        <f>A917&amp;"-"&amp;E917&amp;F917&amp;"-"&amp;G917</f>
        <v>PK5-MI-ME</v>
      </c>
      <c r="I917" s="4563" t="s">
        <v>1992</v>
      </c>
      <c r="J917" s="3349" t="s">
        <v>1993</v>
      </c>
      <c r="K917" s="4563">
        <v>30</v>
      </c>
      <c r="L917" s="3327"/>
      <c r="M917" s="2069"/>
      <c r="N917" s="3328"/>
      <c r="O917" s="3329"/>
      <c r="P917" s="3328"/>
      <c r="Q917" s="3328"/>
      <c r="R917" s="3328"/>
      <c r="S917" s="3098"/>
      <c r="T917" s="1268"/>
    </row>
    <row r="918" spans="1:20" ht="12.75" customHeight="1">
      <c r="A918" s="1971" t="s">
        <v>356</v>
      </c>
      <c r="B918" s="1638"/>
      <c r="C918" s="4541"/>
      <c r="D918" s="4540"/>
      <c r="E918" s="4540"/>
      <c r="F918" s="4540"/>
      <c r="G918" s="4540"/>
      <c r="H918" s="4540"/>
      <c r="I918" s="4564"/>
      <c r="J918" s="3350" t="s">
        <v>1994</v>
      </c>
      <c r="K918" s="4564"/>
      <c r="L918" s="3327"/>
      <c r="M918" s="2069"/>
      <c r="N918" s="3328"/>
      <c r="O918" s="3329"/>
      <c r="P918" s="3328"/>
      <c r="Q918" s="3328"/>
      <c r="R918" s="3328"/>
      <c r="S918" s="3098"/>
      <c r="T918" s="1268"/>
    </row>
    <row r="919" spans="1:20" ht="12.75" customHeight="1">
      <c r="A919" s="1971" t="s">
        <v>356</v>
      </c>
      <c r="B919" s="1638"/>
      <c r="C919" s="4538"/>
      <c r="D919" s="4536"/>
      <c r="E919" s="4536"/>
      <c r="F919" s="4536"/>
      <c r="G919" s="4536"/>
      <c r="H919" s="4536"/>
      <c r="I919" s="4565"/>
      <c r="J919" s="3351" t="s">
        <v>1995</v>
      </c>
      <c r="K919" s="4565"/>
      <c r="L919" s="3327"/>
      <c r="M919" s="2069"/>
      <c r="N919" s="3328"/>
      <c r="O919" s="3329"/>
      <c r="P919" s="3328"/>
      <c r="Q919" s="3328"/>
      <c r="R919" s="3328"/>
      <c r="S919" s="3098"/>
      <c r="T919" s="1268"/>
    </row>
    <row r="920" spans="1:20" ht="12.75" customHeight="1">
      <c r="A920" s="1971" t="s">
        <v>356</v>
      </c>
      <c r="B920" s="1638"/>
      <c r="C920" s="3397">
        <v>371673</v>
      </c>
      <c r="D920" s="3392">
        <v>9488</v>
      </c>
      <c r="E920" s="3391" t="s">
        <v>999</v>
      </c>
      <c r="F920" s="3391" t="s">
        <v>32</v>
      </c>
      <c r="G920" s="3392" t="s">
        <v>536</v>
      </c>
      <c r="H920" s="3391" t="str">
        <f>A920&amp;"-"&amp;E920&amp;F920&amp;"-"&amp;G920</f>
        <v>PK5-WI-ME</v>
      </c>
      <c r="I920" s="3352" t="s">
        <v>1992</v>
      </c>
      <c r="J920" s="3353" t="s">
        <v>1996</v>
      </c>
      <c r="K920" s="3352">
        <v>7</v>
      </c>
      <c r="L920" s="3327"/>
      <c r="M920" s="2069"/>
      <c r="N920" s="3328"/>
      <c r="O920" s="3329"/>
      <c r="P920" s="3328"/>
      <c r="Q920" s="3328"/>
      <c r="R920" s="3328"/>
      <c r="S920" s="3098"/>
      <c r="T920" s="1268"/>
    </row>
    <row r="921" spans="1:20" ht="12.75" customHeight="1">
      <c r="A921" s="1971" t="s">
        <v>356</v>
      </c>
      <c r="B921" s="1638"/>
      <c r="C921" s="3397">
        <v>371674</v>
      </c>
      <c r="D921" s="3392">
        <v>9489</v>
      </c>
      <c r="E921" s="3391" t="s">
        <v>695</v>
      </c>
      <c r="F921" s="3391" t="s">
        <v>42</v>
      </c>
      <c r="G921" s="3392" t="s">
        <v>536</v>
      </c>
      <c r="H921" s="3391" t="str">
        <f>A921&amp;"-"&amp;E921&amp;F921&amp;"-"&amp;G921</f>
        <v>PK5-ML-ME</v>
      </c>
      <c r="I921" s="3352" t="s">
        <v>1992</v>
      </c>
      <c r="J921" s="3353" t="s">
        <v>1997</v>
      </c>
      <c r="K921" s="3352">
        <v>30</v>
      </c>
      <c r="L921" s="3327"/>
      <c r="M921" s="2069"/>
      <c r="N921" s="3328"/>
      <c r="O921" s="3329"/>
      <c r="P921" s="3328"/>
      <c r="Q921" s="3328"/>
      <c r="R921" s="3328"/>
      <c r="S921" s="3098"/>
      <c r="T921" s="1268"/>
    </row>
    <row r="922" spans="1:20" ht="12.75" customHeight="1">
      <c r="A922" s="1971" t="s">
        <v>356</v>
      </c>
      <c r="B922" s="1638"/>
      <c r="C922" s="4537"/>
      <c r="D922" s="4535">
        <v>9490</v>
      </c>
      <c r="E922" s="4535" t="s">
        <v>696</v>
      </c>
      <c r="F922" s="4535" t="s">
        <v>34</v>
      </c>
      <c r="G922" s="4535" t="s">
        <v>536</v>
      </c>
      <c r="H922" s="4535" t="str">
        <f>A922&amp;"-"&amp;E922&amp;F922&amp;"-"&amp;G922</f>
        <v>PK5-HR-ME</v>
      </c>
      <c r="I922" s="4563" t="s">
        <v>1992</v>
      </c>
      <c r="J922" s="3349" t="s">
        <v>1998</v>
      </c>
      <c r="K922" s="4563">
        <v>180</v>
      </c>
      <c r="L922" s="3327"/>
      <c r="M922" s="2069"/>
      <c r="N922" s="3328"/>
      <c r="O922" s="3329"/>
      <c r="P922" s="3328"/>
      <c r="Q922" s="3328"/>
      <c r="R922" s="3328"/>
      <c r="S922" s="3098"/>
      <c r="T922" s="1268"/>
    </row>
    <row r="923" spans="1:20" ht="12.75" customHeight="1">
      <c r="A923" s="1971" t="s">
        <v>356</v>
      </c>
      <c r="B923" s="1638"/>
      <c r="C923" s="4541"/>
      <c r="D923" s="4540"/>
      <c r="E923" s="4540"/>
      <c r="F923" s="4540"/>
      <c r="G923" s="4540"/>
      <c r="H923" s="4540"/>
      <c r="I923" s="4564"/>
      <c r="J923" s="3354" t="s">
        <v>1999</v>
      </c>
      <c r="K923" s="4564"/>
      <c r="L923" s="3327"/>
      <c r="M923" s="2069"/>
      <c r="N923" s="3328"/>
      <c r="O923" s="3329"/>
      <c r="P923" s="3328"/>
      <c r="Q923" s="3328"/>
      <c r="R923" s="3328"/>
      <c r="S923" s="3098"/>
      <c r="T923" s="1268"/>
    </row>
    <row r="924" spans="1:20" ht="12.75" customHeight="1">
      <c r="A924" s="1971" t="s">
        <v>356</v>
      </c>
      <c r="B924" s="1638"/>
      <c r="C924" s="4538"/>
      <c r="D924" s="4536"/>
      <c r="E924" s="4536"/>
      <c r="F924" s="4536"/>
      <c r="G924" s="4536"/>
      <c r="H924" s="4536"/>
      <c r="I924" s="4565"/>
      <c r="J924" s="3355" t="s">
        <v>2000</v>
      </c>
      <c r="K924" s="4565"/>
      <c r="L924" s="3327"/>
      <c r="M924" s="2069"/>
      <c r="N924" s="3328"/>
      <c r="O924" s="3329"/>
      <c r="P924" s="3328"/>
      <c r="Q924" s="3328"/>
      <c r="R924" s="3328"/>
      <c r="S924" s="3098"/>
      <c r="T924" s="1268"/>
    </row>
    <row r="925" spans="1:20" ht="12.75" customHeight="1">
      <c r="A925" s="1971" t="s">
        <v>356</v>
      </c>
      <c r="B925" s="1638"/>
      <c r="C925" s="4537">
        <v>371675</v>
      </c>
      <c r="D925" s="4535">
        <v>9491</v>
      </c>
      <c r="E925" s="4535" t="s">
        <v>695</v>
      </c>
      <c r="F925" s="4535" t="s">
        <v>42</v>
      </c>
      <c r="G925" s="4535" t="s">
        <v>536</v>
      </c>
      <c r="H925" s="4535" t="str">
        <f>A925&amp;"-"&amp;E925&amp;F925&amp;"-"&amp;G925</f>
        <v>PK5-ML-ME</v>
      </c>
      <c r="I925" s="4566" t="s">
        <v>2001</v>
      </c>
      <c r="J925" s="3356" t="s">
        <v>2002</v>
      </c>
      <c r="K925" s="4566">
        <v>30</v>
      </c>
      <c r="L925" s="3327"/>
      <c r="M925" s="2069"/>
      <c r="N925" s="3328"/>
      <c r="O925" s="3329"/>
      <c r="P925" s="3328"/>
      <c r="Q925" s="3328"/>
      <c r="R925" s="3328"/>
      <c r="S925" s="3098"/>
      <c r="T925" s="1268"/>
    </row>
    <row r="926" spans="1:20" ht="12.75" customHeight="1">
      <c r="A926" s="1971" t="s">
        <v>356</v>
      </c>
      <c r="B926" s="1638"/>
      <c r="C926" s="4541"/>
      <c r="D926" s="4540"/>
      <c r="E926" s="4540"/>
      <c r="F926" s="4540"/>
      <c r="G926" s="4540"/>
      <c r="H926" s="4540"/>
      <c r="I926" s="4567"/>
      <c r="J926" s="3357" t="s">
        <v>2003</v>
      </c>
      <c r="K926" s="4567"/>
      <c r="L926" s="3327"/>
      <c r="M926" s="2069"/>
      <c r="N926" s="3328"/>
      <c r="O926" s="3329"/>
      <c r="P926" s="3328"/>
      <c r="Q926" s="3328"/>
      <c r="R926" s="3328"/>
      <c r="S926" s="3098"/>
      <c r="T926" s="1268"/>
    </row>
    <row r="927" spans="1:20" ht="12.75" customHeight="1">
      <c r="A927" s="1971" t="s">
        <v>356</v>
      </c>
      <c r="B927" s="1638"/>
      <c r="C927" s="4538"/>
      <c r="D927" s="4536"/>
      <c r="E927" s="4536"/>
      <c r="F927" s="4536"/>
      <c r="G927" s="4536"/>
      <c r="H927" s="4536"/>
      <c r="I927" s="4568"/>
      <c r="J927" s="3358" t="s">
        <v>2004</v>
      </c>
      <c r="K927" s="4568"/>
      <c r="L927" s="3327"/>
      <c r="M927" s="2069"/>
      <c r="N927" s="3328"/>
      <c r="O927" s="3329"/>
      <c r="P927" s="3328"/>
      <c r="Q927" s="3328"/>
      <c r="R927" s="3328"/>
      <c r="S927" s="3098"/>
      <c r="T927" s="1268"/>
    </row>
    <row r="928" spans="1:20" ht="12.75" customHeight="1">
      <c r="A928" s="1971" t="s">
        <v>356</v>
      </c>
      <c r="B928" s="1638"/>
      <c r="C928" s="4537">
        <v>371676</v>
      </c>
      <c r="D928" s="4535">
        <v>9492</v>
      </c>
      <c r="E928" s="4535" t="s">
        <v>695</v>
      </c>
      <c r="F928" s="4535" t="s">
        <v>32</v>
      </c>
      <c r="G928" s="4535" t="s">
        <v>536</v>
      </c>
      <c r="H928" s="4535" t="str">
        <f>A928&amp;"-"&amp;E928&amp;F928&amp;"-"&amp;G928</f>
        <v>PK5-MI-ME</v>
      </c>
      <c r="I928" s="4566" t="s">
        <v>2001</v>
      </c>
      <c r="J928" s="3357" t="s">
        <v>2005</v>
      </c>
      <c r="K928" s="4567">
        <v>30</v>
      </c>
      <c r="L928" s="3327"/>
      <c r="M928" s="2069"/>
      <c r="N928" s="3328"/>
      <c r="O928" s="3329"/>
      <c r="P928" s="3328"/>
      <c r="Q928" s="3328"/>
      <c r="R928" s="3328"/>
      <c r="S928" s="3098"/>
      <c r="T928" s="1268"/>
    </row>
    <row r="929" spans="1:20" ht="12.75" customHeight="1">
      <c r="A929" s="1971" t="s">
        <v>356</v>
      </c>
      <c r="B929" s="1638"/>
      <c r="C929" s="4538"/>
      <c r="D929" s="4536"/>
      <c r="E929" s="4536"/>
      <c r="F929" s="4536"/>
      <c r="G929" s="4536"/>
      <c r="H929" s="4536"/>
      <c r="I929" s="4568"/>
      <c r="J929" s="3358" t="s">
        <v>2006</v>
      </c>
      <c r="K929" s="4568"/>
      <c r="L929" s="3327"/>
      <c r="M929" s="2069"/>
      <c r="N929" s="3328"/>
      <c r="O929" s="3329"/>
      <c r="P929" s="3328"/>
      <c r="Q929" s="3328"/>
      <c r="R929" s="3328"/>
      <c r="S929" s="3098"/>
      <c r="T929" s="1268"/>
    </row>
    <row r="930" spans="1:20" ht="12.75" customHeight="1">
      <c r="A930" s="1971" t="s">
        <v>356</v>
      </c>
      <c r="B930" s="1638"/>
      <c r="C930" s="3397">
        <v>371677</v>
      </c>
      <c r="D930" s="3392">
        <v>9493</v>
      </c>
      <c r="E930" s="3391" t="s">
        <v>999</v>
      </c>
      <c r="F930" s="3391" t="s">
        <v>32</v>
      </c>
      <c r="G930" s="3392" t="s">
        <v>536</v>
      </c>
      <c r="H930" s="3391" t="str">
        <f>A930&amp;"-"&amp;E930&amp;F930&amp;"-"&amp;G930</f>
        <v>PK5-WI-ME</v>
      </c>
      <c r="I930" s="3359" t="s">
        <v>2001</v>
      </c>
      <c r="J930" s="3360" t="s">
        <v>2007</v>
      </c>
      <c r="K930" s="3359">
        <v>7</v>
      </c>
      <c r="L930" s="3327"/>
      <c r="M930" s="2069"/>
      <c r="N930" s="3328"/>
      <c r="O930" s="3329"/>
      <c r="P930" s="3328"/>
      <c r="Q930" s="3328"/>
      <c r="R930" s="3328"/>
      <c r="S930" s="3098"/>
      <c r="T930" s="1268"/>
    </row>
    <row r="931" spans="1:20" ht="12.75" customHeight="1">
      <c r="A931" s="1971" t="s">
        <v>356</v>
      </c>
      <c r="B931" s="1638"/>
      <c r="C931" s="4537"/>
      <c r="D931" s="4535">
        <v>9494</v>
      </c>
      <c r="E931" s="4535" t="s">
        <v>696</v>
      </c>
      <c r="F931" s="4535" t="s">
        <v>34</v>
      </c>
      <c r="G931" s="4535" t="s">
        <v>536</v>
      </c>
      <c r="H931" s="4535" t="str">
        <f>A931&amp;"-"&amp;E931&amp;F931&amp;"-"&amp;G931</f>
        <v>PK5-HR-ME</v>
      </c>
      <c r="I931" s="4566" t="s">
        <v>2001</v>
      </c>
      <c r="J931" s="3357" t="s">
        <v>2008</v>
      </c>
      <c r="K931" s="4566">
        <v>180</v>
      </c>
      <c r="L931" s="3327"/>
      <c r="M931" s="2069"/>
      <c r="N931" s="3328"/>
      <c r="O931" s="3329"/>
      <c r="P931" s="3328"/>
      <c r="Q931" s="3328"/>
      <c r="R931" s="3328"/>
      <c r="S931" s="3098"/>
      <c r="T931" s="1268"/>
    </row>
    <row r="932" spans="1:20" ht="12.75" customHeight="1">
      <c r="A932" s="1971" t="s">
        <v>356</v>
      </c>
      <c r="B932" s="1638"/>
      <c r="C932" s="4538"/>
      <c r="D932" s="4536"/>
      <c r="E932" s="4536"/>
      <c r="F932" s="4536"/>
      <c r="G932" s="4536"/>
      <c r="H932" s="4536"/>
      <c r="I932" s="4568"/>
      <c r="J932" s="3358" t="s">
        <v>2009</v>
      </c>
      <c r="K932" s="4568"/>
      <c r="L932" s="3327"/>
      <c r="M932" s="2069"/>
      <c r="N932" s="3328"/>
      <c r="O932" s="3329"/>
      <c r="P932" s="3328"/>
      <c r="Q932" s="3328"/>
      <c r="R932" s="3328"/>
      <c r="S932" s="3098"/>
      <c r="T932" s="1268"/>
    </row>
    <row r="933" spans="1:20" ht="12.75" customHeight="1">
      <c r="A933" s="1971" t="s">
        <v>356</v>
      </c>
      <c r="B933" s="1638"/>
      <c r="C933" s="4537">
        <v>371678</v>
      </c>
      <c r="D933" s="4535">
        <v>9495</v>
      </c>
      <c r="E933" s="4535" t="s">
        <v>695</v>
      </c>
      <c r="F933" s="4535" t="s">
        <v>32</v>
      </c>
      <c r="G933" s="4535" t="s">
        <v>536</v>
      </c>
      <c r="H933" s="4535" t="str">
        <f>A933&amp;"-"&amp;E933&amp;F933&amp;"-"&amp;G933</f>
        <v>PK5-MI-ME</v>
      </c>
      <c r="I933" s="4546" t="s">
        <v>2010</v>
      </c>
      <c r="J933" s="3361" t="s">
        <v>2011</v>
      </c>
      <c r="K933" s="4549">
        <v>30</v>
      </c>
      <c r="L933" s="3327"/>
      <c r="M933" s="2069"/>
      <c r="N933" s="3328"/>
      <c r="O933" s="3329"/>
      <c r="P933" s="3328"/>
      <c r="Q933" s="3328"/>
      <c r="R933" s="3328"/>
      <c r="S933" s="3098"/>
      <c r="T933" s="1268"/>
    </row>
    <row r="934" spans="1:20" ht="12.75" customHeight="1">
      <c r="A934" s="1971" t="s">
        <v>356</v>
      </c>
      <c r="B934" s="1638"/>
      <c r="C934" s="4541"/>
      <c r="D934" s="4540"/>
      <c r="E934" s="4540"/>
      <c r="F934" s="4540"/>
      <c r="G934" s="4540"/>
      <c r="H934" s="4540"/>
      <c r="I934" s="4547"/>
      <c r="J934" s="3362" t="s">
        <v>2012</v>
      </c>
      <c r="K934" s="4550"/>
      <c r="L934" s="3327"/>
      <c r="M934" s="2069"/>
      <c r="N934" s="3328"/>
      <c r="O934" s="3329"/>
      <c r="P934" s="3328"/>
      <c r="Q934" s="3328"/>
      <c r="R934" s="3328"/>
      <c r="S934" s="3098"/>
      <c r="T934" s="1268"/>
    </row>
    <row r="935" spans="1:20" ht="12.75" customHeight="1">
      <c r="A935" s="1971" t="s">
        <v>356</v>
      </c>
      <c r="B935" s="1638"/>
      <c r="C935" s="4538"/>
      <c r="D935" s="4536"/>
      <c r="E935" s="4536"/>
      <c r="F935" s="4536"/>
      <c r="G935" s="4536"/>
      <c r="H935" s="4536"/>
      <c r="I935" s="4548"/>
      <c r="J935" s="3363" t="s">
        <v>2013</v>
      </c>
      <c r="K935" s="4551"/>
      <c r="L935" s="3327"/>
      <c r="M935" s="2069"/>
      <c r="N935" s="3328"/>
      <c r="O935" s="3329"/>
      <c r="P935" s="3328"/>
      <c r="Q935" s="3328"/>
      <c r="R935" s="3328"/>
      <c r="S935" s="3098"/>
      <c r="T935" s="1268"/>
    </row>
    <row r="936" spans="1:20" ht="12.75" customHeight="1">
      <c r="A936" s="1971" t="s">
        <v>356</v>
      </c>
      <c r="B936" s="1638"/>
      <c r="C936" s="3395">
        <v>371679</v>
      </c>
      <c r="D936" s="3387">
        <v>9496</v>
      </c>
      <c r="E936" s="3391" t="s">
        <v>695</v>
      </c>
      <c r="F936" s="3391" t="s">
        <v>32</v>
      </c>
      <c r="G936" s="3392" t="s">
        <v>536</v>
      </c>
      <c r="H936" s="3391" t="str">
        <f>A936&amp;"-"&amp;E936&amp;F936&amp;"-"&amp;G936</f>
        <v>PK5-MI-ME</v>
      </c>
      <c r="I936" s="3364" t="s">
        <v>2010</v>
      </c>
      <c r="J936" s="3366" t="s">
        <v>2014</v>
      </c>
      <c r="K936" s="3365">
        <v>30</v>
      </c>
      <c r="L936" s="3327"/>
      <c r="M936" s="2069"/>
      <c r="N936" s="3328"/>
      <c r="O936" s="3329"/>
      <c r="P936" s="3328"/>
      <c r="Q936" s="3328"/>
      <c r="R936" s="3328"/>
      <c r="S936" s="3098"/>
      <c r="T936" s="1268"/>
    </row>
    <row r="937" spans="1:20" ht="12.75" customHeight="1">
      <c r="A937" s="1971" t="s">
        <v>356</v>
      </c>
      <c r="B937" s="1638"/>
      <c r="C937" s="3397">
        <v>371680</v>
      </c>
      <c r="D937" s="3392">
        <v>9497</v>
      </c>
      <c r="E937" s="3391" t="s">
        <v>999</v>
      </c>
      <c r="F937" s="3391" t="s">
        <v>42</v>
      </c>
      <c r="G937" s="3392" t="s">
        <v>536</v>
      </c>
      <c r="H937" s="3391" t="str">
        <f>A937&amp;"-"&amp;E937&amp;F937&amp;"-"&amp;G937</f>
        <v>PK5-WL-ME</v>
      </c>
      <c r="I937" s="3364" t="s">
        <v>2010</v>
      </c>
      <c r="J937" s="3366" t="s">
        <v>2015</v>
      </c>
      <c r="K937" s="3365">
        <v>7</v>
      </c>
      <c r="L937" s="3327"/>
      <c r="M937" s="2069"/>
      <c r="N937" s="3328"/>
      <c r="O937" s="3329"/>
      <c r="P937" s="3328"/>
      <c r="Q937" s="3328"/>
      <c r="R937" s="3328"/>
      <c r="S937" s="3098"/>
      <c r="T937" s="1268"/>
    </row>
    <row r="938" spans="1:20" ht="12.75" customHeight="1">
      <c r="A938" s="1971" t="s">
        <v>356</v>
      </c>
      <c r="B938" s="1638"/>
      <c r="C938" s="4537"/>
      <c r="D938" s="4535">
        <v>9498</v>
      </c>
      <c r="E938" s="4535" t="s">
        <v>696</v>
      </c>
      <c r="F938" s="4535" t="s">
        <v>34</v>
      </c>
      <c r="G938" s="4535" t="s">
        <v>536</v>
      </c>
      <c r="H938" s="4535" t="str">
        <f>A938&amp;"-"&amp;E938&amp;F938&amp;"-"&amp;G938</f>
        <v>PK5-HR-ME</v>
      </c>
      <c r="I938" s="4546" t="s">
        <v>2010</v>
      </c>
      <c r="J938" s="3361" t="s">
        <v>2016</v>
      </c>
      <c r="K938" s="4549">
        <v>180</v>
      </c>
      <c r="L938" s="3327"/>
      <c r="M938" s="2069"/>
      <c r="N938" s="3328"/>
      <c r="O938" s="3329"/>
      <c r="P938" s="3328"/>
      <c r="Q938" s="3328"/>
      <c r="R938" s="3328"/>
      <c r="S938" s="3098"/>
      <c r="T938" s="1268"/>
    </row>
    <row r="939" spans="1:20" ht="12.75" customHeight="1">
      <c r="A939" s="1971" t="s">
        <v>356</v>
      </c>
      <c r="B939" s="1638"/>
      <c r="C939" s="4541"/>
      <c r="D939" s="4540"/>
      <c r="E939" s="4540"/>
      <c r="F939" s="4540"/>
      <c r="G939" s="4540"/>
      <c r="H939" s="4540"/>
      <c r="I939" s="4547"/>
      <c r="J939" s="3367" t="s">
        <v>2017</v>
      </c>
      <c r="K939" s="4550"/>
      <c r="L939" s="3327"/>
      <c r="M939" s="2069"/>
      <c r="N939" s="3328"/>
      <c r="O939" s="3329"/>
      <c r="P939" s="3328"/>
      <c r="Q939" s="3328"/>
      <c r="R939" s="3328"/>
      <c r="S939" s="3098"/>
      <c r="T939" s="1268"/>
    </row>
    <row r="940" spans="1:20" ht="12.75" customHeight="1">
      <c r="A940" s="1971" t="s">
        <v>356</v>
      </c>
      <c r="B940" s="1638"/>
      <c r="C940" s="4538"/>
      <c r="D940" s="4536"/>
      <c r="E940" s="4536"/>
      <c r="F940" s="4536"/>
      <c r="G940" s="4536"/>
      <c r="H940" s="4536"/>
      <c r="I940" s="4548"/>
      <c r="J940" s="3363" t="s">
        <v>2018</v>
      </c>
      <c r="K940" s="4551"/>
      <c r="L940" s="3327"/>
      <c r="M940" s="2069"/>
      <c r="N940" s="3328"/>
      <c r="O940" s="3329"/>
      <c r="P940" s="3328"/>
      <c r="Q940" s="3328"/>
      <c r="R940" s="3328"/>
      <c r="S940" s="3098"/>
      <c r="T940" s="1268"/>
    </row>
    <row r="941" spans="1:20" ht="12.75" customHeight="1">
      <c r="A941" s="1971" t="s">
        <v>356</v>
      </c>
      <c r="B941" s="1638"/>
      <c r="C941" s="3396">
        <v>371681</v>
      </c>
      <c r="D941" s="3388">
        <v>9499</v>
      </c>
      <c r="E941" s="3391" t="s">
        <v>999</v>
      </c>
      <c r="F941" s="3391" t="s">
        <v>32</v>
      </c>
      <c r="G941" s="3392" t="s">
        <v>536</v>
      </c>
      <c r="H941" s="3391" t="str">
        <f>A941&amp;"-"&amp;E941&amp;F941&amp;"-"&amp;G941</f>
        <v>PK5-WI-ME</v>
      </c>
      <c r="I941" s="3368" t="s">
        <v>2019</v>
      </c>
      <c r="J941" s="3369" t="s">
        <v>2020</v>
      </c>
      <c r="K941" s="3370">
        <v>7</v>
      </c>
      <c r="L941" s="3327"/>
      <c r="M941" s="2069"/>
      <c r="N941" s="3328"/>
      <c r="O941" s="3329"/>
      <c r="P941" s="3328"/>
      <c r="Q941" s="3328"/>
      <c r="R941" s="3328"/>
      <c r="S941" s="3098"/>
      <c r="T941" s="1268"/>
    </row>
    <row r="942" spans="1:20" ht="12.75" customHeight="1">
      <c r="A942" s="1971" t="s">
        <v>356</v>
      </c>
      <c r="B942" s="1638"/>
      <c r="C942" s="3396"/>
      <c r="D942" s="3388">
        <v>9500</v>
      </c>
      <c r="E942" s="3391" t="s">
        <v>718</v>
      </c>
      <c r="F942" s="3391" t="s">
        <v>34</v>
      </c>
      <c r="G942" s="3392" t="s">
        <v>536</v>
      </c>
      <c r="H942" s="3391" t="str">
        <f>A942&amp;"-"&amp;E942&amp;F942&amp;"-"&amp;G942</f>
        <v>PK5-YR-ME</v>
      </c>
      <c r="I942" s="3368" t="s">
        <v>2019</v>
      </c>
      <c r="J942" s="3369" t="s">
        <v>2021</v>
      </c>
      <c r="K942" s="3370">
        <v>730</v>
      </c>
      <c r="L942" s="3327"/>
      <c r="M942" s="2069"/>
      <c r="N942" s="3328"/>
      <c r="O942" s="3329"/>
      <c r="P942" s="3328"/>
      <c r="Q942" s="3328"/>
      <c r="R942" s="3328"/>
      <c r="S942" s="3098"/>
      <c r="T942" s="1268"/>
    </row>
    <row r="943" spans="1:20" ht="12.75" customHeight="1">
      <c r="A943" s="1971" t="s">
        <v>356</v>
      </c>
      <c r="B943" s="1638"/>
      <c r="C943" s="4537">
        <v>371682</v>
      </c>
      <c r="D943" s="4535">
        <v>9501</v>
      </c>
      <c r="E943" s="4535" t="s">
        <v>695</v>
      </c>
      <c r="F943" s="4535" t="s">
        <v>9</v>
      </c>
      <c r="G943" s="4535" t="s">
        <v>536</v>
      </c>
      <c r="H943" s="4535" t="str">
        <f>A943&amp;"-"&amp;E943&amp;F943&amp;"-"&amp;G943</f>
        <v>PK5-MC-ME</v>
      </c>
      <c r="I943" s="4552" t="s">
        <v>2022</v>
      </c>
      <c r="J943" s="3372" t="s">
        <v>2023</v>
      </c>
      <c r="K943" s="4552">
        <v>30</v>
      </c>
      <c r="L943" s="3327"/>
      <c r="M943" s="2069"/>
      <c r="N943" s="3328"/>
      <c r="O943" s="3329"/>
      <c r="P943" s="3328"/>
      <c r="Q943" s="3328"/>
      <c r="R943" s="3328"/>
      <c r="S943" s="3098"/>
      <c r="T943" s="1268"/>
    </row>
    <row r="944" spans="1:20" ht="12.75" customHeight="1">
      <c r="A944" s="1971" t="s">
        <v>356</v>
      </c>
      <c r="B944" s="1638"/>
      <c r="C944" s="4538"/>
      <c r="D944" s="4536"/>
      <c r="E944" s="4536"/>
      <c r="F944" s="4536"/>
      <c r="G944" s="4536"/>
      <c r="H944" s="4536"/>
      <c r="I944" s="4553"/>
      <c r="J944" s="3373" t="s">
        <v>2024</v>
      </c>
      <c r="K944" s="4553"/>
      <c r="L944" s="3327"/>
      <c r="M944" s="2069"/>
      <c r="N944" s="3328"/>
      <c r="O944" s="3329"/>
      <c r="P944" s="3328"/>
      <c r="Q944" s="3328"/>
      <c r="R944" s="3328"/>
      <c r="S944" s="3098"/>
      <c r="T944" s="1268"/>
    </row>
    <row r="945" spans="1:20" ht="12.75" customHeight="1">
      <c r="A945" s="1971" t="s">
        <v>356</v>
      </c>
      <c r="B945" s="1638"/>
      <c r="C945" s="4537">
        <v>371683</v>
      </c>
      <c r="D945" s="4535">
        <v>9502</v>
      </c>
      <c r="E945" s="4535" t="s">
        <v>695</v>
      </c>
      <c r="F945" s="4535" t="s">
        <v>42</v>
      </c>
      <c r="G945" s="4535" t="s">
        <v>536</v>
      </c>
      <c r="H945" s="4535" t="str">
        <f>A945&amp;"-"&amp;E945&amp;F945&amp;"-"&amp;G945</f>
        <v>PK5-ML-ME</v>
      </c>
      <c r="I945" s="4552" t="s">
        <v>2022</v>
      </c>
      <c r="J945" s="3375" t="s">
        <v>2025</v>
      </c>
      <c r="K945" s="4552">
        <v>30</v>
      </c>
      <c r="L945" s="3327"/>
      <c r="M945" s="2069"/>
      <c r="N945" s="3328"/>
      <c r="O945" s="3329"/>
      <c r="P945" s="3328"/>
      <c r="Q945" s="3328"/>
      <c r="R945" s="3328"/>
      <c r="S945" s="3098"/>
      <c r="T945" s="1268"/>
    </row>
    <row r="946" spans="1:20" ht="12.75" customHeight="1">
      <c r="A946" s="1971" t="s">
        <v>356</v>
      </c>
      <c r="B946" s="1638"/>
      <c r="C946" s="4541"/>
      <c r="D946" s="4540"/>
      <c r="E946" s="4540"/>
      <c r="F946" s="4540"/>
      <c r="G946" s="4540"/>
      <c r="H946" s="4540"/>
      <c r="I946" s="4553"/>
      <c r="J946" s="3376" t="s">
        <v>2026</v>
      </c>
      <c r="K946" s="4553"/>
      <c r="L946" s="3327"/>
      <c r="M946" s="2069"/>
      <c r="N946" s="3328"/>
      <c r="O946" s="3329"/>
      <c r="P946" s="3328"/>
      <c r="Q946" s="3328"/>
      <c r="R946" s="3328"/>
      <c r="S946" s="3098"/>
      <c r="T946" s="1268"/>
    </row>
    <row r="947" spans="1:20" ht="12.75" customHeight="1">
      <c r="A947" s="1971" t="s">
        <v>356</v>
      </c>
      <c r="B947" s="1638"/>
      <c r="C947" s="4541"/>
      <c r="D947" s="4540"/>
      <c r="E947" s="4540"/>
      <c r="F947" s="4540"/>
      <c r="G947" s="4540"/>
      <c r="H947" s="4540"/>
      <c r="I947" s="4553"/>
      <c r="J947" s="3377" t="s">
        <v>2027</v>
      </c>
      <c r="K947" s="4553"/>
      <c r="L947" s="3327"/>
      <c r="M947" s="2069"/>
      <c r="N947" s="3328"/>
      <c r="O947" s="3329"/>
      <c r="P947" s="3328"/>
      <c r="Q947" s="3328"/>
      <c r="R947" s="3328"/>
      <c r="S947" s="3098"/>
      <c r="T947" s="1268"/>
    </row>
    <row r="948" spans="1:20" ht="12.75" customHeight="1">
      <c r="A948" s="1971" t="s">
        <v>356</v>
      </c>
      <c r="B948" s="1638"/>
      <c r="C948" s="4541"/>
      <c r="D948" s="4540"/>
      <c r="E948" s="4540"/>
      <c r="F948" s="4540"/>
      <c r="G948" s="4540"/>
      <c r="H948" s="4540"/>
      <c r="I948" s="4553"/>
      <c r="J948" s="3378" t="s">
        <v>2028</v>
      </c>
      <c r="K948" s="4553"/>
      <c r="L948" s="3327"/>
      <c r="M948" s="2069"/>
      <c r="N948" s="3328"/>
      <c r="O948" s="3329"/>
      <c r="P948" s="3328"/>
      <c r="Q948" s="3328"/>
      <c r="R948" s="3328"/>
      <c r="S948" s="3098"/>
      <c r="T948" s="1268"/>
    </row>
    <row r="949" spans="1:20" ht="12.75" customHeight="1">
      <c r="A949" s="1971" t="s">
        <v>356</v>
      </c>
      <c r="B949" s="1638"/>
      <c r="C949" s="4538"/>
      <c r="D949" s="4536"/>
      <c r="E949" s="4536"/>
      <c r="F949" s="4536"/>
      <c r="G949" s="4536"/>
      <c r="H949" s="4536"/>
      <c r="I949" s="4554"/>
      <c r="J949" s="3373" t="s">
        <v>2029</v>
      </c>
      <c r="K949" s="4554"/>
      <c r="L949" s="3327"/>
      <c r="M949" s="2069"/>
      <c r="N949" s="3328"/>
      <c r="O949" s="3329"/>
      <c r="P949" s="3328"/>
      <c r="Q949" s="3328"/>
      <c r="R949" s="3328"/>
      <c r="S949" s="3098"/>
      <c r="T949" s="1268"/>
    </row>
    <row r="950" spans="1:20" ht="12.75" customHeight="1">
      <c r="A950" s="1971" t="s">
        <v>356</v>
      </c>
      <c r="B950" s="1638"/>
      <c r="C950" s="3396"/>
      <c r="D950" s="3388">
        <v>9503</v>
      </c>
      <c r="E950" s="3391" t="s">
        <v>696</v>
      </c>
      <c r="F950" s="3391" t="s">
        <v>34</v>
      </c>
      <c r="G950" s="3392" t="s">
        <v>536</v>
      </c>
      <c r="H950" s="3391" t="str">
        <f>A950&amp;"-"&amp;E950&amp;F950&amp;"-"&amp;G950</f>
        <v>PK5-HR-ME</v>
      </c>
      <c r="I950" s="3371" t="s">
        <v>2022</v>
      </c>
      <c r="J950" s="3375" t="s">
        <v>2030</v>
      </c>
      <c r="K950" s="3374">
        <v>180</v>
      </c>
      <c r="L950" s="3327"/>
      <c r="M950" s="2069"/>
      <c r="N950" s="3328"/>
      <c r="O950" s="3329"/>
      <c r="P950" s="3328"/>
      <c r="Q950" s="3328"/>
      <c r="R950" s="3328"/>
      <c r="S950" s="3098"/>
      <c r="T950" s="1268"/>
    </row>
    <row r="951" spans="1:20" ht="12.75" customHeight="1">
      <c r="A951" s="1971" t="s">
        <v>356</v>
      </c>
      <c r="B951" s="1638"/>
      <c r="C951" s="4537">
        <v>371684</v>
      </c>
      <c r="D951" s="4535">
        <v>9504</v>
      </c>
      <c r="E951" s="4535" t="s">
        <v>695</v>
      </c>
      <c r="F951" s="4535" t="s">
        <v>32</v>
      </c>
      <c r="G951" s="4535" t="s">
        <v>536</v>
      </c>
      <c r="H951" s="4535" t="str">
        <f>A951&amp;"-"&amp;E951&amp;F951&amp;"-"&amp;G951</f>
        <v>PK5-MI-ME</v>
      </c>
      <c r="I951" s="4555" t="s">
        <v>2031</v>
      </c>
      <c r="J951" s="3379" t="s">
        <v>2032</v>
      </c>
      <c r="K951" s="4555">
        <v>30</v>
      </c>
      <c r="L951" s="3327"/>
      <c r="M951" s="2069"/>
      <c r="N951" s="3328"/>
      <c r="O951" s="3329"/>
      <c r="P951" s="3328"/>
      <c r="Q951" s="3328"/>
      <c r="R951" s="3328"/>
      <c r="S951" s="3098"/>
      <c r="T951" s="1268"/>
    </row>
    <row r="952" spans="1:20" ht="12.75" customHeight="1">
      <c r="A952" s="1971" t="s">
        <v>356</v>
      </c>
      <c r="B952" s="1638"/>
      <c r="C952" s="4541"/>
      <c r="D952" s="4540"/>
      <c r="E952" s="4540"/>
      <c r="F952" s="4540"/>
      <c r="G952" s="4540"/>
      <c r="H952" s="4540"/>
      <c r="I952" s="4556"/>
      <c r="J952" s="3380" t="s">
        <v>2033</v>
      </c>
      <c r="K952" s="4556"/>
      <c r="L952" s="3327"/>
      <c r="M952" s="2069"/>
      <c r="N952" s="3328"/>
      <c r="O952" s="3329"/>
      <c r="P952" s="3328"/>
      <c r="Q952" s="3328"/>
      <c r="R952" s="3328"/>
      <c r="S952" s="3098"/>
      <c r="T952" s="1268"/>
    </row>
    <row r="953" spans="1:20" ht="12.75" customHeight="1">
      <c r="A953" s="1971" t="s">
        <v>356</v>
      </c>
      <c r="B953" s="1638"/>
      <c r="C953" s="4541"/>
      <c r="D953" s="4540"/>
      <c r="E953" s="4540"/>
      <c r="F953" s="4540"/>
      <c r="G953" s="4540"/>
      <c r="H953" s="4540"/>
      <c r="I953" s="4556"/>
      <c r="J953" s="3381" t="s">
        <v>2034</v>
      </c>
      <c r="K953" s="4556"/>
      <c r="L953" s="3327"/>
      <c r="M953" s="2069"/>
      <c r="N953" s="3328"/>
      <c r="O953" s="3329"/>
      <c r="P953" s="3328"/>
      <c r="Q953" s="3328"/>
      <c r="R953" s="3328"/>
      <c r="S953" s="3098"/>
      <c r="T953" s="1268"/>
    </row>
    <row r="954" spans="1:20" ht="12.75" customHeight="1">
      <c r="A954" s="1971" t="s">
        <v>356</v>
      </c>
      <c r="B954" s="1638"/>
      <c r="C954" s="4538"/>
      <c r="D954" s="4536"/>
      <c r="E954" s="4536"/>
      <c r="F954" s="4536"/>
      <c r="G954" s="4536"/>
      <c r="H954" s="4536"/>
      <c r="I954" s="4557"/>
      <c r="J954" s="3382" t="s">
        <v>2035</v>
      </c>
      <c r="K954" s="4557"/>
      <c r="L954" s="3327"/>
      <c r="M954" s="2069"/>
      <c r="N954" s="3328"/>
      <c r="O954" s="3329"/>
      <c r="P954" s="3328"/>
      <c r="Q954" s="3328"/>
      <c r="R954" s="3328"/>
      <c r="S954" s="3098"/>
      <c r="T954" s="1268"/>
    </row>
    <row r="955" spans="1:20" ht="12.75" customHeight="1">
      <c r="A955" s="1971" t="s">
        <v>356</v>
      </c>
      <c r="B955" s="1638"/>
      <c r="C955" s="4537"/>
      <c r="D955" s="4535">
        <v>9505</v>
      </c>
      <c r="E955" s="4535" t="s">
        <v>696</v>
      </c>
      <c r="F955" s="4535" t="s">
        <v>34</v>
      </c>
      <c r="G955" s="4535" t="s">
        <v>536</v>
      </c>
      <c r="H955" s="4535" t="str">
        <f>A955&amp;"-"&amp;E955&amp;F955&amp;"-"&amp;G955</f>
        <v>PK5-HR-ME</v>
      </c>
      <c r="I955" s="4555" t="s">
        <v>2031</v>
      </c>
      <c r="J955" s="3383" t="s">
        <v>2036</v>
      </c>
      <c r="K955" s="4555">
        <v>180</v>
      </c>
      <c r="L955" s="3327"/>
      <c r="M955" s="2069"/>
      <c r="N955" s="3328"/>
      <c r="O955" s="3329"/>
      <c r="P955" s="3328"/>
      <c r="Q955" s="3328"/>
      <c r="R955" s="3328"/>
      <c r="S955" s="3098"/>
      <c r="T955" s="1268"/>
    </row>
    <row r="956" spans="1:20" ht="12.75" customHeight="1">
      <c r="A956" s="1971" t="s">
        <v>356</v>
      </c>
      <c r="B956" s="1638"/>
      <c r="C956" s="4538"/>
      <c r="D956" s="4536"/>
      <c r="E956" s="4536"/>
      <c r="F956" s="4536"/>
      <c r="G956" s="4536"/>
      <c r="H956" s="4536"/>
      <c r="I956" s="4557"/>
      <c r="J956" s="3382" t="s">
        <v>1998</v>
      </c>
      <c r="K956" s="4557"/>
      <c r="L956" s="3327"/>
      <c r="M956" s="2069"/>
      <c r="N956" s="3328"/>
      <c r="O956" s="3329"/>
      <c r="P956" s="3328"/>
      <c r="Q956" s="3328"/>
      <c r="R956" s="3328"/>
      <c r="S956" s="3098"/>
      <c r="T956" s="1268"/>
    </row>
    <row r="957" spans="1:20" ht="12.75" customHeight="1">
      <c r="A957" s="1971" t="s">
        <v>356</v>
      </c>
      <c r="B957" s="1638"/>
      <c r="C957" s="4537">
        <v>371685</v>
      </c>
      <c r="D957" s="4535">
        <v>9506</v>
      </c>
      <c r="E957" s="4535" t="s">
        <v>695</v>
      </c>
      <c r="F957" s="4535" t="s">
        <v>42</v>
      </c>
      <c r="G957" s="4535" t="s">
        <v>536</v>
      </c>
      <c r="H957" s="4535" t="str">
        <f>A957&amp;"-"&amp;E957&amp;F957&amp;"-"&amp;G957</f>
        <v>PK5-ML-ME</v>
      </c>
      <c r="I957" s="4558" t="s">
        <v>2037</v>
      </c>
      <c r="J957" s="3384" t="s">
        <v>2038</v>
      </c>
      <c r="K957" s="4558">
        <v>30</v>
      </c>
      <c r="L957" s="3327"/>
      <c r="M957" s="2069"/>
      <c r="N957" s="3328"/>
      <c r="O957" s="3329"/>
      <c r="P957" s="3328"/>
      <c r="Q957" s="3328"/>
      <c r="R957" s="3328"/>
      <c r="S957" s="3098"/>
      <c r="T957" s="1268"/>
    </row>
    <row r="958" spans="1:20" ht="12.75" customHeight="1">
      <c r="A958" s="1971" t="s">
        <v>356</v>
      </c>
      <c r="B958" s="1638"/>
      <c r="C958" s="4538"/>
      <c r="D958" s="4536"/>
      <c r="E958" s="4536"/>
      <c r="F958" s="4536"/>
      <c r="G958" s="4536"/>
      <c r="H958" s="4536"/>
      <c r="I958" s="4559"/>
      <c r="J958" s="3385" t="s">
        <v>2039</v>
      </c>
      <c r="K958" s="4559"/>
      <c r="L958" s="3327"/>
      <c r="M958" s="2069"/>
      <c r="N958" s="3328"/>
      <c r="O958" s="3329"/>
      <c r="P958" s="3328"/>
      <c r="Q958" s="3328"/>
      <c r="R958" s="3328"/>
      <c r="S958" s="3098"/>
      <c r="T958" s="1268"/>
    </row>
    <row r="959" spans="1:20" ht="12.75" customHeight="1">
      <c r="A959" s="1971" t="s">
        <v>356</v>
      </c>
      <c r="B959" s="1638"/>
      <c r="C959" s="3395"/>
      <c r="D959" s="4535">
        <v>9507</v>
      </c>
      <c r="E959" s="4535" t="s">
        <v>718</v>
      </c>
      <c r="F959" s="4535" t="s">
        <v>34</v>
      </c>
      <c r="G959" s="4535" t="s">
        <v>536</v>
      </c>
      <c r="H959" s="4535" t="str">
        <f>A959&amp;"-"&amp;E959&amp;F959&amp;"-"&amp;G959</f>
        <v>PK5-YR-ME</v>
      </c>
      <c r="I959" s="4558" t="s">
        <v>2037</v>
      </c>
      <c r="J959" s="3384" t="s">
        <v>2040</v>
      </c>
      <c r="K959" s="4558">
        <v>365</v>
      </c>
      <c r="L959" s="3327"/>
      <c r="M959" s="2069"/>
      <c r="N959" s="3328"/>
      <c r="O959" s="3329"/>
      <c r="P959" s="3328"/>
      <c r="Q959" s="3328"/>
      <c r="R959" s="3328"/>
      <c r="S959" s="3098"/>
      <c r="T959" s="1268"/>
    </row>
    <row r="960" spans="1:20" ht="12.75" customHeight="1" thickBot="1">
      <c r="A960" s="1973" t="s">
        <v>356</v>
      </c>
      <c r="B960" s="2101"/>
      <c r="C960" s="3398"/>
      <c r="D960" s="4539"/>
      <c r="E960" s="4539"/>
      <c r="F960" s="4539"/>
      <c r="G960" s="4539"/>
      <c r="H960" s="4539"/>
      <c r="I960" s="4560"/>
      <c r="J960" s="3386" t="s">
        <v>2041</v>
      </c>
      <c r="K960" s="4560"/>
      <c r="L960" s="1284"/>
      <c r="M960" s="1285"/>
      <c r="N960" s="3330"/>
      <c r="O960" s="3331"/>
      <c r="P960" s="3330"/>
      <c r="Q960" s="3330"/>
      <c r="R960" s="3330"/>
      <c r="S960" s="3100"/>
      <c r="T960" s="1268"/>
    </row>
    <row r="961" spans="1:20" ht="12" customHeight="1">
      <c r="A961" s="1971" t="s">
        <v>356</v>
      </c>
      <c r="B961" s="1972" t="s">
        <v>919</v>
      </c>
      <c r="C961" s="1730">
        <v>361410</v>
      </c>
      <c r="D961" s="1730">
        <v>3279</v>
      </c>
      <c r="E961" s="1310" t="s">
        <v>695</v>
      </c>
      <c r="F961" s="1310" t="s">
        <v>9</v>
      </c>
      <c r="G961" s="1682" t="s">
        <v>697</v>
      </c>
      <c r="H961" s="1310" t="str">
        <f t="shared" ref="H961:H976" si="185">A961&amp;"-"&amp;E961&amp;F961&amp;"-"&amp;G961</f>
        <v>PK5-MC-EE</v>
      </c>
      <c r="I961" s="1311" t="s">
        <v>923</v>
      </c>
      <c r="J961" s="663" t="s">
        <v>897</v>
      </c>
      <c r="K961" s="1312">
        <v>30</v>
      </c>
      <c r="L961" s="1313"/>
      <c r="M961" s="1314"/>
      <c r="N961" s="1312"/>
      <c r="O961" s="1312" t="s">
        <v>80</v>
      </c>
      <c r="P961" s="1312">
        <v>5</v>
      </c>
      <c r="Q961" s="1312">
        <v>1</v>
      </c>
      <c r="R961" s="1312">
        <v>5</v>
      </c>
      <c r="S961" s="4677" t="s">
        <v>384</v>
      </c>
      <c r="T961" s="665" t="s">
        <v>531</v>
      </c>
    </row>
    <row r="962" spans="1:20" ht="12" customHeight="1">
      <c r="A962" s="1971" t="s">
        <v>356</v>
      </c>
      <c r="B962" s="1972"/>
      <c r="C962" s="1730"/>
      <c r="D962" s="1730"/>
      <c r="E962" s="1310" t="s">
        <v>695</v>
      </c>
      <c r="F962" s="1310" t="s">
        <v>9</v>
      </c>
      <c r="G962" s="1682" t="s">
        <v>697</v>
      </c>
      <c r="H962" s="1310" t="str">
        <f t="shared" si="185"/>
        <v>PK5-MC-EE</v>
      </c>
      <c r="I962" s="1311" t="s">
        <v>923</v>
      </c>
      <c r="J962" s="656" t="s">
        <v>901</v>
      </c>
      <c r="K962" s="1312">
        <v>30</v>
      </c>
      <c r="L962" s="1313"/>
      <c r="M962" s="1314"/>
      <c r="N962" s="1312"/>
      <c r="O962" s="1312" t="s">
        <v>80</v>
      </c>
      <c r="P962" s="1312">
        <v>5</v>
      </c>
      <c r="Q962" s="1312">
        <v>1</v>
      </c>
      <c r="R962" s="1312">
        <f t="shared" ref="R962" si="186">P962*Q962</f>
        <v>5</v>
      </c>
      <c r="S962" s="4495"/>
      <c r="T962" s="665" t="s">
        <v>531</v>
      </c>
    </row>
    <row r="963" spans="1:20" ht="12" customHeight="1">
      <c r="A963" s="1971" t="s">
        <v>356</v>
      </c>
      <c r="B963" s="1972" t="s">
        <v>920</v>
      </c>
      <c r="C963" s="1730"/>
      <c r="D963" s="1730"/>
      <c r="E963" s="619" t="s">
        <v>695</v>
      </c>
      <c r="F963" s="619" t="s">
        <v>9</v>
      </c>
      <c r="G963" s="1684" t="s">
        <v>697</v>
      </c>
      <c r="H963" s="619" t="str">
        <f t="shared" si="185"/>
        <v>PK5-MC-EE</v>
      </c>
      <c r="I963" s="1315" t="s">
        <v>924</v>
      </c>
      <c r="J963" s="656" t="s">
        <v>897</v>
      </c>
      <c r="K963" s="1316">
        <v>30</v>
      </c>
      <c r="L963" s="1317"/>
      <c r="M963" s="1318"/>
      <c r="N963" s="1316"/>
      <c r="O963" s="1316" t="s">
        <v>80</v>
      </c>
      <c r="P963" s="1316">
        <v>5</v>
      </c>
      <c r="Q963" s="1316">
        <v>1</v>
      </c>
      <c r="R963" s="1316">
        <v>5</v>
      </c>
      <c r="S963" s="4495"/>
      <c r="T963" s="665" t="s">
        <v>531</v>
      </c>
    </row>
    <row r="964" spans="1:20" ht="12" customHeight="1">
      <c r="A964" s="1971" t="s">
        <v>356</v>
      </c>
      <c r="B964" s="1972"/>
      <c r="C964" s="1730"/>
      <c r="D964" s="1730"/>
      <c r="E964" s="619" t="s">
        <v>695</v>
      </c>
      <c r="F964" s="619" t="s">
        <v>9</v>
      </c>
      <c r="G964" s="1684" t="s">
        <v>697</v>
      </c>
      <c r="H964" s="619" t="str">
        <f t="shared" si="185"/>
        <v>PK5-MC-EE</v>
      </c>
      <c r="I964" s="1315" t="s">
        <v>924</v>
      </c>
      <c r="J964" s="656" t="s">
        <v>901</v>
      </c>
      <c r="K964" s="1316">
        <v>30</v>
      </c>
      <c r="L964" s="1317"/>
      <c r="M964" s="1318"/>
      <c r="N964" s="1316"/>
      <c r="O964" s="1316" t="s">
        <v>80</v>
      </c>
      <c r="P964" s="1316">
        <v>5</v>
      </c>
      <c r="Q964" s="1316">
        <v>1</v>
      </c>
      <c r="R964" s="1316">
        <f t="shared" ref="R964" si="187">P964*Q964</f>
        <v>5</v>
      </c>
      <c r="S964" s="4495"/>
      <c r="T964" s="665" t="s">
        <v>531</v>
      </c>
    </row>
    <row r="965" spans="1:20" ht="12" customHeight="1">
      <c r="A965" s="1971" t="s">
        <v>356</v>
      </c>
      <c r="B965" s="1972" t="s">
        <v>921</v>
      </c>
      <c r="C965" s="1730"/>
      <c r="D965" s="1730"/>
      <c r="E965" s="619" t="s">
        <v>695</v>
      </c>
      <c r="F965" s="619" t="s">
        <v>9</v>
      </c>
      <c r="G965" s="1684" t="s">
        <v>697</v>
      </c>
      <c r="H965" s="619" t="str">
        <f t="shared" si="185"/>
        <v>PK5-MC-EE</v>
      </c>
      <c r="I965" s="1315" t="s">
        <v>925</v>
      </c>
      <c r="J965" s="656" t="s">
        <v>897</v>
      </c>
      <c r="K965" s="1316">
        <v>30</v>
      </c>
      <c r="L965" s="1317"/>
      <c r="M965" s="1318"/>
      <c r="N965" s="1316"/>
      <c r="O965" s="1316" t="s">
        <v>80</v>
      </c>
      <c r="P965" s="1316">
        <v>5</v>
      </c>
      <c r="Q965" s="1316">
        <v>1</v>
      </c>
      <c r="R965" s="1316">
        <v>5</v>
      </c>
      <c r="S965" s="4495"/>
      <c r="T965" s="665" t="s">
        <v>531</v>
      </c>
    </row>
    <row r="966" spans="1:20" ht="12" customHeight="1">
      <c r="A966" s="1971" t="s">
        <v>356</v>
      </c>
      <c r="B966" s="1972"/>
      <c r="C966" s="1730"/>
      <c r="D966" s="1730"/>
      <c r="E966" s="1319" t="s">
        <v>695</v>
      </c>
      <c r="F966" s="1319" t="s">
        <v>9</v>
      </c>
      <c r="G966" s="1683" t="s">
        <v>697</v>
      </c>
      <c r="H966" s="1319" t="str">
        <f t="shared" si="185"/>
        <v>PK5-MC-EE</v>
      </c>
      <c r="I966" s="1320" t="s">
        <v>925</v>
      </c>
      <c r="J966" s="656" t="s">
        <v>901</v>
      </c>
      <c r="K966" s="1321">
        <v>30</v>
      </c>
      <c r="L966" s="1322"/>
      <c r="M966" s="1323"/>
      <c r="N966" s="1321"/>
      <c r="O966" s="1321" t="s">
        <v>80</v>
      </c>
      <c r="P966" s="1321">
        <v>5</v>
      </c>
      <c r="Q966" s="1321">
        <v>1</v>
      </c>
      <c r="R966" s="1321">
        <f t="shared" ref="R966" si="188">P966*Q966</f>
        <v>5</v>
      </c>
      <c r="S966" s="4495"/>
      <c r="T966" s="665" t="s">
        <v>531</v>
      </c>
    </row>
    <row r="967" spans="1:20" ht="12" customHeight="1">
      <c r="A967" s="1971" t="s">
        <v>356</v>
      </c>
      <c r="B967" s="1972" t="s">
        <v>922</v>
      </c>
      <c r="C967" s="1730"/>
      <c r="D967" s="1730"/>
      <c r="E967" s="1319" t="s">
        <v>695</v>
      </c>
      <c r="F967" s="1319" t="s">
        <v>9</v>
      </c>
      <c r="G967" s="1683" t="s">
        <v>697</v>
      </c>
      <c r="H967" s="1319" t="str">
        <f t="shared" si="185"/>
        <v>PK5-MC-EE</v>
      </c>
      <c r="I967" s="1320" t="s">
        <v>926</v>
      </c>
      <c r="J967" s="656" t="s">
        <v>897</v>
      </c>
      <c r="K967" s="1321">
        <v>30</v>
      </c>
      <c r="L967" s="1322"/>
      <c r="M967" s="1323"/>
      <c r="N967" s="1321"/>
      <c r="O967" s="1321" t="s">
        <v>80</v>
      </c>
      <c r="P967" s="1321">
        <v>5</v>
      </c>
      <c r="Q967" s="1321">
        <v>1</v>
      </c>
      <c r="R967" s="1321">
        <v>5</v>
      </c>
      <c r="S967" s="4495"/>
      <c r="T967" s="665" t="s">
        <v>531</v>
      </c>
    </row>
    <row r="968" spans="1:20" ht="12.75" customHeight="1" thickBot="1">
      <c r="A968" s="1971" t="s">
        <v>356</v>
      </c>
      <c r="B968" s="1972"/>
      <c r="C968" s="1731"/>
      <c r="D968" s="1731"/>
      <c r="E968" s="1154" t="s">
        <v>695</v>
      </c>
      <c r="F968" s="1154" t="s">
        <v>9</v>
      </c>
      <c r="G968" s="1685" t="s">
        <v>697</v>
      </c>
      <c r="H968" s="1154" t="str">
        <f t="shared" si="185"/>
        <v>PK5-MC-EE</v>
      </c>
      <c r="I968" s="1324" t="s">
        <v>926</v>
      </c>
      <c r="J968" s="656" t="s">
        <v>901</v>
      </c>
      <c r="K968" s="1325">
        <v>30</v>
      </c>
      <c r="L968" s="1326"/>
      <c r="M968" s="1327"/>
      <c r="N968" s="1325"/>
      <c r="O968" s="1325" t="s">
        <v>80</v>
      </c>
      <c r="P968" s="1325">
        <v>5</v>
      </c>
      <c r="Q968" s="1325">
        <v>1</v>
      </c>
      <c r="R968" s="1325">
        <f t="shared" ref="R968:R976" si="189">P968*Q968</f>
        <v>5</v>
      </c>
      <c r="S968" s="4496"/>
      <c r="T968" s="665" t="s">
        <v>531</v>
      </c>
    </row>
    <row r="969" spans="1:20" ht="12" customHeight="1">
      <c r="A969" s="1969" t="s">
        <v>356</v>
      </c>
      <c r="B969" s="1970" t="s">
        <v>919</v>
      </c>
      <c r="C969" s="1729">
        <v>361431</v>
      </c>
      <c r="D969" s="1729">
        <v>3280</v>
      </c>
      <c r="E969" s="602" t="s">
        <v>846</v>
      </c>
      <c r="F969" s="602" t="s">
        <v>9</v>
      </c>
      <c r="G969" s="1305" t="s">
        <v>697</v>
      </c>
      <c r="H969" s="602" t="str">
        <f t="shared" si="185"/>
        <v>PK5-QC-EE</v>
      </c>
      <c r="I969" s="1306" t="s">
        <v>923</v>
      </c>
      <c r="J969" s="651" t="s">
        <v>863</v>
      </c>
      <c r="K969" s="1307">
        <v>90</v>
      </c>
      <c r="L969" s="1308"/>
      <c r="M969" s="1309"/>
      <c r="N969" s="1307" t="s">
        <v>80</v>
      </c>
      <c r="O969" s="1307"/>
      <c r="P969" s="1307">
        <v>20</v>
      </c>
      <c r="Q969" s="1307">
        <v>1</v>
      </c>
      <c r="R969" s="1307">
        <f t="shared" si="189"/>
        <v>20</v>
      </c>
      <c r="S969" s="4503" t="s">
        <v>384</v>
      </c>
      <c r="T969" s="665" t="s">
        <v>531</v>
      </c>
    </row>
    <row r="970" spans="1:20" ht="12" customHeight="1">
      <c r="A970" s="1971" t="s">
        <v>356</v>
      </c>
      <c r="B970" s="1972" t="s">
        <v>920</v>
      </c>
      <c r="C970" s="1730"/>
      <c r="D970" s="1730"/>
      <c r="E970" s="1310" t="s">
        <v>846</v>
      </c>
      <c r="F970" s="1310" t="s">
        <v>9</v>
      </c>
      <c r="G970" s="1682" t="s">
        <v>697</v>
      </c>
      <c r="H970" s="1310" t="str">
        <f t="shared" si="185"/>
        <v>PK5-QC-EE</v>
      </c>
      <c r="I970" s="1315" t="s">
        <v>924</v>
      </c>
      <c r="J970" s="656" t="s">
        <v>863</v>
      </c>
      <c r="K970" s="1316">
        <v>90</v>
      </c>
      <c r="L970" s="1317"/>
      <c r="M970" s="1318"/>
      <c r="N970" s="1316" t="s">
        <v>80</v>
      </c>
      <c r="O970" s="1316"/>
      <c r="P970" s="1316">
        <v>20</v>
      </c>
      <c r="Q970" s="1316">
        <v>1</v>
      </c>
      <c r="R970" s="1316">
        <f t="shared" si="189"/>
        <v>20</v>
      </c>
      <c r="S970" s="3626"/>
      <c r="T970" s="665" t="s">
        <v>531</v>
      </c>
    </row>
    <row r="971" spans="1:20" ht="12" customHeight="1">
      <c r="A971" s="1971" t="s">
        <v>356</v>
      </c>
      <c r="B971" s="1972" t="s">
        <v>921</v>
      </c>
      <c r="C971" s="1730"/>
      <c r="D971" s="1730"/>
      <c r="E971" s="619" t="s">
        <v>846</v>
      </c>
      <c r="F971" s="619" t="s">
        <v>9</v>
      </c>
      <c r="G971" s="1684" t="s">
        <v>697</v>
      </c>
      <c r="H971" s="619" t="str">
        <f t="shared" si="185"/>
        <v>PK5-QC-EE</v>
      </c>
      <c r="I971" s="1315" t="s">
        <v>925</v>
      </c>
      <c r="J971" s="656" t="s">
        <v>863</v>
      </c>
      <c r="K971" s="1316">
        <v>90</v>
      </c>
      <c r="L971" s="1317"/>
      <c r="M971" s="1318"/>
      <c r="N971" s="1316" t="s">
        <v>80</v>
      </c>
      <c r="O971" s="1316"/>
      <c r="P971" s="1316">
        <v>20</v>
      </c>
      <c r="Q971" s="1316">
        <v>1</v>
      </c>
      <c r="R971" s="1316">
        <f t="shared" si="189"/>
        <v>20</v>
      </c>
      <c r="S971" s="3626"/>
      <c r="T971" s="665" t="s">
        <v>531</v>
      </c>
    </row>
    <row r="972" spans="1:20" ht="12.75" customHeight="1" thickBot="1">
      <c r="A972" s="1973" t="s">
        <v>356</v>
      </c>
      <c r="B972" s="1974" t="s">
        <v>922</v>
      </c>
      <c r="C972" s="1731"/>
      <c r="D972" s="1731"/>
      <c r="E972" s="1154" t="s">
        <v>846</v>
      </c>
      <c r="F972" s="1154" t="s">
        <v>9</v>
      </c>
      <c r="G972" s="1685" t="s">
        <v>697</v>
      </c>
      <c r="H972" s="1154" t="str">
        <f t="shared" si="185"/>
        <v>PK5-QC-EE</v>
      </c>
      <c r="I972" s="1324" t="s">
        <v>926</v>
      </c>
      <c r="J972" s="1328" t="s">
        <v>863</v>
      </c>
      <c r="K972" s="1325">
        <v>90</v>
      </c>
      <c r="L972" s="1326"/>
      <c r="M972" s="1327"/>
      <c r="N972" s="1325" t="s">
        <v>80</v>
      </c>
      <c r="O972" s="1325"/>
      <c r="P972" s="1325">
        <v>20</v>
      </c>
      <c r="Q972" s="1325">
        <v>1</v>
      </c>
      <c r="R972" s="1325">
        <f t="shared" si="189"/>
        <v>20</v>
      </c>
      <c r="S972" s="4706"/>
      <c r="T972" s="665" t="s">
        <v>531</v>
      </c>
    </row>
    <row r="973" spans="1:20" ht="12" customHeight="1">
      <c r="A973" s="1969" t="s">
        <v>356</v>
      </c>
      <c r="B973" s="1970" t="s">
        <v>919</v>
      </c>
      <c r="C973" s="1729">
        <v>361432</v>
      </c>
      <c r="D973" s="1729">
        <v>3281</v>
      </c>
      <c r="E973" s="602" t="s">
        <v>846</v>
      </c>
      <c r="F973" s="602" t="s">
        <v>34</v>
      </c>
      <c r="G973" s="1305" t="s">
        <v>697</v>
      </c>
      <c r="H973" s="602" t="str">
        <f t="shared" si="185"/>
        <v>PK5-QR-EE</v>
      </c>
      <c r="I973" s="1306" t="s">
        <v>923</v>
      </c>
      <c r="J973" s="651" t="s">
        <v>906</v>
      </c>
      <c r="K973" s="1307">
        <v>90</v>
      </c>
      <c r="L973" s="1308"/>
      <c r="M973" s="1309"/>
      <c r="N973" s="1307" t="s">
        <v>80</v>
      </c>
      <c r="O973" s="1307"/>
      <c r="P973" s="1307">
        <v>5</v>
      </c>
      <c r="Q973" s="1307">
        <v>1</v>
      </c>
      <c r="R973" s="1307">
        <f t="shared" si="189"/>
        <v>5</v>
      </c>
      <c r="S973" s="4503" t="s">
        <v>385</v>
      </c>
      <c r="T973" s="665" t="s">
        <v>530</v>
      </c>
    </row>
    <row r="974" spans="1:20" ht="12" customHeight="1">
      <c r="A974" s="1971" t="s">
        <v>356</v>
      </c>
      <c r="B974" s="1972" t="s">
        <v>920</v>
      </c>
      <c r="C974" s="1730"/>
      <c r="D974" s="1730"/>
      <c r="E974" s="1310" t="s">
        <v>846</v>
      </c>
      <c r="F974" s="1310" t="s">
        <v>34</v>
      </c>
      <c r="G974" s="1682" t="s">
        <v>697</v>
      </c>
      <c r="H974" s="1310" t="str">
        <f t="shared" si="185"/>
        <v>PK5-QR-EE</v>
      </c>
      <c r="I974" s="1315" t="s">
        <v>924</v>
      </c>
      <c r="J974" s="656" t="s">
        <v>906</v>
      </c>
      <c r="K974" s="1316">
        <v>90</v>
      </c>
      <c r="L974" s="1317"/>
      <c r="M974" s="1318"/>
      <c r="N974" s="1316" t="s">
        <v>80</v>
      </c>
      <c r="O974" s="1316"/>
      <c r="P974" s="1316">
        <v>5</v>
      </c>
      <c r="Q974" s="1316">
        <v>1</v>
      </c>
      <c r="R974" s="1316">
        <f t="shared" si="189"/>
        <v>5</v>
      </c>
      <c r="S974" s="3626"/>
      <c r="T974" s="665" t="s">
        <v>530</v>
      </c>
    </row>
    <row r="975" spans="1:20" ht="12" customHeight="1">
      <c r="A975" s="1971" t="s">
        <v>356</v>
      </c>
      <c r="B975" s="1972" t="s">
        <v>921</v>
      </c>
      <c r="C975" s="1730"/>
      <c r="D975" s="1730"/>
      <c r="E975" s="619" t="s">
        <v>846</v>
      </c>
      <c r="F975" s="619" t="s">
        <v>34</v>
      </c>
      <c r="G975" s="1684" t="s">
        <v>697</v>
      </c>
      <c r="H975" s="619" t="str">
        <f t="shared" si="185"/>
        <v>PK5-QR-EE</v>
      </c>
      <c r="I975" s="1315" t="s">
        <v>925</v>
      </c>
      <c r="J975" s="656" t="s">
        <v>906</v>
      </c>
      <c r="K975" s="1316">
        <v>90</v>
      </c>
      <c r="L975" s="1317"/>
      <c r="M975" s="1318"/>
      <c r="N975" s="1316" t="s">
        <v>80</v>
      </c>
      <c r="O975" s="1316"/>
      <c r="P975" s="1316">
        <v>5</v>
      </c>
      <c r="Q975" s="1316">
        <v>1</v>
      </c>
      <c r="R975" s="1316">
        <f t="shared" si="189"/>
        <v>5</v>
      </c>
      <c r="S975" s="3626"/>
      <c r="T975" s="665" t="s">
        <v>530</v>
      </c>
    </row>
    <row r="976" spans="1:20" ht="12.75" customHeight="1" thickBot="1">
      <c r="A976" s="1973" t="s">
        <v>356</v>
      </c>
      <c r="B976" s="1974" t="s">
        <v>922</v>
      </c>
      <c r="C976" s="1731"/>
      <c r="D976" s="1731"/>
      <c r="E976" s="1154" t="s">
        <v>846</v>
      </c>
      <c r="F976" s="1154" t="s">
        <v>34</v>
      </c>
      <c r="G976" s="1685" t="s">
        <v>697</v>
      </c>
      <c r="H976" s="1154" t="str">
        <f t="shared" si="185"/>
        <v>PK5-QR-EE</v>
      </c>
      <c r="I976" s="1324" t="s">
        <v>926</v>
      </c>
      <c r="J976" s="1328" t="s">
        <v>906</v>
      </c>
      <c r="K976" s="1325">
        <v>90</v>
      </c>
      <c r="L976" s="1326"/>
      <c r="M976" s="1327"/>
      <c r="N976" s="1325" t="s">
        <v>80</v>
      </c>
      <c r="O976" s="1325"/>
      <c r="P976" s="1325">
        <v>5</v>
      </c>
      <c r="Q976" s="1325">
        <v>1</v>
      </c>
      <c r="R976" s="1325">
        <f t="shared" si="189"/>
        <v>5</v>
      </c>
      <c r="S976" s="4706"/>
      <c r="T976" s="665" t="s">
        <v>530</v>
      </c>
    </row>
    <row r="977" spans="1:20" ht="12" customHeight="1">
      <c r="A977" s="1969" t="s">
        <v>356</v>
      </c>
      <c r="B977" s="1970" t="s">
        <v>927</v>
      </c>
      <c r="C977" s="1729">
        <v>361433</v>
      </c>
      <c r="D977" s="1729">
        <v>3282</v>
      </c>
      <c r="E977" s="602" t="s">
        <v>695</v>
      </c>
      <c r="F977" s="602" t="s">
        <v>9</v>
      </c>
      <c r="G977" s="1305" t="s">
        <v>697</v>
      </c>
      <c r="H977" s="602" t="str">
        <f t="shared" ref="H977:H995" si="190">A977&amp;"-"&amp;E977&amp;F977&amp;"-"&amp;G977</f>
        <v>PK5-MC-EE</v>
      </c>
      <c r="I977" s="1306" t="s">
        <v>931</v>
      </c>
      <c r="J977" s="656" t="s">
        <v>897</v>
      </c>
      <c r="K977" s="1307">
        <v>30</v>
      </c>
      <c r="L977" s="1308"/>
      <c r="M977" s="1309"/>
      <c r="N977" s="1307"/>
      <c r="O977" s="1307" t="s">
        <v>80</v>
      </c>
      <c r="P977" s="1307">
        <v>5</v>
      </c>
      <c r="Q977" s="1307">
        <v>1</v>
      </c>
      <c r="R977" s="1307">
        <v>5</v>
      </c>
      <c r="S977" s="4494" t="s">
        <v>384</v>
      </c>
      <c r="T977" s="665" t="s">
        <v>531</v>
      </c>
    </row>
    <row r="978" spans="1:20" ht="12" customHeight="1">
      <c r="A978" s="1971" t="s">
        <v>356</v>
      </c>
      <c r="B978" s="1972"/>
      <c r="C978" s="1730"/>
      <c r="D978" s="1730"/>
      <c r="E978" s="1310" t="s">
        <v>695</v>
      </c>
      <c r="F978" s="1310" t="s">
        <v>9</v>
      </c>
      <c r="G978" s="1682" t="s">
        <v>697</v>
      </c>
      <c r="H978" s="1310" t="str">
        <f t="shared" si="190"/>
        <v>PK5-MC-EE</v>
      </c>
      <c r="I978" s="1311" t="s">
        <v>931</v>
      </c>
      <c r="J978" s="656" t="s">
        <v>901</v>
      </c>
      <c r="K978" s="1312">
        <v>30</v>
      </c>
      <c r="L978" s="1313"/>
      <c r="M978" s="1314"/>
      <c r="N978" s="1312"/>
      <c r="O978" s="1312" t="s">
        <v>80</v>
      </c>
      <c r="P978" s="1312">
        <v>5</v>
      </c>
      <c r="Q978" s="1312">
        <v>1</v>
      </c>
      <c r="R978" s="1312">
        <f t="shared" ref="R978" si="191">P978*Q978</f>
        <v>5</v>
      </c>
      <c r="S978" s="4495"/>
      <c r="T978" s="665" t="s">
        <v>531</v>
      </c>
    </row>
    <row r="979" spans="1:20" ht="12" customHeight="1">
      <c r="A979" s="1971" t="s">
        <v>356</v>
      </c>
      <c r="B979" s="1972" t="s">
        <v>928</v>
      </c>
      <c r="C979" s="1730"/>
      <c r="D979" s="1730"/>
      <c r="E979" s="619" t="s">
        <v>695</v>
      </c>
      <c r="F979" s="619" t="s">
        <v>9</v>
      </c>
      <c r="G979" s="1684" t="s">
        <v>697</v>
      </c>
      <c r="H979" s="619" t="str">
        <f t="shared" si="190"/>
        <v>PK5-MC-EE</v>
      </c>
      <c r="I979" s="1315" t="s">
        <v>932</v>
      </c>
      <c r="J979" s="656" t="s">
        <v>897</v>
      </c>
      <c r="K979" s="1316">
        <v>30</v>
      </c>
      <c r="L979" s="1317"/>
      <c r="M979" s="1318"/>
      <c r="N979" s="1316"/>
      <c r="O979" s="1316" t="s">
        <v>80</v>
      </c>
      <c r="P979" s="1316">
        <v>5</v>
      </c>
      <c r="Q979" s="1316">
        <v>1</v>
      </c>
      <c r="R979" s="1316">
        <v>5</v>
      </c>
      <c r="S979" s="4495"/>
      <c r="T979" s="665" t="s">
        <v>531</v>
      </c>
    </row>
    <row r="980" spans="1:20" ht="12" customHeight="1">
      <c r="A980" s="1971" t="s">
        <v>356</v>
      </c>
      <c r="B980" s="1972"/>
      <c r="C980" s="1730"/>
      <c r="D980" s="1730"/>
      <c r="E980" s="619" t="s">
        <v>695</v>
      </c>
      <c r="F980" s="619" t="s">
        <v>9</v>
      </c>
      <c r="G980" s="1684" t="s">
        <v>697</v>
      </c>
      <c r="H980" s="619" t="str">
        <f t="shared" si="190"/>
        <v>PK5-MC-EE</v>
      </c>
      <c r="I980" s="1315" t="s">
        <v>932</v>
      </c>
      <c r="J980" s="656" t="s">
        <v>901</v>
      </c>
      <c r="K980" s="1316">
        <v>30</v>
      </c>
      <c r="L980" s="1317"/>
      <c r="M980" s="1318"/>
      <c r="N980" s="1316"/>
      <c r="O980" s="1316" t="s">
        <v>80</v>
      </c>
      <c r="P980" s="1316">
        <v>5</v>
      </c>
      <c r="Q980" s="1316">
        <v>1</v>
      </c>
      <c r="R980" s="1316">
        <f t="shared" ref="R980" si="192">P980*Q980</f>
        <v>5</v>
      </c>
      <c r="S980" s="4495"/>
      <c r="T980" s="665" t="s">
        <v>531</v>
      </c>
    </row>
    <row r="981" spans="1:20" ht="12" customHeight="1">
      <c r="A981" s="1971" t="s">
        <v>356</v>
      </c>
      <c r="B981" s="1972" t="s">
        <v>929</v>
      </c>
      <c r="C981" s="1730"/>
      <c r="D981" s="1730"/>
      <c r="E981" s="619" t="s">
        <v>695</v>
      </c>
      <c r="F981" s="619" t="s">
        <v>9</v>
      </c>
      <c r="G981" s="1684" t="s">
        <v>697</v>
      </c>
      <c r="H981" s="619" t="str">
        <f t="shared" si="190"/>
        <v>PK5-MC-EE</v>
      </c>
      <c r="I981" s="1315" t="s">
        <v>933</v>
      </c>
      <c r="J981" s="656" t="s">
        <v>897</v>
      </c>
      <c r="K981" s="1316">
        <v>30</v>
      </c>
      <c r="L981" s="1317"/>
      <c r="M981" s="1318"/>
      <c r="N981" s="1316"/>
      <c r="O981" s="1316" t="s">
        <v>80</v>
      </c>
      <c r="P981" s="1316">
        <v>5</v>
      </c>
      <c r="Q981" s="1316">
        <v>1</v>
      </c>
      <c r="R981" s="1316">
        <v>5</v>
      </c>
      <c r="S981" s="4495"/>
      <c r="T981" s="665" t="s">
        <v>531</v>
      </c>
    </row>
    <row r="982" spans="1:20" ht="12" customHeight="1">
      <c r="A982" s="1971" t="s">
        <v>356</v>
      </c>
      <c r="B982" s="1972"/>
      <c r="C982" s="1730"/>
      <c r="D982" s="1730"/>
      <c r="E982" s="1319" t="s">
        <v>695</v>
      </c>
      <c r="F982" s="1319" t="s">
        <v>9</v>
      </c>
      <c r="G982" s="1683" t="s">
        <v>697</v>
      </c>
      <c r="H982" s="1319" t="str">
        <f t="shared" si="190"/>
        <v>PK5-MC-EE</v>
      </c>
      <c r="I982" s="1315" t="s">
        <v>933</v>
      </c>
      <c r="J982" s="656" t="s">
        <v>901</v>
      </c>
      <c r="K982" s="1321">
        <v>30</v>
      </c>
      <c r="L982" s="1322"/>
      <c r="M982" s="1323"/>
      <c r="N982" s="1321"/>
      <c r="O982" s="1321" t="s">
        <v>80</v>
      </c>
      <c r="P982" s="1321">
        <v>5</v>
      </c>
      <c r="Q982" s="1321">
        <v>1</v>
      </c>
      <c r="R982" s="1321">
        <f t="shared" ref="R982" si="193">P982*Q982</f>
        <v>5</v>
      </c>
      <c r="S982" s="4495"/>
      <c r="T982" s="665" t="s">
        <v>531</v>
      </c>
    </row>
    <row r="983" spans="1:20" ht="12" customHeight="1">
      <c r="A983" s="1971" t="s">
        <v>356</v>
      </c>
      <c r="B983" s="1972" t="s">
        <v>930</v>
      </c>
      <c r="C983" s="1730"/>
      <c r="D983" s="1730"/>
      <c r="E983" s="1319" t="s">
        <v>695</v>
      </c>
      <c r="F983" s="1319" t="s">
        <v>9</v>
      </c>
      <c r="G983" s="1683" t="s">
        <v>697</v>
      </c>
      <c r="H983" s="1319" t="str">
        <f t="shared" si="190"/>
        <v>PK5-MC-EE</v>
      </c>
      <c r="I983" s="1320" t="s">
        <v>934</v>
      </c>
      <c r="J983" s="656" t="s">
        <v>897</v>
      </c>
      <c r="K983" s="1321">
        <v>30</v>
      </c>
      <c r="L983" s="1322"/>
      <c r="M983" s="1323"/>
      <c r="N983" s="1321"/>
      <c r="O983" s="1321" t="s">
        <v>80</v>
      </c>
      <c r="P983" s="1321">
        <v>5</v>
      </c>
      <c r="Q983" s="1321">
        <v>1</v>
      </c>
      <c r="R983" s="1321">
        <v>5</v>
      </c>
      <c r="S983" s="4495"/>
      <c r="T983" s="665" t="s">
        <v>531</v>
      </c>
    </row>
    <row r="984" spans="1:20" ht="12.75" customHeight="1" thickBot="1">
      <c r="A984" s="1973" t="s">
        <v>356</v>
      </c>
      <c r="B984" s="1974"/>
      <c r="C984" s="1731"/>
      <c r="D984" s="1731"/>
      <c r="E984" s="1154" t="s">
        <v>695</v>
      </c>
      <c r="F984" s="1154" t="s">
        <v>9</v>
      </c>
      <c r="G984" s="1685" t="s">
        <v>697</v>
      </c>
      <c r="H984" s="1154" t="str">
        <f t="shared" si="190"/>
        <v>PK5-MC-EE</v>
      </c>
      <c r="I984" s="1324" t="s">
        <v>934</v>
      </c>
      <c r="J984" s="656" t="s">
        <v>901</v>
      </c>
      <c r="K984" s="1325">
        <v>30</v>
      </c>
      <c r="L984" s="1326"/>
      <c r="M984" s="1327"/>
      <c r="N984" s="1325"/>
      <c r="O984" s="1325" t="s">
        <v>80</v>
      </c>
      <c r="P984" s="1325">
        <v>5</v>
      </c>
      <c r="Q984" s="1325">
        <v>1</v>
      </c>
      <c r="R984" s="1325">
        <f t="shared" ref="R984:R992" si="194">P984*Q984</f>
        <v>5</v>
      </c>
      <c r="S984" s="4496"/>
      <c r="T984" s="665" t="s">
        <v>531</v>
      </c>
    </row>
    <row r="985" spans="1:20" ht="12" customHeight="1">
      <c r="A985" s="1969" t="s">
        <v>356</v>
      </c>
      <c r="B985" s="1970" t="s">
        <v>927</v>
      </c>
      <c r="C985" s="1729">
        <v>361434</v>
      </c>
      <c r="D985" s="1729">
        <v>3283</v>
      </c>
      <c r="E985" s="602" t="s">
        <v>846</v>
      </c>
      <c r="F985" s="602" t="s">
        <v>9</v>
      </c>
      <c r="G985" s="1305" t="s">
        <v>697</v>
      </c>
      <c r="H985" s="602" t="str">
        <f t="shared" si="190"/>
        <v>PK5-QC-EE</v>
      </c>
      <c r="I985" s="1306" t="s">
        <v>931</v>
      </c>
      <c r="J985" s="651" t="s">
        <v>863</v>
      </c>
      <c r="K985" s="1307">
        <v>90</v>
      </c>
      <c r="L985" s="1308"/>
      <c r="M985" s="1309"/>
      <c r="N985" s="1307" t="s">
        <v>80</v>
      </c>
      <c r="O985" s="1307"/>
      <c r="P985" s="1307">
        <v>20</v>
      </c>
      <c r="Q985" s="1307">
        <v>1</v>
      </c>
      <c r="R985" s="1307">
        <f t="shared" si="194"/>
        <v>20</v>
      </c>
      <c r="S985" s="4503" t="s">
        <v>384</v>
      </c>
      <c r="T985" s="665" t="s">
        <v>531</v>
      </c>
    </row>
    <row r="986" spans="1:20" ht="12" customHeight="1">
      <c r="A986" s="1971" t="s">
        <v>356</v>
      </c>
      <c r="B986" s="1972" t="s">
        <v>928</v>
      </c>
      <c r="C986" s="1730"/>
      <c r="D986" s="1730"/>
      <c r="E986" s="1310" t="s">
        <v>846</v>
      </c>
      <c r="F986" s="1310" t="s">
        <v>9</v>
      </c>
      <c r="G986" s="1682" t="s">
        <v>697</v>
      </c>
      <c r="H986" s="1310" t="str">
        <f t="shared" si="190"/>
        <v>PK5-QC-EE</v>
      </c>
      <c r="I986" s="1315" t="s">
        <v>932</v>
      </c>
      <c r="J986" s="656" t="s">
        <v>863</v>
      </c>
      <c r="K986" s="1316">
        <v>90</v>
      </c>
      <c r="L986" s="1317"/>
      <c r="M986" s="1318"/>
      <c r="N986" s="1316" t="s">
        <v>80</v>
      </c>
      <c r="O986" s="1316"/>
      <c r="P986" s="1316">
        <v>20</v>
      </c>
      <c r="Q986" s="1316">
        <v>1</v>
      </c>
      <c r="R986" s="1316">
        <f t="shared" si="194"/>
        <v>20</v>
      </c>
      <c r="S986" s="3626"/>
      <c r="T986" s="665" t="s">
        <v>531</v>
      </c>
    </row>
    <row r="987" spans="1:20" ht="12" customHeight="1">
      <c r="A987" s="1971" t="s">
        <v>356</v>
      </c>
      <c r="B987" s="1972" t="s">
        <v>929</v>
      </c>
      <c r="C987" s="1730"/>
      <c r="D987" s="1730"/>
      <c r="E987" s="619" t="s">
        <v>846</v>
      </c>
      <c r="F987" s="619" t="s">
        <v>9</v>
      </c>
      <c r="G987" s="1684" t="s">
        <v>697</v>
      </c>
      <c r="H987" s="619" t="str">
        <f t="shared" si="190"/>
        <v>PK5-QC-EE</v>
      </c>
      <c r="I987" s="1315" t="s">
        <v>933</v>
      </c>
      <c r="J987" s="656" t="s">
        <v>863</v>
      </c>
      <c r="K987" s="1316">
        <v>90</v>
      </c>
      <c r="L987" s="1317"/>
      <c r="M987" s="1318"/>
      <c r="N987" s="1316" t="s">
        <v>80</v>
      </c>
      <c r="O987" s="1316"/>
      <c r="P987" s="1316">
        <v>20</v>
      </c>
      <c r="Q987" s="1316">
        <v>1</v>
      </c>
      <c r="R987" s="1316">
        <f t="shared" si="194"/>
        <v>20</v>
      </c>
      <c r="S987" s="3626"/>
      <c r="T987" s="665" t="s">
        <v>531</v>
      </c>
    </row>
    <row r="988" spans="1:20" ht="12.75" customHeight="1" thickBot="1">
      <c r="A988" s="1973" t="s">
        <v>356</v>
      </c>
      <c r="B988" s="1974" t="s">
        <v>930</v>
      </c>
      <c r="C988" s="1731"/>
      <c r="D988" s="1731"/>
      <c r="E988" s="1154" t="s">
        <v>846</v>
      </c>
      <c r="F988" s="1154" t="s">
        <v>9</v>
      </c>
      <c r="G988" s="1685" t="s">
        <v>697</v>
      </c>
      <c r="H988" s="1154" t="str">
        <f t="shared" si="190"/>
        <v>PK5-QC-EE</v>
      </c>
      <c r="I988" s="1324" t="s">
        <v>934</v>
      </c>
      <c r="J988" s="1328" t="s">
        <v>863</v>
      </c>
      <c r="K988" s="1325">
        <v>90</v>
      </c>
      <c r="L988" s="1326"/>
      <c r="M988" s="1327"/>
      <c r="N988" s="1325" t="s">
        <v>80</v>
      </c>
      <c r="O988" s="1325"/>
      <c r="P988" s="1325">
        <v>20</v>
      </c>
      <c r="Q988" s="1325">
        <v>1</v>
      </c>
      <c r="R988" s="1325">
        <f t="shared" si="194"/>
        <v>20</v>
      </c>
      <c r="S988" s="4706"/>
      <c r="T988" s="665" t="s">
        <v>531</v>
      </c>
    </row>
    <row r="989" spans="1:20" ht="12" customHeight="1">
      <c r="A989" s="1971" t="s">
        <v>356</v>
      </c>
      <c r="B989" s="1972" t="s">
        <v>919</v>
      </c>
      <c r="C989" s="1729">
        <v>361435</v>
      </c>
      <c r="D989" s="1729">
        <v>3284</v>
      </c>
      <c r="E989" s="602" t="s">
        <v>846</v>
      </c>
      <c r="F989" s="602" t="s">
        <v>34</v>
      </c>
      <c r="G989" s="1305" t="s">
        <v>697</v>
      </c>
      <c r="H989" s="602" t="str">
        <f t="shared" si="190"/>
        <v>PK5-QR-EE</v>
      </c>
      <c r="I989" s="1306" t="s">
        <v>931</v>
      </c>
      <c r="J989" s="651" t="s">
        <v>906</v>
      </c>
      <c r="K989" s="1307">
        <v>90</v>
      </c>
      <c r="L989" s="1308"/>
      <c r="M989" s="1309"/>
      <c r="N989" s="1307" t="s">
        <v>80</v>
      </c>
      <c r="O989" s="1307"/>
      <c r="P989" s="1307">
        <v>5</v>
      </c>
      <c r="Q989" s="1307">
        <v>1</v>
      </c>
      <c r="R989" s="1307">
        <f t="shared" si="194"/>
        <v>5</v>
      </c>
      <c r="S989" s="4503" t="s">
        <v>385</v>
      </c>
      <c r="T989" s="665" t="s">
        <v>530</v>
      </c>
    </row>
    <row r="990" spans="1:20" ht="12" customHeight="1">
      <c r="A990" s="1971" t="s">
        <v>356</v>
      </c>
      <c r="B990" s="1972" t="s">
        <v>920</v>
      </c>
      <c r="C990" s="1730"/>
      <c r="D990" s="1730"/>
      <c r="E990" s="1310" t="s">
        <v>846</v>
      </c>
      <c r="F990" s="1310" t="s">
        <v>34</v>
      </c>
      <c r="G990" s="1682" t="s">
        <v>697</v>
      </c>
      <c r="H990" s="1310" t="str">
        <f t="shared" si="190"/>
        <v>PK5-QR-EE</v>
      </c>
      <c r="I990" s="1315" t="s">
        <v>932</v>
      </c>
      <c r="J990" s="656" t="s">
        <v>906</v>
      </c>
      <c r="K990" s="1316">
        <v>90</v>
      </c>
      <c r="L990" s="1317"/>
      <c r="M990" s="1318"/>
      <c r="N990" s="1316" t="s">
        <v>80</v>
      </c>
      <c r="O990" s="1316"/>
      <c r="P990" s="1316">
        <v>5</v>
      </c>
      <c r="Q990" s="1316">
        <v>1</v>
      </c>
      <c r="R990" s="1316">
        <f t="shared" si="194"/>
        <v>5</v>
      </c>
      <c r="S990" s="3626"/>
      <c r="T990" s="665" t="s">
        <v>530</v>
      </c>
    </row>
    <row r="991" spans="1:20" ht="12" customHeight="1">
      <c r="A991" s="1971" t="s">
        <v>356</v>
      </c>
      <c r="B991" s="1972" t="s">
        <v>921</v>
      </c>
      <c r="C991" s="1730"/>
      <c r="D991" s="1730"/>
      <c r="E991" s="619" t="s">
        <v>846</v>
      </c>
      <c r="F991" s="619" t="s">
        <v>34</v>
      </c>
      <c r="G991" s="1684" t="s">
        <v>697</v>
      </c>
      <c r="H991" s="619" t="str">
        <f t="shared" si="190"/>
        <v>PK5-QR-EE</v>
      </c>
      <c r="I991" s="1315" t="s">
        <v>933</v>
      </c>
      <c r="J991" s="656" t="s">
        <v>906</v>
      </c>
      <c r="K991" s="1316">
        <v>90</v>
      </c>
      <c r="L991" s="1317"/>
      <c r="M991" s="1318"/>
      <c r="N991" s="1316" t="s">
        <v>80</v>
      </c>
      <c r="O991" s="1316"/>
      <c r="P991" s="1316">
        <v>5</v>
      </c>
      <c r="Q991" s="1316">
        <v>1</v>
      </c>
      <c r="R991" s="1316">
        <f t="shared" si="194"/>
        <v>5</v>
      </c>
      <c r="S991" s="3626"/>
      <c r="T991" s="665" t="s">
        <v>530</v>
      </c>
    </row>
    <row r="992" spans="1:20" ht="12.75" customHeight="1" thickBot="1">
      <c r="A992" s="1973" t="s">
        <v>356</v>
      </c>
      <c r="B992" s="1974" t="s">
        <v>922</v>
      </c>
      <c r="C992" s="1731"/>
      <c r="D992" s="1731"/>
      <c r="E992" s="1154" t="s">
        <v>846</v>
      </c>
      <c r="F992" s="1154" t="s">
        <v>34</v>
      </c>
      <c r="G992" s="1685" t="s">
        <v>697</v>
      </c>
      <c r="H992" s="1154" t="str">
        <f t="shared" si="190"/>
        <v>PK5-QR-EE</v>
      </c>
      <c r="I992" s="1324" t="s">
        <v>934</v>
      </c>
      <c r="J992" s="1328" t="s">
        <v>906</v>
      </c>
      <c r="K992" s="1325">
        <v>90</v>
      </c>
      <c r="L992" s="1326"/>
      <c r="M992" s="1327"/>
      <c r="N992" s="1325" t="s">
        <v>80</v>
      </c>
      <c r="O992" s="1325"/>
      <c r="P992" s="1325">
        <v>5</v>
      </c>
      <c r="Q992" s="1325">
        <v>1</v>
      </c>
      <c r="R992" s="1325">
        <f t="shared" si="194"/>
        <v>5</v>
      </c>
      <c r="S992" s="4706"/>
      <c r="T992" s="665" t="s">
        <v>530</v>
      </c>
    </row>
    <row r="993" spans="1:23" s="973" customFormat="1">
      <c r="A993" s="1549" t="s">
        <v>356</v>
      </c>
      <c r="B993" s="3159" t="s">
        <v>1605</v>
      </c>
      <c r="C993" s="3793">
        <v>365272</v>
      </c>
      <c r="D993" s="3759">
        <v>5957</v>
      </c>
      <c r="E993" s="975" t="s">
        <v>696</v>
      </c>
      <c r="F993" s="975" t="s">
        <v>34</v>
      </c>
      <c r="G993" s="975" t="s">
        <v>536</v>
      </c>
      <c r="H993" s="975" t="str">
        <f t="shared" si="190"/>
        <v>PK5-HR-ME</v>
      </c>
      <c r="I993" s="634" t="s">
        <v>1599</v>
      </c>
      <c r="J993" s="634" t="s">
        <v>1602</v>
      </c>
      <c r="K993" s="950">
        <f>6*30</f>
        <v>180</v>
      </c>
      <c r="L993" s="1337"/>
      <c r="M993" s="950"/>
      <c r="N993" s="950" t="s">
        <v>80</v>
      </c>
      <c r="O993" s="950"/>
      <c r="P993" s="1496"/>
      <c r="Q993" s="950">
        <v>60</v>
      </c>
      <c r="R993" s="950">
        <v>1</v>
      </c>
      <c r="S993" s="950">
        <v>1</v>
      </c>
      <c r="T993" s="3160" t="s">
        <v>385</v>
      </c>
      <c r="U993" s="637"/>
      <c r="V993" s="1251"/>
      <c r="W993" s="1251"/>
    </row>
    <row r="994" spans="1:23" s="973" customFormat="1" ht="12.75" customHeight="1">
      <c r="A994" s="1565" t="s">
        <v>356</v>
      </c>
      <c r="B994" s="3161"/>
      <c r="C994" s="3673"/>
      <c r="D994" s="3760"/>
      <c r="E994" s="976" t="s">
        <v>696</v>
      </c>
      <c r="F994" s="976" t="s">
        <v>34</v>
      </c>
      <c r="G994" s="976" t="s">
        <v>536</v>
      </c>
      <c r="H994" s="976" t="str">
        <f t="shared" si="190"/>
        <v>PK5-HR-ME</v>
      </c>
      <c r="I994" s="641" t="s">
        <v>1598</v>
      </c>
      <c r="J994" s="641" t="s">
        <v>1603</v>
      </c>
      <c r="K994" s="951">
        <v>180</v>
      </c>
      <c r="L994" s="965"/>
      <c r="M994" s="951"/>
      <c r="N994" s="951" t="s">
        <v>80</v>
      </c>
      <c r="O994" s="951"/>
      <c r="P994" s="1576"/>
      <c r="Q994" s="951">
        <v>60</v>
      </c>
      <c r="R994" s="951">
        <v>1</v>
      </c>
      <c r="S994" s="951">
        <v>1</v>
      </c>
      <c r="T994" s="3162" t="s">
        <v>385</v>
      </c>
      <c r="U994" s="637"/>
      <c r="V994" s="1251"/>
      <c r="W994" s="1251"/>
    </row>
    <row r="995" spans="1:23" s="973" customFormat="1" ht="13.5" customHeight="1" thickBot="1">
      <c r="A995" s="1550" t="s">
        <v>356</v>
      </c>
      <c r="B995" s="3163"/>
      <c r="C995" s="3794"/>
      <c r="D995" s="3795"/>
      <c r="E995" s="991" t="s">
        <v>696</v>
      </c>
      <c r="F995" s="991" t="s">
        <v>34</v>
      </c>
      <c r="G995" s="991" t="s">
        <v>536</v>
      </c>
      <c r="H995" s="991" t="str">
        <f t="shared" si="190"/>
        <v>PK5-HR-ME</v>
      </c>
      <c r="I995" s="645" t="s">
        <v>1600</v>
      </c>
      <c r="J995" s="645" t="s">
        <v>1604</v>
      </c>
      <c r="K995" s="952">
        <v>180</v>
      </c>
      <c r="L995" s="748"/>
      <c r="M995" s="952"/>
      <c r="N995" s="952" t="s">
        <v>80</v>
      </c>
      <c r="O995" s="952"/>
      <c r="P995" s="1579"/>
      <c r="Q995" s="952">
        <v>60</v>
      </c>
      <c r="R995" s="952">
        <v>1</v>
      </c>
      <c r="S995" s="952">
        <v>1</v>
      </c>
      <c r="T995" s="3164" t="s">
        <v>385</v>
      </c>
      <c r="U995" s="637"/>
      <c r="V995" s="1251"/>
      <c r="W995" s="1251"/>
    </row>
    <row r="996" spans="1:23" s="973" customFormat="1">
      <c r="A996" s="1549" t="s">
        <v>356</v>
      </c>
      <c r="B996" s="3159" t="s">
        <v>1606</v>
      </c>
      <c r="C996" s="3793">
        <v>365273</v>
      </c>
      <c r="D996" s="3759">
        <v>5957</v>
      </c>
      <c r="E996" s="975" t="s">
        <v>696</v>
      </c>
      <c r="F996" s="975" t="s">
        <v>34</v>
      </c>
      <c r="G996" s="975" t="s">
        <v>536</v>
      </c>
      <c r="H996" s="975" t="str">
        <f t="shared" ref="H996:H1004" si="195">A996&amp;"-"&amp;E996&amp;F996&amp;"-"&amp;G996</f>
        <v>PK5-HR-ME</v>
      </c>
      <c r="I996" s="634" t="s">
        <v>1599</v>
      </c>
      <c r="J996" s="634" t="s">
        <v>1602</v>
      </c>
      <c r="K996" s="950">
        <f>6*30</f>
        <v>180</v>
      </c>
      <c r="L996" s="1337"/>
      <c r="M996" s="950"/>
      <c r="N996" s="950" t="s">
        <v>80</v>
      </c>
      <c r="O996" s="950"/>
      <c r="P996" s="1496"/>
      <c r="Q996" s="950">
        <v>60</v>
      </c>
      <c r="R996" s="950">
        <v>1</v>
      </c>
      <c r="S996" s="950">
        <v>1</v>
      </c>
      <c r="T996" s="3160" t="s">
        <v>385</v>
      </c>
      <c r="U996" s="637"/>
      <c r="V996" s="1251"/>
      <c r="W996" s="1251"/>
    </row>
    <row r="997" spans="1:23" s="973" customFormat="1" ht="12.75" customHeight="1">
      <c r="A997" s="1565" t="s">
        <v>356</v>
      </c>
      <c r="B997" s="3161"/>
      <c r="C997" s="3673"/>
      <c r="D997" s="3760"/>
      <c r="E997" s="976" t="s">
        <v>696</v>
      </c>
      <c r="F997" s="976" t="s">
        <v>34</v>
      </c>
      <c r="G997" s="976" t="s">
        <v>536</v>
      </c>
      <c r="H997" s="976" t="str">
        <f t="shared" si="195"/>
        <v>PK5-HR-ME</v>
      </c>
      <c r="I997" s="641" t="s">
        <v>1598</v>
      </c>
      <c r="J997" s="641" t="s">
        <v>1603</v>
      </c>
      <c r="K997" s="951">
        <v>180</v>
      </c>
      <c r="L997" s="965"/>
      <c r="M997" s="951"/>
      <c r="N997" s="951" t="s">
        <v>80</v>
      </c>
      <c r="O997" s="951"/>
      <c r="P997" s="1576"/>
      <c r="Q997" s="951">
        <v>60</v>
      </c>
      <c r="R997" s="951">
        <v>1</v>
      </c>
      <c r="S997" s="951">
        <v>1</v>
      </c>
      <c r="T997" s="3162" t="s">
        <v>385</v>
      </c>
      <c r="U997" s="637"/>
      <c r="V997" s="1251"/>
      <c r="W997" s="1251"/>
    </row>
    <row r="998" spans="1:23" s="973" customFormat="1" ht="13.5" customHeight="1" thickBot="1">
      <c r="A998" s="1550" t="s">
        <v>356</v>
      </c>
      <c r="B998" s="3163"/>
      <c r="C998" s="3794"/>
      <c r="D998" s="3795"/>
      <c r="E998" s="991" t="s">
        <v>696</v>
      </c>
      <c r="F998" s="991" t="s">
        <v>34</v>
      </c>
      <c r="G998" s="991" t="s">
        <v>536</v>
      </c>
      <c r="H998" s="991" t="str">
        <f t="shared" si="195"/>
        <v>PK5-HR-ME</v>
      </c>
      <c r="I998" s="645" t="s">
        <v>1600</v>
      </c>
      <c r="J998" s="645" t="s">
        <v>1604</v>
      </c>
      <c r="K998" s="952">
        <v>180</v>
      </c>
      <c r="L998" s="748"/>
      <c r="M998" s="952"/>
      <c r="N998" s="952" t="s">
        <v>80</v>
      </c>
      <c r="O998" s="952"/>
      <c r="P998" s="1579"/>
      <c r="Q998" s="952">
        <v>60</v>
      </c>
      <c r="R998" s="952">
        <v>1</v>
      </c>
      <c r="S998" s="952">
        <v>1</v>
      </c>
      <c r="T998" s="3164" t="s">
        <v>385</v>
      </c>
      <c r="U998" s="637"/>
      <c r="V998" s="1251"/>
      <c r="W998" s="1251"/>
    </row>
    <row r="999" spans="1:23" s="973" customFormat="1">
      <c r="A999" s="1549" t="s">
        <v>356</v>
      </c>
      <c r="B999" s="3165" t="s">
        <v>1607</v>
      </c>
      <c r="C999" s="3793">
        <v>365274</v>
      </c>
      <c r="D999" s="3759">
        <v>5957</v>
      </c>
      <c r="E999" s="975" t="s">
        <v>696</v>
      </c>
      <c r="F999" s="975" t="s">
        <v>34</v>
      </c>
      <c r="G999" s="975" t="s">
        <v>536</v>
      </c>
      <c r="H999" s="975" t="str">
        <f t="shared" si="195"/>
        <v>PK5-HR-ME</v>
      </c>
      <c r="I999" s="634" t="s">
        <v>1599</v>
      </c>
      <c r="J999" s="634" t="s">
        <v>1602</v>
      </c>
      <c r="K999" s="950">
        <f>6*30</f>
        <v>180</v>
      </c>
      <c r="L999" s="1337"/>
      <c r="M999" s="950"/>
      <c r="N999" s="950" t="s">
        <v>80</v>
      </c>
      <c r="O999" s="950"/>
      <c r="P999" s="1496"/>
      <c r="Q999" s="950">
        <v>60</v>
      </c>
      <c r="R999" s="950">
        <v>1</v>
      </c>
      <c r="S999" s="950">
        <v>1</v>
      </c>
      <c r="T999" s="3160" t="s">
        <v>385</v>
      </c>
      <c r="U999" s="637"/>
      <c r="V999" s="1251"/>
      <c r="W999" s="1251"/>
    </row>
    <row r="1000" spans="1:23" s="973" customFormat="1" ht="12.75" customHeight="1">
      <c r="A1000" s="1565" t="s">
        <v>356</v>
      </c>
      <c r="B1000" s="3166"/>
      <c r="C1000" s="3673"/>
      <c r="D1000" s="3760"/>
      <c r="E1000" s="976" t="s">
        <v>696</v>
      </c>
      <c r="F1000" s="976" t="s">
        <v>34</v>
      </c>
      <c r="G1000" s="976" t="s">
        <v>536</v>
      </c>
      <c r="H1000" s="976" t="str">
        <f t="shared" si="195"/>
        <v>PK5-HR-ME</v>
      </c>
      <c r="I1000" s="641" t="s">
        <v>1598</v>
      </c>
      <c r="J1000" s="641" t="s">
        <v>1603</v>
      </c>
      <c r="K1000" s="951">
        <v>180</v>
      </c>
      <c r="L1000" s="965"/>
      <c r="M1000" s="951"/>
      <c r="N1000" s="951" t="s">
        <v>80</v>
      </c>
      <c r="O1000" s="951"/>
      <c r="P1000" s="1576"/>
      <c r="Q1000" s="951">
        <v>60</v>
      </c>
      <c r="R1000" s="951">
        <v>1</v>
      </c>
      <c r="S1000" s="951">
        <v>1</v>
      </c>
      <c r="T1000" s="3162" t="s">
        <v>385</v>
      </c>
      <c r="U1000" s="637"/>
      <c r="V1000" s="1251"/>
      <c r="W1000" s="1251"/>
    </row>
    <row r="1001" spans="1:23" s="973" customFormat="1" ht="13.5" customHeight="1" thickBot="1">
      <c r="A1001" s="1550" t="s">
        <v>356</v>
      </c>
      <c r="B1001" s="3167"/>
      <c r="C1001" s="3794"/>
      <c r="D1001" s="3795"/>
      <c r="E1001" s="991" t="s">
        <v>696</v>
      </c>
      <c r="F1001" s="991" t="s">
        <v>34</v>
      </c>
      <c r="G1001" s="991" t="s">
        <v>536</v>
      </c>
      <c r="H1001" s="991" t="str">
        <f t="shared" si="195"/>
        <v>PK5-HR-ME</v>
      </c>
      <c r="I1001" s="645" t="s">
        <v>1600</v>
      </c>
      <c r="J1001" s="645" t="s">
        <v>1604</v>
      </c>
      <c r="K1001" s="952">
        <v>180</v>
      </c>
      <c r="L1001" s="748"/>
      <c r="M1001" s="952"/>
      <c r="N1001" s="952" t="s">
        <v>80</v>
      </c>
      <c r="O1001" s="952"/>
      <c r="P1001" s="1579"/>
      <c r="Q1001" s="952">
        <v>60</v>
      </c>
      <c r="R1001" s="952">
        <v>1</v>
      </c>
      <c r="S1001" s="952">
        <v>1</v>
      </c>
      <c r="T1001" s="3164" t="s">
        <v>385</v>
      </c>
      <c r="U1001" s="637"/>
      <c r="V1001" s="1251"/>
      <c r="W1001" s="1251"/>
    </row>
    <row r="1002" spans="1:23" s="973" customFormat="1">
      <c r="A1002" s="1549" t="s">
        <v>356</v>
      </c>
      <c r="B1002" s="3165" t="s">
        <v>1608</v>
      </c>
      <c r="C1002" s="3793">
        <v>365275</v>
      </c>
      <c r="D1002" s="3759">
        <v>5957</v>
      </c>
      <c r="E1002" s="975" t="s">
        <v>696</v>
      </c>
      <c r="F1002" s="975" t="s">
        <v>34</v>
      </c>
      <c r="G1002" s="975" t="s">
        <v>536</v>
      </c>
      <c r="H1002" s="975" t="str">
        <f t="shared" si="195"/>
        <v>PK5-HR-ME</v>
      </c>
      <c r="I1002" s="634" t="s">
        <v>1599</v>
      </c>
      <c r="J1002" s="634" t="s">
        <v>1602</v>
      </c>
      <c r="K1002" s="950">
        <f>6*30</f>
        <v>180</v>
      </c>
      <c r="L1002" s="1337"/>
      <c r="M1002" s="950"/>
      <c r="N1002" s="950" t="s">
        <v>80</v>
      </c>
      <c r="O1002" s="950"/>
      <c r="P1002" s="1496"/>
      <c r="Q1002" s="950">
        <v>60</v>
      </c>
      <c r="R1002" s="950">
        <v>1</v>
      </c>
      <c r="S1002" s="950">
        <v>1</v>
      </c>
      <c r="T1002" s="3160" t="s">
        <v>385</v>
      </c>
      <c r="U1002" s="637"/>
      <c r="V1002" s="1251"/>
      <c r="W1002" s="1251"/>
    </row>
    <row r="1003" spans="1:23" s="973" customFormat="1" ht="12.75" customHeight="1">
      <c r="A1003" s="1565" t="s">
        <v>356</v>
      </c>
      <c r="B1003" s="3166"/>
      <c r="C1003" s="3673"/>
      <c r="D1003" s="3760"/>
      <c r="E1003" s="976" t="s">
        <v>696</v>
      </c>
      <c r="F1003" s="976" t="s">
        <v>34</v>
      </c>
      <c r="G1003" s="976" t="s">
        <v>536</v>
      </c>
      <c r="H1003" s="976" t="str">
        <f t="shared" si="195"/>
        <v>PK5-HR-ME</v>
      </c>
      <c r="I1003" s="641" t="s">
        <v>1598</v>
      </c>
      <c r="J1003" s="641" t="s">
        <v>1603</v>
      </c>
      <c r="K1003" s="951">
        <v>180</v>
      </c>
      <c r="L1003" s="965"/>
      <c r="M1003" s="951"/>
      <c r="N1003" s="951" t="s">
        <v>80</v>
      </c>
      <c r="O1003" s="951"/>
      <c r="P1003" s="1576"/>
      <c r="Q1003" s="951">
        <v>60</v>
      </c>
      <c r="R1003" s="951">
        <v>1</v>
      </c>
      <c r="S1003" s="951">
        <v>1</v>
      </c>
      <c r="T1003" s="3162" t="s">
        <v>385</v>
      </c>
      <c r="U1003" s="637"/>
      <c r="V1003" s="1251"/>
      <c r="W1003" s="1251"/>
    </row>
    <row r="1004" spans="1:23" s="973" customFormat="1" ht="13.5" customHeight="1" thickBot="1">
      <c r="A1004" s="1550" t="s">
        <v>356</v>
      </c>
      <c r="B1004" s="3167"/>
      <c r="C1004" s="3794"/>
      <c r="D1004" s="3795"/>
      <c r="E1004" s="991" t="s">
        <v>696</v>
      </c>
      <c r="F1004" s="991" t="s">
        <v>34</v>
      </c>
      <c r="G1004" s="991" t="s">
        <v>536</v>
      </c>
      <c r="H1004" s="991" t="str">
        <f t="shared" si="195"/>
        <v>PK5-HR-ME</v>
      </c>
      <c r="I1004" s="645" t="s">
        <v>1600</v>
      </c>
      <c r="J1004" s="645" t="s">
        <v>1604</v>
      </c>
      <c r="K1004" s="952">
        <v>180</v>
      </c>
      <c r="L1004" s="748"/>
      <c r="M1004" s="952"/>
      <c r="N1004" s="952" t="s">
        <v>80</v>
      </c>
      <c r="O1004" s="952"/>
      <c r="P1004" s="1579"/>
      <c r="Q1004" s="952">
        <v>60</v>
      </c>
      <c r="R1004" s="952">
        <v>1</v>
      </c>
      <c r="S1004" s="952">
        <v>1</v>
      </c>
      <c r="T1004" s="3164" t="s">
        <v>385</v>
      </c>
      <c r="U1004" s="637"/>
      <c r="V1004" s="1251"/>
      <c r="W1004" s="1251"/>
    </row>
    <row r="1005" spans="1:23" ht="12" customHeight="1">
      <c r="A1005" s="3118" t="s">
        <v>356</v>
      </c>
      <c r="B1005" s="3119" t="s">
        <v>1899</v>
      </c>
      <c r="C1005" s="3129"/>
      <c r="D1005" s="3130"/>
      <c r="E1005" s="3109" t="s">
        <v>695</v>
      </c>
      <c r="F1005" s="3109" t="s">
        <v>42</v>
      </c>
      <c r="G1005" s="3131" t="s">
        <v>536</v>
      </c>
      <c r="H1005" s="3109" t="str">
        <f t="shared" ref="H1005:H1015" si="196">A1005&amp;"-"&amp;E1005&amp;F1005&amp;"-"&amp;G1005</f>
        <v>PK5-ML-ME</v>
      </c>
      <c r="I1005" s="3132" t="s">
        <v>1822</v>
      </c>
      <c r="J1005" s="3133" t="s">
        <v>1819</v>
      </c>
      <c r="K1005" s="3124">
        <v>30</v>
      </c>
      <c r="L1005" s="1273"/>
      <c r="M1005" s="1274"/>
      <c r="N1005" s="3124" t="s">
        <v>80</v>
      </c>
      <c r="O1005" s="3124"/>
      <c r="P1005" s="3124">
        <v>10</v>
      </c>
      <c r="Q1005" s="3124">
        <v>1</v>
      </c>
      <c r="R1005" s="3124">
        <f t="shared" ref="R1005:R1012" si="197">P1005*Q1005</f>
        <v>10</v>
      </c>
      <c r="S1005" s="3126" t="s">
        <v>503</v>
      </c>
      <c r="T1005" s="1261" t="s">
        <v>528</v>
      </c>
    </row>
    <row r="1006" spans="1:23" ht="12" customHeight="1">
      <c r="A1006" s="3120" t="s">
        <v>356</v>
      </c>
      <c r="B1006" s="3121"/>
      <c r="C1006" s="3134"/>
      <c r="D1006" s="3135"/>
      <c r="E1006" s="3136" t="s">
        <v>695</v>
      </c>
      <c r="F1006" s="3136" t="s">
        <v>32</v>
      </c>
      <c r="G1006" s="3137" t="s">
        <v>536</v>
      </c>
      <c r="H1006" s="3136" t="str">
        <f t="shared" si="196"/>
        <v>PK5-MI-ME</v>
      </c>
      <c r="I1006" s="3138" t="s">
        <v>1822</v>
      </c>
      <c r="J1006" s="3139" t="s">
        <v>1820</v>
      </c>
      <c r="K1006" s="3125">
        <v>30</v>
      </c>
      <c r="L1006" s="1276"/>
      <c r="M1006" s="1277"/>
      <c r="N1006" s="3125" t="s">
        <v>80</v>
      </c>
      <c r="O1006" s="3125"/>
      <c r="P1006" s="3125">
        <v>15</v>
      </c>
      <c r="Q1006" s="3125">
        <v>1</v>
      </c>
      <c r="R1006" s="3125">
        <f t="shared" si="197"/>
        <v>15</v>
      </c>
      <c r="S1006" s="3101" t="s">
        <v>383</v>
      </c>
      <c r="T1006" s="1261" t="s">
        <v>529</v>
      </c>
    </row>
    <row r="1007" spans="1:23" ht="12" customHeight="1">
      <c r="A1007" s="3120" t="s">
        <v>356</v>
      </c>
      <c r="B1007" s="3121"/>
      <c r="C1007" s="3140"/>
      <c r="D1007" s="3141"/>
      <c r="E1007" s="3136" t="s">
        <v>695</v>
      </c>
      <c r="F1007" s="3136" t="s">
        <v>32</v>
      </c>
      <c r="G1007" s="3137" t="s">
        <v>536</v>
      </c>
      <c r="H1007" s="3136" t="str">
        <f t="shared" si="196"/>
        <v>PK5-MI-ME</v>
      </c>
      <c r="I1007" s="3138" t="s">
        <v>1822</v>
      </c>
      <c r="J1007" s="3139" t="s">
        <v>1821</v>
      </c>
      <c r="K1007" s="3125">
        <v>30</v>
      </c>
      <c r="L1007" s="1276"/>
      <c r="M1007" s="1277"/>
      <c r="N1007" s="3125" t="s">
        <v>80</v>
      </c>
      <c r="O1007" s="3125"/>
      <c r="P1007" s="3125">
        <v>15</v>
      </c>
      <c r="Q1007" s="3125">
        <v>1</v>
      </c>
      <c r="R1007" s="3125">
        <f t="shared" si="197"/>
        <v>15</v>
      </c>
      <c r="S1007" s="3102" t="s">
        <v>383</v>
      </c>
      <c r="T1007" s="1261" t="s">
        <v>529</v>
      </c>
    </row>
    <row r="1008" spans="1:23" ht="12" customHeight="1">
      <c r="A1008" s="3120" t="s">
        <v>356</v>
      </c>
      <c r="B1008" s="3121"/>
      <c r="C1008" s="3142"/>
      <c r="D1008" s="3143"/>
      <c r="E1008" s="3136" t="s">
        <v>695</v>
      </c>
      <c r="F1008" s="3136" t="s">
        <v>32</v>
      </c>
      <c r="G1008" s="3137" t="s">
        <v>697</v>
      </c>
      <c r="H1008" s="3136" t="str">
        <f t="shared" si="196"/>
        <v>PK5-MI-EE</v>
      </c>
      <c r="I1008" s="3138" t="s">
        <v>1822</v>
      </c>
      <c r="J1008" s="3144" t="s">
        <v>1823</v>
      </c>
      <c r="K1008" s="3125">
        <v>30</v>
      </c>
      <c r="L1008" s="1276"/>
      <c r="M1008" s="1277"/>
      <c r="N1008" s="3125" t="s">
        <v>80</v>
      </c>
      <c r="O1008" s="3125"/>
      <c r="P1008" s="3125">
        <v>30</v>
      </c>
      <c r="Q1008" s="3125">
        <v>1</v>
      </c>
      <c r="R1008" s="3125">
        <f t="shared" si="197"/>
        <v>30</v>
      </c>
      <c r="S1008" s="3102" t="s">
        <v>384</v>
      </c>
      <c r="T1008" s="1261" t="s">
        <v>531</v>
      </c>
    </row>
    <row r="1009" spans="1:23" ht="12" customHeight="1">
      <c r="A1009" s="3120" t="s">
        <v>356</v>
      </c>
      <c r="B1009" s="3121"/>
      <c r="C1009" s="3145"/>
      <c r="D1009" s="3146"/>
      <c r="E1009" s="3147" t="s">
        <v>718</v>
      </c>
      <c r="F1009" s="3147" t="s">
        <v>34</v>
      </c>
      <c r="G1009" s="3148" t="s">
        <v>536</v>
      </c>
      <c r="H1009" s="3147" t="str">
        <f t="shared" si="196"/>
        <v>PK5-YR-ME</v>
      </c>
      <c r="I1009" s="3149" t="s">
        <v>1822</v>
      </c>
      <c r="J1009" s="3139" t="s">
        <v>1824</v>
      </c>
      <c r="K1009" s="3125">
        <v>520</v>
      </c>
      <c r="L1009" s="1276"/>
      <c r="M1009" s="1277"/>
      <c r="N1009" s="3125" t="s">
        <v>80</v>
      </c>
      <c r="O1009" s="3125"/>
      <c r="P1009" s="3125">
        <v>120</v>
      </c>
      <c r="Q1009" s="3125">
        <v>2</v>
      </c>
      <c r="R1009" s="3125">
        <f t="shared" si="197"/>
        <v>240</v>
      </c>
      <c r="S1009" s="3099" t="s">
        <v>385</v>
      </c>
      <c r="T1009" s="1261" t="s">
        <v>530</v>
      </c>
    </row>
    <row r="1010" spans="1:23" ht="12" customHeight="1">
      <c r="A1010" s="3120" t="s">
        <v>356</v>
      </c>
      <c r="B1010" s="3121"/>
      <c r="C1010" s="3145"/>
      <c r="D1010" s="3146"/>
      <c r="E1010" s="3150" t="s">
        <v>718</v>
      </c>
      <c r="F1010" s="3150" t="s">
        <v>34</v>
      </c>
      <c r="G1010" s="3151" t="s">
        <v>536</v>
      </c>
      <c r="H1010" s="3150" t="str">
        <f t="shared" si="196"/>
        <v>PK5-YR-ME</v>
      </c>
      <c r="I1010" s="3152" t="s">
        <v>1822</v>
      </c>
      <c r="J1010" s="3139" t="s">
        <v>1825</v>
      </c>
      <c r="K1010" s="3127">
        <v>520</v>
      </c>
      <c r="L1010" s="1301"/>
      <c r="M1010" s="1302"/>
      <c r="N1010" s="3127" t="s">
        <v>80</v>
      </c>
      <c r="O1010" s="3127"/>
      <c r="P1010" s="3127">
        <v>120</v>
      </c>
      <c r="Q1010" s="3127">
        <v>2</v>
      </c>
      <c r="R1010" s="3127">
        <f t="shared" si="197"/>
        <v>240</v>
      </c>
      <c r="S1010" s="3098" t="s">
        <v>385</v>
      </c>
      <c r="T1010" s="1261"/>
    </row>
    <row r="1011" spans="1:23" ht="12" customHeight="1">
      <c r="A1011" s="3120" t="s">
        <v>356</v>
      </c>
      <c r="B1011" s="3121"/>
      <c r="C1011" s="3145"/>
      <c r="D1011" s="3146"/>
      <c r="E1011" s="3150" t="s">
        <v>718</v>
      </c>
      <c r="F1011" s="3150" t="s">
        <v>34</v>
      </c>
      <c r="G1011" s="3151" t="s">
        <v>536</v>
      </c>
      <c r="H1011" s="3150" t="str">
        <f t="shared" si="196"/>
        <v>PK5-YR-ME</v>
      </c>
      <c r="I1011" s="3152" t="s">
        <v>1822</v>
      </c>
      <c r="J1011" s="3139" t="s">
        <v>1826</v>
      </c>
      <c r="K1011" s="3127">
        <v>520</v>
      </c>
      <c r="L1011" s="1301"/>
      <c r="M1011" s="1302"/>
      <c r="N1011" s="3127" t="s">
        <v>80</v>
      </c>
      <c r="O1011" s="3127"/>
      <c r="P1011" s="3127">
        <v>120</v>
      </c>
      <c r="Q1011" s="3127">
        <v>2</v>
      </c>
      <c r="R1011" s="3127">
        <f t="shared" si="197"/>
        <v>240</v>
      </c>
      <c r="S1011" s="3098" t="s">
        <v>385</v>
      </c>
      <c r="T1011" s="1261"/>
    </row>
    <row r="1012" spans="1:23" ht="12.75" customHeight="1" thickBot="1">
      <c r="A1012" s="3122" t="s">
        <v>356</v>
      </c>
      <c r="B1012" s="3123"/>
      <c r="C1012" s="3153"/>
      <c r="D1012" s="3154"/>
      <c r="E1012" s="3155" t="s">
        <v>718</v>
      </c>
      <c r="F1012" s="3155" t="s">
        <v>34</v>
      </c>
      <c r="G1012" s="3156" t="s">
        <v>536</v>
      </c>
      <c r="H1012" s="3155" t="str">
        <f t="shared" si="196"/>
        <v>PK5-YR-ME</v>
      </c>
      <c r="I1012" s="3157" t="s">
        <v>1822</v>
      </c>
      <c r="J1012" s="3158" t="s">
        <v>1827</v>
      </c>
      <c r="K1012" s="3128">
        <v>520</v>
      </c>
      <c r="L1012" s="1279"/>
      <c r="M1012" s="1280"/>
      <c r="N1012" s="3128" t="s">
        <v>80</v>
      </c>
      <c r="O1012" s="3128"/>
      <c r="P1012" s="3128">
        <v>120</v>
      </c>
      <c r="Q1012" s="3128">
        <v>2</v>
      </c>
      <c r="R1012" s="3128">
        <f t="shared" si="197"/>
        <v>240</v>
      </c>
      <c r="S1012" s="3100" t="s">
        <v>385</v>
      </c>
      <c r="T1012" s="1261"/>
    </row>
    <row r="1013" spans="1:23" s="1539" customFormat="1">
      <c r="A1013" s="2350" t="s">
        <v>356</v>
      </c>
      <c r="B1013" s="2351" t="s">
        <v>1899</v>
      </c>
      <c r="C1013" s="3739">
        <v>368651</v>
      </c>
      <c r="D1013" s="3740">
        <v>8999</v>
      </c>
      <c r="E1013" s="1254" t="s">
        <v>696</v>
      </c>
      <c r="F1013" s="1254" t="s">
        <v>34</v>
      </c>
      <c r="G1013" s="1254" t="s">
        <v>536</v>
      </c>
      <c r="H1013" s="1254" t="str">
        <f t="shared" si="196"/>
        <v>PK5-HR-ME</v>
      </c>
      <c r="I1013" s="3741" t="s">
        <v>1900</v>
      </c>
      <c r="J1013" s="3133" t="s">
        <v>1901</v>
      </c>
      <c r="K1013" s="1541">
        <v>30</v>
      </c>
      <c r="L1013" s="2352"/>
      <c r="M1013" s="1541"/>
      <c r="N1013" s="1541" t="s">
        <v>80</v>
      </c>
      <c r="O1013" s="1541"/>
      <c r="P1013" s="2353"/>
      <c r="Q1013" s="1541">
        <v>60</v>
      </c>
      <c r="R1013" s="1541">
        <v>1</v>
      </c>
      <c r="S1013" s="1541">
        <v>1</v>
      </c>
      <c r="T1013" s="1542" t="s">
        <v>385</v>
      </c>
      <c r="U1013" s="1268"/>
      <c r="V1013" s="1269"/>
      <c r="W1013" s="1269"/>
    </row>
    <row r="1014" spans="1:23" s="1539" customFormat="1" ht="12.75" customHeight="1">
      <c r="A1014" s="2354" t="s">
        <v>356</v>
      </c>
      <c r="B1014" s="2355"/>
      <c r="C1014" s="3728"/>
      <c r="D1014" s="3731"/>
      <c r="E1014" s="1290" t="s">
        <v>696</v>
      </c>
      <c r="F1014" s="1290" t="s">
        <v>34</v>
      </c>
      <c r="G1014" s="1290" t="s">
        <v>536</v>
      </c>
      <c r="H1014" s="1290" t="str">
        <f t="shared" si="196"/>
        <v>PK5-HR-ME</v>
      </c>
      <c r="I1014" s="3734"/>
      <c r="J1014" s="3139" t="s">
        <v>1902</v>
      </c>
      <c r="K1014" s="1128">
        <v>30</v>
      </c>
      <c r="L1014" s="2194"/>
      <c r="M1014" s="1128"/>
      <c r="N1014" s="1128" t="s">
        <v>80</v>
      </c>
      <c r="O1014" s="1128"/>
      <c r="P1014" s="1587"/>
      <c r="Q1014" s="1128">
        <v>60</v>
      </c>
      <c r="R1014" s="1128">
        <v>1</v>
      </c>
      <c r="S1014" s="1128">
        <v>1</v>
      </c>
      <c r="T1014" s="1590" t="s">
        <v>385</v>
      </c>
      <c r="U1014" s="1268"/>
      <c r="V1014" s="1269"/>
      <c r="W1014" s="1269"/>
    </row>
    <row r="1015" spans="1:23" s="1539" customFormat="1" ht="13.5" customHeight="1" thickBot="1">
      <c r="A1015" s="2356" t="s">
        <v>356</v>
      </c>
      <c r="B1015" s="2357"/>
      <c r="C1015" s="3762"/>
      <c r="D1015" s="3763"/>
      <c r="E1015" s="1293" t="s">
        <v>696</v>
      </c>
      <c r="F1015" s="1293" t="s">
        <v>34</v>
      </c>
      <c r="G1015" s="1293" t="s">
        <v>536</v>
      </c>
      <c r="H1015" s="1293" t="str">
        <f t="shared" si="196"/>
        <v>PK5-HR-ME</v>
      </c>
      <c r="I1015" s="3764"/>
      <c r="J1015" s="1243" t="s">
        <v>1903</v>
      </c>
      <c r="K1015" s="1544">
        <v>30</v>
      </c>
      <c r="L1015" s="2358"/>
      <c r="M1015" s="1544"/>
      <c r="N1015" s="1544" t="s">
        <v>80</v>
      </c>
      <c r="O1015" s="1544"/>
      <c r="P1015" s="2359"/>
      <c r="Q1015" s="1544">
        <v>60</v>
      </c>
      <c r="R1015" s="1544">
        <v>1</v>
      </c>
      <c r="S1015" s="1544">
        <v>1</v>
      </c>
      <c r="T1015" s="1545" t="s">
        <v>385</v>
      </c>
      <c r="U1015" s="1268"/>
      <c r="V1015" s="1269"/>
      <c r="W1015" s="1269"/>
    </row>
    <row r="1016" spans="1:23" s="3114" customFormat="1" ht="14.25">
      <c r="A1016" s="3113"/>
      <c r="C1016" s="3115"/>
      <c r="D1016" s="3115"/>
      <c r="E1016" s="3116"/>
      <c r="F1016" s="3116"/>
      <c r="G1016" s="3116"/>
      <c r="H1016" s="3116"/>
      <c r="K1016" s="3113"/>
      <c r="L1016" s="3117"/>
      <c r="M1016" s="3113"/>
      <c r="N1016" s="3113"/>
      <c r="O1016" s="3113"/>
      <c r="P1016" s="3113"/>
      <c r="Q1016" s="3113"/>
      <c r="R1016" s="3113"/>
    </row>
    <row r="1017" spans="1:23" s="3114" customFormat="1" ht="14.25">
      <c r="A1017" s="3113"/>
      <c r="C1017" s="3115"/>
      <c r="D1017" s="3115"/>
      <c r="E1017" s="3116"/>
      <c r="F1017" s="3116"/>
      <c r="G1017" s="3116"/>
      <c r="H1017" s="3116"/>
      <c r="K1017" s="3113"/>
      <c r="L1017" s="3117"/>
      <c r="M1017" s="3113"/>
      <c r="N1017" s="3113"/>
      <c r="O1017" s="3113"/>
      <c r="P1017" s="3113"/>
      <c r="Q1017" s="3113"/>
      <c r="R1017" s="3113"/>
    </row>
    <row r="1018" spans="1:23" s="3114" customFormat="1" ht="14.25">
      <c r="A1018" s="3113"/>
      <c r="C1018" s="3115"/>
      <c r="D1018" s="3115"/>
      <c r="E1018" s="3116"/>
      <c r="F1018" s="3116"/>
      <c r="G1018" s="3116"/>
      <c r="H1018" s="3116"/>
      <c r="K1018" s="3113"/>
      <c r="L1018" s="3117"/>
      <c r="M1018" s="3113"/>
      <c r="N1018" s="3113"/>
      <c r="O1018" s="3113"/>
      <c r="P1018" s="3113"/>
      <c r="Q1018" s="3113"/>
      <c r="R1018" s="3113"/>
    </row>
    <row r="1019" spans="1:23" s="3114" customFormat="1" ht="14.25">
      <c r="A1019" s="3113"/>
      <c r="C1019" s="3115"/>
      <c r="D1019" s="3115"/>
      <c r="E1019" s="3116"/>
      <c r="F1019" s="3116"/>
      <c r="G1019" s="3116"/>
      <c r="H1019" s="3116"/>
      <c r="K1019" s="3113"/>
      <c r="L1019" s="3117"/>
      <c r="M1019" s="3113"/>
      <c r="N1019" s="3113"/>
      <c r="O1019" s="3113"/>
      <c r="P1019" s="3113"/>
      <c r="Q1019" s="3113"/>
      <c r="R1019" s="3113"/>
    </row>
    <row r="1020" spans="1:23" s="3114" customFormat="1" ht="14.25">
      <c r="A1020" s="3113"/>
      <c r="C1020" s="3115"/>
      <c r="D1020" s="3115"/>
      <c r="E1020" s="3116"/>
      <c r="F1020" s="3116"/>
      <c r="G1020" s="3116"/>
      <c r="H1020" s="3116"/>
      <c r="K1020" s="3113"/>
      <c r="L1020" s="3117"/>
      <c r="M1020" s="3113"/>
      <c r="N1020" s="3113"/>
      <c r="O1020" s="3113"/>
      <c r="P1020" s="3113"/>
      <c r="Q1020" s="3113"/>
      <c r="R1020" s="3113"/>
    </row>
    <row r="1021" spans="1:23" s="3114" customFormat="1" ht="14.25">
      <c r="A1021" s="3113"/>
      <c r="C1021" s="3115"/>
      <c r="D1021" s="3115"/>
      <c r="E1021" s="3116"/>
      <c r="F1021" s="3116"/>
      <c r="G1021" s="3116"/>
      <c r="H1021" s="3116"/>
      <c r="K1021" s="3113"/>
      <c r="L1021" s="3117"/>
      <c r="M1021" s="3113"/>
      <c r="N1021" s="3113"/>
      <c r="O1021" s="3113"/>
      <c r="P1021" s="3113"/>
      <c r="Q1021" s="3113"/>
      <c r="R1021" s="3113"/>
    </row>
    <row r="1022" spans="1:23" s="3114" customFormat="1" ht="14.25">
      <c r="A1022" s="3113"/>
      <c r="C1022" s="3115"/>
      <c r="D1022" s="3115"/>
      <c r="E1022" s="3116"/>
      <c r="F1022" s="3116"/>
      <c r="G1022" s="3116"/>
      <c r="H1022" s="3116"/>
      <c r="K1022" s="3113"/>
      <c r="L1022" s="3117"/>
      <c r="M1022" s="3113"/>
      <c r="N1022" s="3113"/>
      <c r="O1022" s="3113"/>
      <c r="P1022" s="3113"/>
      <c r="Q1022" s="3113"/>
      <c r="R1022" s="3113"/>
    </row>
    <row r="1023" spans="1:23" s="3114" customFormat="1" ht="14.25">
      <c r="A1023" s="3113"/>
      <c r="C1023" s="3115"/>
      <c r="D1023" s="3115"/>
      <c r="E1023" s="3116"/>
      <c r="F1023" s="3116"/>
      <c r="G1023" s="3116"/>
      <c r="H1023" s="3116"/>
      <c r="K1023" s="3113"/>
      <c r="L1023" s="3117"/>
      <c r="M1023" s="3113"/>
      <c r="N1023" s="3113"/>
      <c r="O1023" s="3113"/>
      <c r="P1023" s="3113"/>
      <c r="Q1023" s="3113"/>
      <c r="R1023" s="3113"/>
    </row>
    <row r="1024" spans="1:23" s="3114" customFormat="1" ht="14.25">
      <c r="A1024" s="3113"/>
      <c r="C1024" s="3115"/>
      <c r="D1024" s="3115"/>
      <c r="E1024" s="3116"/>
      <c r="F1024" s="3116"/>
      <c r="G1024" s="3116"/>
      <c r="H1024" s="3116"/>
      <c r="K1024" s="3113"/>
      <c r="L1024" s="3117"/>
      <c r="M1024" s="3113"/>
      <c r="N1024" s="3113"/>
      <c r="O1024" s="3113"/>
      <c r="P1024" s="3113"/>
      <c r="Q1024" s="3113"/>
      <c r="R1024" s="3113"/>
    </row>
    <row r="1025" spans="1:18" s="3114" customFormat="1" ht="14.25">
      <c r="A1025" s="3113"/>
      <c r="C1025" s="3115"/>
      <c r="D1025" s="3115"/>
      <c r="E1025" s="3116"/>
      <c r="F1025" s="3116"/>
      <c r="G1025" s="3116"/>
      <c r="H1025" s="3116"/>
      <c r="K1025" s="3113"/>
      <c r="L1025" s="3117"/>
      <c r="M1025" s="3113"/>
      <c r="N1025" s="3113"/>
      <c r="O1025" s="3113"/>
      <c r="P1025" s="3113"/>
      <c r="Q1025" s="3113"/>
      <c r="R1025" s="3113"/>
    </row>
    <row r="1026" spans="1:18" s="3114" customFormat="1" ht="14.25">
      <c r="A1026" s="3113"/>
      <c r="C1026" s="3115"/>
      <c r="D1026" s="3115"/>
      <c r="E1026" s="3116"/>
      <c r="F1026" s="3116"/>
      <c r="G1026" s="3116"/>
      <c r="H1026" s="3116"/>
      <c r="K1026" s="3113"/>
      <c r="L1026" s="3117"/>
      <c r="M1026" s="3113"/>
      <c r="N1026" s="3113"/>
      <c r="O1026" s="3113"/>
      <c r="P1026" s="3113"/>
      <c r="Q1026" s="3113"/>
      <c r="R1026" s="3113"/>
    </row>
    <row r="1027" spans="1:18" s="3114" customFormat="1" ht="14.25">
      <c r="A1027" s="3113"/>
      <c r="C1027" s="3115"/>
      <c r="D1027" s="3115"/>
      <c r="E1027" s="3116"/>
      <c r="F1027" s="3116"/>
      <c r="G1027" s="3116"/>
      <c r="H1027" s="3116"/>
      <c r="K1027" s="3113"/>
      <c r="L1027" s="3117"/>
      <c r="M1027" s="3113"/>
      <c r="N1027" s="3113"/>
      <c r="O1027" s="3113"/>
      <c r="P1027" s="3113"/>
      <c r="Q1027" s="3113"/>
      <c r="R1027" s="3113"/>
    </row>
    <row r="1028" spans="1:18" s="3114" customFormat="1" ht="14.25">
      <c r="A1028" s="3113"/>
      <c r="C1028" s="3115"/>
      <c r="D1028" s="3115"/>
      <c r="E1028" s="3116"/>
      <c r="F1028" s="3116"/>
      <c r="G1028" s="3116"/>
      <c r="H1028" s="3116"/>
      <c r="K1028" s="3113"/>
      <c r="L1028" s="3117"/>
      <c r="M1028" s="3113"/>
      <c r="N1028" s="3113"/>
      <c r="O1028" s="3113"/>
      <c r="P1028" s="3113"/>
      <c r="Q1028" s="3113"/>
      <c r="R1028" s="3113"/>
    </row>
    <row r="1029" spans="1:18" s="3114" customFormat="1" ht="14.25">
      <c r="A1029" s="3113"/>
      <c r="C1029" s="3115"/>
      <c r="D1029" s="3115"/>
      <c r="E1029" s="3116"/>
      <c r="F1029" s="3116"/>
      <c r="G1029" s="3116"/>
      <c r="H1029" s="3116"/>
      <c r="K1029" s="3113"/>
      <c r="L1029" s="3117"/>
      <c r="M1029" s="3113"/>
      <c r="N1029" s="3113"/>
      <c r="O1029" s="3113"/>
      <c r="P1029" s="3113"/>
      <c r="Q1029" s="3113"/>
      <c r="R1029" s="3113"/>
    </row>
    <row r="1030" spans="1:18" s="3114" customFormat="1" ht="14.25">
      <c r="A1030" s="3113"/>
      <c r="C1030" s="3115"/>
      <c r="D1030" s="3115"/>
      <c r="E1030" s="3116"/>
      <c r="F1030" s="3116"/>
      <c r="G1030" s="3116"/>
      <c r="H1030" s="3116"/>
      <c r="K1030" s="3113"/>
      <c r="L1030" s="3117"/>
      <c r="M1030" s="3113"/>
      <c r="N1030" s="3113"/>
      <c r="O1030" s="3113"/>
      <c r="P1030" s="3113"/>
      <c r="Q1030" s="3113"/>
      <c r="R1030" s="3113"/>
    </row>
    <row r="1031" spans="1:18" s="3114" customFormat="1" ht="14.25">
      <c r="A1031" s="3113"/>
      <c r="C1031" s="3115"/>
      <c r="D1031" s="3115"/>
      <c r="E1031" s="3116"/>
      <c r="F1031" s="3116"/>
      <c r="G1031" s="3116"/>
      <c r="H1031" s="3116"/>
      <c r="K1031" s="3113"/>
      <c r="L1031" s="3117"/>
      <c r="M1031" s="3113"/>
      <c r="N1031" s="3113"/>
      <c r="O1031" s="3113"/>
      <c r="P1031" s="3113"/>
      <c r="Q1031" s="3113"/>
      <c r="R1031" s="3113"/>
    </row>
    <row r="1032" spans="1:18" s="3114" customFormat="1" ht="14.25">
      <c r="A1032" s="3113"/>
      <c r="C1032" s="3115"/>
      <c r="D1032" s="3115"/>
      <c r="E1032" s="3116"/>
      <c r="F1032" s="3116"/>
      <c r="G1032" s="3116"/>
      <c r="H1032" s="3116"/>
      <c r="K1032" s="3113"/>
      <c r="L1032" s="3117"/>
      <c r="M1032" s="3113"/>
      <c r="N1032" s="3113"/>
      <c r="O1032" s="3113"/>
      <c r="P1032" s="3113"/>
      <c r="Q1032" s="3113"/>
      <c r="R1032" s="3113"/>
    </row>
    <row r="1033" spans="1:18" s="3114" customFormat="1" ht="14.25">
      <c r="A1033" s="3113"/>
      <c r="C1033" s="3115"/>
      <c r="D1033" s="3115"/>
      <c r="E1033" s="3116"/>
      <c r="F1033" s="3116"/>
      <c r="G1033" s="3116"/>
      <c r="H1033" s="3116"/>
      <c r="K1033" s="3113"/>
      <c r="L1033" s="3117"/>
      <c r="M1033" s="3113"/>
      <c r="N1033" s="3113"/>
      <c r="O1033" s="3113"/>
      <c r="P1033" s="3113"/>
      <c r="Q1033" s="3113"/>
      <c r="R1033" s="3113"/>
    </row>
    <row r="1034" spans="1:18" s="3114" customFormat="1" ht="14.25">
      <c r="A1034" s="3113"/>
      <c r="C1034" s="3115"/>
      <c r="D1034" s="3115"/>
      <c r="E1034" s="3116"/>
      <c r="F1034" s="3116"/>
      <c r="G1034" s="3116"/>
      <c r="H1034" s="3116"/>
      <c r="K1034" s="3113"/>
      <c r="L1034" s="3117"/>
      <c r="M1034" s="3113"/>
      <c r="N1034" s="3113"/>
      <c r="O1034" s="3113"/>
      <c r="P1034" s="3113"/>
      <c r="Q1034" s="3113"/>
      <c r="R1034" s="3113"/>
    </row>
    <row r="1035" spans="1:18" s="3114" customFormat="1" ht="14.25">
      <c r="A1035" s="3113"/>
      <c r="C1035" s="3115"/>
      <c r="D1035" s="3115"/>
      <c r="E1035" s="3116"/>
      <c r="F1035" s="3116"/>
      <c r="G1035" s="3116"/>
      <c r="H1035" s="3116"/>
      <c r="K1035" s="3113"/>
      <c r="L1035" s="3117"/>
      <c r="M1035" s="3113"/>
      <c r="N1035" s="3113"/>
      <c r="O1035" s="3113"/>
      <c r="P1035" s="3113"/>
      <c r="Q1035" s="3113"/>
      <c r="R1035" s="3113"/>
    </row>
    <row r="1036" spans="1:18" s="3114" customFormat="1" ht="14.25">
      <c r="A1036" s="3113"/>
      <c r="C1036" s="3115"/>
      <c r="D1036" s="3115"/>
      <c r="E1036" s="3116"/>
      <c r="F1036" s="3116"/>
      <c r="G1036" s="3116"/>
      <c r="H1036" s="3116"/>
      <c r="K1036" s="3113"/>
      <c r="L1036" s="3117"/>
      <c r="M1036" s="3113"/>
      <c r="N1036" s="3113"/>
      <c r="O1036" s="3113"/>
      <c r="P1036" s="3113"/>
      <c r="Q1036" s="3113"/>
      <c r="R1036" s="3113"/>
    </row>
    <row r="1037" spans="1:18" s="3114" customFormat="1" ht="14.25">
      <c r="A1037" s="3113"/>
      <c r="C1037" s="3115"/>
      <c r="D1037" s="3115"/>
      <c r="E1037" s="3116"/>
      <c r="F1037" s="3116"/>
      <c r="G1037" s="3116"/>
      <c r="H1037" s="3116"/>
      <c r="K1037" s="3113"/>
      <c r="L1037" s="3117"/>
      <c r="M1037" s="3113"/>
      <c r="N1037" s="3113"/>
      <c r="O1037" s="3113"/>
      <c r="P1037" s="3113"/>
      <c r="Q1037" s="3113"/>
      <c r="R1037" s="3113"/>
    </row>
    <row r="1038" spans="1:18" s="3114" customFormat="1" ht="14.25">
      <c r="A1038" s="3113"/>
      <c r="C1038" s="3115"/>
      <c r="D1038" s="3115"/>
      <c r="E1038" s="3116"/>
      <c r="F1038" s="3116"/>
      <c r="G1038" s="3116"/>
      <c r="H1038" s="3116"/>
      <c r="K1038" s="3113"/>
      <c r="L1038" s="3117"/>
      <c r="M1038" s="3113"/>
      <c r="N1038" s="3113"/>
      <c r="O1038" s="3113"/>
      <c r="P1038" s="3113"/>
      <c r="Q1038" s="3113"/>
      <c r="R1038" s="3113"/>
    </row>
    <row r="1039" spans="1:18" s="3114" customFormat="1" ht="14.25">
      <c r="A1039" s="3113"/>
      <c r="C1039" s="3115"/>
      <c r="D1039" s="3115"/>
      <c r="E1039" s="3116"/>
      <c r="F1039" s="3116"/>
      <c r="G1039" s="3116"/>
      <c r="H1039" s="3116"/>
      <c r="K1039" s="3113"/>
      <c r="L1039" s="3117"/>
      <c r="M1039" s="3113"/>
      <c r="N1039" s="3113"/>
      <c r="O1039" s="3113"/>
      <c r="P1039" s="3113"/>
      <c r="Q1039" s="3113"/>
      <c r="R1039" s="3113"/>
    </row>
    <row r="1040" spans="1:18" s="3114" customFormat="1" ht="14.25">
      <c r="A1040" s="3113"/>
      <c r="C1040" s="3115"/>
      <c r="D1040" s="3115"/>
      <c r="E1040" s="3116"/>
      <c r="F1040" s="3116"/>
      <c r="G1040" s="3116"/>
      <c r="H1040" s="3116"/>
      <c r="K1040" s="3113"/>
      <c r="L1040" s="3117"/>
      <c r="M1040" s="3113"/>
      <c r="N1040" s="3113"/>
      <c r="O1040" s="3113"/>
      <c r="P1040" s="3113"/>
      <c r="Q1040" s="3113"/>
      <c r="R1040" s="3113"/>
    </row>
    <row r="1041" spans="1:18" s="3114" customFormat="1" ht="14.25">
      <c r="A1041" s="3113"/>
      <c r="C1041" s="3115"/>
      <c r="D1041" s="3115"/>
      <c r="E1041" s="3116"/>
      <c r="F1041" s="3116"/>
      <c r="G1041" s="3116"/>
      <c r="H1041" s="3116"/>
      <c r="K1041" s="3113"/>
      <c r="L1041" s="3117"/>
      <c r="M1041" s="3113"/>
      <c r="N1041" s="3113"/>
      <c r="O1041" s="3113"/>
      <c r="P1041" s="3113"/>
      <c r="Q1041" s="3113"/>
      <c r="R1041" s="3113"/>
    </row>
    <row r="1042" spans="1:18" s="3114" customFormat="1" ht="14.25">
      <c r="A1042" s="3113"/>
      <c r="C1042" s="3115"/>
      <c r="D1042" s="3115"/>
      <c r="E1042" s="3116"/>
      <c r="F1042" s="3116"/>
      <c r="G1042" s="3116"/>
      <c r="H1042" s="3116"/>
      <c r="K1042" s="3113"/>
      <c r="L1042" s="3117"/>
      <c r="M1042" s="3113"/>
      <c r="N1042" s="3113"/>
      <c r="O1042" s="3113"/>
      <c r="P1042" s="3113"/>
      <c r="Q1042" s="3113"/>
      <c r="R1042" s="3113"/>
    </row>
    <row r="1043" spans="1:18" s="3114" customFormat="1" ht="14.25">
      <c r="A1043" s="3113"/>
      <c r="C1043" s="3115"/>
      <c r="D1043" s="3115"/>
      <c r="E1043" s="3116"/>
      <c r="F1043" s="3116"/>
      <c r="G1043" s="3116"/>
      <c r="H1043" s="3116"/>
      <c r="K1043" s="3113"/>
      <c r="L1043" s="3117"/>
      <c r="M1043" s="3113"/>
      <c r="N1043" s="3113"/>
      <c r="O1043" s="3113"/>
      <c r="P1043" s="3113"/>
      <c r="Q1043" s="3113"/>
      <c r="R1043" s="3113"/>
    </row>
    <row r="1044" spans="1:18" s="3114" customFormat="1" ht="14.25">
      <c r="A1044" s="3113"/>
      <c r="C1044" s="3115"/>
      <c r="D1044" s="3115"/>
      <c r="E1044" s="3116"/>
      <c r="F1044" s="3116"/>
      <c r="G1044" s="3116"/>
      <c r="H1044" s="3116"/>
      <c r="K1044" s="3113"/>
      <c r="L1044" s="3117"/>
      <c r="M1044" s="3113"/>
      <c r="N1044" s="3113"/>
      <c r="O1044" s="3113"/>
      <c r="P1044" s="3113"/>
      <c r="Q1044" s="3113"/>
      <c r="R1044" s="3113"/>
    </row>
    <row r="1045" spans="1:18" s="3114" customFormat="1" ht="14.25">
      <c r="A1045" s="3113"/>
      <c r="C1045" s="3115"/>
      <c r="D1045" s="3115"/>
      <c r="E1045" s="3116"/>
      <c r="F1045" s="3116"/>
      <c r="G1045" s="3116"/>
      <c r="H1045" s="3116"/>
      <c r="K1045" s="3113"/>
      <c r="L1045" s="3117"/>
      <c r="M1045" s="3113"/>
      <c r="N1045" s="3113"/>
      <c r="O1045" s="3113"/>
      <c r="P1045" s="3113"/>
      <c r="Q1045" s="3113"/>
      <c r="R1045" s="3113"/>
    </row>
    <row r="1046" spans="1:18" s="3114" customFormat="1" ht="14.25">
      <c r="A1046" s="3113"/>
      <c r="C1046" s="3115"/>
      <c r="D1046" s="3115"/>
      <c r="E1046" s="3116"/>
      <c r="F1046" s="3116"/>
      <c r="G1046" s="3116"/>
      <c r="H1046" s="3116"/>
      <c r="K1046" s="3113"/>
      <c r="L1046" s="3117"/>
      <c r="M1046" s="3113"/>
      <c r="N1046" s="3113"/>
      <c r="O1046" s="3113"/>
      <c r="P1046" s="3113"/>
      <c r="Q1046" s="3113"/>
      <c r="R1046" s="3113"/>
    </row>
    <row r="1047" spans="1:18" s="3114" customFormat="1" ht="14.25">
      <c r="A1047" s="3113"/>
      <c r="C1047" s="3115"/>
      <c r="D1047" s="3115"/>
      <c r="E1047" s="3116"/>
      <c r="F1047" s="3116"/>
      <c r="G1047" s="3116"/>
      <c r="H1047" s="3116"/>
      <c r="K1047" s="3113"/>
      <c r="L1047" s="3117"/>
      <c r="M1047" s="3113"/>
      <c r="N1047" s="3113"/>
      <c r="O1047" s="3113"/>
      <c r="P1047" s="3113"/>
      <c r="Q1047" s="3113"/>
      <c r="R1047" s="3113"/>
    </row>
    <row r="1048" spans="1:18" s="3114" customFormat="1" ht="14.25">
      <c r="A1048" s="3113"/>
      <c r="C1048" s="3115"/>
      <c r="D1048" s="3115"/>
      <c r="E1048" s="3116"/>
      <c r="F1048" s="3116"/>
      <c r="G1048" s="3116"/>
      <c r="H1048" s="3116"/>
      <c r="K1048" s="3113"/>
      <c r="L1048" s="3117"/>
      <c r="M1048" s="3113"/>
      <c r="N1048" s="3113"/>
      <c r="O1048" s="3113"/>
      <c r="P1048" s="3113"/>
      <c r="Q1048" s="3113"/>
      <c r="R1048" s="3113"/>
    </row>
    <row r="1049" spans="1:18" s="3114" customFormat="1" ht="14.25">
      <c r="A1049" s="3113"/>
      <c r="C1049" s="3115"/>
      <c r="D1049" s="3115"/>
      <c r="E1049" s="3116"/>
      <c r="F1049" s="3116"/>
      <c r="G1049" s="3116"/>
      <c r="H1049" s="3116"/>
      <c r="K1049" s="3113"/>
      <c r="L1049" s="3117"/>
      <c r="M1049" s="3113"/>
      <c r="N1049" s="3113"/>
      <c r="O1049" s="3113"/>
      <c r="P1049" s="3113"/>
      <c r="Q1049" s="3113"/>
      <c r="R1049" s="3113"/>
    </row>
    <row r="1050" spans="1:18" s="3114" customFormat="1" ht="14.25">
      <c r="A1050" s="3113"/>
      <c r="C1050" s="3115"/>
      <c r="D1050" s="3115"/>
      <c r="E1050" s="3116"/>
      <c r="F1050" s="3116"/>
      <c r="G1050" s="3116"/>
      <c r="H1050" s="3116"/>
      <c r="K1050" s="3113"/>
      <c r="L1050" s="3117"/>
      <c r="M1050" s="3113"/>
      <c r="N1050" s="3113"/>
      <c r="O1050" s="3113"/>
      <c r="P1050" s="3113"/>
      <c r="Q1050" s="3113"/>
      <c r="R1050" s="3113"/>
    </row>
    <row r="1051" spans="1:18" s="3114" customFormat="1" ht="14.25">
      <c r="A1051" s="3113"/>
      <c r="C1051" s="3115"/>
      <c r="D1051" s="3115"/>
      <c r="E1051" s="3116"/>
      <c r="F1051" s="3116"/>
      <c r="G1051" s="3116"/>
      <c r="H1051" s="3116"/>
      <c r="K1051" s="3113"/>
      <c r="L1051" s="3117"/>
      <c r="M1051" s="3113"/>
      <c r="N1051" s="3113"/>
      <c r="O1051" s="3113"/>
      <c r="P1051" s="3113"/>
      <c r="Q1051" s="3113"/>
      <c r="R1051" s="3113"/>
    </row>
    <row r="1052" spans="1:18" s="3114" customFormat="1" ht="14.25">
      <c r="A1052" s="3113"/>
      <c r="C1052" s="3115"/>
      <c r="D1052" s="3115"/>
      <c r="E1052" s="3116"/>
      <c r="F1052" s="3116"/>
      <c r="G1052" s="3116"/>
      <c r="H1052" s="3116"/>
      <c r="K1052" s="3113"/>
      <c r="L1052" s="3117"/>
      <c r="M1052" s="3113"/>
      <c r="N1052" s="3113"/>
      <c r="O1052" s="3113"/>
      <c r="P1052" s="3113"/>
      <c r="Q1052" s="3113"/>
      <c r="R1052" s="3113"/>
    </row>
    <row r="1053" spans="1:18" s="3114" customFormat="1" ht="14.25">
      <c r="A1053" s="3113"/>
      <c r="C1053" s="3115"/>
      <c r="D1053" s="3115"/>
      <c r="E1053" s="3116"/>
      <c r="F1053" s="3116"/>
      <c r="G1053" s="3116"/>
      <c r="H1053" s="3116"/>
      <c r="K1053" s="3113"/>
      <c r="L1053" s="3117"/>
      <c r="M1053" s="3113"/>
      <c r="N1053" s="3113"/>
      <c r="O1053" s="3113"/>
      <c r="P1053" s="3113"/>
      <c r="Q1053" s="3113"/>
      <c r="R1053" s="3113"/>
    </row>
    <row r="1054" spans="1:18" s="3114" customFormat="1" ht="14.25">
      <c r="A1054" s="3113"/>
      <c r="C1054" s="3115"/>
      <c r="D1054" s="3115"/>
      <c r="E1054" s="3116"/>
      <c r="F1054" s="3116"/>
      <c r="G1054" s="3116"/>
      <c r="H1054" s="3116"/>
      <c r="K1054" s="3113"/>
      <c r="L1054" s="3117"/>
      <c r="M1054" s="3113"/>
      <c r="N1054" s="3113"/>
      <c r="O1054" s="3113"/>
      <c r="P1054" s="3113"/>
      <c r="Q1054" s="3113"/>
      <c r="R1054" s="3113"/>
    </row>
    <row r="1055" spans="1:18" s="3114" customFormat="1" ht="14.25">
      <c r="A1055" s="3113"/>
      <c r="C1055" s="3115"/>
      <c r="D1055" s="3115"/>
      <c r="E1055" s="3116"/>
      <c r="F1055" s="3116"/>
      <c r="G1055" s="3116"/>
      <c r="H1055" s="3116"/>
      <c r="K1055" s="3113"/>
      <c r="L1055" s="3117"/>
      <c r="M1055" s="3113"/>
      <c r="N1055" s="3113"/>
      <c r="O1055" s="3113"/>
      <c r="P1055" s="3113"/>
      <c r="Q1055" s="3113"/>
      <c r="R1055" s="3113"/>
    </row>
    <row r="1056" spans="1:18" s="3114" customFormat="1" ht="14.25">
      <c r="A1056" s="3113"/>
      <c r="C1056" s="3115"/>
      <c r="D1056" s="3115"/>
      <c r="E1056" s="3116"/>
      <c r="F1056" s="3116"/>
      <c r="G1056" s="3116"/>
      <c r="H1056" s="3116"/>
      <c r="K1056" s="3113"/>
      <c r="L1056" s="3117"/>
      <c r="M1056" s="3113"/>
      <c r="N1056" s="3113"/>
      <c r="O1056" s="3113"/>
      <c r="P1056" s="3113"/>
      <c r="Q1056" s="3113"/>
      <c r="R1056" s="3113"/>
    </row>
    <row r="1057" spans="1:18" s="3114" customFormat="1" ht="14.25">
      <c r="A1057" s="3113"/>
      <c r="C1057" s="3115"/>
      <c r="D1057" s="3115"/>
      <c r="E1057" s="3116"/>
      <c r="F1057" s="3116"/>
      <c r="G1057" s="3116"/>
      <c r="H1057" s="3116"/>
      <c r="K1057" s="3113"/>
      <c r="L1057" s="3117"/>
      <c r="M1057" s="3113"/>
      <c r="N1057" s="3113"/>
      <c r="O1057" s="3113"/>
      <c r="P1057" s="3113"/>
      <c r="Q1057" s="3113"/>
      <c r="R1057" s="3113"/>
    </row>
    <row r="1058" spans="1:18" s="3114" customFormat="1" ht="14.25">
      <c r="A1058" s="3113"/>
      <c r="C1058" s="3115"/>
      <c r="D1058" s="3115"/>
      <c r="E1058" s="3116"/>
      <c r="F1058" s="3116"/>
      <c r="G1058" s="3116"/>
      <c r="H1058" s="3116"/>
      <c r="K1058" s="3113"/>
      <c r="L1058" s="3117"/>
      <c r="M1058" s="3113"/>
      <c r="N1058" s="3113"/>
      <c r="O1058" s="3113"/>
      <c r="P1058" s="3113"/>
      <c r="Q1058" s="3113"/>
      <c r="R1058" s="3113"/>
    </row>
    <row r="1059" spans="1:18" s="3114" customFormat="1" ht="14.25">
      <c r="A1059" s="3113"/>
      <c r="C1059" s="3115"/>
      <c r="D1059" s="3115"/>
      <c r="E1059" s="3116"/>
      <c r="F1059" s="3116"/>
      <c r="G1059" s="3116"/>
      <c r="H1059" s="3116"/>
      <c r="K1059" s="3113"/>
      <c r="L1059" s="3117"/>
      <c r="M1059" s="3113"/>
      <c r="N1059" s="3113"/>
      <c r="O1059" s="3113"/>
      <c r="P1059" s="3113"/>
      <c r="Q1059" s="3113"/>
      <c r="R1059" s="3113"/>
    </row>
    <row r="1060" spans="1:18" s="3114" customFormat="1" ht="14.25">
      <c r="A1060" s="3113"/>
      <c r="C1060" s="3115"/>
      <c r="D1060" s="3115"/>
      <c r="E1060" s="3116"/>
      <c r="F1060" s="3116"/>
      <c r="G1060" s="3116"/>
      <c r="H1060" s="3116"/>
      <c r="K1060" s="3113"/>
      <c r="L1060" s="3117"/>
      <c r="M1060" s="3113"/>
      <c r="N1060" s="3113"/>
      <c r="O1060" s="3113"/>
      <c r="P1060" s="3113"/>
      <c r="Q1060" s="3113"/>
      <c r="R1060" s="3113"/>
    </row>
    <row r="1061" spans="1:18" s="3114" customFormat="1" ht="14.25">
      <c r="A1061" s="3113"/>
      <c r="C1061" s="3115"/>
      <c r="D1061" s="3115"/>
      <c r="E1061" s="3116"/>
      <c r="F1061" s="3116"/>
      <c r="G1061" s="3116"/>
      <c r="H1061" s="3116"/>
      <c r="K1061" s="3113"/>
      <c r="L1061" s="3117"/>
      <c r="M1061" s="3113"/>
      <c r="N1061" s="3113"/>
      <c r="O1061" s="3113"/>
      <c r="P1061" s="3113"/>
      <c r="Q1061" s="3113"/>
      <c r="R1061" s="3113"/>
    </row>
    <row r="1062" spans="1:18" s="3114" customFormat="1" ht="14.25">
      <c r="A1062" s="3113"/>
      <c r="C1062" s="3115"/>
      <c r="D1062" s="3115"/>
      <c r="E1062" s="3116"/>
      <c r="F1062" s="3116"/>
      <c r="G1062" s="3116"/>
      <c r="H1062" s="3116"/>
      <c r="K1062" s="3113"/>
      <c r="L1062" s="3117"/>
      <c r="M1062" s="3113"/>
      <c r="N1062" s="3113"/>
      <c r="O1062" s="3113"/>
      <c r="P1062" s="3113"/>
      <c r="Q1062" s="3113"/>
      <c r="R1062" s="3113"/>
    </row>
    <row r="1063" spans="1:18" s="3114" customFormat="1" ht="14.25">
      <c r="A1063" s="3113"/>
      <c r="C1063" s="3115"/>
      <c r="D1063" s="3115"/>
      <c r="E1063" s="3116"/>
      <c r="F1063" s="3116"/>
      <c r="G1063" s="3116"/>
      <c r="H1063" s="3116"/>
      <c r="K1063" s="3113"/>
      <c r="L1063" s="3117"/>
      <c r="M1063" s="3113"/>
      <c r="N1063" s="3113"/>
      <c r="O1063" s="3113"/>
      <c r="P1063" s="3113"/>
      <c r="Q1063" s="3113"/>
      <c r="R1063" s="3113"/>
    </row>
  </sheetData>
  <autoFilter ref="A5:T1004" xr:uid="{A1F25D1D-1B88-4D36-8B28-A531569805B0}"/>
  <mergeCells count="2018">
    <mergeCell ref="D959:D960"/>
    <mergeCell ref="C917:C919"/>
    <mergeCell ref="C1013:C1015"/>
    <mergeCell ref="D1013:D1015"/>
    <mergeCell ref="I1013:I1015"/>
    <mergeCell ref="B595:B619"/>
    <mergeCell ref="A595:A619"/>
    <mergeCell ref="E608:E612"/>
    <mergeCell ref="F608:F612"/>
    <mergeCell ref="G608:G612"/>
    <mergeCell ref="H608:H612"/>
    <mergeCell ref="E613:E615"/>
    <mergeCell ref="F613:F615"/>
    <mergeCell ref="G613:G615"/>
    <mergeCell ref="H613:H615"/>
    <mergeCell ref="E616:E619"/>
    <mergeCell ref="F616:F619"/>
    <mergeCell ref="G616:G619"/>
    <mergeCell ref="H616:H619"/>
    <mergeCell ref="E595:E600"/>
    <mergeCell ref="F595:F600"/>
    <mergeCell ref="G595:G600"/>
    <mergeCell ref="H595:H600"/>
    <mergeCell ref="E602:E605"/>
    <mergeCell ref="C701:C703"/>
    <mergeCell ref="H704:H705"/>
    <mergeCell ref="G704:G705"/>
    <mergeCell ref="F704:F705"/>
    <mergeCell ref="E704:E705"/>
    <mergeCell ref="D704:D705"/>
    <mergeCell ref="C704:C705"/>
    <mergeCell ref="I701:I703"/>
    <mergeCell ref="H701:H703"/>
    <mergeCell ref="G701:G703"/>
    <mergeCell ref="A547:A569"/>
    <mergeCell ref="B547:B569"/>
    <mergeCell ref="E543:E546"/>
    <mergeCell ref="F543:F546"/>
    <mergeCell ref="G543:G546"/>
    <mergeCell ref="H543:H546"/>
    <mergeCell ref="I543:I546"/>
    <mergeCell ref="K543:K546"/>
    <mergeCell ref="E560:E564"/>
    <mergeCell ref="F560:F564"/>
    <mergeCell ref="G560:G564"/>
    <mergeCell ref="H560:H564"/>
    <mergeCell ref="K560:K564"/>
    <mergeCell ref="A524:A546"/>
    <mergeCell ref="B524:B546"/>
    <mergeCell ref="E524:E529"/>
    <mergeCell ref="F524:F529"/>
    <mergeCell ref="G524:G529"/>
    <mergeCell ref="H524:H529"/>
    <mergeCell ref="D524:D529"/>
    <mergeCell ref="C524:C529"/>
    <mergeCell ref="D547:D552"/>
    <mergeCell ref="E547:E552"/>
    <mergeCell ref="F547:F552"/>
    <mergeCell ref="G547:G552"/>
    <mergeCell ref="H547:H552"/>
    <mergeCell ref="I547:I548"/>
    <mergeCell ref="K547:K552"/>
    <mergeCell ref="I551:I552"/>
    <mergeCell ref="E554:E557"/>
    <mergeCell ref="F554:F557"/>
    <mergeCell ref="G554:G557"/>
    <mergeCell ref="N531:N534"/>
    <mergeCell ref="O531:O534"/>
    <mergeCell ref="P531:P534"/>
    <mergeCell ref="Q531:Q534"/>
    <mergeCell ref="R531:R534"/>
    <mergeCell ref="P535:P536"/>
    <mergeCell ref="Q535:Q536"/>
    <mergeCell ref="R535:R536"/>
    <mergeCell ref="E537:E541"/>
    <mergeCell ref="F537:F541"/>
    <mergeCell ref="G537:G541"/>
    <mergeCell ref="H537:H541"/>
    <mergeCell ref="K537:K541"/>
    <mergeCell ref="N537:N541"/>
    <mergeCell ref="O537:O541"/>
    <mergeCell ref="P537:P541"/>
    <mergeCell ref="Q537:Q541"/>
    <mergeCell ref="R537:R541"/>
    <mergeCell ref="N535:N536"/>
    <mergeCell ref="O535:O536"/>
    <mergeCell ref="E535:E536"/>
    <mergeCell ref="F535:F536"/>
    <mergeCell ref="G535:G536"/>
    <mergeCell ref="H535:H536"/>
    <mergeCell ref="K535:K536"/>
    <mergeCell ref="E531:E534"/>
    <mergeCell ref="F531:F534"/>
    <mergeCell ref="G531:G534"/>
    <mergeCell ref="H531:H534"/>
    <mergeCell ref="I531:I534"/>
    <mergeCell ref="K531:K534"/>
    <mergeCell ref="N520:N523"/>
    <mergeCell ref="K520:K523"/>
    <mergeCell ref="R511:R515"/>
    <mergeCell ref="Q511:Q515"/>
    <mergeCell ref="P511:P515"/>
    <mergeCell ref="O511:O515"/>
    <mergeCell ref="N511:N515"/>
    <mergeCell ref="K511:K515"/>
    <mergeCell ref="R509:R510"/>
    <mergeCell ref="Q509:Q510"/>
    <mergeCell ref="P509:P510"/>
    <mergeCell ref="O509:O510"/>
    <mergeCell ref="N509:N510"/>
    <mergeCell ref="K509:K510"/>
    <mergeCell ref="N524:N529"/>
    <mergeCell ref="O524:O529"/>
    <mergeCell ref="P524:P529"/>
    <mergeCell ref="Q524:Q529"/>
    <mergeCell ref="R524:R529"/>
    <mergeCell ref="R520:R523"/>
    <mergeCell ref="Q520:Q523"/>
    <mergeCell ref="O520:O523"/>
    <mergeCell ref="K524:K529"/>
    <mergeCell ref="P505:P508"/>
    <mergeCell ref="O505:O508"/>
    <mergeCell ref="N505:N508"/>
    <mergeCell ref="K505:K508"/>
    <mergeCell ref="H498:H503"/>
    <mergeCell ref="G498:G503"/>
    <mergeCell ref="F498:F503"/>
    <mergeCell ref="E498:E503"/>
    <mergeCell ref="A498:A523"/>
    <mergeCell ref="B498:B523"/>
    <mergeCell ref="S498:S503"/>
    <mergeCell ref="H505:H508"/>
    <mergeCell ref="G505:G508"/>
    <mergeCell ref="F505:F508"/>
    <mergeCell ref="E505:E508"/>
    <mergeCell ref="R498:R503"/>
    <mergeCell ref="Q498:Q503"/>
    <mergeCell ref="P498:P503"/>
    <mergeCell ref="O498:O503"/>
    <mergeCell ref="N498:N503"/>
    <mergeCell ref="K498:K503"/>
    <mergeCell ref="H509:H510"/>
    <mergeCell ref="G509:G510"/>
    <mergeCell ref="F509:F510"/>
    <mergeCell ref="E509:E510"/>
    <mergeCell ref="H511:H515"/>
    <mergeCell ref="G511:G515"/>
    <mergeCell ref="F511:F515"/>
    <mergeCell ref="E511:E515"/>
    <mergeCell ref="H520:H523"/>
    <mergeCell ref="F520:F523"/>
    <mergeCell ref="P520:P523"/>
    <mergeCell ref="R505:R508"/>
    <mergeCell ref="C591:C594"/>
    <mergeCell ref="Q505:Q508"/>
    <mergeCell ref="P798:P799"/>
    <mergeCell ref="Q798:Q799"/>
    <mergeCell ref="T796:T797"/>
    <mergeCell ref="T791:T792"/>
    <mergeCell ref="T778:T779"/>
    <mergeCell ref="P788:P790"/>
    <mergeCell ref="Q788:Q790"/>
    <mergeCell ref="T764:T766"/>
    <mergeCell ref="N685:N686"/>
    <mergeCell ref="I595:I596"/>
    <mergeCell ref="I599:I600"/>
    <mergeCell ref="K595:K600"/>
    <mergeCell ref="D595:D600"/>
    <mergeCell ref="C595:C600"/>
    <mergeCell ref="I602:I605"/>
    <mergeCell ref="C570:C576"/>
    <mergeCell ref="S535:S539"/>
    <mergeCell ref="O606:O607"/>
    <mergeCell ref="N606:N607"/>
    <mergeCell ref="K606:K607"/>
    <mergeCell ref="R608:R612"/>
    <mergeCell ref="T774:T775"/>
    <mergeCell ref="C680:C683"/>
    <mergeCell ref="D537:D541"/>
    <mergeCell ref="C537:C541"/>
    <mergeCell ref="D543:D546"/>
    <mergeCell ref="C543:C546"/>
    <mergeCell ref="D535:D536"/>
    <mergeCell ref="C535:C536"/>
    <mergeCell ref="S606:S610"/>
    <mergeCell ref="S611:S612"/>
    <mergeCell ref="R606:R607"/>
    <mergeCell ref="Q606:Q607"/>
    <mergeCell ref="P606:P607"/>
    <mergeCell ref="R616:R619"/>
    <mergeCell ref="S614:S615"/>
    <mergeCell ref="N706:N708"/>
    <mergeCell ref="S662:S664"/>
    <mergeCell ref="C560:C564"/>
    <mergeCell ref="D588:D590"/>
    <mergeCell ref="R798:R799"/>
    <mergeCell ref="S798:S799"/>
    <mergeCell ref="T793:T795"/>
    <mergeCell ref="O796:O797"/>
    <mergeCell ref="P796:P797"/>
    <mergeCell ref="Q796:Q797"/>
    <mergeCell ref="R796:R797"/>
    <mergeCell ref="P778:P779"/>
    <mergeCell ref="Q778:Q779"/>
    <mergeCell ref="R778:R779"/>
    <mergeCell ref="S778:S779"/>
    <mergeCell ref="Q793:Q795"/>
    <mergeCell ref="R793:R795"/>
    <mergeCell ref="S793:S795"/>
    <mergeCell ref="T798:T799"/>
    <mergeCell ref="R791:R792"/>
    <mergeCell ref="S791:S792"/>
    <mergeCell ref="R788:R790"/>
    <mergeCell ref="S788:S790"/>
    <mergeCell ref="T788:T790"/>
    <mergeCell ref="O798:O799"/>
    <mergeCell ref="P718:P719"/>
    <mergeCell ref="P709:P710"/>
    <mergeCell ref="O709:O710"/>
    <mergeCell ref="S711:S712"/>
    <mergeCell ref="S709:S710"/>
    <mergeCell ref="R709:R710"/>
    <mergeCell ref="Q709:Q710"/>
    <mergeCell ref="R613:R615"/>
    <mergeCell ref="Q613:Q615"/>
    <mergeCell ref="P613:P615"/>
    <mergeCell ref="O613:O615"/>
    <mergeCell ref="S665:S667"/>
    <mergeCell ref="S668:S670"/>
    <mergeCell ref="S671:S673"/>
    <mergeCell ref="S674:S676"/>
    <mergeCell ref="S677:S679"/>
    <mergeCell ref="S681:S683"/>
    <mergeCell ref="O716:O717"/>
    <mergeCell ref="P716:P717"/>
    <mergeCell ref="R595:R600"/>
    <mergeCell ref="Q595:Q600"/>
    <mergeCell ref="P595:P600"/>
    <mergeCell ref="O595:O600"/>
    <mergeCell ref="N595:N600"/>
    <mergeCell ref="S641:S643"/>
    <mergeCell ref="S644:S646"/>
    <mergeCell ref="S647:S649"/>
    <mergeCell ref="S650:S652"/>
    <mergeCell ref="S653:S655"/>
    <mergeCell ref="S656:S658"/>
    <mergeCell ref="S659:S661"/>
    <mergeCell ref="S602:S604"/>
    <mergeCell ref="C606:C607"/>
    <mergeCell ref="D606:D607"/>
    <mergeCell ref="I606:I607"/>
    <mergeCell ref="C608:C612"/>
    <mergeCell ref="D608:D612"/>
    <mergeCell ref="I608:I612"/>
    <mergeCell ref="R602:R605"/>
    <mergeCell ref="Q602:Q605"/>
    <mergeCell ref="P602:P605"/>
    <mergeCell ref="O602:O605"/>
    <mergeCell ref="N602:N605"/>
    <mergeCell ref="I616:I619"/>
    <mergeCell ref="Q616:Q619"/>
    <mergeCell ref="K616:K619"/>
    <mergeCell ref="K602:K605"/>
    <mergeCell ref="N616:N619"/>
    <mergeCell ref="N608:N612"/>
    <mergeCell ref="N613:N615"/>
    <mergeCell ref="S617:S619"/>
    <mergeCell ref="Q774:Q775"/>
    <mergeCell ref="R774:R775"/>
    <mergeCell ref="S776:S777"/>
    <mergeCell ref="R704:R705"/>
    <mergeCell ref="Q704:Q705"/>
    <mergeCell ref="O704:O705"/>
    <mergeCell ref="P704:P705"/>
    <mergeCell ref="T720:T721"/>
    <mergeCell ref="Q716:Q717"/>
    <mergeCell ref="R716:R717"/>
    <mergeCell ref="S716:S717"/>
    <mergeCell ref="T716:T717"/>
    <mergeCell ref="Q718:Q719"/>
    <mergeCell ref="Q720:Q721"/>
    <mergeCell ref="R720:R721"/>
    <mergeCell ref="R718:R719"/>
    <mergeCell ref="S720:S721"/>
    <mergeCell ref="S718:S719"/>
    <mergeCell ref="T718:T719"/>
    <mergeCell ref="O711:O712"/>
    <mergeCell ref="R730:R732"/>
    <mergeCell ref="Q706:Q708"/>
    <mergeCell ref="P706:P708"/>
    <mergeCell ref="O706:O708"/>
    <mergeCell ref="Q759:Q761"/>
    <mergeCell ref="R759:R761"/>
    <mergeCell ref="S749:S750"/>
    <mergeCell ref="T769:T770"/>
    <mergeCell ref="O764:O766"/>
    <mergeCell ref="P764:P766"/>
    <mergeCell ref="R762:R763"/>
    <mergeCell ref="S704:S705"/>
    <mergeCell ref="S973:S976"/>
    <mergeCell ref="S977:S984"/>
    <mergeCell ref="S985:S988"/>
    <mergeCell ref="S989:S992"/>
    <mergeCell ref="S632:S634"/>
    <mergeCell ref="S111:S112"/>
    <mergeCell ref="S115:S116"/>
    <mergeCell ref="S122:S131"/>
    <mergeCell ref="S133:S134"/>
    <mergeCell ref="S137:S138"/>
    <mergeCell ref="S141:S142"/>
    <mergeCell ref="S148:S157"/>
    <mergeCell ref="S159:S160"/>
    <mergeCell ref="S163:S164"/>
    <mergeCell ref="S167:S168"/>
    <mergeCell ref="S174:S183"/>
    <mergeCell ref="S185:S186"/>
    <mergeCell ref="S521:S523"/>
    <mergeCell ref="S524:S530"/>
    <mergeCell ref="S442:S451"/>
    <mergeCell ref="S453:S454"/>
    <mergeCell ref="S457:S458"/>
    <mergeCell ref="S405:S406"/>
    <mergeCell ref="S461:S462"/>
    <mergeCell ref="S759:S761"/>
    <mergeCell ref="S796:S797"/>
    <mergeCell ref="S433:S434"/>
    <mergeCell ref="S531:S533"/>
    <mergeCell ref="S509:S513"/>
    <mergeCell ref="S514:S515"/>
    <mergeCell ref="S485:S486"/>
    <mergeCell ref="S323:S324"/>
    <mergeCell ref="S237:S238"/>
    <mergeCell ref="S241:S242"/>
    <mergeCell ref="S245:S246"/>
    <mergeCell ref="S252:S261"/>
    <mergeCell ref="S263:S264"/>
    <mergeCell ref="S267:S268"/>
    <mergeCell ref="S271:S272"/>
    <mergeCell ref="S189:S190"/>
    <mergeCell ref="S193:S194"/>
    <mergeCell ref="S200:S209"/>
    <mergeCell ref="S211:S212"/>
    <mergeCell ref="S215:S216"/>
    <mergeCell ref="S219:S220"/>
    <mergeCell ref="S226:S235"/>
    <mergeCell ref="S969:S972"/>
    <mergeCell ref="S470:S479"/>
    <mergeCell ref="S481:S482"/>
    <mergeCell ref="S706:S708"/>
    <mergeCell ref="S489:S490"/>
    <mergeCell ref="S505:S507"/>
    <mergeCell ref="S414:S423"/>
    <mergeCell ref="S278:S287"/>
    <mergeCell ref="S289:S290"/>
    <mergeCell ref="S293:S294"/>
    <mergeCell ref="S297:S298"/>
    <mergeCell ref="S304:S313"/>
    <mergeCell ref="S315:S316"/>
    <mergeCell ref="S319:S320"/>
    <mergeCell ref="S429:S430"/>
    <mergeCell ref="S330:S339"/>
    <mergeCell ref="S341:S342"/>
    <mergeCell ref="S961:S968"/>
    <mergeCell ref="S397:S398"/>
    <mergeCell ref="S401:S402"/>
    <mergeCell ref="S774:S775"/>
    <mergeCell ref="T816:T817"/>
    <mergeCell ref="S864:S865"/>
    <mergeCell ref="T857:T858"/>
    <mergeCell ref="S857:S858"/>
    <mergeCell ref="T846:T847"/>
    <mergeCell ref="S730:S732"/>
    <mergeCell ref="T730:T732"/>
    <mergeCell ref="S544:S546"/>
    <mergeCell ref="S547:S553"/>
    <mergeCell ref="S554:S556"/>
    <mergeCell ref="S558:S562"/>
    <mergeCell ref="S563:S564"/>
    <mergeCell ref="S581:S585"/>
    <mergeCell ref="S586:S587"/>
    <mergeCell ref="S589:S590"/>
    <mergeCell ref="S592:S594"/>
    <mergeCell ref="S567:S569"/>
    <mergeCell ref="S577:S579"/>
    <mergeCell ref="T767:T768"/>
    <mergeCell ref="T706:T708"/>
    <mergeCell ref="T759:T761"/>
    <mergeCell ref="S762:S763"/>
    <mergeCell ref="T762:T763"/>
    <mergeCell ref="S830:S834"/>
    <mergeCell ref="T830:T834"/>
    <mergeCell ref="T776:T777"/>
    <mergeCell ref="S595:S600"/>
    <mergeCell ref="T685:T686"/>
    <mergeCell ref="S687:S688"/>
    <mergeCell ref="O720:O721"/>
    <mergeCell ref="P720:P721"/>
    <mergeCell ref="N718:N719"/>
    <mergeCell ref="O718:O719"/>
    <mergeCell ref="O730:O732"/>
    <mergeCell ref="P730:P732"/>
    <mergeCell ref="N735:N737"/>
    <mergeCell ref="O735:O737"/>
    <mergeCell ref="S345:S346"/>
    <mergeCell ref="S349:S350"/>
    <mergeCell ref="S358:S367"/>
    <mergeCell ref="S369:S370"/>
    <mergeCell ref="S377:S378"/>
    <mergeCell ref="S386:S395"/>
    <mergeCell ref="S425:S426"/>
    <mergeCell ref="S373:S374"/>
    <mergeCell ref="S685:S686"/>
    <mergeCell ref="S689:S690"/>
    <mergeCell ref="S570:S576"/>
    <mergeCell ref="R685:R686"/>
    <mergeCell ref="Q685:Q686"/>
    <mergeCell ref="O685:O686"/>
    <mergeCell ref="P685:P686"/>
    <mergeCell ref="P616:P619"/>
    <mergeCell ref="O616:O619"/>
    <mergeCell ref="Q608:Q612"/>
    <mergeCell ref="O608:O612"/>
    <mergeCell ref="P608:P612"/>
    <mergeCell ref="S635:S637"/>
    <mergeCell ref="S638:S640"/>
    <mergeCell ref="R706:R708"/>
    <mergeCell ref="S540:S541"/>
    <mergeCell ref="N714:N715"/>
    <mergeCell ref="O714:O715"/>
    <mergeCell ref="Q711:Q712"/>
    <mergeCell ref="P711:P712"/>
    <mergeCell ref="N711:N712"/>
    <mergeCell ref="P714:P715"/>
    <mergeCell ref="Q714:Q715"/>
    <mergeCell ref="R714:R715"/>
    <mergeCell ref="T714:T715"/>
    <mergeCell ref="S714:S715"/>
    <mergeCell ref="N747:N748"/>
    <mergeCell ref="O747:O748"/>
    <mergeCell ref="S740:S741"/>
    <mergeCell ref="T747:T748"/>
    <mergeCell ref="N745:N746"/>
    <mergeCell ref="O745:O746"/>
    <mergeCell ref="P745:P746"/>
    <mergeCell ref="O740:O741"/>
    <mergeCell ref="T733:T734"/>
    <mergeCell ref="P738:P739"/>
    <mergeCell ref="O738:O739"/>
    <mergeCell ref="P740:P741"/>
    <mergeCell ref="Q740:Q741"/>
    <mergeCell ref="R740:R741"/>
    <mergeCell ref="T740:T741"/>
    <mergeCell ref="N743:N744"/>
    <mergeCell ref="O743:O744"/>
    <mergeCell ref="P743:P744"/>
    <mergeCell ref="T743:T744"/>
    <mergeCell ref="N720:N721"/>
    <mergeCell ref="N738:N739"/>
    <mergeCell ref="N733:N734"/>
    <mergeCell ref="N767:N768"/>
    <mergeCell ref="N772:N773"/>
    <mergeCell ref="O772:O773"/>
    <mergeCell ref="N709:N710"/>
    <mergeCell ref="T709:T710"/>
    <mergeCell ref="Q745:Q746"/>
    <mergeCell ref="R745:R746"/>
    <mergeCell ref="S745:S746"/>
    <mergeCell ref="Q749:Q750"/>
    <mergeCell ref="R749:R750"/>
    <mergeCell ref="T749:T750"/>
    <mergeCell ref="T745:T746"/>
    <mergeCell ref="O767:O768"/>
    <mergeCell ref="P767:P768"/>
    <mergeCell ref="Q767:Q768"/>
    <mergeCell ref="R767:R768"/>
    <mergeCell ref="S767:S768"/>
    <mergeCell ref="Q769:Q770"/>
    <mergeCell ref="R769:R770"/>
    <mergeCell ref="T735:T737"/>
    <mergeCell ref="N730:N732"/>
    <mergeCell ref="Q730:Q732"/>
    <mergeCell ref="S769:S770"/>
    <mergeCell ref="P747:P748"/>
    <mergeCell ref="Q747:Q748"/>
    <mergeCell ref="R747:R748"/>
    <mergeCell ref="S747:S748"/>
    <mergeCell ref="Q743:Q744"/>
    <mergeCell ref="R743:R744"/>
    <mergeCell ref="S743:S744"/>
    <mergeCell ref="N740:N741"/>
    <mergeCell ref="N716:N717"/>
    <mergeCell ref="N788:N790"/>
    <mergeCell ref="O788:O790"/>
    <mergeCell ref="N793:N795"/>
    <mergeCell ref="O793:O795"/>
    <mergeCell ref="P793:P795"/>
    <mergeCell ref="N791:N792"/>
    <mergeCell ref="O791:O792"/>
    <mergeCell ref="P791:P792"/>
    <mergeCell ref="Q791:Q792"/>
    <mergeCell ref="N776:N777"/>
    <mergeCell ref="O776:O777"/>
    <mergeCell ref="P776:P777"/>
    <mergeCell ref="N774:N775"/>
    <mergeCell ref="N749:N750"/>
    <mergeCell ref="O749:O750"/>
    <mergeCell ref="P749:P750"/>
    <mergeCell ref="S772:S773"/>
    <mergeCell ref="O759:O761"/>
    <mergeCell ref="P759:P761"/>
    <mergeCell ref="N759:N761"/>
    <mergeCell ref="N762:N763"/>
    <mergeCell ref="O762:O763"/>
    <mergeCell ref="P762:P763"/>
    <mergeCell ref="Q762:Q763"/>
    <mergeCell ref="O774:O775"/>
    <mergeCell ref="P774:P775"/>
    <mergeCell ref="Q776:Q777"/>
    <mergeCell ref="R776:R777"/>
    <mergeCell ref="R764:R766"/>
    <mergeCell ref="S764:S766"/>
    <mergeCell ref="Q764:Q766"/>
    <mergeCell ref="N764:N766"/>
    <mergeCell ref="R809:R810"/>
    <mergeCell ref="S809:S810"/>
    <mergeCell ref="T809:T810"/>
    <mergeCell ref="N807:N808"/>
    <mergeCell ref="O807:O808"/>
    <mergeCell ref="P807:P808"/>
    <mergeCell ref="Q807:Q808"/>
    <mergeCell ref="R807:R808"/>
    <mergeCell ref="S807:S808"/>
    <mergeCell ref="T802:T803"/>
    <mergeCell ref="N804:N805"/>
    <mergeCell ref="O804:O805"/>
    <mergeCell ref="P804:P805"/>
    <mergeCell ref="Q804:Q805"/>
    <mergeCell ref="R804:R805"/>
    <mergeCell ref="S804:S805"/>
    <mergeCell ref="T804:T805"/>
    <mergeCell ref="N802:N803"/>
    <mergeCell ref="O802:O803"/>
    <mergeCell ref="P802:P803"/>
    <mergeCell ref="Q802:Q803"/>
    <mergeCell ref="O811:O813"/>
    <mergeCell ref="P811:P813"/>
    <mergeCell ref="N816:N817"/>
    <mergeCell ref="O816:O817"/>
    <mergeCell ref="N846:N847"/>
    <mergeCell ref="O846:O847"/>
    <mergeCell ref="P846:P847"/>
    <mergeCell ref="Q846:Q847"/>
    <mergeCell ref="R846:R847"/>
    <mergeCell ref="S846:S847"/>
    <mergeCell ref="T807:T808"/>
    <mergeCell ref="T772:T773"/>
    <mergeCell ref="N769:N770"/>
    <mergeCell ref="O769:O770"/>
    <mergeCell ref="P769:P770"/>
    <mergeCell ref="P816:P817"/>
    <mergeCell ref="Q816:Q817"/>
    <mergeCell ref="R816:R817"/>
    <mergeCell ref="S816:S817"/>
    <mergeCell ref="N778:N779"/>
    <mergeCell ref="O778:O779"/>
    <mergeCell ref="P772:P773"/>
    <mergeCell ref="Q772:Q773"/>
    <mergeCell ref="R772:R773"/>
    <mergeCell ref="N798:N799"/>
    <mergeCell ref="N796:N797"/>
    <mergeCell ref="R802:R803"/>
    <mergeCell ref="S802:S803"/>
    <mergeCell ref="N809:N810"/>
    <mergeCell ref="O809:O810"/>
    <mergeCell ref="P809:P810"/>
    <mergeCell ref="Q809:Q810"/>
    <mergeCell ref="N843:N844"/>
    <mergeCell ref="O843:O844"/>
    <mergeCell ref="P843:P844"/>
    <mergeCell ref="S821:S822"/>
    <mergeCell ref="T864:T865"/>
    <mergeCell ref="R864:R865"/>
    <mergeCell ref="Q864:Q865"/>
    <mergeCell ref="R852:R853"/>
    <mergeCell ref="Q852:Q853"/>
    <mergeCell ref="S861:S863"/>
    <mergeCell ref="R861:R863"/>
    <mergeCell ref="P864:P865"/>
    <mergeCell ref="O864:O865"/>
    <mergeCell ref="N848:N850"/>
    <mergeCell ref="O848:O850"/>
    <mergeCell ref="P848:P850"/>
    <mergeCell ref="Q848:Q850"/>
    <mergeCell ref="R848:R850"/>
    <mergeCell ref="S848:S850"/>
    <mergeCell ref="T848:T850"/>
    <mergeCell ref="O898:O900"/>
    <mergeCell ref="N898:N900"/>
    <mergeCell ref="T896:T897"/>
    <mergeCell ref="S896:S897"/>
    <mergeCell ref="R896:R897"/>
    <mergeCell ref="Q896:Q897"/>
    <mergeCell ref="P896:P897"/>
    <mergeCell ref="O896:O897"/>
    <mergeCell ref="N896:N897"/>
    <mergeCell ref="Q843:Q844"/>
    <mergeCell ref="R843:R844"/>
    <mergeCell ref="S843:S844"/>
    <mergeCell ref="T843:T844"/>
    <mergeCell ref="T898:T900"/>
    <mergeCell ref="S898:S900"/>
    <mergeCell ref="R898:R900"/>
    <mergeCell ref="Q898:Q900"/>
    <mergeCell ref="P898:P900"/>
    <mergeCell ref="T880:T884"/>
    <mergeCell ref="S880:S884"/>
    <mergeCell ref="T893:T894"/>
    <mergeCell ref="S893:S894"/>
    <mergeCell ref="R893:R894"/>
    <mergeCell ref="Q893:Q894"/>
    <mergeCell ref="P893:P894"/>
    <mergeCell ref="T866:T867"/>
    <mergeCell ref="S866:S867"/>
    <mergeCell ref="R866:R867"/>
    <mergeCell ref="Q866:Q867"/>
    <mergeCell ref="P866:P867"/>
    <mergeCell ref="T861:T863"/>
    <mergeCell ref="N864:N865"/>
    <mergeCell ref="O866:O867"/>
    <mergeCell ref="N866:N867"/>
    <mergeCell ref="T869:T870"/>
    <mergeCell ref="S869:S870"/>
    <mergeCell ref="R869:R870"/>
    <mergeCell ref="Q869:Q870"/>
    <mergeCell ref="P869:P870"/>
    <mergeCell ref="O869:O870"/>
    <mergeCell ref="N869:N870"/>
    <mergeCell ref="O893:O894"/>
    <mergeCell ref="N893:N894"/>
    <mergeCell ref="N880:N884"/>
    <mergeCell ref="O880:O884"/>
    <mergeCell ref="P880:P884"/>
    <mergeCell ref="Q880:Q884"/>
    <mergeCell ref="R880:R884"/>
    <mergeCell ref="T871:T872"/>
    <mergeCell ref="S871:S872"/>
    <mergeCell ref="R871:R872"/>
    <mergeCell ref="Q871:Q872"/>
    <mergeCell ref="P871:P872"/>
    <mergeCell ref="O871:O872"/>
    <mergeCell ref="N871:N872"/>
    <mergeCell ref="P874:P878"/>
    <mergeCell ref="O874:O878"/>
    <mergeCell ref="N874:N878"/>
    <mergeCell ref="T874:T878"/>
    <mergeCell ref="S874:S878"/>
    <mergeCell ref="R874:R878"/>
    <mergeCell ref="Q874:Q878"/>
    <mergeCell ref="N704:N705"/>
    <mergeCell ref="T704:T705"/>
    <mergeCell ref="T711:T712"/>
    <mergeCell ref="R711:R712"/>
    <mergeCell ref="R857:R858"/>
    <mergeCell ref="Q857:Q858"/>
    <mergeCell ref="P857:P858"/>
    <mergeCell ref="O857:O858"/>
    <mergeCell ref="N857:N858"/>
    <mergeCell ref="T859:T860"/>
    <mergeCell ref="S859:S860"/>
    <mergeCell ref="R859:R860"/>
    <mergeCell ref="Q859:Q860"/>
    <mergeCell ref="P859:P860"/>
    <mergeCell ref="O859:O860"/>
    <mergeCell ref="N859:N860"/>
    <mergeCell ref="Q861:Q863"/>
    <mergeCell ref="P861:P863"/>
    <mergeCell ref="O861:O863"/>
    <mergeCell ref="N861:N863"/>
    <mergeCell ref="P852:P853"/>
    <mergeCell ref="O852:O853"/>
    <mergeCell ref="N852:N853"/>
    <mergeCell ref="T854:T855"/>
    <mergeCell ref="S854:S855"/>
    <mergeCell ref="R854:R855"/>
    <mergeCell ref="Q854:Q855"/>
    <mergeCell ref="P854:P855"/>
    <mergeCell ref="O854:O855"/>
    <mergeCell ref="N854:N855"/>
    <mergeCell ref="T852:T853"/>
    <mergeCell ref="S852:S853"/>
    <mergeCell ref="N701:N703"/>
    <mergeCell ref="S701:S703"/>
    <mergeCell ref="T701:T703"/>
    <mergeCell ref="T689:T690"/>
    <mergeCell ref="R687:R688"/>
    <mergeCell ref="Q687:Q688"/>
    <mergeCell ref="P687:P688"/>
    <mergeCell ref="O687:O688"/>
    <mergeCell ref="N687:N688"/>
    <mergeCell ref="N689:N690"/>
    <mergeCell ref="O689:O690"/>
    <mergeCell ref="P689:P690"/>
    <mergeCell ref="Q689:Q690"/>
    <mergeCell ref="R689:R690"/>
    <mergeCell ref="N691:N692"/>
    <mergeCell ref="O691:O692"/>
    <mergeCell ref="P691:P692"/>
    <mergeCell ref="T691:T692"/>
    <mergeCell ref="Q691:Q692"/>
    <mergeCell ref="R691:R692"/>
    <mergeCell ref="S691:S692"/>
    <mergeCell ref="T687:T688"/>
    <mergeCell ref="R701:R703"/>
    <mergeCell ref="Q701:Q703"/>
    <mergeCell ref="P701:P703"/>
    <mergeCell ref="O701:O703"/>
    <mergeCell ref="N819:N820"/>
    <mergeCell ref="O819:O820"/>
    <mergeCell ref="P819:P820"/>
    <mergeCell ref="Q819:Q820"/>
    <mergeCell ref="R819:R820"/>
    <mergeCell ref="S819:S820"/>
    <mergeCell ref="T819:T820"/>
    <mergeCell ref="Q811:Q813"/>
    <mergeCell ref="R811:R813"/>
    <mergeCell ref="S811:S813"/>
    <mergeCell ref="T811:T813"/>
    <mergeCell ref="N814:N815"/>
    <mergeCell ref="O814:O815"/>
    <mergeCell ref="P814:P815"/>
    <mergeCell ref="Q814:Q815"/>
    <mergeCell ref="T821:T822"/>
    <mergeCell ref="N824:N828"/>
    <mergeCell ref="O824:O828"/>
    <mergeCell ref="P824:P828"/>
    <mergeCell ref="Q824:Q828"/>
    <mergeCell ref="R824:R828"/>
    <mergeCell ref="S824:S828"/>
    <mergeCell ref="N821:N822"/>
    <mergeCell ref="O821:O822"/>
    <mergeCell ref="P821:P822"/>
    <mergeCell ref="Q821:Q822"/>
    <mergeCell ref="R821:R822"/>
    <mergeCell ref="T824:T828"/>
    <mergeCell ref="R814:R815"/>
    <mergeCell ref="S814:S815"/>
    <mergeCell ref="T814:T815"/>
    <mergeCell ref="N811:N813"/>
    <mergeCell ref="O733:O734"/>
    <mergeCell ref="P733:P734"/>
    <mergeCell ref="Q733:Q734"/>
    <mergeCell ref="R733:R734"/>
    <mergeCell ref="S733:S734"/>
    <mergeCell ref="T738:T739"/>
    <mergeCell ref="P735:P737"/>
    <mergeCell ref="Q735:Q737"/>
    <mergeCell ref="R735:R737"/>
    <mergeCell ref="S735:S737"/>
    <mergeCell ref="S738:S739"/>
    <mergeCell ref="R738:R739"/>
    <mergeCell ref="Q738:Q739"/>
    <mergeCell ref="N20:N21"/>
    <mergeCell ref="O20:O21"/>
    <mergeCell ref="P20:P21"/>
    <mergeCell ref="Q20:Q21"/>
    <mergeCell ref="R20:R21"/>
    <mergeCell ref="S20:S21"/>
    <mergeCell ref="N22:N24"/>
    <mergeCell ref="O22:O24"/>
    <mergeCell ref="P22:P24"/>
    <mergeCell ref="Q22:Q24"/>
    <mergeCell ref="R22:R24"/>
    <mergeCell ref="S22:S24"/>
    <mergeCell ref="N36:N37"/>
    <mergeCell ref="O36:O37"/>
    <mergeCell ref="P36:P37"/>
    <mergeCell ref="Q36:Q37"/>
    <mergeCell ref="R36:R37"/>
    <mergeCell ref="S36:S37"/>
    <mergeCell ref="P30:P32"/>
    <mergeCell ref="Q30:Q32"/>
    <mergeCell ref="R30:R32"/>
    <mergeCell ref="S30:S32"/>
    <mergeCell ref="N38:N40"/>
    <mergeCell ref="O38:O40"/>
    <mergeCell ref="P38:P40"/>
    <mergeCell ref="Q38:Q40"/>
    <mergeCell ref="R38:R40"/>
    <mergeCell ref="S38:S40"/>
    <mergeCell ref="N28:N29"/>
    <mergeCell ref="O28:O29"/>
    <mergeCell ref="P28:P29"/>
    <mergeCell ref="Q28:Q29"/>
    <mergeCell ref="R28:R29"/>
    <mergeCell ref="S28:S29"/>
    <mergeCell ref="N30:N32"/>
    <mergeCell ref="O30:O32"/>
    <mergeCell ref="P6:P8"/>
    <mergeCell ref="Q6:Q8"/>
    <mergeCell ref="R6:R8"/>
    <mergeCell ref="S6:S8"/>
    <mergeCell ref="N12:N13"/>
    <mergeCell ref="O12:O13"/>
    <mergeCell ref="P12:P13"/>
    <mergeCell ref="Q12:Q13"/>
    <mergeCell ref="R12:R13"/>
    <mergeCell ref="S12:S13"/>
    <mergeCell ref="N14:N16"/>
    <mergeCell ref="O14:O16"/>
    <mergeCell ref="P14:P16"/>
    <mergeCell ref="Q14:Q16"/>
    <mergeCell ref="R14:R16"/>
    <mergeCell ref="S14:S16"/>
    <mergeCell ref="N6:N8"/>
    <mergeCell ref="O6:O8"/>
    <mergeCell ref="R93:R95"/>
    <mergeCell ref="N81:N83"/>
    <mergeCell ref="N93:N95"/>
    <mergeCell ref="D84:D86"/>
    <mergeCell ref="N89:N90"/>
    <mergeCell ref="K70:K79"/>
    <mergeCell ref="N54:N56"/>
    <mergeCell ref="O54:O56"/>
    <mergeCell ref="P54:P56"/>
    <mergeCell ref="Q54:Q56"/>
    <mergeCell ref="R54:R56"/>
    <mergeCell ref="S54:S56"/>
    <mergeCell ref="N44:N45"/>
    <mergeCell ref="O44:O45"/>
    <mergeCell ref="P44:P45"/>
    <mergeCell ref="Q44:Q45"/>
    <mergeCell ref="R44:R45"/>
    <mergeCell ref="S44:S45"/>
    <mergeCell ref="N46:N48"/>
    <mergeCell ref="O46:O48"/>
    <mergeCell ref="S62:S64"/>
    <mergeCell ref="O81:O83"/>
    <mergeCell ref="P81:P83"/>
    <mergeCell ref="Q81:Q83"/>
    <mergeCell ref="S68:S69"/>
    <mergeCell ref="N60:N61"/>
    <mergeCell ref="O60:O61"/>
    <mergeCell ref="P60:P61"/>
    <mergeCell ref="Q60:Q61"/>
    <mergeCell ref="R60:R61"/>
    <mergeCell ref="S60:S61"/>
    <mergeCell ref="N62:N64"/>
    <mergeCell ref="P46:P48"/>
    <mergeCell ref="Q46:Q48"/>
    <mergeCell ref="R46:R48"/>
    <mergeCell ref="S46:S48"/>
    <mergeCell ref="S70:S79"/>
    <mergeCell ref="S81:S82"/>
    <mergeCell ref="S85:S86"/>
    <mergeCell ref="S89:S90"/>
    <mergeCell ref="N68:N69"/>
    <mergeCell ref="O68:O69"/>
    <mergeCell ref="P68:P69"/>
    <mergeCell ref="Q68:Q69"/>
    <mergeCell ref="R68:R69"/>
    <mergeCell ref="O62:O64"/>
    <mergeCell ref="P62:P64"/>
    <mergeCell ref="Q62:Q64"/>
    <mergeCell ref="R62:R64"/>
    <mergeCell ref="R81:R83"/>
    <mergeCell ref="Q89:Q90"/>
    <mergeCell ref="N52:N53"/>
    <mergeCell ref="O52:O53"/>
    <mergeCell ref="P52:P53"/>
    <mergeCell ref="Q52:Q53"/>
    <mergeCell ref="R52:R53"/>
    <mergeCell ref="S52:S53"/>
    <mergeCell ref="D70:D79"/>
    <mergeCell ref="S96:S105"/>
    <mergeCell ref="S107:S108"/>
    <mergeCell ref="D81:D83"/>
    <mergeCell ref="C84:C86"/>
    <mergeCell ref="O84:O86"/>
    <mergeCell ref="P84:P86"/>
    <mergeCell ref="Q84:Q86"/>
    <mergeCell ref="N87:N88"/>
    <mergeCell ref="O87:O88"/>
    <mergeCell ref="P87:P88"/>
    <mergeCell ref="Q87:Q88"/>
    <mergeCell ref="C87:C88"/>
    <mergeCell ref="C89:C90"/>
    <mergeCell ref="D96:D105"/>
    <mergeCell ref="K81:K83"/>
    <mergeCell ref="N84:N86"/>
    <mergeCell ref="O89:O90"/>
    <mergeCell ref="P89:P90"/>
    <mergeCell ref="C93:C95"/>
    <mergeCell ref="C70:C79"/>
    <mergeCell ref="R89:R90"/>
    <mergeCell ref="R84:R86"/>
    <mergeCell ref="R87:R88"/>
    <mergeCell ref="C96:C105"/>
    <mergeCell ref="O93:O95"/>
    <mergeCell ref="P93:P95"/>
    <mergeCell ref="I81:I83"/>
    <mergeCell ref="I84:I86"/>
    <mergeCell ref="I87:I88"/>
    <mergeCell ref="I89:I90"/>
    <mergeCell ref="Q93:Q95"/>
    <mergeCell ref="D119:D121"/>
    <mergeCell ref="K119:K121"/>
    <mergeCell ref="D122:D131"/>
    <mergeCell ref="K122:K131"/>
    <mergeCell ref="D165:D166"/>
    <mergeCell ref="D167:D168"/>
    <mergeCell ref="D171:D173"/>
    <mergeCell ref="K171:K173"/>
    <mergeCell ref="D174:D183"/>
    <mergeCell ref="K174:K183"/>
    <mergeCell ref="D87:D88"/>
    <mergeCell ref="D133:D135"/>
    <mergeCell ref="K133:K135"/>
    <mergeCell ref="D136:D138"/>
    <mergeCell ref="D139:D140"/>
    <mergeCell ref="D145:D147"/>
    <mergeCell ref="K145:K147"/>
    <mergeCell ref="D148:D157"/>
    <mergeCell ref="K148:K157"/>
    <mergeCell ref="K96:K105"/>
    <mergeCell ref="D107:D109"/>
    <mergeCell ref="K107:K109"/>
    <mergeCell ref="D110:D112"/>
    <mergeCell ref="D113:D114"/>
    <mergeCell ref="I165:I166"/>
    <mergeCell ref="I167:I168"/>
    <mergeCell ref="I171:I173"/>
    <mergeCell ref="D93:D95"/>
    <mergeCell ref="D89:D90"/>
    <mergeCell ref="K93:K95"/>
    <mergeCell ref="D162:D164"/>
    <mergeCell ref="D115:D116"/>
    <mergeCell ref="D219:D220"/>
    <mergeCell ref="D223:D225"/>
    <mergeCell ref="K223:K225"/>
    <mergeCell ref="D185:D187"/>
    <mergeCell ref="K185:K187"/>
    <mergeCell ref="D188:D190"/>
    <mergeCell ref="D191:D192"/>
    <mergeCell ref="D193:D194"/>
    <mergeCell ref="D197:D199"/>
    <mergeCell ref="K197:K199"/>
    <mergeCell ref="D200:D209"/>
    <mergeCell ref="K200:K209"/>
    <mergeCell ref="E188:E190"/>
    <mergeCell ref="F188:F190"/>
    <mergeCell ref="G188:G190"/>
    <mergeCell ref="H188:H190"/>
    <mergeCell ref="K188:K190"/>
    <mergeCell ref="E191:E192"/>
    <mergeCell ref="F191:F192"/>
    <mergeCell ref="G191:G192"/>
    <mergeCell ref="H191:H192"/>
    <mergeCell ref="K191:K192"/>
    <mergeCell ref="E193:E194"/>
    <mergeCell ref="F193:F194"/>
    <mergeCell ref="G193:G194"/>
    <mergeCell ref="E214:E216"/>
    <mergeCell ref="F214:F216"/>
    <mergeCell ref="G214:G216"/>
    <mergeCell ref="H214:H216"/>
    <mergeCell ref="D226:D235"/>
    <mergeCell ref="K226:K235"/>
    <mergeCell ref="D237:D239"/>
    <mergeCell ref="K237:K239"/>
    <mergeCell ref="D240:D242"/>
    <mergeCell ref="D243:D244"/>
    <mergeCell ref="D245:D246"/>
    <mergeCell ref="D249:D251"/>
    <mergeCell ref="K249:K251"/>
    <mergeCell ref="D252:D261"/>
    <mergeCell ref="K252:K261"/>
    <mergeCell ref="I219:I220"/>
    <mergeCell ref="I237:I239"/>
    <mergeCell ref="I240:I242"/>
    <mergeCell ref="I243:I244"/>
    <mergeCell ref="I245:I246"/>
    <mergeCell ref="D211:D213"/>
    <mergeCell ref="K211:K213"/>
    <mergeCell ref="D214:D216"/>
    <mergeCell ref="D217:D218"/>
    <mergeCell ref="J224:J225"/>
    <mergeCell ref="I249:I251"/>
    <mergeCell ref="J250:J251"/>
    <mergeCell ref="E240:E242"/>
    <mergeCell ref="F240:F242"/>
    <mergeCell ref="G240:G242"/>
    <mergeCell ref="H240:H242"/>
    <mergeCell ref="K240:K242"/>
    <mergeCell ref="E243:E244"/>
    <mergeCell ref="F243:F244"/>
    <mergeCell ref="G243:G244"/>
    <mergeCell ref="H243:H244"/>
    <mergeCell ref="D263:D265"/>
    <mergeCell ref="K263:K265"/>
    <mergeCell ref="D266:D268"/>
    <mergeCell ref="D269:D270"/>
    <mergeCell ref="D271:D272"/>
    <mergeCell ref="D275:D277"/>
    <mergeCell ref="K275:K277"/>
    <mergeCell ref="D278:D287"/>
    <mergeCell ref="K278:K287"/>
    <mergeCell ref="D289:D291"/>
    <mergeCell ref="K289:K291"/>
    <mergeCell ref="D292:D294"/>
    <mergeCell ref="D295:D296"/>
    <mergeCell ref="I271:I272"/>
    <mergeCell ref="I289:I291"/>
    <mergeCell ref="I292:I294"/>
    <mergeCell ref="I295:I296"/>
    <mergeCell ref="I263:I265"/>
    <mergeCell ref="I266:I268"/>
    <mergeCell ref="I269:I270"/>
    <mergeCell ref="I275:I277"/>
    <mergeCell ref="J276:J277"/>
    <mergeCell ref="E292:E294"/>
    <mergeCell ref="F292:F294"/>
    <mergeCell ref="G292:G294"/>
    <mergeCell ref="H292:H294"/>
    <mergeCell ref="K292:K294"/>
    <mergeCell ref="E295:E296"/>
    <mergeCell ref="F295:F296"/>
    <mergeCell ref="G295:G296"/>
    <mergeCell ref="H295:H296"/>
    <mergeCell ref="K295:K296"/>
    <mergeCell ref="D297:D298"/>
    <mergeCell ref="D301:D303"/>
    <mergeCell ref="K301:K303"/>
    <mergeCell ref="D304:D313"/>
    <mergeCell ref="K304:K313"/>
    <mergeCell ref="D315:D317"/>
    <mergeCell ref="K315:K317"/>
    <mergeCell ref="D321:D322"/>
    <mergeCell ref="D323:D324"/>
    <mergeCell ref="D327:D329"/>
    <mergeCell ref="K327:K329"/>
    <mergeCell ref="D330:D339"/>
    <mergeCell ref="K330:K339"/>
    <mergeCell ref="D318:D320"/>
    <mergeCell ref="I297:I298"/>
    <mergeCell ref="I315:I317"/>
    <mergeCell ref="I318:I320"/>
    <mergeCell ref="I321:I322"/>
    <mergeCell ref="I323:I324"/>
    <mergeCell ref="I301:I303"/>
    <mergeCell ref="J302:J303"/>
    <mergeCell ref="I327:I329"/>
    <mergeCell ref="J328:J329"/>
    <mergeCell ref="E297:E298"/>
    <mergeCell ref="F297:F298"/>
    <mergeCell ref="G297:G298"/>
    <mergeCell ref="H297:H298"/>
    <mergeCell ref="K297:K298"/>
    <mergeCell ref="E318:E320"/>
    <mergeCell ref="F318:F320"/>
    <mergeCell ref="G318:G320"/>
    <mergeCell ref="H318:H320"/>
    <mergeCell ref="D341:D343"/>
    <mergeCell ref="K341:K343"/>
    <mergeCell ref="D344:D346"/>
    <mergeCell ref="D347:D348"/>
    <mergeCell ref="D349:D350"/>
    <mergeCell ref="D355:D357"/>
    <mergeCell ref="K355:K357"/>
    <mergeCell ref="D358:D367"/>
    <mergeCell ref="K358:K367"/>
    <mergeCell ref="D369:D371"/>
    <mergeCell ref="K369:K371"/>
    <mergeCell ref="D372:D374"/>
    <mergeCell ref="D375:D376"/>
    <mergeCell ref="I341:I343"/>
    <mergeCell ref="I344:I346"/>
    <mergeCell ref="I347:I348"/>
    <mergeCell ref="I349:I350"/>
    <mergeCell ref="I375:I376"/>
    <mergeCell ref="I355:I357"/>
    <mergeCell ref="J356:J357"/>
    <mergeCell ref="I369:I371"/>
    <mergeCell ref="I372:I374"/>
    <mergeCell ref="E349:E350"/>
    <mergeCell ref="F349:F350"/>
    <mergeCell ref="G349:G350"/>
    <mergeCell ref="H349:H350"/>
    <mergeCell ref="K349:K350"/>
    <mergeCell ref="E372:E374"/>
    <mergeCell ref="F372:F374"/>
    <mergeCell ref="G372:G374"/>
    <mergeCell ref="H372:H374"/>
    <mergeCell ref="K372:K374"/>
    <mergeCell ref="I405:I406"/>
    <mergeCell ref="I425:I427"/>
    <mergeCell ref="I428:I430"/>
    <mergeCell ref="I453:I455"/>
    <mergeCell ref="I456:I458"/>
    <mergeCell ref="I459:I460"/>
    <mergeCell ref="I439:I441"/>
    <mergeCell ref="D461:D462"/>
    <mergeCell ref="D467:D469"/>
    <mergeCell ref="K467:K469"/>
    <mergeCell ref="D470:D479"/>
    <mergeCell ref="I411:I413"/>
    <mergeCell ref="J412:J413"/>
    <mergeCell ref="D431:D432"/>
    <mergeCell ref="K414:K423"/>
    <mergeCell ref="K425:K427"/>
    <mergeCell ref="D439:D441"/>
    <mergeCell ref="F461:F462"/>
    <mergeCell ref="I431:I432"/>
    <mergeCell ref="E407:E408"/>
    <mergeCell ref="F407:F408"/>
    <mergeCell ref="G407:G408"/>
    <mergeCell ref="H407:H408"/>
    <mergeCell ref="I407:I408"/>
    <mergeCell ref="K407:K408"/>
    <mergeCell ref="G433:G434"/>
    <mergeCell ref="H433:H434"/>
    <mergeCell ref="K433:K434"/>
    <mergeCell ref="I433:I434"/>
    <mergeCell ref="K470:K479"/>
    <mergeCell ref="D453:D455"/>
    <mergeCell ref="K453:K455"/>
    <mergeCell ref="C193:C194"/>
    <mergeCell ref="C197:C199"/>
    <mergeCell ref="C200:C209"/>
    <mergeCell ref="C211:C213"/>
    <mergeCell ref="C214:C216"/>
    <mergeCell ref="C217:C218"/>
    <mergeCell ref="C295:C296"/>
    <mergeCell ref="C341:C343"/>
    <mergeCell ref="C344:C346"/>
    <mergeCell ref="C347:C348"/>
    <mergeCell ref="C349:C350"/>
    <mergeCell ref="C355:C357"/>
    <mergeCell ref="C358:C367"/>
    <mergeCell ref="C369:C371"/>
    <mergeCell ref="C226:C235"/>
    <mergeCell ref="C237:C239"/>
    <mergeCell ref="C240:C242"/>
    <mergeCell ref="C243:C244"/>
    <mergeCell ref="C245:C246"/>
    <mergeCell ref="C249:C251"/>
    <mergeCell ref="C252:C261"/>
    <mergeCell ref="C323:C324"/>
    <mergeCell ref="C327:C329"/>
    <mergeCell ref="C330:C339"/>
    <mergeCell ref="C351:C352"/>
    <mergeCell ref="C297:C298"/>
    <mergeCell ref="C301:C303"/>
    <mergeCell ref="C304:C313"/>
    <mergeCell ref="D383:D385"/>
    <mergeCell ref="C315:C317"/>
    <mergeCell ref="C318:C320"/>
    <mergeCell ref="C321:C322"/>
    <mergeCell ref="D386:D395"/>
    <mergeCell ref="D397:D399"/>
    <mergeCell ref="D400:D402"/>
    <mergeCell ref="C141:C142"/>
    <mergeCell ref="C145:C147"/>
    <mergeCell ref="C148:C157"/>
    <mergeCell ref="C159:C161"/>
    <mergeCell ref="C162:C164"/>
    <mergeCell ref="C165:C166"/>
    <mergeCell ref="C167:C168"/>
    <mergeCell ref="C171:C173"/>
    <mergeCell ref="C174:C183"/>
    <mergeCell ref="C263:C265"/>
    <mergeCell ref="C266:C268"/>
    <mergeCell ref="C269:C270"/>
    <mergeCell ref="C271:C272"/>
    <mergeCell ref="C275:C277"/>
    <mergeCell ref="C278:C287"/>
    <mergeCell ref="C289:C291"/>
    <mergeCell ref="C292:C294"/>
    <mergeCell ref="C219:C220"/>
    <mergeCell ref="C223:C225"/>
    <mergeCell ref="C185:C187"/>
    <mergeCell ref="C188:C190"/>
    <mergeCell ref="C383:C385"/>
    <mergeCell ref="C386:C395"/>
    <mergeCell ref="C397:C399"/>
    <mergeCell ref="C191:C192"/>
    <mergeCell ref="C400:C402"/>
    <mergeCell ref="C403:C404"/>
    <mergeCell ref="C405:C406"/>
    <mergeCell ref="C411:C413"/>
    <mergeCell ref="C414:C423"/>
    <mergeCell ref="C461:C462"/>
    <mergeCell ref="C467:C469"/>
    <mergeCell ref="C470:C479"/>
    <mergeCell ref="D405:D406"/>
    <mergeCell ref="D411:D413"/>
    <mergeCell ref="C425:C427"/>
    <mergeCell ref="C428:C430"/>
    <mergeCell ref="C431:C432"/>
    <mergeCell ref="C433:C434"/>
    <mergeCell ref="C439:C441"/>
    <mergeCell ref="C442:C451"/>
    <mergeCell ref="C453:C455"/>
    <mergeCell ref="C456:C458"/>
    <mergeCell ref="C459:C460"/>
    <mergeCell ref="C407:C408"/>
    <mergeCell ref="D407:D408"/>
    <mergeCell ref="D403:D404"/>
    <mergeCell ref="D425:D427"/>
    <mergeCell ref="D428:D430"/>
    <mergeCell ref="D433:D434"/>
    <mergeCell ref="J440:J441"/>
    <mergeCell ref="I467:I469"/>
    <mergeCell ref="J468:J469"/>
    <mergeCell ref="K439:K441"/>
    <mergeCell ref="K442:K451"/>
    <mergeCell ref="D442:D451"/>
    <mergeCell ref="K711:K712"/>
    <mergeCell ref="K709:K710"/>
    <mergeCell ref="D687:D688"/>
    <mergeCell ref="D689:D690"/>
    <mergeCell ref="G685:G686"/>
    <mergeCell ref="D626:D631"/>
    <mergeCell ref="D620:D625"/>
    <mergeCell ref="F685:F686"/>
    <mergeCell ref="E685:E686"/>
    <mergeCell ref="H687:H688"/>
    <mergeCell ref="G687:G688"/>
    <mergeCell ref="F687:F688"/>
    <mergeCell ref="E687:E688"/>
    <mergeCell ref="H689:H690"/>
    <mergeCell ref="G689:G690"/>
    <mergeCell ref="F689:F690"/>
    <mergeCell ref="D701:D703"/>
    <mergeCell ref="D711:D712"/>
    <mergeCell ref="I498:I499"/>
    <mergeCell ref="I502:I503"/>
    <mergeCell ref="D498:D503"/>
    <mergeCell ref="D602:D605"/>
    <mergeCell ref="I560:I564"/>
    <mergeCell ref="K613:K615"/>
    <mergeCell ref="D613:D615"/>
    <mergeCell ref="I613:I615"/>
    <mergeCell ref="K495:K497"/>
    <mergeCell ref="D560:D564"/>
    <mergeCell ref="C685:C686"/>
    <mergeCell ref="D685:D686"/>
    <mergeCell ref="C687:C688"/>
    <mergeCell ref="C689:C690"/>
    <mergeCell ref="C691:C692"/>
    <mergeCell ref="D691:D692"/>
    <mergeCell ref="E689:E690"/>
    <mergeCell ref="H691:H692"/>
    <mergeCell ref="G691:G692"/>
    <mergeCell ref="F691:F692"/>
    <mergeCell ref="D680:D683"/>
    <mergeCell ref="H626:H631"/>
    <mergeCell ref="G626:G631"/>
    <mergeCell ref="E626:E631"/>
    <mergeCell ref="I566:I569"/>
    <mergeCell ref="C577:C580"/>
    <mergeCell ref="D577:D580"/>
    <mergeCell ref="I581:I582"/>
    <mergeCell ref="D581:D582"/>
    <mergeCell ref="C581:C582"/>
    <mergeCell ref="D583:D587"/>
    <mergeCell ref="C583:C587"/>
    <mergeCell ref="I583:I587"/>
    <mergeCell ref="K608:K612"/>
    <mergeCell ref="C588:C590"/>
    <mergeCell ref="I588:I590"/>
    <mergeCell ref="D566:D569"/>
    <mergeCell ref="D570:D576"/>
    <mergeCell ref="C531:C534"/>
    <mergeCell ref="C554:C557"/>
    <mergeCell ref="D481:D483"/>
    <mergeCell ref="I691:I692"/>
    <mergeCell ref="I685:I686"/>
    <mergeCell ref="I687:I688"/>
    <mergeCell ref="I689:I690"/>
    <mergeCell ref="K691:K692"/>
    <mergeCell ref="K689:K690"/>
    <mergeCell ref="K687:K688"/>
    <mergeCell ref="K685:K686"/>
    <mergeCell ref="E691:E692"/>
    <mergeCell ref="H685:H686"/>
    <mergeCell ref="K706:K708"/>
    <mergeCell ref="K704:K705"/>
    <mergeCell ref="K701:K703"/>
    <mergeCell ref="I704:I705"/>
    <mergeCell ref="I535:I536"/>
    <mergeCell ref="I537:I541"/>
    <mergeCell ref="D554:D557"/>
    <mergeCell ref="K554:K557"/>
    <mergeCell ref="E558:E559"/>
    <mergeCell ref="F558:F559"/>
    <mergeCell ref="K558:K559"/>
    <mergeCell ref="D558:D559"/>
    <mergeCell ref="I558:I559"/>
    <mergeCell ref="H554:H557"/>
    <mergeCell ref="I554:I557"/>
    <mergeCell ref="I505:I508"/>
    <mergeCell ref="I509:I510"/>
    <mergeCell ref="I511:I515"/>
    <mergeCell ref="I520:I523"/>
    <mergeCell ref="D531:D534"/>
    <mergeCell ref="I524:I525"/>
    <mergeCell ref="F456:F458"/>
    <mergeCell ref="G456:G458"/>
    <mergeCell ref="H456:H458"/>
    <mergeCell ref="K456:K458"/>
    <mergeCell ref="E459:E460"/>
    <mergeCell ref="F459:F460"/>
    <mergeCell ref="G459:G460"/>
    <mergeCell ref="H459:H460"/>
    <mergeCell ref="K459:K460"/>
    <mergeCell ref="E461:E462"/>
    <mergeCell ref="I461:I462"/>
    <mergeCell ref="G461:G462"/>
    <mergeCell ref="H461:H462"/>
    <mergeCell ref="K461:K462"/>
    <mergeCell ref="K481:K483"/>
    <mergeCell ref="I481:I483"/>
    <mergeCell ref="I484:I486"/>
    <mergeCell ref="C511:C515"/>
    <mergeCell ref="D505:D508"/>
    <mergeCell ref="D509:D510"/>
    <mergeCell ref="D520:D523"/>
    <mergeCell ref="E484:E486"/>
    <mergeCell ref="F484:F486"/>
    <mergeCell ref="G484:G486"/>
    <mergeCell ref="H484:H486"/>
    <mergeCell ref="E487:E488"/>
    <mergeCell ref="F487:F488"/>
    <mergeCell ref="G487:G488"/>
    <mergeCell ref="H487:H488"/>
    <mergeCell ref="D489:D490"/>
    <mergeCell ref="C498:C503"/>
    <mergeCell ref="C505:C508"/>
    <mergeCell ref="C509:C510"/>
    <mergeCell ref="C520:C523"/>
    <mergeCell ref="C495:C497"/>
    <mergeCell ref="D495:D497"/>
    <mergeCell ref="I528:I529"/>
    <mergeCell ref="E489:E490"/>
    <mergeCell ref="F489:F490"/>
    <mergeCell ref="G489:G490"/>
    <mergeCell ref="H489:H490"/>
    <mergeCell ref="I487:I488"/>
    <mergeCell ref="D487:D488"/>
    <mergeCell ref="D484:D486"/>
    <mergeCell ref="F626:F631"/>
    <mergeCell ref="D511:D515"/>
    <mergeCell ref="F602:F605"/>
    <mergeCell ref="G602:G605"/>
    <mergeCell ref="H602:H605"/>
    <mergeCell ref="E606:E607"/>
    <mergeCell ref="F606:F607"/>
    <mergeCell ref="G606:G607"/>
    <mergeCell ref="H606:H607"/>
    <mergeCell ref="G558:G559"/>
    <mergeCell ref="H558:H559"/>
    <mergeCell ref="G520:G523"/>
    <mergeCell ref="E520:E523"/>
    <mergeCell ref="C711:C712"/>
    <mergeCell ref="H711:H712"/>
    <mergeCell ref="G711:G712"/>
    <mergeCell ref="F711:F712"/>
    <mergeCell ref="E711:E712"/>
    <mergeCell ref="F701:F703"/>
    <mergeCell ref="E701:E703"/>
    <mergeCell ref="D591:D594"/>
    <mergeCell ref="C616:C619"/>
    <mergeCell ref="D616:D619"/>
    <mergeCell ref="C602:C605"/>
    <mergeCell ref="C613:C615"/>
    <mergeCell ref="C566:C569"/>
    <mergeCell ref="C547:C552"/>
    <mergeCell ref="C558:C559"/>
    <mergeCell ref="I711:I712"/>
    <mergeCell ref="I706:I708"/>
    <mergeCell ref="H706:H708"/>
    <mergeCell ref="G706:G708"/>
    <mergeCell ref="F706:F708"/>
    <mergeCell ref="E706:E708"/>
    <mergeCell ref="D706:D708"/>
    <mergeCell ref="C706:C708"/>
    <mergeCell ref="H709:H710"/>
    <mergeCell ref="G709:G710"/>
    <mergeCell ref="F709:F710"/>
    <mergeCell ref="E709:E710"/>
    <mergeCell ref="D709:D710"/>
    <mergeCell ref="C709:C710"/>
    <mergeCell ref="I709:I710"/>
    <mergeCell ref="K714:K715"/>
    <mergeCell ref="K716:K717"/>
    <mergeCell ref="K718:K719"/>
    <mergeCell ref="K720:K721"/>
    <mergeCell ref="I733:I734"/>
    <mergeCell ref="H733:H734"/>
    <mergeCell ref="G733:G734"/>
    <mergeCell ref="F733:F734"/>
    <mergeCell ref="E733:E734"/>
    <mergeCell ref="K733:K734"/>
    <mergeCell ref="I718:I719"/>
    <mergeCell ref="H718:H719"/>
    <mergeCell ref="G718:G719"/>
    <mergeCell ref="F718:F719"/>
    <mergeCell ref="E718:E719"/>
    <mergeCell ref="D718:D719"/>
    <mergeCell ref="C718:C719"/>
    <mergeCell ref="I720:I721"/>
    <mergeCell ref="H720:H721"/>
    <mergeCell ref="F720:F721"/>
    <mergeCell ref="E720:E721"/>
    <mergeCell ref="D720:D721"/>
    <mergeCell ref="C720:C721"/>
    <mergeCell ref="I714:I715"/>
    <mergeCell ref="H714:H715"/>
    <mergeCell ref="G714:G715"/>
    <mergeCell ref="F714:F715"/>
    <mergeCell ref="E714:E715"/>
    <mergeCell ref="D714:D715"/>
    <mergeCell ref="C714:C715"/>
    <mergeCell ref="H716:H717"/>
    <mergeCell ref="G716:G717"/>
    <mergeCell ref="G743:G744"/>
    <mergeCell ref="F743:F744"/>
    <mergeCell ref="E743:E744"/>
    <mergeCell ref="D743:D744"/>
    <mergeCell ref="D745:D746"/>
    <mergeCell ref="C745:C746"/>
    <mergeCell ref="C743:C744"/>
    <mergeCell ref="I745:I746"/>
    <mergeCell ref="I716:I717"/>
    <mergeCell ref="K738:K739"/>
    <mergeCell ref="I743:I744"/>
    <mergeCell ref="H743:H744"/>
    <mergeCell ref="D733:D734"/>
    <mergeCell ref="C733:C734"/>
    <mergeCell ref="I738:I739"/>
    <mergeCell ref="H738:H739"/>
    <mergeCell ref="G738:G739"/>
    <mergeCell ref="F738:F739"/>
    <mergeCell ref="E738:E739"/>
    <mergeCell ref="D738:D739"/>
    <mergeCell ref="C738:C739"/>
    <mergeCell ref="K745:K746"/>
    <mergeCell ref="F716:F717"/>
    <mergeCell ref="E716:E717"/>
    <mergeCell ref="D716:D717"/>
    <mergeCell ref="C716:C717"/>
    <mergeCell ref="D769:D770"/>
    <mergeCell ref="C769:C770"/>
    <mergeCell ref="I769:I770"/>
    <mergeCell ref="K762:K763"/>
    <mergeCell ref="K767:K768"/>
    <mergeCell ref="C762:C763"/>
    <mergeCell ref="I762:I763"/>
    <mergeCell ref="I767:I768"/>
    <mergeCell ref="H767:H768"/>
    <mergeCell ref="G767:G768"/>
    <mergeCell ref="F767:F768"/>
    <mergeCell ref="E767:E768"/>
    <mergeCell ref="D767:D768"/>
    <mergeCell ref="C767:C768"/>
    <mergeCell ref="K749:K750"/>
    <mergeCell ref="K747:K748"/>
    <mergeCell ref="G720:G721"/>
    <mergeCell ref="K743:K744"/>
    <mergeCell ref="H762:H763"/>
    <mergeCell ref="G762:G763"/>
    <mergeCell ref="F762:F763"/>
    <mergeCell ref="E762:E763"/>
    <mergeCell ref="D762:D763"/>
    <mergeCell ref="I749:I750"/>
    <mergeCell ref="D749:D750"/>
    <mergeCell ref="C749:C750"/>
    <mergeCell ref="D747:D748"/>
    <mergeCell ref="C747:C748"/>
    <mergeCell ref="H749:H750"/>
    <mergeCell ref="H747:H748"/>
    <mergeCell ref="H745:H746"/>
    <mergeCell ref="G749:G750"/>
    <mergeCell ref="F776:F777"/>
    <mergeCell ref="G778:G779"/>
    <mergeCell ref="H778:H779"/>
    <mergeCell ref="H776:H777"/>
    <mergeCell ref="G776:G777"/>
    <mergeCell ref="E776:E777"/>
    <mergeCell ref="E774:E775"/>
    <mergeCell ref="F774:F775"/>
    <mergeCell ref="G774:G775"/>
    <mergeCell ref="H774:H775"/>
    <mergeCell ref="H772:H773"/>
    <mergeCell ref="G772:G773"/>
    <mergeCell ref="F772:F773"/>
    <mergeCell ref="E772:E773"/>
    <mergeCell ref="H769:H770"/>
    <mergeCell ref="G769:G770"/>
    <mergeCell ref="F769:F770"/>
    <mergeCell ref="E769:E770"/>
    <mergeCell ref="I747:I748"/>
    <mergeCell ref="G747:G748"/>
    <mergeCell ref="G745:G746"/>
    <mergeCell ref="F749:F750"/>
    <mergeCell ref="F747:F748"/>
    <mergeCell ref="F745:F746"/>
    <mergeCell ref="E749:E750"/>
    <mergeCell ref="E747:E748"/>
    <mergeCell ref="E745:E746"/>
    <mergeCell ref="K791:K792"/>
    <mergeCell ref="K796:K797"/>
    <mergeCell ref="C796:C797"/>
    <mergeCell ref="D796:D797"/>
    <mergeCell ref="E796:E797"/>
    <mergeCell ref="F796:F797"/>
    <mergeCell ref="G796:G797"/>
    <mergeCell ref="H796:H797"/>
    <mergeCell ref="I796:I797"/>
    <mergeCell ref="I791:I792"/>
    <mergeCell ref="H791:H792"/>
    <mergeCell ref="G791:G792"/>
    <mergeCell ref="F791:F792"/>
    <mergeCell ref="E791:E792"/>
    <mergeCell ref="D791:D792"/>
    <mergeCell ref="C791:C792"/>
    <mergeCell ref="D778:D779"/>
    <mergeCell ref="C778:C779"/>
    <mergeCell ref="F778:F779"/>
    <mergeCell ref="C776:C777"/>
    <mergeCell ref="C774:C775"/>
    <mergeCell ref="C772:C773"/>
    <mergeCell ref="K778:K779"/>
    <mergeCell ref="K776:K777"/>
    <mergeCell ref="K774:K775"/>
    <mergeCell ref="K772:K773"/>
    <mergeCell ref="I778:I779"/>
    <mergeCell ref="I776:I777"/>
    <mergeCell ref="I774:I775"/>
    <mergeCell ref="I772:I773"/>
    <mergeCell ref="D776:D777"/>
    <mergeCell ref="E778:E779"/>
    <mergeCell ref="D774:D775"/>
    <mergeCell ref="D772:D773"/>
    <mergeCell ref="C2:K2"/>
    <mergeCell ref="J94:J95"/>
    <mergeCell ref="I93:I95"/>
    <mergeCell ref="I107:I109"/>
    <mergeCell ref="I110:I112"/>
    <mergeCell ref="I113:I114"/>
    <mergeCell ref="I115:I116"/>
    <mergeCell ref="I119:I121"/>
    <mergeCell ref="J120:J121"/>
    <mergeCell ref="I133:I135"/>
    <mergeCell ref="I136:I138"/>
    <mergeCell ref="I139:I140"/>
    <mergeCell ref="I141:I142"/>
    <mergeCell ref="I145:I147"/>
    <mergeCell ref="J146:J147"/>
    <mergeCell ref="I159:I161"/>
    <mergeCell ref="I162:I164"/>
    <mergeCell ref="C107:C109"/>
    <mergeCell ref="C110:C112"/>
    <mergeCell ref="C113:C114"/>
    <mergeCell ref="C115:C116"/>
    <mergeCell ref="C119:C121"/>
    <mergeCell ref="C122:C131"/>
    <mergeCell ref="C133:C135"/>
    <mergeCell ref="C136:C138"/>
    <mergeCell ref="C139:C140"/>
    <mergeCell ref="D141:D142"/>
    <mergeCell ref="D159:D161"/>
    <mergeCell ref="K159:K161"/>
    <mergeCell ref="C81:C83"/>
    <mergeCell ref="D993:D995"/>
    <mergeCell ref="D996:D998"/>
    <mergeCell ref="D999:D1001"/>
    <mergeCell ref="D1002:D1004"/>
    <mergeCell ref="C1002:C1004"/>
    <mergeCell ref="C999:C1001"/>
    <mergeCell ref="C996:C998"/>
    <mergeCell ref="C993:C995"/>
    <mergeCell ref="I495:I497"/>
    <mergeCell ref="J496:J497"/>
    <mergeCell ref="J172:J173"/>
    <mergeCell ref="I197:I199"/>
    <mergeCell ref="J198:J199"/>
    <mergeCell ref="I223:I225"/>
    <mergeCell ref="G113:G114"/>
    <mergeCell ref="H113:H114"/>
    <mergeCell ref="K113:K114"/>
    <mergeCell ref="E115:E116"/>
    <mergeCell ref="F115:F116"/>
    <mergeCell ref="G115:G116"/>
    <mergeCell ref="H115:H116"/>
    <mergeCell ref="K115:K116"/>
    <mergeCell ref="E136:E138"/>
    <mergeCell ref="B70:B95"/>
    <mergeCell ref="B96:B121"/>
    <mergeCell ref="B304:B329"/>
    <mergeCell ref="B278:B303"/>
    <mergeCell ref="B252:B277"/>
    <mergeCell ref="B226:B251"/>
    <mergeCell ref="B200:B225"/>
    <mergeCell ref="B174:B199"/>
    <mergeCell ref="B148:B173"/>
    <mergeCell ref="B122:B147"/>
    <mergeCell ref="E84:E86"/>
    <mergeCell ref="F84:F86"/>
    <mergeCell ref="G84:G86"/>
    <mergeCell ref="H84:H86"/>
    <mergeCell ref="K84:K86"/>
    <mergeCell ref="E87:E88"/>
    <mergeCell ref="F87:F88"/>
    <mergeCell ref="G87:G88"/>
    <mergeCell ref="H87:H88"/>
    <mergeCell ref="K87:K88"/>
    <mergeCell ref="E89:E90"/>
    <mergeCell ref="F89:F90"/>
    <mergeCell ref="G89:G90"/>
    <mergeCell ref="H89:H90"/>
    <mergeCell ref="K89:K90"/>
    <mergeCell ref="E110:E112"/>
    <mergeCell ref="F110:F112"/>
    <mergeCell ref="G110:G112"/>
    <mergeCell ref="H110:H112"/>
    <mergeCell ref="K110:K112"/>
    <mergeCell ref="E113:E114"/>
    <mergeCell ref="F113:F114"/>
    <mergeCell ref="F136:F138"/>
    <mergeCell ref="G136:G138"/>
    <mergeCell ref="H136:H138"/>
    <mergeCell ref="K136:K138"/>
    <mergeCell ref="E139:E140"/>
    <mergeCell ref="F139:F140"/>
    <mergeCell ref="G139:G140"/>
    <mergeCell ref="H139:H140"/>
    <mergeCell ref="K139:K140"/>
    <mergeCell ref="E141:E142"/>
    <mergeCell ref="F141:F142"/>
    <mergeCell ref="G141:G142"/>
    <mergeCell ref="H141:H142"/>
    <mergeCell ref="K141:K142"/>
    <mergeCell ref="E162:E164"/>
    <mergeCell ref="F162:F164"/>
    <mergeCell ref="G162:G164"/>
    <mergeCell ref="H162:H164"/>
    <mergeCell ref="K162:K164"/>
    <mergeCell ref="E165:E166"/>
    <mergeCell ref="F165:F166"/>
    <mergeCell ref="G165:G166"/>
    <mergeCell ref="H165:H166"/>
    <mergeCell ref="K165:K166"/>
    <mergeCell ref="E167:E168"/>
    <mergeCell ref="F167:F168"/>
    <mergeCell ref="G167:G168"/>
    <mergeCell ref="H167:H168"/>
    <mergeCell ref="K167:K168"/>
    <mergeCell ref="H193:H194"/>
    <mergeCell ref="K193:K194"/>
    <mergeCell ref="I185:I187"/>
    <mergeCell ref="I188:I190"/>
    <mergeCell ref="I191:I192"/>
    <mergeCell ref="I193:I194"/>
    <mergeCell ref="K214:K216"/>
    <mergeCell ref="I211:I213"/>
    <mergeCell ref="I214:I216"/>
    <mergeCell ref="G323:G324"/>
    <mergeCell ref="H323:H324"/>
    <mergeCell ref="K323:K324"/>
    <mergeCell ref="E217:E218"/>
    <mergeCell ref="F217:F218"/>
    <mergeCell ref="G217:G218"/>
    <mergeCell ref="H217:H218"/>
    <mergeCell ref="K217:K218"/>
    <mergeCell ref="E219:E220"/>
    <mergeCell ref="F219:F220"/>
    <mergeCell ref="G219:G220"/>
    <mergeCell ref="H219:H220"/>
    <mergeCell ref="K219:K220"/>
    <mergeCell ref="K243:K244"/>
    <mergeCell ref="E245:E246"/>
    <mergeCell ref="F245:F246"/>
    <mergeCell ref="G245:G246"/>
    <mergeCell ref="H245:H246"/>
    <mergeCell ref="K245:K246"/>
    <mergeCell ref="E266:E268"/>
    <mergeCell ref="F266:F268"/>
    <mergeCell ref="G266:G268"/>
    <mergeCell ref="H266:H268"/>
    <mergeCell ref="K266:K268"/>
    <mergeCell ref="I217:I218"/>
    <mergeCell ref="G347:G348"/>
    <mergeCell ref="H347:H348"/>
    <mergeCell ref="K347:K348"/>
    <mergeCell ref="K375:K376"/>
    <mergeCell ref="E377:E378"/>
    <mergeCell ref="F377:F378"/>
    <mergeCell ref="G377:G378"/>
    <mergeCell ref="H377:H378"/>
    <mergeCell ref="K377:K378"/>
    <mergeCell ref="E400:E402"/>
    <mergeCell ref="F400:F402"/>
    <mergeCell ref="G400:G402"/>
    <mergeCell ref="H400:H402"/>
    <mergeCell ref="K400:K402"/>
    <mergeCell ref="E269:E270"/>
    <mergeCell ref="F269:F270"/>
    <mergeCell ref="G269:G270"/>
    <mergeCell ref="H269:H270"/>
    <mergeCell ref="K269:K270"/>
    <mergeCell ref="E271:E272"/>
    <mergeCell ref="F271:F272"/>
    <mergeCell ref="G271:G272"/>
    <mergeCell ref="H271:H272"/>
    <mergeCell ref="K271:K272"/>
    <mergeCell ref="K318:K320"/>
    <mergeCell ref="E321:E322"/>
    <mergeCell ref="F321:F322"/>
    <mergeCell ref="G321:G322"/>
    <mergeCell ref="H321:H322"/>
    <mergeCell ref="K321:K322"/>
    <mergeCell ref="E323:E324"/>
    <mergeCell ref="F323:F324"/>
    <mergeCell ref="E403:E404"/>
    <mergeCell ref="F403:F404"/>
    <mergeCell ref="G403:G404"/>
    <mergeCell ref="H403:H404"/>
    <mergeCell ref="K403:K404"/>
    <mergeCell ref="K383:K385"/>
    <mergeCell ref="K386:K395"/>
    <mergeCell ref="K397:K399"/>
    <mergeCell ref="I377:I378"/>
    <mergeCell ref="I397:I399"/>
    <mergeCell ref="I400:I402"/>
    <mergeCell ref="I403:I404"/>
    <mergeCell ref="I383:I385"/>
    <mergeCell ref="J384:J385"/>
    <mergeCell ref="B386:B413"/>
    <mergeCell ref="B414:B441"/>
    <mergeCell ref="B330:B357"/>
    <mergeCell ref="B358:B385"/>
    <mergeCell ref="D351:D352"/>
    <mergeCell ref="E351:E352"/>
    <mergeCell ref="F351:F352"/>
    <mergeCell ref="G351:G352"/>
    <mergeCell ref="H351:H352"/>
    <mergeCell ref="I351:I352"/>
    <mergeCell ref="K351:K352"/>
    <mergeCell ref="E344:E346"/>
    <mergeCell ref="F344:F346"/>
    <mergeCell ref="G344:G346"/>
    <mergeCell ref="H344:H346"/>
    <mergeCell ref="K344:K346"/>
    <mergeCell ref="E347:E348"/>
    <mergeCell ref="F347:F348"/>
    <mergeCell ref="K489:K490"/>
    <mergeCell ref="B442:B469"/>
    <mergeCell ref="B470:B497"/>
    <mergeCell ref="E405:E406"/>
    <mergeCell ref="F405:F406"/>
    <mergeCell ref="G405:G406"/>
    <mergeCell ref="H405:H406"/>
    <mergeCell ref="K405:K406"/>
    <mergeCell ref="E428:E430"/>
    <mergeCell ref="F428:F430"/>
    <mergeCell ref="G428:G430"/>
    <mergeCell ref="H428:H430"/>
    <mergeCell ref="K428:K430"/>
    <mergeCell ref="E431:E432"/>
    <mergeCell ref="C489:C490"/>
    <mergeCell ref="C481:C483"/>
    <mergeCell ref="C484:C486"/>
    <mergeCell ref="C487:C488"/>
    <mergeCell ref="C463:C464"/>
    <mergeCell ref="D463:D464"/>
    <mergeCell ref="E463:E464"/>
    <mergeCell ref="F463:F464"/>
    <mergeCell ref="G463:G464"/>
    <mergeCell ref="H463:H464"/>
    <mergeCell ref="I463:I464"/>
    <mergeCell ref="K463:K464"/>
    <mergeCell ref="I489:I490"/>
    <mergeCell ref="K484:K486"/>
    <mergeCell ref="K487:K488"/>
    <mergeCell ref="D456:D458"/>
    <mergeCell ref="D459:D460"/>
    <mergeCell ref="E456:E458"/>
    <mergeCell ref="O351:O352"/>
    <mergeCell ref="P351:P352"/>
    <mergeCell ref="Q351:Q352"/>
    <mergeCell ref="R351:R352"/>
    <mergeCell ref="S351:S352"/>
    <mergeCell ref="T351:T352"/>
    <mergeCell ref="C379:C380"/>
    <mergeCell ref="D379:D380"/>
    <mergeCell ref="E379:E380"/>
    <mergeCell ref="F379:F380"/>
    <mergeCell ref="G379:G380"/>
    <mergeCell ref="H379:H380"/>
    <mergeCell ref="I379:I380"/>
    <mergeCell ref="K379:K380"/>
    <mergeCell ref="O379:O380"/>
    <mergeCell ref="P379:P380"/>
    <mergeCell ref="Q379:Q380"/>
    <mergeCell ref="R379:R380"/>
    <mergeCell ref="S379:S380"/>
    <mergeCell ref="N379:N380"/>
    <mergeCell ref="N351:N352"/>
    <mergeCell ref="E375:E376"/>
    <mergeCell ref="F375:F376"/>
    <mergeCell ref="G375:G376"/>
    <mergeCell ref="H375:H376"/>
    <mergeCell ref="C377:C378"/>
    <mergeCell ref="C372:C374"/>
    <mergeCell ref="C375:C376"/>
    <mergeCell ref="D377:D378"/>
    <mergeCell ref="O407:O408"/>
    <mergeCell ref="P407:P408"/>
    <mergeCell ref="Q407:Q408"/>
    <mergeCell ref="R407:R408"/>
    <mergeCell ref="S407:S408"/>
    <mergeCell ref="C435:C436"/>
    <mergeCell ref="D435:D436"/>
    <mergeCell ref="E435:E436"/>
    <mergeCell ref="F435:F436"/>
    <mergeCell ref="G435:G436"/>
    <mergeCell ref="H435:H436"/>
    <mergeCell ref="I435:I436"/>
    <mergeCell ref="K435:K436"/>
    <mergeCell ref="O435:O436"/>
    <mergeCell ref="P435:P436"/>
    <mergeCell ref="Q435:Q436"/>
    <mergeCell ref="R435:R436"/>
    <mergeCell ref="S435:S436"/>
    <mergeCell ref="N435:N436"/>
    <mergeCell ref="N407:N408"/>
    <mergeCell ref="F431:F432"/>
    <mergeCell ref="G431:G432"/>
    <mergeCell ref="H431:H432"/>
    <mergeCell ref="K431:K432"/>
    <mergeCell ref="K411:K413"/>
    <mergeCell ref="D414:D423"/>
    <mergeCell ref="E433:E434"/>
    <mergeCell ref="F433:F434"/>
    <mergeCell ref="C848:C850"/>
    <mergeCell ref="H848:H850"/>
    <mergeCell ref="G848:G850"/>
    <mergeCell ref="F848:F850"/>
    <mergeCell ref="E848:E850"/>
    <mergeCell ref="D848:D850"/>
    <mergeCell ref="I848:I850"/>
    <mergeCell ref="I845:I847"/>
    <mergeCell ref="I842:I844"/>
    <mergeCell ref="K843:K844"/>
    <mergeCell ref="K852:K853"/>
    <mergeCell ref="K854:K855"/>
    <mergeCell ref="O463:O464"/>
    <mergeCell ref="P463:P464"/>
    <mergeCell ref="Q463:Q464"/>
    <mergeCell ref="R463:R464"/>
    <mergeCell ref="S463:S464"/>
    <mergeCell ref="C491:C492"/>
    <mergeCell ref="D491:D492"/>
    <mergeCell ref="E491:E492"/>
    <mergeCell ref="F491:F492"/>
    <mergeCell ref="G491:G492"/>
    <mergeCell ref="H491:H492"/>
    <mergeCell ref="I491:I492"/>
    <mergeCell ref="K491:K492"/>
    <mergeCell ref="O491:O492"/>
    <mergeCell ref="P491:P492"/>
    <mergeCell ref="Q491:Q492"/>
    <mergeCell ref="R491:R492"/>
    <mergeCell ref="S491:S492"/>
    <mergeCell ref="N491:N492"/>
    <mergeCell ref="N463:N464"/>
    <mergeCell ref="I945:I949"/>
    <mergeCell ref="K945:K949"/>
    <mergeCell ref="I951:I954"/>
    <mergeCell ref="K951:K954"/>
    <mergeCell ref="I955:I956"/>
    <mergeCell ref="K955:K956"/>
    <mergeCell ref="I957:I958"/>
    <mergeCell ref="K957:K958"/>
    <mergeCell ref="I959:I960"/>
    <mergeCell ref="K959:K960"/>
    <mergeCell ref="I915:I916"/>
    <mergeCell ref="K915:K916"/>
    <mergeCell ref="I917:I919"/>
    <mergeCell ref="K917:K919"/>
    <mergeCell ref="I922:I924"/>
    <mergeCell ref="K922:K924"/>
    <mergeCell ref="I925:I927"/>
    <mergeCell ref="K925:K927"/>
    <mergeCell ref="I928:I929"/>
    <mergeCell ref="K928:K929"/>
    <mergeCell ref="I931:I932"/>
    <mergeCell ref="K931:K932"/>
    <mergeCell ref="H901:H904"/>
    <mergeCell ref="G901:G904"/>
    <mergeCell ref="F901:F904"/>
    <mergeCell ref="E901:E904"/>
    <mergeCell ref="C901:C904"/>
    <mergeCell ref="D901:D904"/>
    <mergeCell ref="R901:R904"/>
    <mergeCell ref="S901:S904"/>
    <mergeCell ref="Q901:Q904"/>
    <mergeCell ref="P901:P904"/>
    <mergeCell ref="O901:O904"/>
    <mergeCell ref="N901:N904"/>
    <mergeCell ref="I933:I935"/>
    <mergeCell ref="K933:K935"/>
    <mergeCell ref="I938:I940"/>
    <mergeCell ref="K938:K940"/>
    <mergeCell ref="I943:I944"/>
    <mergeCell ref="K943:K944"/>
    <mergeCell ref="I901:I904"/>
    <mergeCell ref="K901:K904"/>
    <mergeCell ref="I906:I908"/>
    <mergeCell ref="K906:K908"/>
    <mergeCell ref="I910:I911"/>
    <mergeCell ref="K910:K911"/>
    <mergeCell ref="H915:H916"/>
    <mergeCell ref="G915:G916"/>
    <mergeCell ref="F915:F916"/>
    <mergeCell ref="E915:E916"/>
    <mergeCell ref="C915:C916"/>
    <mergeCell ref="D915:D916"/>
    <mergeCell ref="H917:H919"/>
    <mergeCell ref="G917:G919"/>
    <mergeCell ref="F917:F919"/>
    <mergeCell ref="E917:E919"/>
    <mergeCell ref="H906:H908"/>
    <mergeCell ref="E906:E908"/>
    <mergeCell ref="F906:F908"/>
    <mergeCell ref="G906:G908"/>
    <mergeCell ref="D906:D908"/>
    <mergeCell ref="C906:C908"/>
    <mergeCell ref="H910:H911"/>
    <mergeCell ref="G910:G911"/>
    <mergeCell ref="F910:F911"/>
    <mergeCell ref="E910:E911"/>
    <mergeCell ref="D910:D911"/>
    <mergeCell ref="C910:C911"/>
    <mergeCell ref="E922:E924"/>
    <mergeCell ref="F922:F924"/>
    <mergeCell ref="G922:G924"/>
    <mergeCell ref="H922:H924"/>
    <mergeCell ref="C922:C924"/>
    <mergeCell ref="C925:C927"/>
    <mergeCell ref="E925:E927"/>
    <mergeCell ref="F925:F927"/>
    <mergeCell ref="G925:G927"/>
    <mergeCell ref="H925:H927"/>
    <mergeCell ref="C928:C929"/>
    <mergeCell ref="D928:D929"/>
    <mergeCell ref="E928:E929"/>
    <mergeCell ref="F928:F929"/>
    <mergeCell ref="G928:G929"/>
    <mergeCell ref="H928:H929"/>
    <mergeCell ref="C931:C932"/>
    <mergeCell ref="D931:D932"/>
    <mergeCell ref="E931:E932"/>
    <mergeCell ref="F931:F932"/>
    <mergeCell ref="G931:G932"/>
    <mergeCell ref="H931:H932"/>
    <mergeCell ref="E955:E956"/>
    <mergeCell ref="F955:F956"/>
    <mergeCell ref="E933:E935"/>
    <mergeCell ref="F933:F935"/>
    <mergeCell ref="G933:G935"/>
    <mergeCell ref="H933:H935"/>
    <mergeCell ref="E938:E940"/>
    <mergeCell ref="F938:F940"/>
    <mergeCell ref="G938:G940"/>
    <mergeCell ref="H938:H940"/>
    <mergeCell ref="C933:C935"/>
    <mergeCell ref="C938:C940"/>
    <mergeCell ref="D938:D940"/>
    <mergeCell ref="C943:C944"/>
    <mergeCell ref="D943:D944"/>
    <mergeCell ref="E943:E944"/>
    <mergeCell ref="F943:F944"/>
    <mergeCell ref="G943:G944"/>
    <mergeCell ref="H943:H944"/>
    <mergeCell ref="G955:G956"/>
    <mergeCell ref="H955:H956"/>
    <mergeCell ref="C957:C958"/>
    <mergeCell ref="D957:D958"/>
    <mergeCell ref="E957:E958"/>
    <mergeCell ref="F957:F958"/>
    <mergeCell ref="G957:G958"/>
    <mergeCell ref="H957:H958"/>
    <mergeCell ref="E959:E960"/>
    <mergeCell ref="F959:F960"/>
    <mergeCell ref="G959:G960"/>
    <mergeCell ref="H959:H960"/>
    <mergeCell ref="D896:D897"/>
    <mergeCell ref="C896:C897"/>
    <mergeCell ref="D917:D919"/>
    <mergeCell ref="D922:D924"/>
    <mergeCell ref="D925:D927"/>
    <mergeCell ref="D933:D935"/>
    <mergeCell ref="H945:H949"/>
    <mergeCell ref="G945:G949"/>
    <mergeCell ref="F945:F949"/>
    <mergeCell ref="E945:E949"/>
    <mergeCell ref="D945:D949"/>
    <mergeCell ref="C945:C949"/>
    <mergeCell ref="H951:H954"/>
    <mergeCell ref="G951:G954"/>
    <mergeCell ref="F951:F954"/>
    <mergeCell ref="E951:E954"/>
    <mergeCell ref="D951:D954"/>
    <mergeCell ref="C951:C954"/>
    <mergeCell ref="C955:C956"/>
    <mergeCell ref="D955:D956"/>
  </mergeCells>
  <phoneticPr fontId="26" type="noConversion"/>
  <conditionalFormatting sqref="I70">
    <cfRule type="expression" dxfId="215" priority="396" stopIfTrue="1">
      <formula>IF(FIND("Flume Transfer Blower",$K70)&gt;0,1,0)</formula>
    </cfRule>
  </conditionalFormatting>
  <conditionalFormatting sqref="I73:I76 I93:J93 I99:I102 I125:I128 I151:I154 I177:I180 I203:I206 I229:I232 I255:I258 I281:I284 I307:I310 I333:I336 I361:I364 I389:I392 I417:I420 I445:I448 I473:I476">
    <cfRule type="expression" dxfId="214" priority="493" stopIfTrue="1">
      <formula>IF(FIND("Flume Transfer Blower",$K73)&gt;0,1,0)</formula>
    </cfRule>
  </conditionalFormatting>
  <conditionalFormatting sqref="I79:I81">
    <cfRule type="expression" dxfId="213" priority="153" stopIfTrue="1">
      <formula>IF(FIND("Flume Transfer Blower",$K79)&gt;0,1,0)</formula>
    </cfRule>
  </conditionalFormatting>
  <conditionalFormatting sqref="I84">
    <cfRule type="expression" dxfId="212" priority="53" stopIfTrue="1">
      <formula>IF(FIND("Flume Transfer Blower",$K84)&gt;0,1,0)</formula>
    </cfRule>
  </conditionalFormatting>
  <conditionalFormatting sqref="I89">
    <cfRule type="expression" dxfId="211" priority="54" stopIfTrue="1">
      <formula>IF(FIND("Flume Transfer Blower",$K89)&gt;0,1,0)</formula>
    </cfRule>
  </conditionalFormatting>
  <conditionalFormatting sqref="I96">
    <cfRule type="expression" dxfId="210" priority="241" stopIfTrue="1">
      <formula>IF(FIND("Flume Transfer Blower",$K96)&gt;0,1,0)</formula>
    </cfRule>
  </conditionalFormatting>
  <conditionalFormatting sqref="I105:I106">
    <cfRule type="expression" dxfId="209" priority="242" stopIfTrue="1">
      <formula>IF(FIND("Flume Transfer Blower",$K105)&gt;0,1,0)</formula>
    </cfRule>
  </conditionalFormatting>
  <conditionalFormatting sqref="I107">
    <cfRule type="expression" dxfId="208" priority="151" stopIfTrue="1">
      <formula>IF(FIND("Flume Transfer Blower",$L107)&gt;0,1,0)</formula>
    </cfRule>
  </conditionalFormatting>
  <conditionalFormatting sqref="I110">
    <cfRule type="expression" dxfId="207" priority="50" stopIfTrue="1">
      <formula>IF(FIND("Flume Transfer Blower",$K110)&gt;0,1,0)</formula>
    </cfRule>
  </conditionalFormatting>
  <conditionalFormatting sqref="I115">
    <cfRule type="expression" dxfId="206" priority="51" stopIfTrue="1">
      <formula>IF(FIND("Flume Transfer Blower",$K115)&gt;0,1,0)</formula>
    </cfRule>
  </conditionalFormatting>
  <conditionalFormatting sqref="I122">
    <cfRule type="expression" dxfId="205" priority="236" stopIfTrue="1">
      <formula>IF(FIND("Flume Transfer Blower",$K122)&gt;0,1,0)</formula>
    </cfRule>
  </conditionalFormatting>
  <conditionalFormatting sqref="I131:I132">
    <cfRule type="expression" dxfId="204" priority="237" stopIfTrue="1">
      <formula>IF(FIND("Flume Transfer Blower",$K131)&gt;0,1,0)</formula>
    </cfRule>
  </conditionalFormatting>
  <conditionalFormatting sqref="I133">
    <cfRule type="expression" dxfId="203" priority="148" stopIfTrue="1">
      <formula>IF(FIND("Flume Transfer Blower",$L133)&gt;0,1,0)</formula>
    </cfRule>
  </conditionalFormatting>
  <conditionalFormatting sqref="I136">
    <cfRule type="expression" dxfId="202" priority="47" stopIfTrue="1">
      <formula>IF(FIND("Flume Transfer Blower",$K136)&gt;0,1,0)</formula>
    </cfRule>
  </conditionalFormatting>
  <conditionalFormatting sqref="I141">
    <cfRule type="expression" dxfId="201" priority="48" stopIfTrue="1">
      <formula>IF(FIND("Flume Transfer Blower",$K141)&gt;0,1,0)</formula>
    </cfRule>
  </conditionalFormatting>
  <conditionalFormatting sqref="I148">
    <cfRule type="expression" dxfId="200" priority="231" stopIfTrue="1">
      <formula>IF(FIND("Flume Transfer Blower",$K148)&gt;0,1,0)</formula>
    </cfRule>
  </conditionalFormatting>
  <conditionalFormatting sqref="I157:I158">
    <cfRule type="expression" dxfId="199" priority="232" stopIfTrue="1">
      <formula>IF(FIND("Flume Transfer Blower",$K157)&gt;0,1,0)</formula>
    </cfRule>
  </conditionalFormatting>
  <conditionalFormatting sqref="I159">
    <cfRule type="expression" dxfId="198" priority="145" stopIfTrue="1">
      <formula>IF(FIND("Flume Transfer Blower",$L159)&gt;0,1,0)</formula>
    </cfRule>
  </conditionalFormatting>
  <conditionalFormatting sqref="I162">
    <cfRule type="expression" dxfId="197" priority="44" stopIfTrue="1">
      <formula>IF(FIND("Flume Transfer Blower",$K162)&gt;0,1,0)</formula>
    </cfRule>
  </conditionalFormatting>
  <conditionalFormatting sqref="I167">
    <cfRule type="expression" dxfId="196" priority="45" stopIfTrue="1">
      <formula>IF(FIND("Flume Transfer Blower",$K167)&gt;0,1,0)</formula>
    </cfRule>
  </conditionalFormatting>
  <conditionalFormatting sqref="I174">
    <cfRule type="expression" dxfId="195" priority="226" stopIfTrue="1">
      <formula>IF(FIND("Flume Transfer Blower",$K174)&gt;0,1,0)</formula>
    </cfRule>
  </conditionalFormatting>
  <conditionalFormatting sqref="I183:I184">
    <cfRule type="expression" dxfId="194" priority="227" stopIfTrue="1">
      <formula>IF(FIND("Flume Transfer Blower",$K183)&gt;0,1,0)</formula>
    </cfRule>
  </conditionalFormatting>
  <conditionalFormatting sqref="I185">
    <cfRule type="expression" dxfId="193" priority="142" stopIfTrue="1">
      <formula>IF(FIND("Flume Transfer Blower",$L185)&gt;0,1,0)</formula>
    </cfRule>
  </conditionalFormatting>
  <conditionalFormatting sqref="I188">
    <cfRule type="expression" dxfId="192" priority="41" stopIfTrue="1">
      <formula>IF(FIND("Flume Transfer Blower",$K188)&gt;0,1,0)</formula>
    </cfRule>
  </conditionalFormatting>
  <conditionalFormatting sqref="I193">
    <cfRule type="expression" dxfId="191" priority="42" stopIfTrue="1">
      <formula>IF(FIND("Flume Transfer Blower",$K193)&gt;0,1,0)</formula>
    </cfRule>
  </conditionalFormatting>
  <conditionalFormatting sqref="I200">
    <cfRule type="expression" dxfId="190" priority="221" stopIfTrue="1">
      <formula>IF(FIND("Flume Transfer Blower",$K200)&gt;0,1,0)</formula>
    </cfRule>
  </conditionalFormatting>
  <conditionalFormatting sqref="I209:I210">
    <cfRule type="expression" dxfId="189" priority="222" stopIfTrue="1">
      <formula>IF(FIND("Flume Transfer Blower",$K209)&gt;0,1,0)</formula>
    </cfRule>
  </conditionalFormatting>
  <conditionalFormatting sqref="I211">
    <cfRule type="expression" dxfId="188" priority="139" stopIfTrue="1">
      <formula>IF(FIND("Flume Transfer Blower",$L211)&gt;0,1,0)</formula>
    </cfRule>
  </conditionalFormatting>
  <conditionalFormatting sqref="I214">
    <cfRule type="expression" dxfId="187" priority="38" stopIfTrue="1">
      <formula>IF(FIND("Flume Transfer Blower",$K214)&gt;0,1,0)</formula>
    </cfRule>
  </conditionalFormatting>
  <conditionalFormatting sqref="I219">
    <cfRule type="expression" dxfId="186" priority="39" stopIfTrue="1">
      <formula>IF(FIND("Flume Transfer Blower",$K219)&gt;0,1,0)</formula>
    </cfRule>
  </conditionalFormatting>
  <conditionalFormatting sqref="I226">
    <cfRule type="expression" dxfId="185" priority="216" stopIfTrue="1">
      <formula>IF(FIND("Flume Transfer Blower",$K226)&gt;0,1,0)</formula>
    </cfRule>
  </conditionalFormatting>
  <conditionalFormatting sqref="I235:I236">
    <cfRule type="expression" dxfId="184" priority="217" stopIfTrue="1">
      <formula>IF(FIND("Flume Transfer Blower",$K235)&gt;0,1,0)</formula>
    </cfRule>
  </conditionalFormatting>
  <conditionalFormatting sqref="I237">
    <cfRule type="expression" dxfId="183" priority="136" stopIfTrue="1">
      <formula>IF(FIND("Flume Transfer Blower",$L237)&gt;0,1,0)</formula>
    </cfRule>
  </conditionalFormatting>
  <conditionalFormatting sqref="I240">
    <cfRule type="expression" dxfId="182" priority="35" stopIfTrue="1">
      <formula>IF(FIND("Flume Transfer Blower",$K240)&gt;0,1,0)</formula>
    </cfRule>
  </conditionalFormatting>
  <conditionalFormatting sqref="I245">
    <cfRule type="expression" dxfId="181" priority="36" stopIfTrue="1">
      <formula>IF(FIND("Flume Transfer Blower",$K245)&gt;0,1,0)</formula>
    </cfRule>
  </conditionalFormatting>
  <conditionalFormatting sqref="I252">
    <cfRule type="expression" dxfId="180" priority="211" stopIfTrue="1">
      <formula>IF(FIND("Flume Transfer Blower",$K252)&gt;0,1,0)</formula>
    </cfRule>
  </conditionalFormatting>
  <conditionalFormatting sqref="I261:I262">
    <cfRule type="expression" dxfId="179" priority="212" stopIfTrue="1">
      <formula>IF(FIND("Flume Transfer Blower",$K261)&gt;0,1,0)</formula>
    </cfRule>
  </conditionalFormatting>
  <conditionalFormatting sqref="I263">
    <cfRule type="expression" dxfId="178" priority="133" stopIfTrue="1">
      <formula>IF(FIND("Flume Transfer Blower",$L263)&gt;0,1,0)</formula>
    </cfRule>
  </conditionalFormatting>
  <conditionalFormatting sqref="I266">
    <cfRule type="expression" dxfId="177" priority="32" stopIfTrue="1">
      <formula>IF(FIND("Flume Transfer Blower",$K266)&gt;0,1,0)</formula>
    </cfRule>
  </conditionalFormatting>
  <conditionalFormatting sqref="I271">
    <cfRule type="expression" dxfId="176" priority="33" stopIfTrue="1">
      <formula>IF(FIND("Flume Transfer Blower",$K271)&gt;0,1,0)</formula>
    </cfRule>
  </conditionalFormatting>
  <conditionalFormatting sqref="I278">
    <cfRule type="expression" dxfId="175" priority="206" stopIfTrue="1">
      <formula>IF(FIND("Flume Transfer Blower",$K278)&gt;0,1,0)</formula>
    </cfRule>
  </conditionalFormatting>
  <conditionalFormatting sqref="I287:I288">
    <cfRule type="expression" dxfId="174" priority="207" stopIfTrue="1">
      <formula>IF(FIND("Flume Transfer Blower",$K287)&gt;0,1,0)</formula>
    </cfRule>
  </conditionalFormatting>
  <conditionalFormatting sqref="I289">
    <cfRule type="expression" dxfId="173" priority="130" stopIfTrue="1">
      <formula>IF(FIND("Flume Transfer Blower",$L289)&gt;0,1,0)</formula>
    </cfRule>
  </conditionalFormatting>
  <conditionalFormatting sqref="I292">
    <cfRule type="expression" dxfId="172" priority="29" stopIfTrue="1">
      <formula>IF(FIND("Flume Transfer Blower",$K292)&gt;0,1,0)</formula>
    </cfRule>
  </conditionalFormatting>
  <conditionalFormatting sqref="I297">
    <cfRule type="expression" dxfId="171" priority="30" stopIfTrue="1">
      <formula>IF(FIND("Flume Transfer Blower",$K297)&gt;0,1,0)</formula>
    </cfRule>
  </conditionalFormatting>
  <conditionalFormatting sqref="I304">
    <cfRule type="expression" dxfId="170" priority="201" stopIfTrue="1">
      <formula>IF(FIND("Flume Transfer Blower",$K304)&gt;0,1,0)</formula>
    </cfRule>
  </conditionalFormatting>
  <conditionalFormatting sqref="I313:I314">
    <cfRule type="expression" dxfId="169" priority="202" stopIfTrue="1">
      <formula>IF(FIND("Flume Transfer Blower",$K313)&gt;0,1,0)</formula>
    </cfRule>
  </conditionalFormatting>
  <conditionalFormatting sqref="I315">
    <cfRule type="expression" dxfId="168" priority="127" stopIfTrue="1">
      <formula>IF(FIND("Flume Transfer Blower",$L315)&gt;0,1,0)</formula>
    </cfRule>
  </conditionalFormatting>
  <conditionalFormatting sqref="I318">
    <cfRule type="expression" dxfId="167" priority="26" stopIfTrue="1">
      <formula>IF(FIND("Flume Transfer Blower",$K318)&gt;0,1,0)</formula>
    </cfRule>
  </conditionalFormatting>
  <conditionalFormatting sqref="I323">
    <cfRule type="expression" dxfId="166" priority="27" stopIfTrue="1">
      <formula>IF(FIND("Flume Transfer Blower",$K323)&gt;0,1,0)</formula>
    </cfRule>
  </conditionalFormatting>
  <conditionalFormatting sqref="I330">
    <cfRule type="expression" dxfId="165" priority="196" stopIfTrue="1">
      <formula>IF(FIND("Flume Transfer Blower",$K330)&gt;0,1,0)</formula>
    </cfRule>
  </conditionalFormatting>
  <conditionalFormatting sqref="I339:I340">
    <cfRule type="expression" dxfId="164" priority="197" stopIfTrue="1">
      <formula>IF(FIND("Flume Transfer Blower",$K339)&gt;0,1,0)</formula>
    </cfRule>
  </conditionalFormatting>
  <conditionalFormatting sqref="I341">
    <cfRule type="expression" dxfId="163" priority="124" stopIfTrue="1">
      <formula>IF(FIND("Flume Transfer Blower",$L341)&gt;0,1,0)</formula>
    </cfRule>
  </conditionalFormatting>
  <conditionalFormatting sqref="I344">
    <cfRule type="expression" dxfId="162" priority="23" stopIfTrue="1">
      <formula>IF(FIND("Flume Transfer Blower",$K344)&gt;0,1,0)</formula>
    </cfRule>
  </conditionalFormatting>
  <conditionalFormatting sqref="I349">
    <cfRule type="expression" dxfId="161" priority="24" stopIfTrue="1">
      <formula>IF(FIND("Flume Transfer Blower",$K349)&gt;0,1,0)</formula>
    </cfRule>
  </conditionalFormatting>
  <conditionalFormatting sqref="I358">
    <cfRule type="expression" dxfId="160" priority="191" stopIfTrue="1">
      <formula>IF(FIND("Flume Transfer Blower",$K358)&gt;0,1,0)</formula>
    </cfRule>
  </conditionalFormatting>
  <conditionalFormatting sqref="I367:I368">
    <cfRule type="expression" dxfId="159" priority="192" stopIfTrue="1">
      <formula>IF(FIND("Flume Transfer Blower",$K367)&gt;0,1,0)</formula>
    </cfRule>
  </conditionalFormatting>
  <conditionalFormatting sqref="I369">
    <cfRule type="expression" dxfId="158" priority="100" stopIfTrue="1">
      <formula>IF(FIND("Flume Transfer Blower",$L369)&gt;0,1,0)</formula>
    </cfRule>
  </conditionalFormatting>
  <conditionalFormatting sqref="I372">
    <cfRule type="expression" dxfId="157" priority="20" stopIfTrue="1">
      <formula>IF(FIND("Flume Transfer Blower",$K372)&gt;0,1,0)</formula>
    </cfRule>
  </conditionalFormatting>
  <conditionalFormatting sqref="I377">
    <cfRule type="expression" dxfId="156" priority="21" stopIfTrue="1">
      <formula>IF(FIND("Flume Transfer Blower",$K377)&gt;0,1,0)</formula>
    </cfRule>
  </conditionalFormatting>
  <conditionalFormatting sqref="I386">
    <cfRule type="expression" dxfId="155" priority="186" stopIfTrue="1">
      <formula>IF(FIND("Flume Transfer Blower",$K386)&gt;0,1,0)</formula>
    </cfRule>
  </conditionalFormatting>
  <conditionalFormatting sqref="I395:I396">
    <cfRule type="expression" dxfId="154" priority="187" stopIfTrue="1">
      <formula>IF(FIND("Flume Transfer Blower",$K395)&gt;0,1,0)</formula>
    </cfRule>
  </conditionalFormatting>
  <conditionalFormatting sqref="I397">
    <cfRule type="expression" dxfId="153" priority="97" stopIfTrue="1">
      <formula>IF(FIND("Flume Transfer Blower",$L397)&gt;0,1,0)</formula>
    </cfRule>
  </conditionalFormatting>
  <conditionalFormatting sqref="I400">
    <cfRule type="expression" dxfId="152" priority="17" stopIfTrue="1">
      <formula>IF(FIND("Flume Transfer Blower",$K400)&gt;0,1,0)</formula>
    </cfRule>
  </conditionalFormatting>
  <conditionalFormatting sqref="I405">
    <cfRule type="expression" dxfId="151" priority="18" stopIfTrue="1">
      <formula>IF(FIND("Flume Transfer Blower",$K405)&gt;0,1,0)</formula>
    </cfRule>
  </conditionalFormatting>
  <conditionalFormatting sqref="I414">
    <cfRule type="expression" dxfId="150" priority="181" stopIfTrue="1">
      <formula>IF(FIND("Flume Transfer Blower",$K414)&gt;0,1,0)</formula>
    </cfRule>
  </conditionalFormatting>
  <conditionalFormatting sqref="I423:I424">
    <cfRule type="expression" dxfId="149" priority="182" stopIfTrue="1">
      <formula>IF(FIND("Flume Transfer Blower",$K423)&gt;0,1,0)</formula>
    </cfRule>
  </conditionalFormatting>
  <conditionalFormatting sqref="I425">
    <cfRule type="expression" dxfId="148" priority="94" stopIfTrue="1">
      <formula>IF(FIND("Flume Transfer Blower",$L425)&gt;0,1,0)</formula>
    </cfRule>
  </conditionalFormatting>
  <conditionalFormatting sqref="I428">
    <cfRule type="expression" dxfId="147" priority="14" stopIfTrue="1">
      <formula>IF(FIND("Flume Transfer Blower",$K428)&gt;0,1,0)</formula>
    </cfRule>
  </conditionalFormatting>
  <conditionalFormatting sqref="I433">
    <cfRule type="expression" dxfId="146" priority="15" stopIfTrue="1">
      <formula>IF(FIND("Flume Transfer Blower",$K433)&gt;0,1,0)</formula>
    </cfRule>
  </conditionalFormatting>
  <conditionalFormatting sqref="I442">
    <cfRule type="expression" dxfId="145" priority="176" stopIfTrue="1">
      <formula>IF(FIND("Flume Transfer Blower",$K442)&gt;0,1,0)</formula>
    </cfRule>
  </conditionalFormatting>
  <conditionalFormatting sqref="I451:I452">
    <cfRule type="expression" dxfId="144" priority="177" stopIfTrue="1">
      <formula>IF(FIND("Flume Transfer Blower",$K451)&gt;0,1,0)</formula>
    </cfRule>
  </conditionalFormatting>
  <conditionalFormatting sqref="I453">
    <cfRule type="expression" dxfId="143" priority="91" stopIfTrue="1">
      <formula>IF(FIND("Flume Transfer Blower",$L453)&gt;0,1,0)</formula>
    </cfRule>
  </conditionalFormatting>
  <conditionalFormatting sqref="I456">
    <cfRule type="expression" dxfId="142" priority="11" stopIfTrue="1">
      <formula>IF(FIND("Flume Transfer Blower",$K456)&gt;0,1,0)</formula>
    </cfRule>
  </conditionalFormatting>
  <conditionalFormatting sqref="I461">
    <cfRule type="expression" dxfId="141" priority="12" stopIfTrue="1">
      <formula>IF(FIND("Flume Transfer Blower",$K461)&gt;0,1,0)</formula>
    </cfRule>
  </conditionalFormatting>
  <conditionalFormatting sqref="I470">
    <cfRule type="expression" dxfId="140" priority="171" stopIfTrue="1">
      <formula>IF(FIND("Flume Transfer Blower",$K470)&gt;0,1,0)</formula>
    </cfRule>
  </conditionalFormatting>
  <conditionalFormatting sqref="I479:I480">
    <cfRule type="expression" dxfId="139" priority="172" stopIfTrue="1">
      <formula>IF(FIND("Flume Transfer Blower",$K479)&gt;0,1,0)</formula>
    </cfRule>
  </conditionalFormatting>
  <conditionalFormatting sqref="I481">
    <cfRule type="expression" dxfId="138" priority="88" stopIfTrue="1">
      <formula>IF(FIND("Flume Transfer Blower",$L481)&gt;0,1,0)</formula>
    </cfRule>
  </conditionalFormatting>
  <conditionalFormatting sqref="I484">
    <cfRule type="expression" dxfId="137" priority="8" stopIfTrue="1">
      <formula>IF(FIND("Flume Transfer Blower",$K484)&gt;0,1,0)</formula>
    </cfRule>
  </conditionalFormatting>
  <conditionalFormatting sqref="I489">
    <cfRule type="expression" dxfId="136" priority="9" stopIfTrue="1">
      <formula>IF(FIND("Flume Transfer Blower",$K489)&gt;0,1,0)</formula>
    </cfRule>
  </conditionalFormatting>
  <conditionalFormatting sqref="I6:J69">
    <cfRule type="expression" dxfId="135" priority="245" stopIfTrue="1">
      <formula>IF(FIND("Flume Transfer Blower",$K6)&gt;0,1,0)</formula>
    </cfRule>
  </conditionalFormatting>
  <conditionalFormatting sqref="I119:J119">
    <cfRule type="expression" dxfId="134" priority="169" stopIfTrue="1">
      <formula>IF(FIND("Flume Transfer Blower",$K119)&gt;0,1,0)</formula>
    </cfRule>
  </conditionalFormatting>
  <conditionalFormatting sqref="I145:J145">
    <cfRule type="expression" dxfId="133" priority="168" stopIfTrue="1">
      <formula>IF(FIND("Flume Transfer Blower",$K145)&gt;0,1,0)</formula>
    </cfRule>
  </conditionalFormatting>
  <conditionalFormatting sqref="I171:J171">
    <cfRule type="expression" dxfId="132" priority="167" stopIfTrue="1">
      <formula>IF(FIND("Flume Transfer Blower",$K171)&gt;0,1,0)</formula>
    </cfRule>
  </conditionalFormatting>
  <conditionalFormatting sqref="I197:J197">
    <cfRule type="expression" dxfId="131" priority="120" stopIfTrue="1">
      <formula>IF(FIND("Flume Transfer Blower",$K197)&gt;0,1,0)</formula>
    </cfRule>
  </conditionalFormatting>
  <conditionalFormatting sqref="I223:J223">
    <cfRule type="expression" dxfId="130" priority="117" stopIfTrue="1">
      <formula>IF(FIND("Flume Transfer Blower",$K223)&gt;0,1,0)</formula>
    </cfRule>
  </conditionalFormatting>
  <conditionalFormatting sqref="I249:J249">
    <cfRule type="expression" dxfId="129" priority="114" stopIfTrue="1">
      <formula>IF(FIND("Flume Transfer Blower",$K249)&gt;0,1,0)</formula>
    </cfRule>
  </conditionalFormatting>
  <conditionalFormatting sqref="I275:J275">
    <cfRule type="expression" dxfId="128" priority="111" stopIfTrue="1">
      <formula>IF(FIND("Flume Transfer Blower",$K275)&gt;0,1,0)</formula>
    </cfRule>
  </conditionalFormatting>
  <conditionalFormatting sqref="I301:J301">
    <cfRule type="expression" dxfId="127" priority="108" stopIfTrue="1">
      <formula>IF(FIND("Flume Transfer Blower",$K301)&gt;0,1,0)</formula>
    </cfRule>
  </conditionalFormatting>
  <conditionalFormatting sqref="I327:J327">
    <cfRule type="expression" dxfId="126" priority="105" stopIfTrue="1">
      <formula>IF(FIND("Flume Transfer Blower",$K327)&gt;0,1,0)</formula>
    </cfRule>
  </conditionalFormatting>
  <conditionalFormatting sqref="I355:J355">
    <cfRule type="expression" dxfId="125" priority="102" stopIfTrue="1">
      <formula>IF(FIND("Flume Transfer Blower",$K355)&gt;0,1,0)</formula>
    </cfRule>
  </conditionalFormatting>
  <conditionalFormatting sqref="I383:J383">
    <cfRule type="expression" dxfId="124" priority="84" stopIfTrue="1">
      <formula>IF(FIND("Flume Transfer Blower",$K383)&gt;0,1,0)</formula>
    </cfRule>
  </conditionalFormatting>
  <conditionalFormatting sqref="I411:J411">
    <cfRule type="expression" dxfId="123" priority="81" stopIfTrue="1">
      <formula>IF(FIND("Flume Transfer Blower",$K411)&gt;0,1,0)</formula>
    </cfRule>
  </conditionalFormatting>
  <conditionalFormatting sqref="I439:J439">
    <cfRule type="expression" dxfId="122" priority="78" stopIfTrue="1">
      <formula>IF(FIND("Flume Transfer Blower",$K439)&gt;0,1,0)</formula>
    </cfRule>
  </conditionalFormatting>
  <conditionalFormatting sqref="I467:J467">
    <cfRule type="expression" dxfId="121" priority="75" stopIfTrue="1">
      <formula>IF(FIND("Flume Transfer Blower",$K467)&gt;0,1,0)</formula>
    </cfRule>
  </conditionalFormatting>
  <conditionalFormatting sqref="I495:J495">
    <cfRule type="expression" dxfId="120" priority="72" stopIfTrue="1">
      <formula>IF(FIND("Flume Transfer Blower",$K495)&gt;0,1,0)</formula>
    </cfRule>
  </conditionalFormatting>
  <conditionalFormatting sqref="I680:J680">
    <cfRule type="expression" dxfId="119" priority="484" stopIfTrue="1">
      <formula>IF(FIND("Flume Transfer Blower",$K680)&gt;0,1,0)</formula>
    </cfRule>
  </conditionalFormatting>
  <conditionalFormatting sqref="J70:J90">
    <cfRule type="expression" dxfId="118" priority="55" stopIfTrue="1">
      <formula>IF(FIND("Flume Transfer Blower",$K70)&gt;0,1,0)</formula>
    </cfRule>
  </conditionalFormatting>
  <conditionalFormatting sqref="J94 J120 J146 J172">
    <cfRule type="expression" dxfId="117" priority="655" stopIfTrue="1">
      <formula>IF(FIND("Flume Transfer Blower",$K95)&gt;0,1,0)</formula>
    </cfRule>
  </conditionalFormatting>
  <conditionalFormatting sqref="J96:J106">
    <cfRule type="expression" dxfId="116" priority="243" stopIfTrue="1">
      <formula>IF(FIND("Flume Transfer Blower",$K96)&gt;0,1,0)</formula>
    </cfRule>
  </conditionalFormatting>
  <conditionalFormatting sqref="J107:J109">
    <cfRule type="expression" dxfId="115" priority="152" stopIfTrue="1">
      <formula>IF(FIND("Flume Transfer Blower",$L107)&gt;0,1,0)</formula>
    </cfRule>
  </conditionalFormatting>
  <conditionalFormatting sqref="J110:J116">
    <cfRule type="expression" dxfId="114" priority="52" stopIfTrue="1">
      <formula>IF(FIND("Flume Transfer Blower",$K110)&gt;0,1,0)</formula>
    </cfRule>
  </conditionalFormatting>
  <conditionalFormatting sqref="J122:J132">
    <cfRule type="expression" dxfId="113" priority="238" stopIfTrue="1">
      <formula>IF(FIND("Flume Transfer Blower",$K122)&gt;0,1,0)</formula>
    </cfRule>
  </conditionalFormatting>
  <conditionalFormatting sqref="J133:J135">
    <cfRule type="expression" dxfId="112" priority="149" stopIfTrue="1">
      <formula>IF(FIND("Flume Transfer Blower",$L133)&gt;0,1,0)</formula>
    </cfRule>
  </conditionalFormatting>
  <conditionalFormatting sqref="J136:J142">
    <cfRule type="expression" dxfId="111" priority="49" stopIfTrue="1">
      <formula>IF(FIND("Flume Transfer Blower",$K136)&gt;0,1,0)</formula>
    </cfRule>
  </conditionalFormatting>
  <conditionalFormatting sqref="J148:J158">
    <cfRule type="expression" dxfId="110" priority="233" stopIfTrue="1">
      <formula>IF(FIND("Flume Transfer Blower",$K148)&gt;0,1,0)</formula>
    </cfRule>
  </conditionalFormatting>
  <conditionalFormatting sqref="J159:J161">
    <cfRule type="expression" dxfId="109" priority="146" stopIfTrue="1">
      <formula>IF(FIND("Flume Transfer Blower",$L159)&gt;0,1,0)</formula>
    </cfRule>
  </conditionalFormatting>
  <conditionalFormatting sqref="J162:J168">
    <cfRule type="expression" dxfId="108" priority="46" stopIfTrue="1">
      <formula>IF(FIND("Flume Transfer Blower",$K162)&gt;0,1,0)</formula>
    </cfRule>
  </conditionalFormatting>
  <conditionalFormatting sqref="J174:J184">
    <cfRule type="expression" dxfId="107" priority="228" stopIfTrue="1">
      <formula>IF(FIND("Flume Transfer Blower",$K174)&gt;0,1,0)</formula>
    </cfRule>
  </conditionalFormatting>
  <conditionalFormatting sqref="J185:J187">
    <cfRule type="expression" dxfId="106" priority="143" stopIfTrue="1">
      <formula>IF(FIND("Flume Transfer Blower",$L185)&gt;0,1,0)</formula>
    </cfRule>
  </conditionalFormatting>
  <conditionalFormatting sqref="J188:J194">
    <cfRule type="expression" dxfId="105" priority="43" stopIfTrue="1">
      <formula>IF(FIND("Flume Transfer Blower",$K188)&gt;0,1,0)</formula>
    </cfRule>
  </conditionalFormatting>
  <conditionalFormatting sqref="J198">
    <cfRule type="expression" dxfId="104" priority="122" stopIfTrue="1">
      <formula>IF(FIND("Flume Transfer Blower",$K199)&gt;0,1,0)</formula>
    </cfRule>
  </conditionalFormatting>
  <conditionalFormatting sqref="J200:J210">
    <cfRule type="expression" dxfId="103" priority="223" stopIfTrue="1">
      <formula>IF(FIND("Flume Transfer Blower",$K200)&gt;0,1,0)</formula>
    </cfRule>
  </conditionalFormatting>
  <conditionalFormatting sqref="J211:J213">
    <cfRule type="expression" dxfId="102" priority="140" stopIfTrue="1">
      <formula>IF(FIND("Flume Transfer Blower",$L211)&gt;0,1,0)</formula>
    </cfRule>
  </conditionalFormatting>
  <conditionalFormatting sqref="J214:J220">
    <cfRule type="expression" dxfId="101" priority="40" stopIfTrue="1">
      <formula>IF(FIND("Flume Transfer Blower",$K214)&gt;0,1,0)</formula>
    </cfRule>
  </conditionalFormatting>
  <conditionalFormatting sqref="J224">
    <cfRule type="expression" dxfId="100" priority="119" stopIfTrue="1">
      <formula>IF(FIND("Flume Transfer Blower",$K225)&gt;0,1,0)</formula>
    </cfRule>
  </conditionalFormatting>
  <conditionalFormatting sqref="J226:J236">
    <cfRule type="expression" dxfId="99" priority="218" stopIfTrue="1">
      <formula>IF(FIND("Flume Transfer Blower",$K226)&gt;0,1,0)</formula>
    </cfRule>
  </conditionalFormatting>
  <conditionalFormatting sqref="J237:J239">
    <cfRule type="expression" dxfId="98" priority="137" stopIfTrue="1">
      <formula>IF(FIND("Flume Transfer Blower",$L237)&gt;0,1,0)</formula>
    </cfRule>
  </conditionalFormatting>
  <conditionalFormatting sqref="J240:J246">
    <cfRule type="expression" dxfId="97" priority="37" stopIfTrue="1">
      <formula>IF(FIND("Flume Transfer Blower",$K240)&gt;0,1,0)</formula>
    </cfRule>
  </conditionalFormatting>
  <conditionalFormatting sqref="J250">
    <cfRule type="expression" dxfId="96" priority="116" stopIfTrue="1">
      <formula>IF(FIND("Flume Transfer Blower",$K251)&gt;0,1,0)</formula>
    </cfRule>
  </conditionalFormatting>
  <conditionalFormatting sqref="J252:J262">
    <cfRule type="expression" dxfId="95" priority="213" stopIfTrue="1">
      <formula>IF(FIND("Flume Transfer Blower",$K252)&gt;0,1,0)</formula>
    </cfRule>
  </conditionalFormatting>
  <conditionalFormatting sqref="J263:J265">
    <cfRule type="expression" dxfId="94" priority="134" stopIfTrue="1">
      <formula>IF(FIND("Flume Transfer Blower",$L263)&gt;0,1,0)</formula>
    </cfRule>
  </conditionalFormatting>
  <conditionalFormatting sqref="J266:J272">
    <cfRule type="expression" dxfId="93" priority="34" stopIfTrue="1">
      <formula>IF(FIND("Flume Transfer Blower",$K266)&gt;0,1,0)</formula>
    </cfRule>
  </conditionalFormatting>
  <conditionalFormatting sqref="J276">
    <cfRule type="expression" dxfId="92" priority="113" stopIfTrue="1">
      <formula>IF(FIND("Flume Transfer Blower",$K277)&gt;0,1,0)</formula>
    </cfRule>
  </conditionalFormatting>
  <conditionalFormatting sqref="J278:J288">
    <cfRule type="expression" dxfId="91" priority="208" stopIfTrue="1">
      <formula>IF(FIND("Flume Transfer Blower",$K278)&gt;0,1,0)</formula>
    </cfRule>
  </conditionalFormatting>
  <conditionalFormatting sqref="J289:J291">
    <cfRule type="expression" dxfId="90" priority="131" stopIfTrue="1">
      <formula>IF(FIND("Flume Transfer Blower",$L289)&gt;0,1,0)</formula>
    </cfRule>
  </conditionalFormatting>
  <conditionalFormatting sqref="J292:J298">
    <cfRule type="expression" dxfId="89" priority="31" stopIfTrue="1">
      <formula>IF(FIND("Flume Transfer Blower",$K292)&gt;0,1,0)</formula>
    </cfRule>
  </conditionalFormatting>
  <conditionalFormatting sqref="J302">
    <cfRule type="expression" dxfId="88" priority="110" stopIfTrue="1">
      <formula>IF(FIND("Flume Transfer Blower",$K303)&gt;0,1,0)</formula>
    </cfRule>
  </conditionalFormatting>
  <conditionalFormatting sqref="J304:J314">
    <cfRule type="expression" dxfId="87" priority="203" stopIfTrue="1">
      <formula>IF(FIND("Flume Transfer Blower",$K304)&gt;0,1,0)</formula>
    </cfRule>
  </conditionalFormatting>
  <conditionalFormatting sqref="J315:J317">
    <cfRule type="expression" dxfId="86" priority="128" stopIfTrue="1">
      <formula>IF(FIND("Flume Transfer Blower",$L315)&gt;0,1,0)</formula>
    </cfRule>
  </conditionalFormatting>
  <conditionalFormatting sqref="J318:J324">
    <cfRule type="expression" dxfId="85" priority="28" stopIfTrue="1">
      <formula>IF(FIND("Flume Transfer Blower",$K318)&gt;0,1,0)</formula>
    </cfRule>
  </conditionalFormatting>
  <conditionalFormatting sqref="J328">
    <cfRule type="expression" dxfId="84" priority="107" stopIfTrue="1">
      <formula>IF(FIND("Flume Transfer Blower",$K329)&gt;0,1,0)</formula>
    </cfRule>
  </conditionalFormatting>
  <conditionalFormatting sqref="J330:J340">
    <cfRule type="expression" dxfId="83" priority="198" stopIfTrue="1">
      <formula>IF(FIND("Flume Transfer Blower",$K330)&gt;0,1,0)</formula>
    </cfRule>
  </conditionalFormatting>
  <conditionalFormatting sqref="J341:J343">
    <cfRule type="expression" dxfId="82" priority="125" stopIfTrue="1">
      <formula>IF(FIND("Flume Transfer Blower",$L341)&gt;0,1,0)</formula>
    </cfRule>
  </conditionalFormatting>
  <conditionalFormatting sqref="J344:J352">
    <cfRule type="expression" dxfId="81" priority="7" stopIfTrue="1">
      <formula>IF(FIND("Flume Transfer Blower",$K344)&gt;0,1,0)</formula>
    </cfRule>
  </conditionalFormatting>
  <conditionalFormatting sqref="J356">
    <cfRule type="expression" dxfId="80" priority="104" stopIfTrue="1">
      <formula>IF(FIND("Flume Transfer Blower",$K357)&gt;0,1,0)</formula>
    </cfRule>
  </conditionalFormatting>
  <conditionalFormatting sqref="J358:J368">
    <cfRule type="expression" dxfId="79" priority="193" stopIfTrue="1">
      <formula>IF(FIND("Flume Transfer Blower",$K358)&gt;0,1,0)</formula>
    </cfRule>
  </conditionalFormatting>
  <conditionalFormatting sqref="J369:J371">
    <cfRule type="expression" dxfId="78" priority="101" stopIfTrue="1">
      <formula>IF(FIND("Flume Transfer Blower",$L369)&gt;0,1,0)</formula>
    </cfRule>
  </conditionalFormatting>
  <conditionalFormatting sqref="J372:J380">
    <cfRule type="expression" dxfId="77" priority="6" stopIfTrue="1">
      <formula>IF(FIND("Flume Transfer Blower",$K372)&gt;0,1,0)</formula>
    </cfRule>
  </conditionalFormatting>
  <conditionalFormatting sqref="J384">
    <cfRule type="expression" dxfId="76" priority="86" stopIfTrue="1">
      <formula>IF(FIND("Flume Transfer Blower",$K385)&gt;0,1,0)</formula>
    </cfRule>
  </conditionalFormatting>
  <conditionalFormatting sqref="J386:J396">
    <cfRule type="expression" dxfId="75" priority="188" stopIfTrue="1">
      <formula>IF(FIND("Flume Transfer Blower",$K386)&gt;0,1,0)</formula>
    </cfRule>
  </conditionalFormatting>
  <conditionalFormatting sqref="J397:J399">
    <cfRule type="expression" dxfId="74" priority="98" stopIfTrue="1">
      <formula>IF(FIND("Flume Transfer Blower",$L397)&gt;0,1,0)</formula>
    </cfRule>
  </conditionalFormatting>
  <conditionalFormatting sqref="J400:J408">
    <cfRule type="expression" dxfId="73" priority="5" stopIfTrue="1">
      <formula>IF(FIND("Flume Transfer Blower",$K400)&gt;0,1,0)</formula>
    </cfRule>
  </conditionalFormatting>
  <conditionalFormatting sqref="J412">
    <cfRule type="expression" dxfId="72" priority="83" stopIfTrue="1">
      <formula>IF(FIND("Flume Transfer Blower",$K413)&gt;0,1,0)</formula>
    </cfRule>
  </conditionalFormatting>
  <conditionalFormatting sqref="J414:J424">
    <cfRule type="expression" dxfId="71" priority="183" stopIfTrue="1">
      <formula>IF(FIND("Flume Transfer Blower",$K414)&gt;0,1,0)</formula>
    </cfRule>
  </conditionalFormatting>
  <conditionalFormatting sqref="J425:J427">
    <cfRule type="expression" dxfId="70" priority="95" stopIfTrue="1">
      <formula>IF(FIND("Flume Transfer Blower",$L425)&gt;0,1,0)</formula>
    </cfRule>
  </conditionalFormatting>
  <conditionalFormatting sqref="J428:J436">
    <cfRule type="expression" dxfId="69" priority="4" stopIfTrue="1">
      <formula>IF(FIND("Flume Transfer Blower",$K428)&gt;0,1,0)</formula>
    </cfRule>
  </conditionalFormatting>
  <conditionalFormatting sqref="J440">
    <cfRule type="expression" dxfId="68" priority="80" stopIfTrue="1">
      <formula>IF(FIND("Flume Transfer Blower",$K441)&gt;0,1,0)</formula>
    </cfRule>
  </conditionalFormatting>
  <conditionalFormatting sqref="J442:J452">
    <cfRule type="expression" dxfId="67" priority="178" stopIfTrue="1">
      <formula>IF(FIND("Flume Transfer Blower",$K442)&gt;0,1,0)</formula>
    </cfRule>
  </conditionalFormatting>
  <conditionalFormatting sqref="J453:J455">
    <cfRule type="expression" dxfId="66" priority="92" stopIfTrue="1">
      <formula>IF(FIND("Flume Transfer Blower",$L453)&gt;0,1,0)</formula>
    </cfRule>
  </conditionalFormatting>
  <conditionalFormatting sqref="J456:J464">
    <cfRule type="expression" dxfId="65" priority="3" stopIfTrue="1">
      <formula>IF(FIND("Flume Transfer Blower",$K456)&gt;0,1,0)</formula>
    </cfRule>
  </conditionalFormatting>
  <conditionalFormatting sqref="J468">
    <cfRule type="expression" dxfId="64" priority="77" stopIfTrue="1">
      <formula>IF(FIND("Flume Transfer Blower",$K469)&gt;0,1,0)</formula>
    </cfRule>
  </conditionalFormatting>
  <conditionalFormatting sqref="J470:J480">
    <cfRule type="expression" dxfId="63" priority="173" stopIfTrue="1">
      <formula>IF(FIND("Flume Transfer Blower",$K470)&gt;0,1,0)</formula>
    </cfRule>
  </conditionalFormatting>
  <conditionalFormatting sqref="J481:J483">
    <cfRule type="expression" dxfId="62" priority="89" stopIfTrue="1">
      <formula>IF(FIND("Flume Transfer Blower",$L481)&gt;0,1,0)</formula>
    </cfRule>
  </conditionalFormatting>
  <conditionalFormatting sqref="J484:J492">
    <cfRule type="expression" dxfId="61" priority="2" stopIfTrue="1">
      <formula>IF(FIND("Flume Transfer Blower",$K484)&gt;0,1,0)</formula>
    </cfRule>
  </conditionalFormatting>
  <conditionalFormatting sqref="J496">
    <cfRule type="expression" dxfId="60" priority="74" stopIfTrue="1">
      <formula>IF(FIND("Flume Transfer Blower",$K497)&gt;0,1,0)</formula>
    </cfRule>
  </conditionalFormatting>
  <conditionalFormatting sqref="J498:J679">
    <cfRule type="expression" dxfId="59" priority="56" stopIfTrue="1">
      <formula>IF(FIND("Flume Transfer Blower",$K498)&gt;0,1,0)</formula>
    </cfRule>
  </conditionalFormatting>
  <conditionalFormatting sqref="J681:J683">
    <cfRule type="expression" dxfId="58" priority="485" stopIfTrue="1">
      <formula>IF(FIND("Flume Transfer Blower",$K681)&gt;0,1,0)</formula>
    </cfRule>
  </conditionalFormatting>
  <conditionalFormatting sqref="J993:J1004">
    <cfRule type="expression" dxfId="57" priority="68" stopIfTrue="1">
      <formula>IF(FIND("Flume Transfer Blower",$K993)&gt;0,1,0)</formula>
    </cfRule>
  </conditionalFormatting>
  <conditionalFormatting sqref="J1015">
    <cfRule type="expression" dxfId="56" priority="1" stopIfTrue="1">
      <formula>IF(FIND("Flume Transfer Blower",$K1015)&gt;0,1,0)</formula>
    </cfRule>
  </conditionalFormatting>
  <dataValidations count="4">
    <dataValidation type="list" allowBlank="1" showInputMessage="1" showErrorMessage="1" sqref="F517:F519 F92:G92 F118:G118 F144:G144 F170:G170 F196:G196 F222:G222 F248:G248 F274:G274 F300:G300 F326:G326 F354:G354 F382:G382 F410:G410 F438:G438 F466:G466 F494:G494" xr:uid="{986D4AAB-94C5-494B-86A2-A2B86AD10F18}">
      <formula1>#REF!</formula1>
    </dataValidation>
    <dataValidation type="list" allowBlank="1" showInputMessage="1" showErrorMessage="1" sqref="F6:F69" xr:uid="{ED4E598B-FCE3-4ACB-B536-DD37421733F7}">
      <formula1>$V$6:$V$11</formula1>
    </dataValidation>
    <dataValidation type="list" allowBlank="1" showInputMessage="1" showErrorMessage="1" sqref="G687 G689 G793:G796 G780:G791 G1005:G1012 G771:G772 G776 G778 G774 G769 G764:G767 G751:G762 G745 G749 G747 G740:G743 G735:G738 G722:G733 G720 G718 G716 G713:G714 G711 G709 G706 G704 G693:G701 G691 G93:G106 G467:G480 G119:G132 G301:G314 G145:G158 G171:G184 G197:G210 G223:G236 G249:G262 G275:G288 G327:G340 G355:G368 G383:G396 G411:G424 G439:G452 G6:G84 G495:G498 G504:G505 G509 G511 G516:G520 G542:G543 G537 G524 G530:G531 G535 G558 G560 G547 G553:G554 G565:G595 G601:G602 G606 G608 G613 G616 G620:G626 G632:G685 G87 G89 G113 G115 G110 G139 G141 G136 G165 G167 G162 G191 G193 G188 G217 G219 G214 G243 G245 G240 G269 G271 G266 G295 G297 G292 G321 G323 G318 G347 G349 G344 G375 G377 G372 G403 G405 G400 G431 G433 G428 G459 G461 G456 G487 G489 G484 G798:G848 G851:G901 G905:G906 G909:G910 G912:G915 G917 G920:G922 G925 G928 G930:G931 G933 G936:G938 G941:G943 G945 G950:G951 G955 G957 G961:G992 G959" xr:uid="{23A578F5-8180-4CF0-9254-6AC4F63142D8}">
      <formula1>$W$6:$W$8</formula1>
    </dataValidation>
    <dataValidation type="list" allowBlank="1" showInputMessage="1" showErrorMessage="1" sqref="G453:G455 G107:G109 G133:G135 G159:G161 G185:G187 G211:G213 G237:G239 G263:G265 G289:G291 G315:G317 G341:G343 G369:G371 G397:G399 G425:G427 G481:G483" xr:uid="{1F666BF7-1EBD-4467-ADE7-901F272A7873}">
      <formula1>$X$6:$X$8</formula1>
    </dataValidation>
  </dataValidations>
  <printOptions horizontalCentered="1"/>
  <pageMargins left="0.23622047244094491" right="0.23622047244094491" top="0.19685039370078741" bottom="0.39370078740157483" header="0.15748031496062992" footer="0.19685039370078741"/>
  <pageSetup paperSize="9" scale="93" fitToHeight="0" orientation="landscape" r:id="rId1"/>
  <headerFooter>
    <oddFooter>&amp;L&amp;8&amp;A : PM Master Plan&amp;R&amp;8Page &amp;P / &amp;N</oddFooter>
  </headerFooter>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79B35-877C-4DAD-BD6D-A1D073E45348}">
  <sheetPr>
    <tabColor rgb="FF00B0F0"/>
    <pageSetUpPr fitToPage="1"/>
  </sheetPr>
  <dimension ref="A1:W55"/>
  <sheetViews>
    <sheetView zoomScaleNormal="100" workbookViewId="0">
      <pane xSplit="2" ySplit="5" topLeftCell="C25" activePane="bottomRight" state="frozen"/>
      <selection activeCell="B7" sqref="B7:B22"/>
      <selection pane="topRight" activeCell="B7" sqref="B7:B22"/>
      <selection pane="bottomLeft" activeCell="B7" sqref="B7:B22"/>
      <selection pane="bottomRight" activeCell="H55" sqref="H55"/>
    </sheetView>
  </sheetViews>
  <sheetFormatPr defaultColWidth="9.140625" defaultRowHeight="12.75" outlineLevelCol="1"/>
  <cols>
    <col min="1" max="1" width="8.28515625" style="1" customWidth="1"/>
    <col min="2" max="2" width="35.7109375" style="2" customWidth="1"/>
    <col min="3" max="3" width="20.42578125" style="43" customWidth="1"/>
    <col min="4" max="4" width="11.5703125" style="43" customWidth="1"/>
    <col min="5" max="5" width="10.28515625" style="384" customWidth="1"/>
    <col min="6" max="7" width="9.140625" style="384" customWidth="1"/>
    <col min="8" max="8" width="10.5703125" style="384" customWidth="1"/>
    <col min="9" max="9" width="24.28515625" style="4" customWidth="1"/>
    <col min="10" max="10" width="64.85546875" style="4" customWidth="1"/>
    <col min="11" max="11" width="10.42578125" style="3" customWidth="1"/>
    <col min="12" max="12" width="24.28515625" style="52" hidden="1" customWidth="1" outlineLevel="1"/>
    <col min="13" max="13" width="5.140625" style="3" hidden="1" customWidth="1" outlineLevel="1"/>
    <col min="14" max="14" width="10.42578125" style="3" customWidth="1" collapsed="1"/>
    <col min="15" max="15" width="10.42578125" style="3" customWidth="1"/>
    <col min="16" max="16" width="10.42578125" style="3" customWidth="1" collapsed="1"/>
    <col min="17" max="18" width="10.42578125" style="3" customWidth="1"/>
    <col min="19" max="19" width="9.140625" style="4"/>
    <col min="20" max="20" width="19.42578125" style="4" customWidth="1"/>
    <col min="21" max="16384" width="9.140625" style="4"/>
  </cols>
  <sheetData>
    <row r="1" spans="1:23" ht="13.5" thickBot="1"/>
    <row r="2" spans="1:23" ht="30" customHeight="1" thickBot="1">
      <c r="C2" s="3749" t="s">
        <v>1139</v>
      </c>
      <c r="D2" s="3750"/>
      <c r="E2" s="3750"/>
      <c r="F2" s="3750"/>
      <c r="G2" s="3750"/>
      <c r="H2" s="3750"/>
      <c r="I2" s="3750"/>
      <c r="J2" s="3750"/>
      <c r="K2" s="3751"/>
      <c r="M2" s="4"/>
      <c r="N2" s="4"/>
      <c r="O2" s="4"/>
      <c r="P2" s="4"/>
      <c r="Q2" s="4"/>
      <c r="R2" s="4"/>
    </row>
    <row r="3" spans="1:23" s="225" customFormat="1" ht="15.75" customHeight="1">
      <c r="A3" s="624"/>
      <c r="B3" s="625"/>
      <c r="C3" s="628" t="s">
        <v>44</v>
      </c>
      <c r="D3" s="628" t="s">
        <v>62</v>
      </c>
      <c r="E3" s="384"/>
      <c r="F3" s="384"/>
      <c r="G3" s="384"/>
      <c r="H3" s="384"/>
      <c r="K3" s="227"/>
      <c r="L3" s="277"/>
      <c r="M3" s="227"/>
      <c r="N3" s="227"/>
      <c r="O3" s="227"/>
      <c r="P3" s="227"/>
      <c r="Q3" s="227"/>
      <c r="R3" s="227"/>
    </row>
    <row r="4" spans="1:23" s="225" customFormat="1" ht="15.75" customHeight="1">
      <c r="A4" s="624"/>
      <c r="B4" s="625"/>
      <c r="C4" s="629"/>
      <c r="D4" s="629"/>
      <c r="E4" s="384"/>
      <c r="F4" s="384"/>
      <c r="G4" s="384"/>
      <c r="H4" s="384"/>
      <c r="K4" s="626"/>
      <c r="L4" s="627"/>
      <c r="M4" s="626"/>
      <c r="N4" s="626"/>
      <c r="O4" s="626"/>
      <c r="P4" s="626"/>
      <c r="Q4" s="626"/>
      <c r="R4" s="626"/>
    </row>
    <row r="5" spans="1:23" s="412" customFormat="1" ht="14.25" customHeight="1" thickBot="1">
      <c r="A5" s="499" t="s">
        <v>0</v>
      </c>
      <c r="B5" s="499" t="s">
        <v>1</v>
      </c>
      <c r="C5" s="500" t="s">
        <v>44</v>
      </c>
      <c r="D5" s="500" t="s">
        <v>62</v>
      </c>
      <c r="E5" s="500" t="s">
        <v>537</v>
      </c>
      <c r="F5" s="500" t="s">
        <v>527</v>
      </c>
      <c r="G5" s="500" t="s">
        <v>535</v>
      </c>
      <c r="H5" s="500" t="s">
        <v>45</v>
      </c>
      <c r="I5" s="499" t="s">
        <v>2</v>
      </c>
      <c r="J5" s="499" t="s">
        <v>3</v>
      </c>
      <c r="K5" s="499" t="s">
        <v>4</v>
      </c>
      <c r="L5" s="499" t="s">
        <v>5</v>
      </c>
      <c r="M5" s="499"/>
      <c r="N5" s="499" t="s">
        <v>51</v>
      </c>
      <c r="O5" s="499" t="s">
        <v>52</v>
      </c>
      <c r="P5" s="499" t="s">
        <v>54</v>
      </c>
      <c r="Q5" s="499" t="s">
        <v>50</v>
      </c>
      <c r="R5" s="499" t="s">
        <v>53</v>
      </c>
      <c r="S5" s="499" t="s">
        <v>382</v>
      </c>
      <c r="T5" s="508" t="s">
        <v>527</v>
      </c>
      <c r="U5" s="411" t="s">
        <v>535</v>
      </c>
      <c r="V5" s="411" t="s">
        <v>527</v>
      </c>
      <c r="W5" s="542"/>
    </row>
    <row r="6" spans="1:23" s="412" customFormat="1" ht="12">
      <c r="A6" s="565" t="s">
        <v>356</v>
      </c>
      <c r="B6" s="1039" t="s">
        <v>843</v>
      </c>
      <c r="C6" s="3739">
        <v>363348</v>
      </c>
      <c r="D6" s="3740">
        <v>4551</v>
      </c>
      <c r="E6" s="1255" t="s">
        <v>713</v>
      </c>
      <c r="F6" s="1255" t="s">
        <v>32</v>
      </c>
      <c r="G6" s="1255" t="s">
        <v>536</v>
      </c>
      <c r="H6" s="1255" t="str">
        <f>A6&amp;"-"&amp;E6&amp;F6&amp;"-"&amp;G6</f>
        <v>PK5-NI-ME</v>
      </c>
      <c r="I6" s="3741" t="s">
        <v>57</v>
      </c>
      <c r="J6" s="1235" t="s">
        <v>838</v>
      </c>
      <c r="K6" s="1541">
        <v>60</v>
      </c>
      <c r="L6" s="407"/>
      <c r="M6" s="406"/>
      <c r="N6" s="3754"/>
      <c r="O6" s="3742" t="s">
        <v>80</v>
      </c>
      <c r="P6" s="3742">
        <v>30</v>
      </c>
      <c r="Q6" s="3742">
        <v>2</v>
      </c>
      <c r="R6" s="3745">
        <f>P6*Q6</f>
        <v>60</v>
      </c>
      <c r="S6" s="3747" t="s">
        <v>383</v>
      </c>
      <c r="T6" s="410" t="s">
        <v>529</v>
      </c>
      <c r="U6" s="411" t="s">
        <v>536</v>
      </c>
      <c r="V6" s="411" t="s">
        <v>32</v>
      </c>
      <c r="W6" s="412" t="s">
        <v>708</v>
      </c>
    </row>
    <row r="7" spans="1:23" s="412" customFormat="1" ht="12.75" customHeight="1">
      <c r="A7" s="556" t="s">
        <v>356</v>
      </c>
      <c r="B7" s="972" t="s">
        <v>1814</v>
      </c>
      <c r="C7" s="3728"/>
      <c r="D7" s="3731"/>
      <c r="E7" s="1292" t="s">
        <v>713</v>
      </c>
      <c r="F7" s="1292" t="s">
        <v>32</v>
      </c>
      <c r="G7" s="1292" t="s">
        <v>536</v>
      </c>
      <c r="H7" s="1292" t="str">
        <f t="shared" ref="H7:H12" si="0">A7&amp;"-"&amp;E7&amp;F7&amp;"-"&amp;G7</f>
        <v>PK5-NI-ME</v>
      </c>
      <c r="I7" s="3734"/>
      <c r="J7" s="1240" t="s">
        <v>837</v>
      </c>
      <c r="K7" s="1128">
        <v>60</v>
      </c>
      <c r="L7" s="415"/>
      <c r="M7" s="414"/>
      <c r="N7" s="3613"/>
      <c r="O7" s="3743"/>
      <c r="P7" s="3743"/>
      <c r="Q7" s="3743"/>
      <c r="R7" s="3616"/>
      <c r="S7" s="3748"/>
      <c r="T7" s="410"/>
      <c r="U7" s="411" t="s">
        <v>697</v>
      </c>
      <c r="V7" s="411" t="s">
        <v>42</v>
      </c>
      <c r="W7" s="412" t="s">
        <v>707</v>
      </c>
    </row>
    <row r="8" spans="1:23" s="412" customFormat="1" ht="12.75" customHeight="1">
      <c r="A8" s="556" t="s">
        <v>356</v>
      </c>
      <c r="B8" s="972" t="s">
        <v>1214</v>
      </c>
      <c r="C8" s="3728"/>
      <c r="D8" s="3731"/>
      <c r="E8" s="1292" t="s">
        <v>713</v>
      </c>
      <c r="F8" s="1292" t="s">
        <v>32</v>
      </c>
      <c r="G8" s="1292" t="s">
        <v>536</v>
      </c>
      <c r="H8" s="1292" t="str">
        <f t="shared" si="0"/>
        <v>PK5-NI-ME</v>
      </c>
      <c r="I8" s="3734"/>
      <c r="J8" s="1240" t="s">
        <v>832</v>
      </c>
      <c r="K8" s="1128">
        <v>60</v>
      </c>
      <c r="L8" s="415"/>
      <c r="M8" s="414"/>
      <c r="N8" s="3613"/>
      <c r="O8" s="3743"/>
      <c r="P8" s="3743"/>
      <c r="Q8" s="3743"/>
      <c r="R8" s="3616"/>
      <c r="S8" s="3748"/>
      <c r="T8" s="410"/>
      <c r="U8" s="411" t="s">
        <v>706</v>
      </c>
      <c r="V8" s="411" t="s">
        <v>9</v>
      </c>
      <c r="W8" s="412" t="s">
        <v>709</v>
      </c>
    </row>
    <row r="9" spans="1:23" s="412" customFormat="1" ht="12.75" customHeight="1">
      <c r="A9" s="556" t="s">
        <v>356</v>
      </c>
      <c r="B9" s="972" t="s">
        <v>1215</v>
      </c>
      <c r="C9" s="3728"/>
      <c r="D9" s="3731"/>
      <c r="E9" s="1292" t="s">
        <v>713</v>
      </c>
      <c r="F9" s="1292" t="s">
        <v>32</v>
      </c>
      <c r="G9" s="1292" t="s">
        <v>536</v>
      </c>
      <c r="H9" s="1292" t="str">
        <f t="shared" si="0"/>
        <v>PK5-NI-ME</v>
      </c>
      <c r="I9" s="3734"/>
      <c r="J9" s="1240" t="s">
        <v>833</v>
      </c>
      <c r="K9" s="1128">
        <v>60</v>
      </c>
      <c r="L9" s="415"/>
      <c r="M9" s="414"/>
      <c r="N9" s="3613"/>
      <c r="O9" s="3743"/>
      <c r="P9" s="3743"/>
      <c r="Q9" s="3743"/>
      <c r="R9" s="3616"/>
      <c r="S9" s="3748"/>
      <c r="T9" s="410"/>
      <c r="U9" s="411"/>
      <c r="V9" s="411" t="s">
        <v>7</v>
      </c>
      <c r="W9" s="412" t="s">
        <v>719</v>
      </c>
    </row>
    <row r="10" spans="1:23" s="412" customFormat="1" ht="12.75" customHeight="1">
      <c r="A10" s="556" t="s">
        <v>356</v>
      </c>
      <c r="B10" s="972" t="s">
        <v>1216</v>
      </c>
      <c r="C10" s="3728"/>
      <c r="D10" s="3731"/>
      <c r="E10" s="1292" t="s">
        <v>713</v>
      </c>
      <c r="F10" s="1292" t="s">
        <v>32</v>
      </c>
      <c r="G10" s="1292" t="s">
        <v>536</v>
      </c>
      <c r="H10" s="1292" t="str">
        <f t="shared" si="0"/>
        <v>PK5-NI-ME</v>
      </c>
      <c r="I10" s="3734"/>
      <c r="J10" s="1240" t="s">
        <v>1068</v>
      </c>
      <c r="K10" s="1128">
        <v>60</v>
      </c>
      <c r="L10" s="415"/>
      <c r="M10" s="414"/>
      <c r="N10" s="3613"/>
      <c r="O10" s="3743"/>
      <c r="P10" s="3743"/>
      <c r="Q10" s="3743"/>
      <c r="R10" s="3616"/>
      <c r="S10" s="3748"/>
      <c r="T10" s="410"/>
      <c r="U10" s="411"/>
      <c r="V10" s="411" t="s">
        <v>8</v>
      </c>
      <c r="W10" s="412" t="s">
        <v>721</v>
      </c>
    </row>
    <row r="11" spans="1:23" s="412" customFormat="1" ht="12.75" customHeight="1">
      <c r="A11" s="556" t="s">
        <v>356</v>
      </c>
      <c r="B11" s="972"/>
      <c r="C11" s="3728"/>
      <c r="D11" s="3731"/>
      <c r="E11" s="1292" t="s">
        <v>713</v>
      </c>
      <c r="F11" s="1292" t="s">
        <v>32</v>
      </c>
      <c r="G11" s="1292" t="s">
        <v>536</v>
      </c>
      <c r="H11" s="1292" t="str">
        <f t="shared" si="0"/>
        <v>PK5-NI-ME</v>
      </c>
      <c r="I11" s="3734"/>
      <c r="J11" s="1240" t="s">
        <v>861</v>
      </c>
      <c r="K11" s="1128">
        <v>60</v>
      </c>
      <c r="L11" s="415"/>
      <c r="M11" s="414"/>
      <c r="N11" s="3613"/>
      <c r="O11" s="3743"/>
      <c r="P11" s="3743"/>
      <c r="Q11" s="3743"/>
      <c r="R11" s="3616"/>
      <c r="S11" s="3748"/>
      <c r="T11" s="410"/>
      <c r="U11" s="411"/>
      <c r="V11" s="411" t="s">
        <v>33</v>
      </c>
      <c r="W11" s="412" t="s">
        <v>720</v>
      </c>
    </row>
    <row r="12" spans="1:23" s="412" customFormat="1" ht="12.75" customHeight="1">
      <c r="A12" s="556" t="s">
        <v>356</v>
      </c>
      <c r="B12" s="972"/>
      <c r="C12" s="3729"/>
      <c r="D12" s="3732"/>
      <c r="E12" s="1292" t="s">
        <v>713</v>
      </c>
      <c r="F12" s="1292" t="s">
        <v>32</v>
      </c>
      <c r="G12" s="1292" t="s">
        <v>536</v>
      </c>
      <c r="H12" s="1292" t="str">
        <f t="shared" si="0"/>
        <v>PK5-NI-ME</v>
      </c>
      <c r="I12" s="3735"/>
      <c r="J12" s="1240" t="s">
        <v>836</v>
      </c>
      <c r="K12" s="1128">
        <v>60</v>
      </c>
      <c r="L12" s="415"/>
      <c r="M12" s="414"/>
      <c r="N12" s="3755"/>
      <c r="O12" s="3744"/>
      <c r="P12" s="3744"/>
      <c r="Q12" s="3744"/>
      <c r="R12" s="3746"/>
      <c r="S12" s="3748"/>
      <c r="T12" s="410"/>
      <c r="U12" s="411"/>
      <c r="V12" s="411"/>
    </row>
    <row r="13" spans="1:23" s="412" customFormat="1" ht="12.75" customHeight="1" thickBot="1">
      <c r="A13" s="556" t="s">
        <v>356</v>
      </c>
      <c r="B13" s="972"/>
      <c r="C13" s="3073">
        <v>363349</v>
      </c>
      <c r="D13" s="3074">
        <v>4552</v>
      </c>
      <c r="E13" s="1612" t="s">
        <v>718</v>
      </c>
      <c r="F13" s="1612" t="s">
        <v>32</v>
      </c>
      <c r="G13" s="1612" t="s">
        <v>536</v>
      </c>
      <c r="H13" s="1612" t="str">
        <f>A13&amp;"-"&amp;E13&amp;F13&amp;"-"&amp;G13&amp;2</f>
        <v>PK5-YI-ME2</v>
      </c>
      <c r="I13" s="1623" t="s">
        <v>57</v>
      </c>
      <c r="J13" s="1613" t="s">
        <v>1112</v>
      </c>
      <c r="K13" s="3075">
        <v>365</v>
      </c>
      <c r="L13" s="586"/>
      <c r="M13" s="585"/>
      <c r="N13" s="1026" t="s">
        <v>80</v>
      </c>
      <c r="O13" s="1049"/>
      <c r="P13" s="1044">
        <v>90</v>
      </c>
      <c r="Q13" s="1044">
        <v>2</v>
      </c>
      <c r="R13" s="1045">
        <f t="shared" ref="R13" si="1">P13*Q13</f>
        <v>180</v>
      </c>
      <c r="S13" s="1021" t="s">
        <v>383</v>
      </c>
      <c r="T13" s="410"/>
    </row>
    <row r="14" spans="1:23" s="412" customFormat="1" ht="13.5" customHeight="1">
      <c r="A14" s="565" t="s">
        <v>356</v>
      </c>
      <c r="B14" s="1039" t="s">
        <v>843</v>
      </c>
      <c r="C14" s="3739">
        <v>363350</v>
      </c>
      <c r="D14" s="3740">
        <v>4553</v>
      </c>
      <c r="E14" s="1255" t="s">
        <v>713</v>
      </c>
      <c r="F14" s="1255" t="s">
        <v>32</v>
      </c>
      <c r="G14" s="1255" t="s">
        <v>536</v>
      </c>
      <c r="H14" s="1255" t="str">
        <f>A14&amp;"-"&amp;E14&amp;F14&amp;"-"&amp;G14</f>
        <v>PK5-NI-ME</v>
      </c>
      <c r="I14" s="3741" t="s">
        <v>57</v>
      </c>
      <c r="J14" s="1235" t="s">
        <v>838</v>
      </c>
      <c r="K14" s="1541">
        <v>60</v>
      </c>
      <c r="L14" s="407"/>
      <c r="M14" s="406"/>
      <c r="N14" s="3754"/>
      <c r="O14" s="3742" t="s">
        <v>80</v>
      </c>
      <c r="P14" s="3742">
        <v>30</v>
      </c>
      <c r="Q14" s="3742">
        <v>2</v>
      </c>
      <c r="R14" s="3745">
        <f>P14*Q14</f>
        <v>60</v>
      </c>
      <c r="S14" s="3747" t="s">
        <v>383</v>
      </c>
      <c r="T14" s="410" t="s">
        <v>529</v>
      </c>
    </row>
    <row r="15" spans="1:23" s="412" customFormat="1" ht="13.5" customHeight="1">
      <c r="A15" s="556" t="s">
        <v>356</v>
      </c>
      <c r="B15" s="972" t="s">
        <v>1217</v>
      </c>
      <c r="C15" s="3728"/>
      <c r="D15" s="3731"/>
      <c r="E15" s="1292" t="s">
        <v>713</v>
      </c>
      <c r="F15" s="1292" t="s">
        <v>32</v>
      </c>
      <c r="G15" s="1292" t="s">
        <v>536</v>
      </c>
      <c r="H15" s="1292" t="str">
        <f t="shared" ref="H15:H20" si="2">A15&amp;"-"&amp;E15&amp;F15&amp;"-"&amp;G15</f>
        <v>PK5-NI-ME</v>
      </c>
      <c r="I15" s="3734"/>
      <c r="J15" s="1240" t="s">
        <v>837</v>
      </c>
      <c r="K15" s="1128">
        <v>60</v>
      </c>
      <c r="L15" s="415"/>
      <c r="M15" s="414"/>
      <c r="N15" s="3613"/>
      <c r="O15" s="3743"/>
      <c r="P15" s="3743"/>
      <c r="Q15" s="3743"/>
      <c r="R15" s="3616"/>
      <c r="S15" s="3748"/>
      <c r="T15" s="410"/>
    </row>
    <row r="16" spans="1:23" s="412" customFormat="1" ht="13.5" customHeight="1">
      <c r="A16" s="556" t="s">
        <v>356</v>
      </c>
      <c r="B16" s="972" t="s">
        <v>1218</v>
      </c>
      <c r="C16" s="3728"/>
      <c r="D16" s="3731"/>
      <c r="E16" s="1292" t="s">
        <v>713</v>
      </c>
      <c r="F16" s="1292" t="s">
        <v>32</v>
      </c>
      <c r="G16" s="1292" t="s">
        <v>536</v>
      </c>
      <c r="H16" s="1292" t="str">
        <f t="shared" si="2"/>
        <v>PK5-NI-ME</v>
      </c>
      <c r="I16" s="3734"/>
      <c r="J16" s="1240" t="s">
        <v>832</v>
      </c>
      <c r="K16" s="1128">
        <v>60</v>
      </c>
      <c r="L16" s="415"/>
      <c r="M16" s="414"/>
      <c r="N16" s="3613"/>
      <c r="O16" s="3743"/>
      <c r="P16" s="3743"/>
      <c r="Q16" s="3743"/>
      <c r="R16" s="3616"/>
      <c r="S16" s="3748"/>
      <c r="T16" s="410"/>
    </row>
    <row r="17" spans="1:20" s="412" customFormat="1" ht="13.5" customHeight="1">
      <c r="A17" s="556" t="s">
        <v>356</v>
      </c>
      <c r="B17" s="972" t="s">
        <v>1219</v>
      </c>
      <c r="C17" s="3728"/>
      <c r="D17" s="3731"/>
      <c r="E17" s="1292" t="s">
        <v>713</v>
      </c>
      <c r="F17" s="1292" t="s">
        <v>32</v>
      </c>
      <c r="G17" s="1292" t="s">
        <v>536</v>
      </c>
      <c r="H17" s="1292" t="str">
        <f t="shared" si="2"/>
        <v>PK5-NI-ME</v>
      </c>
      <c r="I17" s="3734"/>
      <c r="J17" s="1240" t="s">
        <v>833</v>
      </c>
      <c r="K17" s="1128">
        <v>60</v>
      </c>
      <c r="L17" s="415"/>
      <c r="M17" s="414"/>
      <c r="N17" s="3613"/>
      <c r="O17" s="3743"/>
      <c r="P17" s="3743"/>
      <c r="Q17" s="3743"/>
      <c r="R17" s="3616"/>
      <c r="S17" s="3748"/>
      <c r="T17" s="410"/>
    </row>
    <row r="18" spans="1:20" s="412" customFormat="1" ht="13.5" customHeight="1">
      <c r="A18" s="556" t="s">
        <v>356</v>
      </c>
      <c r="B18" s="972" t="s">
        <v>1220</v>
      </c>
      <c r="C18" s="3728"/>
      <c r="D18" s="3731"/>
      <c r="E18" s="1292" t="s">
        <v>713</v>
      </c>
      <c r="F18" s="1292" t="s">
        <v>32</v>
      </c>
      <c r="G18" s="1292" t="s">
        <v>536</v>
      </c>
      <c r="H18" s="1292" t="str">
        <f t="shared" si="2"/>
        <v>PK5-NI-ME</v>
      </c>
      <c r="I18" s="3734"/>
      <c r="J18" s="1240" t="s">
        <v>1068</v>
      </c>
      <c r="K18" s="1128">
        <v>60</v>
      </c>
      <c r="L18" s="415"/>
      <c r="M18" s="414"/>
      <c r="N18" s="3613"/>
      <c r="O18" s="3743"/>
      <c r="P18" s="3743"/>
      <c r="Q18" s="3743"/>
      <c r="R18" s="3616"/>
      <c r="S18" s="3748"/>
      <c r="T18" s="410"/>
    </row>
    <row r="19" spans="1:20" s="412" customFormat="1" ht="13.5" customHeight="1">
      <c r="A19" s="556" t="s">
        <v>356</v>
      </c>
      <c r="B19" s="972" t="s">
        <v>1221</v>
      </c>
      <c r="C19" s="3728"/>
      <c r="D19" s="3731"/>
      <c r="E19" s="1292" t="s">
        <v>713</v>
      </c>
      <c r="F19" s="1292" t="s">
        <v>32</v>
      </c>
      <c r="G19" s="1292" t="s">
        <v>536</v>
      </c>
      <c r="H19" s="1292" t="str">
        <f t="shared" si="2"/>
        <v>PK5-NI-ME</v>
      </c>
      <c r="I19" s="3734"/>
      <c r="J19" s="1240" t="s">
        <v>861</v>
      </c>
      <c r="K19" s="1128">
        <v>60</v>
      </c>
      <c r="L19" s="415"/>
      <c r="M19" s="414"/>
      <c r="N19" s="3613"/>
      <c r="O19" s="3743"/>
      <c r="P19" s="3743"/>
      <c r="Q19" s="3743"/>
      <c r="R19" s="3616"/>
      <c r="S19" s="3748"/>
      <c r="T19" s="410"/>
    </row>
    <row r="20" spans="1:20" s="412" customFormat="1" ht="13.5" customHeight="1">
      <c r="A20" s="556" t="s">
        <v>356</v>
      </c>
      <c r="B20" s="972" t="s">
        <v>1222</v>
      </c>
      <c r="C20" s="3729"/>
      <c r="D20" s="3732"/>
      <c r="E20" s="3076" t="s">
        <v>713</v>
      </c>
      <c r="F20" s="3076" t="s">
        <v>32</v>
      </c>
      <c r="G20" s="3076" t="s">
        <v>536</v>
      </c>
      <c r="H20" s="3076" t="str">
        <f t="shared" si="2"/>
        <v>PK5-NI-ME</v>
      </c>
      <c r="I20" s="3735"/>
      <c r="J20" s="1240" t="s">
        <v>836</v>
      </c>
      <c r="K20" s="1128">
        <v>60</v>
      </c>
      <c r="L20" s="1017"/>
      <c r="M20" s="563"/>
      <c r="N20" s="3755"/>
      <c r="O20" s="3744"/>
      <c r="P20" s="3744"/>
      <c r="Q20" s="3744"/>
      <c r="R20" s="3746"/>
      <c r="S20" s="3748"/>
      <c r="T20" s="410"/>
    </row>
    <row r="21" spans="1:20" s="412" customFormat="1" ht="13.5" customHeight="1" thickBot="1">
      <c r="A21" s="567" t="s">
        <v>356</v>
      </c>
      <c r="B21" s="1005"/>
      <c r="C21" s="3077">
        <v>363351</v>
      </c>
      <c r="D21" s="3078">
        <v>4554</v>
      </c>
      <c r="E21" s="3079" t="s">
        <v>718</v>
      </c>
      <c r="F21" s="3079" t="s">
        <v>32</v>
      </c>
      <c r="G21" s="3079" t="s">
        <v>536</v>
      </c>
      <c r="H21" s="3079" t="str">
        <f>A21&amp;"-"&amp;E21&amp;F21&amp;"-"&amp;G21&amp;2</f>
        <v>PK5-YI-ME2</v>
      </c>
      <c r="I21" s="1624" t="s">
        <v>57</v>
      </c>
      <c r="J21" s="1613" t="s">
        <v>1112</v>
      </c>
      <c r="K21" s="3080">
        <v>365</v>
      </c>
      <c r="L21" s="885"/>
      <c r="M21" s="1044"/>
      <c r="N21" s="1026" t="s">
        <v>80</v>
      </c>
      <c r="O21" s="1049"/>
      <c r="P21" s="1044">
        <v>90</v>
      </c>
      <c r="Q21" s="1044">
        <v>2</v>
      </c>
      <c r="R21" s="1045">
        <f t="shared" ref="R21" si="3">P21*Q21</f>
        <v>180</v>
      </c>
      <c r="S21" s="1021" t="s">
        <v>383</v>
      </c>
      <c r="T21" s="410"/>
    </row>
    <row r="22" spans="1:20" s="412" customFormat="1" ht="13.5" customHeight="1">
      <c r="A22" s="565" t="s">
        <v>356</v>
      </c>
      <c r="B22" s="1039" t="s">
        <v>843</v>
      </c>
      <c r="C22" s="3739">
        <v>363352</v>
      </c>
      <c r="D22" s="3740">
        <v>4555</v>
      </c>
      <c r="E22" s="1255" t="s">
        <v>713</v>
      </c>
      <c r="F22" s="1255" t="s">
        <v>32</v>
      </c>
      <c r="G22" s="1255" t="s">
        <v>536</v>
      </c>
      <c r="H22" s="1255" t="str">
        <f>A22&amp;"-"&amp;E22&amp;F22&amp;"-"&amp;G22</f>
        <v>PK5-NI-ME</v>
      </c>
      <c r="I22" s="3741" t="s">
        <v>57</v>
      </c>
      <c r="J22" s="1235" t="s">
        <v>838</v>
      </c>
      <c r="K22" s="1541">
        <v>60</v>
      </c>
      <c r="L22" s="407"/>
      <c r="M22" s="406"/>
      <c r="N22" s="3754"/>
      <c r="O22" s="3742" t="s">
        <v>80</v>
      </c>
      <c r="P22" s="3742">
        <v>30</v>
      </c>
      <c r="Q22" s="3742">
        <v>2</v>
      </c>
      <c r="R22" s="3745">
        <f>P22*Q22</f>
        <v>60</v>
      </c>
      <c r="S22" s="3747" t="s">
        <v>383</v>
      </c>
      <c r="T22" s="410"/>
    </row>
    <row r="23" spans="1:20" s="412" customFormat="1" ht="13.5" customHeight="1">
      <c r="A23" s="556" t="s">
        <v>356</v>
      </c>
      <c r="B23" s="972" t="s">
        <v>1223</v>
      </c>
      <c r="C23" s="3728"/>
      <c r="D23" s="3731"/>
      <c r="E23" s="1292" t="s">
        <v>713</v>
      </c>
      <c r="F23" s="1292" t="s">
        <v>32</v>
      </c>
      <c r="G23" s="1292" t="s">
        <v>536</v>
      </c>
      <c r="H23" s="1292" t="str">
        <f t="shared" ref="H23:H28" si="4">A23&amp;"-"&amp;E23&amp;F23&amp;"-"&amp;G23</f>
        <v>PK5-NI-ME</v>
      </c>
      <c r="I23" s="3734"/>
      <c r="J23" s="1240" t="s">
        <v>837</v>
      </c>
      <c r="K23" s="1128">
        <v>60</v>
      </c>
      <c r="L23" s="415"/>
      <c r="M23" s="414"/>
      <c r="N23" s="3613"/>
      <c r="O23" s="3743"/>
      <c r="P23" s="3743"/>
      <c r="Q23" s="3743"/>
      <c r="R23" s="3616"/>
      <c r="S23" s="3748"/>
      <c r="T23" s="410"/>
    </row>
    <row r="24" spans="1:20" s="412" customFormat="1" ht="13.5" customHeight="1">
      <c r="A24" s="556" t="s">
        <v>356</v>
      </c>
      <c r="B24" s="972" t="s">
        <v>1224</v>
      </c>
      <c r="C24" s="3728"/>
      <c r="D24" s="3731"/>
      <c r="E24" s="1292" t="s">
        <v>713</v>
      </c>
      <c r="F24" s="1292" t="s">
        <v>32</v>
      </c>
      <c r="G24" s="1292" t="s">
        <v>536</v>
      </c>
      <c r="H24" s="1292" t="str">
        <f t="shared" si="4"/>
        <v>PK5-NI-ME</v>
      </c>
      <c r="I24" s="3734"/>
      <c r="J24" s="1240" t="s">
        <v>832</v>
      </c>
      <c r="K24" s="1128">
        <v>60</v>
      </c>
      <c r="L24" s="415"/>
      <c r="M24" s="414"/>
      <c r="N24" s="3613"/>
      <c r="O24" s="3743"/>
      <c r="P24" s="3743"/>
      <c r="Q24" s="3743"/>
      <c r="R24" s="3616"/>
      <c r="S24" s="3748"/>
      <c r="T24" s="410"/>
    </row>
    <row r="25" spans="1:20" s="412" customFormat="1" ht="13.5" customHeight="1">
      <c r="A25" s="556" t="s">
        <v>356</v>
      </c>
      <c r="B25" s="972" t="s">
        <v>1225</v>
      </c>
      <c r="C25" s="3728"/>
      <c r="D25" s="3731"/>
      <c r="E25" s="1292" t="s">
        <v>713</v>
      </c>
      <c r="F25" s="1292" t="s">
        <v>32</v>
      </c>
      <c r="G25" s="1292" t="s">
        <v>536</v>
      </c>
      <c r="H25" s="1292" t="str">
        <f t="shared" si="4"/>
        <v>PK5-NI-ME</v>
      </c>
      <c r="I25" s="3734"/>
      <c r="J25" s="1240" t="s">
        <v>833</v>
      </c>
      <c r="K25" s="1128">
        <v>60</v>
      </c>
      <c r="L25" s="415"/>
      <c r="M25" s="414"/>
      <c r="N25" s="3613"/>
      <c r="O25" s="3743"/>
      <c r="P25" s="3743"/>
      <c r="Q25" s="3743"/>
      <c r="R25" s="3616"/>
      <c r="S25" s="3748"/>
      <c r="T25" s="410"/>
    </row>
    <row r="26" spans="1:20" s="412" customFormat="1" ht="13.5" customHeight="1">
      <c r="A26" s="556" t="s">
        <v>356</v>
      </c>
      <c r="B26" s="972" t="s">
        <v>1226</v>
      </c>
      <c r="C26" s="3728"/>
      <c r="D26" s="3731"/>
      <c r="E26" s="1292" t="s">
        <v>713</v>
      </c>
      <c r="F26" s="1292" t="s">
        <v>32</v>
      </c>
      <c r="G26" s="1292" t="s">
        <v>536</v>
      </c>
      <c r="H26" s="1292" t="str">
        <f t="shared" si="4"/>
        <v>PK5-NI-ME</v>
      </c>
      <c r="I26" s="3734"/>
      <c r="J26" s="1240" t="s">
        <v>1068</v>
      </c>
      <c r="K26" s="1128">
        <v>60</v>
      </c>
      <c r="L26" s="415"/>
      <c r="M26" s="414"/>
      <c r="N26" s="3613"/>
      <c r="O26" s="3743"/>
      <c r="P26" s="3743"/>
      <c r="Q26" s="3743"/>
      <c r="R26" s="3616"/>
      <c r="S26" s="3748"/>
      <c r="T26" s="410"/>
    </row>
    <row r="27" spans="1:20" s="412" customFormat="1" ht="13.5" customHeight="1">
      <c r="A27" s="556" t="s">
        <v>356</v>
      </c>
      <c r="B27" s="972" t="s">
        <v>1227</v>
      </c>
      <c r="C27" s="3728"/>
      <c r="D27" s="3731"/>
      <c r="E27" s="1292" t="s">
        <v>713</v>
      </c>
      <c r="F27" s="1292" t="s">
        <v>32</v>
      </c>
      <c r="G27" s="1292" t="s">
        <v>536</v>
      </c>
      <c r="H27" s="1292" t="str">
        <f t="shared" si="4"/>
        <v>PK5-NI-ME</v>
      </c>
      <c r="I27" s="3734"/>
      <c r="J27" s="1240" t="s">
        <v>861</v>
      </c>
      <c r="K27" s="1128">
        <v>60</v>
      </c>
      <c r="L27" s="415"/>
      <c r="M27" s="414"/>
      <c r="N27" s="3613"/>
      <c r="O27" s="3743"/>
      <c r="P27" s="3743"/>
      <c r="Q27" s="3743"/>
      <c r="R27" s="3616"/>
      <c r="S27" s="3748"/>
      <c r="T27" s="410"/>
    </row>
    <row r="28" spans="1:20" s="412" customFormat="1" ht="13.5" customHeight="1">
      <c r="A28" s="556" t="s">
        <v>356</v>
      </c>
      <c r="B28" s="972"/>
      <c r="C28" s="3729"/>
      <c r="D28" s="3732"/>
      <c r="E28" s="3076" t="s">
        <v>713</v>
      </c>
      <c r="F28" s="3076" t="s">
        <v>32</v>
      </c>
      <c r="G28" s="3076" t="s">
        <v>536</v>
      </c>
      <c r="H28" s="3076" t="str">
        <f t="shared" si="4"/>
        <v>PK5-NI-ME</v>
      </c>
      <c r="I28" s="3735"/>
      <c r="J28" s="1240" t="s">
        <v>836</v>
      </c>
      <c r="K28" s="1128">
        <v>60</v>
      </c>
      <c r="L28" s="1017"/>
      <c r="M28" s="563"/>
      <c r="N28" s="3755"/>
      <c r="O28" s="3744"/>
      <c r="P28" s="3744"/>
      <c r="Q28" s="3744"/>
      <c r="R28" s="3746"/>
      <c r="S28" s="3748"/>
      <c r="T28" s="410"/>
    </row>
    <row r="29" spans="1:20" s="412" customFormat="1" ht="13.5" customHeight="1" thickBot="1">
      <c r="A29" s="567" t="s">
        <v>356</v>
      </c>
      <c r="B29" s="1005"/>
      <c r="C29" s="3077">
        <v>363353</v>
      </c>
      <c r="D29" s="3078">
        <v>4556</v>
      </c>
      <c r="E29" s="3079" t="s">
        <v>718</v>
      </c>
      <c r="F29" s="3079" t="s">
        <v>32</v>
      </c>
      <c r="G29" s="3079" t="s">
        <v>536</v>
      </c>
      <c r="H29" s="3079" t="str">
        <f>A29&amp;"-"&amp;E29&amp;F29&amp;"-"&amp;G29&amp;2</f>
        <v>PK5-YI-ME2</v>
      </c>
      <c r="I29" s="1624" t="s">
        <v>57</v>
      </c>
      <c r="J29" s="1613" t="s">
        <v>1112</v>
      </c>
      <c r="K29" s="3080">
        <v>365</v>
      </c>
      <c r="L29" s="885"/>
      <c r="M29" s="1044"/>
      <c r="N29" s="1026" t="s">
        <v>80</v>
      </c>
      <c r="O29" s="1049"/>
      <c r="P29" s="1044">
        <v>90</v>
      </c>
      <c r="Q29" s="1044">
        <v>2</v>
      </c>
      <c r="R29" s="1045">
        <f t="shared" ref="R29" si="5">P29*Q29</f>
        <v>180</v>
      </c>
      <c r="S29" s="1021" t="s">
        <v>383</v>
      </c>
      <c r="T29" s="410"/>
    </row>
    <row r="30" spans="1:20" s="973" customFormat="1" ht="13.5" customHeight="1">
      <c r="A30" s="592" t="s">
        <v>356</v>
      </c>
      <c r="B30" s="1039" t="s">
        <v>844</v>
      </c>
      <c r="C30" s="3739">
        <v>363306</v>
      </c>
      <c r="D30" s="3740">
        <v>4557</v>
      </c>
      <c r="E30" s="1255" t="s">
        <v>713</v>
      </c>
      <c r="F30" s="1254" t="s">
        <v>32</v>
      </c>
      <c r="G30" s="1254" t="s">
        <v>536</v>
      </c>
      <c r="H30" s="1255" t="str">
        <f>A30&amp;"-"&amp;E30&amp;F30&amp;"-"&amp;G30</f>
        <v>PK5-NI-ME</v>
      </c>
      <c r="I30" s="3741" t="s">
        <v>57</v>
      </c>
      <c r="J30" s="1234" t="s">
        <v>838</v>
      </c>
      <c r="K30" s="1541">
        <v>60</v>
      </c>
      <c r="L30" s="407"/>
      <c r="M30" s="406"/>
      <c r="N30" s="3402"/>
      <c r="O30" s="3402" t="s">
        <v>80</v>
      </c>
      <c r="P30" s="3402">
        <v>30</v>
      </c>
      <c r="Q30" s="3402">
        <v>2</v>
      </c>
      <c r="R30" s="3445">
        <f>P30*Q30</f>
        <v>60</v>
      </c>
      <c r="S30" s="3747" t="s">
        <v>383</v>
      </c>
      <c r="T30" s="410" t="s">
        <v>529</v>
      </c>
    </row>
    <row r="31" spans="1:20" s="973" customFormat="1" ht="13.5" customHeight="1">
      <c r="A31" s="593" t="s">
        <v>356</v>
      </c>
      <c r="B31" s="972" t="s">
        <v>1228</v>
      </c>
      <c r="C31" s="3728"/>
      <c r="D31" s="3731"/>
      <c r="E31" s="1292" t="s">
        <v>713</v>
      </c>
      <c r="F31" s="2184" t="s">
        <v>32</v>
      </c>
      <c r="G31" s="1290" t="s">
        <v>536</v>
      </c>
      <c r="H31" s="1238" t="str">
        <f t="shared" ref="H31:H36" si="6">A31&amp;"-"&amp;E31&amp;F31&amp;"-"&amp;G31</f>
        <v>PK5-NI-ME</v>
      </c>
      <c r="I31" s="3734"/>
      <c r="J31" s="1239" t="s">
        <v>837</v>
      </c>
      <c r="K31" s="1128">
        <v>60</v>
      </c>
      <c r="L31" s="415"/>
      <c r="M31" s="414"/>
      <c r="N31" s="3403"/>
      <c r="O31" s="3403"/>
      <c r="P31" s="3403"/>
      <c r="Q31" s="3403"/>
      <c r="R31" s="3446"/>
      <c r="S31" s="3748"/>
      <c r="T31" s="410"/>
    </row>
    <row r="32" spans="1:20" s="973" customFormat="1" ht="13.5" customHeight="1">
      <c r="A32" s="593" t="s">
        <v>356</v>
      </c>
      <c r="B32" s="972" t="s">
        <v>1229</v>
      </c>
      <c r="C32" s="3728"/>
      <c r="D32" s="3731"/>
      <c r="E32" s="1292" t="s">
        <v>713</v>
      </c>
      <c r="F32" s="1290" t="s">
        <v>32</v>
      </c>
      <c r="G32" s="1290" t="s">
        <v>536</v>
      </c>
      <c r="H32" s="1238" t="str">
        <f t="shared" si="6"/>
        <v>PK5-NI-ME</v>
      </c>
      <c r="I32" s="3734"/>
      <c r="J32" s="1239" t="s">
        <v>832</v>
      </c>
      <c r="K32" s="1128">
        <v>60</v>
      </c>
      <c r="L32" s="415"/>
      <c r="M32" s="414"/>
      <c r="N32" s="3403"/>
      <c r="O32" s="3403"/>
      <c r="P32" s="3403"/>
      <c r="Q32" s="3403"/>
      <c r="R32" s="3446"/>
      <c r="S32" s="3748"/>
      <c r="T32" s="410"/>
    </row>
    <row r="33" spans="1:20" s="973" customFormat="1" ht="13.5" customHeight="1">
      <c r="A33" s="593" t="s">
        <v>356</v>
      </c>
      <c r="B33" s="972" t="s">
        <v>1230</v>
      </c>
      <c r="C33" s="3728"/>
      <c r="D33" s="3731"/>
      <c r="E33" s="1292" t="s">
        <v>713</v>
      </c>
      <c r="F33" s="1290" t="s">
        <v>32</v>
      </c>
      <c r="G33" s="1290" t="s">
        <v>536</v>
      </c>
      <c r="H33" s="1238" t="str">
        <f t="shared" si="6"/>
        <v>PK5-NI-ME</v>
      </c>
      <c r="I33" s="3734"/>
      <c r="J33" s="1239" t="s">
        <v>834</v>
      </c>
      <c r="K33" s="1128">
        <v>60</v>
      </c>
      <c r="L33" s="415"/>
      <c r="M33" s="414"/>
      <c r="N33" s="3403"/>
      <c r="O33" s="3403"/>
      <c r="P33" s="3403"/>
      <c r="Q33" s="3403"/>
      <c r="R33" s="3446"/>
      <c r="S33" s="3748"/>
      <c r="T33" s="410"/>
    </row>
    <row r="34" spans="1:20" s="973" customFormat="1" ht="13.5" customHeight="1">
      <c r="A34" s="593" t="s">
        <v>356</v>
      </c>
      <c r="B34" s="972" t="s">
        <v>1231</v>
      </c>
      <c r="C34" s="3728"/>
      <c r="D34" s="3731"/>
      <c r="E34" s="1292" t="s">
        <v>713</v>
      </c>
      <c r="F34" s="1290" t="s">
        <v>32</v>
      </c>
      <c r="G34" s="1290" t="s">
        <v>536</v>
      </c>
      <c r="H34" s="1238" t="str">
        <f t="shared" si="6"/>
        <v>PK5-NI-ME</v>
      </c>
      <c r="I34" s="3734"/>
      <c r="J34" s="1239" t="s">
        <v>835</v>
      </c>
      <c r="K34" s="1128">
        <v>60</v>
      </c>
      <c r="L34" s="415"/>
      <c r="M34" s="414"/>
      <c r="N34" s="3403"/>
      <c r="O34" s="3403"/>
      <c r="P34" s="3403"/>
      <c r="Q34" s="3403"/>
      <c r="R34" s="3446"/>
      <c r="S34" s="3748"/>
      <c r="T34" s="410"/>
    </row>
    <row r="35" spans="1:20" s="973" customFormat="1" ht="13.5" customHeight="1">
      <c r="A35" s="593" t="s">
        <v>356</v>
      </c>
      <c r="B35" s="972" t="s">
        <v>1232</v>
      </c>
      <c r="C35" s="3728"/>
      <c r="D35" s="3731"/>
      <c r="E35" s="1292" t="s">
        <v>713</v>
      </c>
      <c r="F35" s="1290" t="s">
        <v>32</v>
      </c>
      <c r="G35" s="1290" t="s">
        <v>536</v>
      </c>
      <c r="H35" s="1238" t="str">
        <f t="shared" si="6"/>
        <v>PK5-NI-ME</v>
      </c>
      <c r="I35" s="3734"/>
      <c r="J35" s="1239" t="s">
        <v>836</v>
      </c>
      <c r="K35" s="1128">
        <v>60</v>
      </c>
      <c r="L35" s="415"/>
      <c r="M35" s="414"/>
      <c r="N35" s="3403"/>
      <c r="O35" s="3403"/>
      <c r="P35" s="3403"/>
      <c r="Q35" s="3403"/>
      <c r="R35" s="3446"/>
      <c r="S35" s="3748"/>
      <c r="T35" s="410"/>
    </row>
    <row r="36" spans="1:20" s="973" customFormat="1" ht="13.5" customHeight="1" thickBot="1">
      <c r="A36" s="556" t="s">
        <v>356</v>
      </c>
      <c r="B36" s="972" t="s">
        <v>1233</v>
      </c>
      <c r="C36" s="3077">
        <v>363307</v>
      </c>
      <c r="D36" s="3078">
        <v>4563</v>
      </c>
      <c r="E36" s="3081" t="s">
        <v>713</v>
      </c>
      <c r="F36" s="3082" t="s">
        <v>32</v>
      </c>
      <c r="G36" s="3082" t="s">
        <v>536</v>
      </c>
      <c r="H36" s="3083" t="str">
        <f t="shared" si="6"/>
        <v>PK5-NI-ME</v>
      </c>
      <c r="I36" s="1623" t="s">
        <v>57</v>
      </c>
      <c r="J36" s="1613" t="s">
        <v>1112</v>
      </c>
      <c r="K36" s="3075">
        <v>365</v>
      </c>
      <c r="L36" s="586"/>
      <c r="M36" s="585"/>
      <c r="N36" s="585" t="s">
        <v>80</v>
      </c>
      <c r="O36" s="587"/>
      <c r="P36" s="585">
        <v>90</v>
      </c>
      <c r="Q36" s="585">
        <v>2</v>
      </c>
      <c r="R36" s="588">
        <f t="shared" ref="R36" si="7">P36*Q36</f>
        <v>180</v>
      </c>
      <c r="S36" s="1050" t="s">
        <v>383</v>
      </c>
      <c r="T36" s="410"/>
    </row>
    <row r="37" spans="1:20" s="608" customFormat="1" ht="12">
      <c r="A37" s="598" t="s">
        <v>356</v>
      </c>
      <c r="B37" s="1039" t="s">
        <v>844</v>
      </c>
      <c r="C37" s="3739">
        <v>363308</v>
      </c>
      <c r="D37" s="3740">
        <v>4559</v>
      </c>
      <c r="E37" s="1255" t="s">
        <v>713</v>
      </c>
      <c r="F37" s="1254" t="s">
        <v>32</v>
      </c>
      <c r="G37" s="1254" t="s">
        <v>536</v>
      </c>
      <c r="H37" s="1255" t="str">
        <f>A37&amp;"-"&amp;E37&amp;F37&amp;"-"&amp;G37</f>
        <v>PK5-NI-ME</v>
      </c>
      <c r="I37" s="3741" t="s">
        <v>57</v>
      </c>
      <c r="J37" s="1234" t="s">
        <v>838</v>
      </c>
      <c r="K37" s="1541">
        <v>60</v>
      </c>
      <c r="L37" s="407"/>
      <c r="M37" s="406"/>
      <c r="N37" s="3402"/>
      <c r="O37" s="3402" t="s">
        <v>80</v>
      </c>
      <c r="P37" s="3402">
        <v>30</v>
      </c>
      <c r="Q37" s="3402">
        <v>2</v>
      </c>
      <c r="R37" s="3445">
        <f>P37*Q37</f>
        <v>60</v>
      </c>
      <c r="S37" s="3747" t="s">
        <v>383</v>
      </c>
    </row>
    <row r="38" spans="1:20" s="608" customFormat="1" ht="12.75" customHeight="1">
      <c r="A38" s="599" t="s">
        <v>356</v>
      </c>
      <c r="B38" s="972" t="s">
        <v>1234</v>
      </c>
      <c r="C38" s="3728"/>
      <c r="D38" s="3731"/>
      <c r="E38" s="1292" t="s">
        <v>713</v>
      </c>
      <c r="F38" s="2184" t="s">
        <v>32</v>
      </c>
      <c r="G38" s="1290" t="s">
        <v>536</v>
      </c>
      <c r="H38" s="1238" t="str">
        <f t="shared" ref="H38:H43" si="8">A38&amp;"-"&amp;E38&amp;F38&amp;"-"&amp;G38</f>
        <v>PK5-NI-ME</v>
      </c>
      <c r="I38" s="3734"/>
      <c r="J38" s="1239" t="s">
        <v>837</v>
      </c>
      <c r="K38" s="1128">
        <v>60</v>
      </c>
      <c r="L38" s="415"/>
      <c r="M38" s="414"/>
      <c r="N38" s="3403"/>
      <c r="O38" s="3403"/>
      <c r="P38" s="3403"/>
      <c r="Q38" s="3403"/>
      <c r="R38" s="3446"/>
      <c r="S38" s="3748"/>
    </row>
    <row r="39" spans="1:20" s="608" customFormat="1" ht="12.75" customHeight="1">
      <c r="A39" s="599" t="s">
        <v>356</v>
      </c>
      <c r="B39" s="972" t="s">
        <v>1235</v>
      </c>
      <c r="C39" s="3728"/>
      <c r="D39" s="3731"/>
      <c r="E39" s="1292" t="s">
        <v>713</v>
      </c>
      <c r="F39" s="1290" t="s">
        <v>32</v>
      </c>
      <c r="G39" s="1290" t="s">
        <v>536</v>
      </c>
      <c r="H39" s="1238" t="str">
        <f t="shared" si="8"/>
        <v>PK5-NI-ME</v>
      </c>
      <c r="I39" s="3734"/>
      <c r="J39" s="1239" t="s">
        <v>832</v>
      </c>
      <c r="K39" s="1128">
        <v>60</v>
      </c>
      <c r="L39" s="415"/>
      <c r="M39" s="414"/>
      <c r="N39" s="3403"/>
      <c r="O39" s="3403"/>
      <c r="P39" s="3403"/>
      <c r="Q39" s="3403"/>
      <c r="R39" s="3446"/>
      <c r="S39" s="3748"/>
    </row>
    <row r="40" spans="1:20" s="608" customFormat="1" ht="12.75" customHeight="1">
      <c r="A40" s="599" t="s">
        <v>356</v>
      </c>
      <c r="B40" s="972" t="s">
        <v>1236</v>
      </c>
      <c r="C40" s="3728"/>
      <c r="D40" s="3731"/>
      <c r="E40" s="1292" t="s">
        <v>713</v>
      </c>
      <c r="F40" s="1290" t="s">
        <v>32</v>
      </c>
      <c r="G40" s="1290" t="s">
        <v>536</v>
      </c>
      <c r="H40" s="1238" t="str">
        <f t="shared" si="8"/>
        <v>PK5-NI-ME</v>
      </c>
      <c r="I40" s="3734"/>
      <c r="J40" s="1239" t="s">
        <v>834</v>
      </c>
      <c r="K40" s="1128">
        <v>60</v>
      </c>
      <c r="L40" s="415"/>
      <c r="M40" s="414"/>
      <c r="N40" s="3403"/>
      <c r="O40" s="3403"/>
      <c r="P40" s="3403"/>
      <c r="Q40" s="3403"/>
      <c r="R40" s="3446"/>
      <c r="S40" s="3748"/>
    </row>
    <row r="41" spans="1:20">
      <c r="A41" s="599" t="s">
        <v>356</v>
      </c>
      <c r="B41" s="972" t="s">
        <v>1237</v>
      </c>
      <c r="C41" s="3728"/>
      <c r="D41" s="3731"/>
      <c r="E41" s="1292" t="s">
        <v>713</v>
      </c>
      <c r="F41" s="1290" t="s">
        <v>32</v>
      </c>
      <c r="G41" s="1290" t="s">
        <v>536</v>
      </c>
      <c r="H41" s="1238" t="str">
        <f t="shared" si="8"/>
        <v>PK5-NI-ME</v>
      </c>
      <c r="I41" s="3734"/>
      <c r="J41" s="1239" t="s">
        <v>835</v>
      </c>
      <c r="K41" s="1128">
        <v>60</v>
      </c>
      <c r="L41" s="415"/>
      <c r="M41" s="414"/>
      <c r="N41" s="3403"/>
      <c r="O41" s="3403"/>
      <c r="P41" s="3403"/>
      <c r="Q41" s="3403"/>
      <c r="R41" s="3446"/>
      <c r="S41" s="3748"/>
    </row>
    <row r="42" spans="1:20">
      <c r="A42" s="599" t="s">
        <v>356</v>
      </c>
      <c r="B42" s="972" t="s">
        <v>1238</v>
      </c>
      <c r="C42" s="3728"/>
      <c r="D42" s="3731"/>
      <c r="E42" s="1292" t="s">
        <v>713</v>
      </c>
      <c r="F42" s="1290" t="s">
        <v>32</v>
      </c>
      <c r="G42" s="1290" t="s">
        <v>536</v>
      </c>
      <c r="H42" s="1238" t="str">
        <f t="shared" si="8"/>
        <v>PK5-NI-ME</v>
      </c>
      <c r="I42" s="3734"/>
      <c r="J42" s="1239" t="s">
        <v>836</v>
      </c>
      <c r="K42" s="1128">
        <v>60</v>
      </c>
      <c r="L42" s="415"/>
      <c r="M42" s="414"/>
      <c r="N42" s="3403"/>
      <c r="O42" s="3403"/>
      <c r="P42" s="3403"/>
      <c r="Q42" s="3403"/>
      <c r="R42" s="3446"/>
      <c r="S42" s="3748"/>
    </row>
    <row r="43" spans="1:20" ht="13.5" thickBot="1">
      <c r="A43" s="600" t="s">
        <v>356</v>
      </c>
      <c r="B43" s="591"/>
      <c r="C43" s="3077">
        <v>363309</v>
      </c>
      <c r="D43" s="3078">
        <v>4560</v>
      </c>
      <c r="E43" s="3079" t="s">
        <v>713</v>
      </c>
      <c r="F43" s="3078" t="s">
        <v>32</v>
      </c>
      <c r="G43" s="3078" t="s">
        <v>536</v>
      </c>
      <c r="H43" s="3084" t="str">
        <f t="shared" si="8"/>
        <v>PK5-NI-ME</v>
      </c>
      <c r="I43" s="1624" t="s">
        <v>57</v>
      </c>
      <c r="J43" s="1718" t="s">
        <v>1112</v>
      </c>
      <c r="K43" s="3080">
        <v>365</v>
      </c>
      <c r="L43" s="885"/>
      <c r="M43" s="1044"/>
      <c r="N43" s="1044" t="s">
        <v>80</v>
      </c>
      <c r="O43" s="1053"/>
      <c r="P43" s="1044">
        <v>90</v>
      </c>
      <c r="Q43" s="1044">
        <v>2</v>
      </c>
      <c r="R43" s="1045">
        <f t="shared" ref="R43" si="9">P43*Q43</f>
        <v>180</v>
      </c>
      <c r="S43" s="1021" t="s">
        <v>383</v>
      </c>
    </row>
    <row r="44" spans="1:20">
      <c r="A44" s="3050" t="s">
        <v>356</v>
      </c>
      <c r="B44" s="3051" t="s">
        <v>844</v>
      </c>
      <c r="C44" s="4716">
        <v>363310</v>
      </c>
      <c r="D44" s="4714">
        <v>4561</v>
      </c>
      <c r="E44" s="3052" t="s">
        <v>713</v>
      </c>
      <c r="F44" s="3053" t="s">
        <v>32</v>
      </c>
      <c r="G44" s="3053" t="s">
        <v>536</v>
      </c>
      <c r="H44" s="3052" t="str">
        <f>A44&amp;"-"&amp;E44&amp;F44&amp;"-"&amp;G44</f>
        <v>PK5-NI-ME</v>
      </c>
      <c r="I44" s="4718" t="s">
        <v>57</v>
      </c>
      <c r="J44" s="3054" t="s">
        <v>838</v>
      </c>
      <c r="K44" s="3055">
        <v>60</v>
      </c>
      <c r="L44" s="407"/>
      <c r="M44" s="406"/>
      <c r="N44" s="3402"/>
      <c r="O44" s="3402" t="s">
        <v>80</v>
      </c>
      <c r="P44" s="3402">
        <v>30</v>
      </c>
      <c r="Q44" s="3402">
        <v>2</v>
      </c>
      <c r="R44" s="3445">
        <f>P44*Q44</f>
        <v>60</v>
      </c>
      <c r="S44" s="3747" t="s">
        <v>383</v>
      </c>
    </row>
    <row r="45" spans="1:20">
      <c r="A45" s="3056" t="s">
        <v>356</v>
      </c>
      <c r="B45" s="3057" t="s">
        <v>1234</v>
      </c>
      <c r="C45" s="4717"/>
      <c r="D45" s="4715"/>
      <c r="E45" s="3058" t="s">
        <v>713</v>
      </c>
      <c r="F45" s="3059" t="s">
        <v>32</v>
      </c>
      <c r="G45" s="3060" t="s">
        <v>536</v>
      </c>
      <c r="H45" s="3061" t="str">
        <f t="shared" ref="H45:H50" si="10">A45&amp;"-"&amp;E45&amp;F45&amp;"-"&amp;G45</f>
        <v>PK5-NI-ME</v>
      </c>
      <c r="I45" s="4719"/>
      <c r="J45" s="3062" t="s">
        <v>837</v>
      </c>
      <c r="K45" s="3063">
        <v>60</v>
      </c>
      <c r="L45" s="415"/>
      <c r="M45" s="414"/>
      <c r="N45" s="3403"/>
      <c r="O45" s="3403"/>
      <c r="P45" s="3403"/>
      <c r="Q45" s="3403"/>
      <c r="R45" s="3446"/>
      <c r="S45" s="3748"/>
    </row>
    <row r="46" spans="1:20">
      <c r="A46" s="3056" t="s">
        <v>356</v>
      </c>
      <c r="B46" s="3057" t="s">
        <v>1235</v>
      </c>
      <c r="C46" s="4717"/>
      <c r="D46" s="4715"/>
      <c r="E46" s="3058" t="s">
        <v>713</v>
      </c>
      <c r="F46" s="3060" t="s">
        <v>32</v>
      </c>
      <c r="G46" s="3060" t="s">
        <v>536</v>
      </c>
      <c r="H46" s="3061" t="str">
        <f t="shared" si="10"/>
        <v>PK5-NI-ME</v>
      </c>
      <c r="I46" s="4719"/>
      <c r="J46" s="3062" t="s">
        <v>832</v>
      </c>
      <c r="K46" s="3063">
        <v>60</v>
      </c>
      <c r="L46" s="415"/>
      <c r="M46" s="414"/>
      <c r="N46" s="3403"/>
      <c r="O46" s="3403"/>
      <c r="P46" s="3403"/>
      <c r="Q46" s="3403"/>
      <c r="R46" s="3446"/>
      <c r="S46" s="3748"/>
    </row>
    <row r="47" spans="1:20">
      <c r="A47" s="3056" t="s">
        <v>356</v>
      </c>
      <c r="B47" s="3057" t="s">
        <v>1236</v>
      </c>
      <c r="C47" s="4717"/>
      <c r="D47" s="4715"/>
      <c r="E47" s="3058" t="s">
        <v>713</v>
      </c>
      <c r="F47" s="3060" t="s">
        <v>32</v>
      </c>
      <c r="G47" s="3060" t="s">
        <v>536</v>
      </c>
      <c r="H47" s="3061" t="str">
        <f t="shared" si="10"/>
        <v>PK5-NI-ME</v>
      </c>
      <c r="I47" s="4719"/>
      <c r="J47" s="3062" t="s">
        <v>834</v>
      </c>
      <c r="K47" s="3063">
        <v>60</v>
      </c>
      <c r="L47" s="415"/>
      <c r="M47" s="414"/>
      <c r="N47" s="3403"/>
      <c r="O47" s="3403"/>
      <c r="P47" s="3403"/>
      <c r="Q47" s="3403"/>
      <c r="R47" s="3446"/>
      <c r="S47" s="3748"/>
    </row>
    <row r="48" spans="1:20">
      <c r="A48" s="3056" t="s">
        <v>356</v>
      </c>
      <c r="B48" s="3057" t="s">
        <v>1237</v>
      </c>
      <c r="C48" s="4717"/>
      <c r="D48" s="4715"/>
      <c r="E48" s="3058" t="s">
        <v>713</v>
      </c>
      <c r="F48" s="3060" t="s">
        <v>32</v>
      </c>
      <c r="G48" s="3060" t="s">
        <v>536</v>
      </c>
      <c r="H48" s="3061" t="str">
        <f t="shared" si="10"/>
        <v>PK5-NI-ME</v>
      </c>
      <c r="I48" s="4719"/>
      <c r="J48" s="3062" t="s">
        <v>835</v>
      </c>
      <c r="K48" s="3063">
        <v>60</v>
      </c>
      <c r="L48" s="415"/>
      <c r="M48" s="414"/>
      <c r="N48" s="3403"/>
      <c r="O48" s="3403"/>
      <c r="P48" s="3403"/>
      <c r="Q48" s="3403"/>
      <c r="R48" s="3446"/>
      <c r="S48" s="3748"/>
    </row>
    <row r="49" spans="1:19">
      <c r="A49" s="3056" t="s">
        <v>356</v>
      </c>
      <c r="B49" s="3057" t="s">
        <v>1238</v>
      </c>
      <c r="C49" s="4717"/>
      <c r="D49" s="4715"/>
      <c r="E49" s="3058" t="s">
        <v>713</v>
      </c>
      <c r="F49" s="3060" t="s">
        <v>32</v>
      </c>
      <c r="G49" s="3060" t="s">
        <v>536</v>
      </c>
      <c r="H49" s="3061" t="str">
        <f t="shared" si="10"/>
        <v>PK5-NI-ME</v>
      </c>
      <c r="I49" s="4719"/>
      <c r="J49" s="3062" t="s">
        <v>836</v>
      </c>
      <c r="K49" s="3063">
        <v>60</v>
      </c>
      <c r="L49" s="415"/>
      <c r="M49" s="414"/>
      <c r="N49" s="3403"/>
      <c r="O49" s="3403"/>
      <c r="P49" s="3403"/>
      <c r="Q49" s="3403"/>
      <c r="R49" s="3446"/>
      <c r="S49" s="3748"/>
    </row>
    <row r="50" spans="1:19" ht="13.5" thickBot="1">
      <c r="A50" s="3064" t="s">
        <v>356</v>
      </c>
      <c r="B50" s="3065"/>
      <c r="C50" s="3066">
        <v>363361</v>
      </c>
      <c r="D50" s="3067">
        <v>4562</v>
      </c>
      <c r="E50" s="3068" t="s">
        <v>713</v>
      </c>
      <c r="F50" s="3067" t="s">
        <v>32</v>
      </c>
      <c r="G50" s="3067" t="s">
        <v>536</v>
      </c>
      <c r="H50" s="3069" t="str">
        <f t="shared" si="10"/>
        <v>PK5-NI-ME</v>
      </c>
      <c r="I50" s="3070" t="s">
        <v>57</v>
      </c>
      <c r="J50" s="3071" t="s">
        <v>1112</v>
      </c>
      <c r="K50" s="3072">
        <v>365</v>
      </c>
      <c r="L50" s="885"/>
      <c r="M50" s="1044"/>
      <c r="N50" s="1044" t="s">
        <v>80</v>
      </c>
      <c r="O50" s="1053"/>
      <c r="P50" s="1044">
        <v>90</v>
      </c>
      <c r="Q50" s="1044">
        <v>2</v>
      </c>
      <c r="R50" s="1045">
        <f t="shared" ref="R50" si="11">P50*Q50</f>
        <v>180</v>
      </c>
      <c r="S50" s="1021" t="s">
        <v>383</v>
      </c>
    </row>
    <row r="55" spans="1:19">
      <c r="H55" s="384">
        <f>18000*2</f>
        <v>36000</v>
      </c>
    </row>
  </sheetData>
  <autoFilter ref="A5:S36" xr:uid="{F34ACF59-8687-4512-BF31-BD56A6BFBA7E}"/>
  <mergeCells count="55">
    <mergeCell ref="P22:P28"/>
    <mergeCell ref="Q22:Q28"/>
    <mergeCell ref="R22:R28"/>
    <mergeCell ref="S22:S28"/>
    <mergeCell ref="C22:C28"/>
    <mergeCell ref="D22:D28"/>
    <mergeCell ref="I22:I28"/>
    <mergeCell ref="N22:N28"/>
    <mergeCell ref="O22:O28"/>
    <mergeCell ref="S6:S12"/>
    <mergeCell ref="C14:C20"/>
    <mergeCell ref="D14:D20"/>
    <mergeCell ref="I14:I20"/>
    <mergeCell ref="N14:N20"/>
    <mergeCell ref="O14:O20"/>
    <mergeCell ref="P14:P20"/>
    <mergeCell ref="O6:O12"/>
    <mergeCell ref="Q14:Q20"/>
    <mergeCell ref="R14:R20"/>
    <mergeCell ref="S14:S20"/>
    <mergeCell ref="P6:P12"/>
    <mergeCell ref="Q6:Q12"/>
    <mergeCell ref="R6:R12"/>
    <mergeCell ref="C2:K2"/>
    <mergeCell ref="C6:C12"/>
    <mergeCell ref="D6:D12"/>
    <mergeCell ref="I6:I12"/>
    <mergeCell ref="N6:N12"/>
    <mergeCell ref="S37:S42"/>
    <mergeCell ref="I30:I35"/>
    <mergeCell ref="N30:N35"/>
    <mergeCell ref="O30:O35"/>
    <mergeCell ref="P30:P35"/>
    <mergeCell ref="Q30:Q35"/>
    <mergeCell ref="P44:P49"/>
    <mergeCell ref="Q44:Q49"/>
    <mergeCell ref="R44:R49"/>
    <mergeCell ref="S44:S49"/>
    <mergeCell ref="D30:D35"/>
    <mergeCell ref="I44:I49"/>
    <mergeCell ref="N44:N49"/>
    <mergeCell ref="O44:O49"/>
    <mergeCell ref="R30:R35"/>
    <mergeCell ref="S30:S35"/>
    <mergeCell ref="I37:I42"/>
    <mergeCell ref="N37:N42"/>
    <mergeCell ref="O37:O42"/>
    <mergeCell ref="P37:P42"/>
    <mergeCell ref="Q37:Q42"/>
    <mergeCell ref="R37:R42"/>
    <mergeCell ref="C30:C35"/>
    <mergeCell ref="D44:D49"/>
    <mergeCell ref="C44:C49"/>
    <mergeCell ref="D37:D42"/>
    <mergeCell ref="C37:C42"/>
  </mergeCells>
  <phoneticPr fontId="64" type="noConversion"/>
  <conditionalFormatting sqref="J6:J50">
    <cfRule type="expression" dxfId="55" priority="1" stopIfTrue="1">
      <formula>IF(FIND("Flume Transfer Blower",$K6)&gt;0,1,0)</formula>
    </cfRule>
  </conditionalFormatting>
  <dataValidations count="4">
    <dataValidation type="list" allowBlank="1" showInputMessage="1" showErrorMessage="1" sqref="F6:F29" xr:uid="{7754C9DB-1ACB-497C-8B2E-A1D7DB9A6BA2}">
      <formula1>$V$6:$V$11</formula1>
    </dataValidation>
    <dataValidation type="list" allowBlank="1" showInputMessage="1" showErrorMessage="1" sqref="G6:G29" xr:uid="{2B53CDA6-3195-4B1A-B7D9-7ADD3547D78B}">
      <formula1>$U$6:$U$8</formula1>
    </dataValidation>
    <dataValidation type="list" allowBlank="1" showInputMessage="1" showErrorMessage="1" sqref="F30:F50" xr:uid="{35E26A96-FA1D-4508-B1E6-342FB1CD272E}">
      <formula1>$X$6:$X$11</formula1>
    </dataValidation>
    <dataValidation type="list" allowBlank="1" showInputMessage="1" showErrorMessage="1" sqref="G30:G50" xr:uid="{4A09E763-C8F4-4664-B24F-D7C199DA9E6B}">
      <formula1>$W$6:$W$8</formula1>
    </dataValidation>
  </dataValidations>
  <printOptions horizontalCentered="1"/>
  <pageMargins left="0.23622047244094491" right="0.23622047244094491" top="0.19685039370078741" bottom="0.39370078740157483" header="0.15748031496062992" footer="0.19685039370078741"/>
  <pageSetup paperSize="9" scale="69" fitToHeight="0" orientation="landscape" r:id="rId1"/>
  <headerFooter>
    <oddFooter>&amp;L&amp;8&amp;A : PM Master Plan&amp;R&amp;8Page &amp;P / &amp;N</oddFooter>
  </headerFooter>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392A3-D4CC-45EF-8CEA-AFFA8C5FE4C9}">
  <sheetPr>
    <tabColor rgb="FF00B0F0"/>
    <pageSetUpPr fitToPage="1"/>
  </sheetPr>
  <dimension ref="A1:W47"/>
  <sheetViews>
    <sheetView zoomScaleNormal="100" workbookViewId="0">
      <pane xSplit="2" ySplit="5" topLeftCell="C15" activePane="bottomRight" state="frozen"/>
      <selection activeCell="I32" sqref="I32:I37"/>
      <selection pane="topRight" activeCell="I32" sqref="I32:I37"/>
      <selection pane="bottomLeft" activeCell="I32" sqref="I32:I37"/>
      <selection pane="bottomRight" activeCell="C13" sqref="C13"/>
    </sheetView>
  </sheetViews>
  <sheetFormatPr defaultColWidth="9.140625" defaultRowHeight="12.75" outlineLevelCol="1"/>
  <cols>
    <col min="1" max="1" width="8.28515625" style="1" customWidth="1"/>
    <col min="2" max="2" width="35.7109375" style="2" customWidth="1"/>
    <col min="3" max="3" width="20.42578125" style="43" customWidth="1"/>
    <col min="4" max="4" width="11.5703125" style="43" customWidth="1"/>
    <col min="5" max="5" width="10.28515625" style="384" customWidth="1"/>
    <col min="6" max="7" width="9.140625" style="384" customWidth="1"/>
    <col min="8" max="8" width="10.5703125" style="384" customWidth="1"/>
    <col min="9" max="9" width="24.28515625" style="4" customWidth="1"/>
    <col min="10" max="10" width="40.140625" style="4" customWidth="1"/>
    <col min="11" max="11" width="10.42578125" style="3" customWidth="1"/>
    <col min="12" max="12" width="24.28515625" style="52" hidden="1" customWidth="1" outlineLevel="1"/>
    <col min="13" max="13" width="5.140625" style="3" hidden="1" customWidth="1" outlineLevel="1"/>
    <col min="14" max="14" width="10.42578125" style="3" customWidth="1" collapsed="1"/>
    <col min="15" max="15" width="10.42578125" style="3" customWidth="1"/>
    <col min="16" max="16" width="10.42578125" style="3" customWidth="1" collapsed="1"/>
    <col min="17" max="18" width="10.42578125" style="3" customWidth="1"/>
    <col min="19" max="19" width="9.140625" style="4"/>
    <col min="20" max="20" width="19.42578125" style="4" customWidth="1"/>
    <col min="21" max="16384" width="9.140625" style="4"/>
  </cols>
  <sheetData>
    <row r="1" spans="1:23" ht="13.5" thickBot="1"/>
    <row r="2" spans="1:23" ht="30" customHeight="1" thickBot="1">
      <c r="C2" s="3749" t="s">
        <v>1093</v>
      </c>
      <c r="D2" s="3750"/>
      <c r="E2" s="3750"/>
      <c r="F2" s="3750"/>
      <c r="G2" s="3750"/>
      <c r="H2" s="3750"/>
      <c r="I2" s="3750"/>
      <c r="J2" s="3750"/>
      <c r="K2" s="3751"/>
      <c r="M2" s="4"/>
      <c r="N2" s="4"/>
      <c r="O2" s="4"/>
      <c r="P2" s="4"/>
      <c r="Q2" s="4"/>
      <c r="R2" s="4"/>
    </row>
    <row r="3" spans="1:23" s="225" customFormat="1" ht="15.75" customHeight="1">
      <c r="A3" s="624"/>
      <c r="B3" s="625"/>
      <c r="C3" s="628" t="s">
        <v>44</v>
      </c>
      <c r="D3" s="628" t="s">
        <v>62</v>
      </c>
      <c r="E3" s="384"/>
      <c r="F3" s="384"/>
      <c r="G3" s="384"/>
      <c r="H3" s="384"/>
      <c r="K3" s="227"/>
      <c r="L3" s="277"/>
      <c r="M3" s="227"/>
      <c r="N3" s="227"/>
      <c r="O3" s="227"/>
      <c r="P3" s="227"/>
      <c r="Q3" s="227"/>
      <c r="R3" s="227"/>
    </row>
    <row r="4" spans="1:23" s="225" customFormat="1" ht="15.75" customHeight="1">
      <c r="A4" s="624"/>
      <c r="B4" s="625"/>
      <c r="C4" s="629"/>
      <c r="D4" s="629"/>
      <c r="E4" s="384"/>
      <c r="F4" s="384"/>
      <c r="G4" s="384"/>
      <c r="H4" s="384"/>
      <c r="K4" s="626"/>
      <c r="L4" s="627"/>
      <c r="M4" s="626"/>
      <c r="N4" s="626"/>
      <c r="O4" s="626"/>
      <c r="P4" s="626"/>
      <c r="Q4" s="626"/>
      <c r="R4" s="626"/>
    </row>
    <row r="5" spans="1:23" s="412" customFormat="1" ht="14.25" customHeight="1" thickBot="1">
      <c r="A5" s="499" t="s">
        <v>0</v>
      </c>
      <c r="B5" s="499" t="s">
        <v>1</v>
      </c>
      <c r="C5" s="500" t="s">
        <v>44</v>
      </c>
      <c r="D5" s="500" t="s">
        <v>62</v>
      </c>
      <c r="E5" s="500" t="s">
        <v>537</v>
      </c>
      <c r="F5" s="500" t="s">
        <v>527</v>
      </c>
      <c r="G5" s="500" t="s">
        <v>535</v>
      </c>
      <c r="H5" s="500" t="s">
        <v>45</v>
      </c>
      <c r="I5" s="499" t="s">
        <v>2</v>
      </c>
      <c r="J5" s="499" t="s">
        <v>3</v>
      </c>
      <c r="K5" s="499" t="s">
        <v>4</v>
      </c>
      <c r="L5" s="499" t="s">
        <v>5</v>
      </c>
      <c r="M5" s="499"/>
      <c r="N5" s="499" t="s">
        <v>51</v>
      </c>
      <c r="O5" s="499" t="s">
        <v>52</v>
      </c>
      <c r="P5" s="499" t="s">
        <v>54</v>
      </c>
      <c r="Q5" s="499" t="s">
        <v>50</v>
      </c>
      <c r="R5" s="499" t="s">
        <v>53</v>
      </c>
      <c r="S5" s="499" t="s">
        <v>382</v>
      </c>
      <c r="T5" s="508" t="s">
        <v>527</v>
      </c>
      <c r="U5" s="411" t="s">
        <v>535</v>
      </c>
      <c r="V5" s="411" t="s">
        <v>527</v>
      </c>
      <c r="W5" s="542"/>
    </row>
    <row r="6" spans="1:23" s="973" customFormat="1" ht="13.5" customHeight="1">
      <c r="A6" s="565" t="s">
        <v>356</v>
      </c>
      <c r="B6" s="1039" t="s">
        <v>843</v>
      </c>
      <c r="C6" s="1006">
        <v>363317</v>
      </c>
      <c r="D6" s="975">
        <v>4564</v>
      </c>
      <c r="E6" s="974" t="s">
        <v>696</v>
      </c>
      <c r="F6" s="975" t="s">
        <v>32</v>
      </c>
      <c r="G6" s="975" t="s">
        <v>697</v>
      </c>
      <c r="H6" s="603" t="str">
        <f t="shared" ref="H6" si="0">A6&amp;"-"&amp;E6&amp;F6&amp;"-"&amp;G6</f>
        <v>PK5-HI-EE</v>
      </c>
      <c r="I6" s="634" t="s">
        <v>67</v>
      </c>
      <c r="J6" s="604" t="s">
        <v>839</v>
      </c>
      <c r="K6" s="607">
        <v>180</v>
      </c>
      <c r="L6" s="635"/>
      <c r="M6" s="607"/>
      <c r="N6" s="950" t="s">
        <v>80</v>
      </c>
      <c r="O6" s="607"/>
      <c r="P6" s="406">
        <v>120</v>
      </c>
      <c r="Q6" s="406">
        <v>2</v>
      </c>
      <c r="R6" s="493">
        <f t="shared" ref="R6:R7" si="1">P6*Q6</f>
        <v>240</v>
      </c>
      <c r="S6" s="3747" t="s">
        <v>383</v>
      </c>
      <c r="T6" s="637"/>
    </row>
    <row r="7" spans="1:23" s="973" customFormat="1" ht="13.5" customHeight="1">
      <c r="A7" s="556" t="s">
        <v>356</v>
      </c>
      <c r="B7" s="972" t="s">
        <v>1214</v>
      </c>
      <c r="C7" s="3723">
        <v>363318</v>
      </c>
      <c r="D7" s="4106">
        <v>4565</v>
      </c>
      <c r="E7" s="977" t="s">
        <v>696</v>
      </c>
      <c r="F7" s="976" t="s">
        <v>32</v>
      </c>
      <c r="G7" s="976" t="s">
        <v>697</v>
      </c>
      <c r="H7" s="633" t="str">
        <f>A7&amp;"-"&amp;E7&amp;F7&amp;"-"&amp;G7&amp;2</f>
        <v>PK5-HI-EE2</v>
      </c>
      <c r="I7" s="3568" t="s">
        <v>67</v>
      </c>
      <c r="J7" s="609" t="s">
        <v>71</v>
      </c>
      <c r="K7" s="3547">
        <v>180</v>
      </c>
      <c r="L7" s="642"/>
      <c r="M7" s="613"/>
      <c r="N7" s="3547" t="s">
        <v>80</v>
      </c>
      <c r="O7" s="4108"/>
      <c r="P7" s="3514">
        <v>120</v>
      </c>
      <c r="Q7" s="3514">
        <v>2</v>
      </c>
      <c r="R7" s="3779">
        <f t="shared" si="1"/>
        <v>240</v>
      </c>
      <c r="S7" s="3748"/>
      <c r="T7" s="637"/>
    </row>
    <row r="8" spans="1:23" s="973" customFormat="1" ht="13.5" customHeight="1">
      <c r="A8" s="556" t="s">
        <v>356</v>
      </c>
      <c r="B8" s="972" t="s">
        <v>1215</v>
      </c>
      <c r="C8" s="3673"/>
      <c r="D8" s="3760"/>
      <c r="E8" s="977" t="s">
        <v>696</v>
      </c>
      <c r="F8" s="976" t="s">
        <v>32</v>
      </c>
      <c r="G8" s="976" t="s">
        <v>697</v>
      </c>
      <c r="H8" s="633" t="str">
        <f t="shared" ref="H8:H9" si="2">A8&amp;"-"&amp;E8&amp;F8&amp;"-"&amp;G8&amp;2</f>
        <v>PK5-HI-EE2</v>
      </c>
      <c r="I8" s="3753"/>
      <c r="J8" s="609" t="s">
        <v>840</v>
      </c>
      <c r="K8" s="3743"/>
      <c r="L8" s="642"/>
      <c r="M8" s="613"/>
      <c r="N8" s="3743"/>
      <c r="O8" s="3613"/>
      <c r="P8" s="3515"/>
      <c r="Q8" s="3515"/>
      <c r="R8" s="3780"/>
      <c r="S8" s="3748"/>
      <c r="T8" s="637"/>
    </row>
    <row r="9" spans="1:23" s="973" customFormat="1" ht="13.5" customHeight="1">
      <c r="A9" s="556" t="s">
        <v>356</v>
      </c>
      <c r="B9" s="972" t="s">
        <v>1216</v>
      </c>
      <c r="C9" s="4038"/>
      <c r="D9" s="3761"/>
      <c r="E9" s="977" t="s">
        <v>696</v>
      </c>
      <c r="F9" s="976" t="s">
        <v>32</v>
      </c>
      <c r="G9" s="976" t="s">
        <v>697</v>
      </c>
      <c r="H9" s="633" t="str">
        <f t="shared" si="2"/>
        <v>PK5-HI-EE2</v>
      </c>
      <c r="I9" s="3679"/>
      <c r="J9" s="609" t="s">
        <v>72</v>
      </c>
      <c r="K9" s="3744"/>
      <c r="L9" s="642"/>
      <c r="M9" s="613"/>
      <c r="N9" s="3744"/>
      <c r="O9" s="3755"/>
      <c r="P9" s="3532"/>
      <c r="Q9" s="3532"/>
      <c r="R9" s="3781"/>
      <c r="S9" s="3748"/>
      <c r="T9" s="637"/>
    </row>
    <row r="10" spans="1:23" s="973" customFormat="1" ht="13.5" customHeight="1">
      <c r="A10" s="556" t="s">
        <v>356</v>
      </c>
      <c r="B10" s="972" t="s">
        <v>1217</v>
      </c>
      <c r="C10" s="3723">
        <v>363319</v>
      </c>
      <c r="D10" s="4106">
        <v>4566</v>
      </c>
      <c r="E10" s="977" t="s">
        <v>696</v>
      </c>
      <c r="F10" s="976" t="s">
        <v>32</v>
      </c>
      <c r="G10" s="976" t="s">
        <v>697</v>
      </c>
      <c r="H10" s="633" t="str">
        <f>A10&amp;"-"&amp;E10&amp;F10&amp;"-"&amp;G10&amp;3</f>
        <v>PK5-HI-EE3</v>
      </c>
      <c r="I10" s="3568" t="s">
        <v>67</v>
      </c>
      <c r="J10" s="609" t="s">
        <v>69</v>
      </c>
      <c r="K10" s="3547">
        <v>180</v>
      </c>
      <c r="L10" s="642"/>
      <c r="M10" s="613"/>
      <c r="N10" s="4108"/>
      <c r="O10" s="3547" t="s">
        <v>80</v>
      </c>
      <c r="P10" s="3514">
        <v>120</v>
      </c>
      <c r="Q10" s="3514">
        <v>2</v>
      </c>
      <c r="R10" s="3779">
        <f t="shared" ref="R10" si="3">P10*Q10</f>
        <v>240</v>
      </c>
      <c r="S10" s="3748"/>
      <c r="T10" s="637"/>
    </row>
    <row r="11" spans="1:23" s="973" customFormat="1" ht="13.5" customHeight="1">
      <c r="A11" s="556" t="s">
        <v>356</v>
      </c>
      <c r="B11" s="972"/>
      <c r="C11" s="3673"/>
      <c r="D11" s="3760"/>
      <c r="E11" s="977" t="s">
        <v>696</v>
      </c>
      <c r="F11" s="976" t="s">
        <v>32</v>
      </c>
      <c r="G11" s="976" t="s">
        <v>697</v>
      </c>
      <c r="H11" s="633" t="str">
        <f t="shared" ref="H11:H12" si="4">A11&amp;"-"&amp;E11&amp;F11&amp;"-"&amp;G11&amp;3</f>
        <v>PK5-HI-EE3</v>
      </c>
      <c r="I11" s="3753"/>
      <c r="J11" s="609" t="s">
        <v>841</v>
      </c>
      <c r="K11" s="3743"/>
      <c r="L11" s="642"/>
      <c r="M11" s="613"/>
      <c r="N11" s="3613"/>
      <c r="O11" s="3743"/>
      <c r="P11" s="3515"/>
      <c r="Q11" s="3515"/>
      <c r="R11" s="3780"/>
      <c r="S11" s="3748"/>
      <c r="T11" s="637"/>
    </row>
    <row r="12" spans="1:23" s="973" customFormat="1" ht="13.5" customHeight="1" thickBot="1">
      <c r="A12" s="567" t="s">
        <v>356</v>
      </c>
      <c r="B12" s="1005"/>
      <c r="C12" s="3794"/>
      <c r="D12" s="3795"/>
      <c r="E12" s="614" t="s">
        <v>696</v>
      </c>
      <c r="F12" s="991" t="s">
        <v>32</v>
      </c>
      <c r="G12" s="991" t="s">
        <v>697</v>
      </c>
      <c r="H12" s="747" t="str">
        <f t="shared" si="4"/>
        <v>PK5-HI-EE3</v>
      </c>
      <c r="I12" s="3569"/>
      <c r="J12" s="749" t="s">
        <v>842</v>
      </c>
      <c r="K12" s="3548"/>
      <c r="L12" s="978"/>
      <c r="M12" s="618"/>
      <c r="N12" s="3808"/>
      <c r="O12" s="3548"/>
      <c r="P12" s="3961"/>
      <c r="Q12" s="3961"/>
      <c r="R12" s="4353"/>
      <c r="S12" s="4107"/>
      <c r="T12" s="637"/>
    </row>
    <row r="13" spans="1:23" s="608" customFormat="1" ht="12">
      <c r="A13" s="565" t="s">
        <v>356</v>
      </c>
      <c r="B13" s="1039" t="s">
        <v>843</v>
      </c>
      <c r="C13" s="1006">
        <v>363320</v>
      </c>
      <c r="D13" s="975">
        <v>4567</v>
      </c>
      <c r="E13" s="974" t="s">
        <v>696</v>
      </c>
      <c r="F13" s="975" t="s">
        <v>32</v>
      </c>
      <c r="G13" s="975" t="s">
        <v>697</v>
      </c>
      <c r="H13" s="603" t="str">
        <f t="shared" ref="H13" si="5">A13&amp;"-"&amp;E13&amp;F13&amp;"-"&amp;G13</f>
        <v>PK5-HI-EE</v>
      </c>
      <c r="I13" s="634" t="s">
        <v>67</v>
      </c>
      <c r="J13" s="604" t="s">
        <v>839</v>
      </c>
      <c r="K13" s="607">
        <v>180</v>
      </c>
      <c r="L13" s="635"/>
      <c r="M13" s="607"/>
      <c r="N13" s="950" t="s">
        <v>80</v>
      </c>
      <c r="O13" s="607"/>
      <c r="P13" s="406">
        <v>120</v>
      </c>
      <c r="Q13" s="406">
        <v>2</v>
      </c>
      <c r="R13" s="493">
        <f t="shared" ref="R13:R14" si="6">P13*Q13</f>
        <v>240</v>
      </c>
      <c r="S13" s="3747" t="s">
        <v>383</v>
      </c>
    </row>
    <row r="14" spans="1:23" s="608" customFormat="1" ht="12">
      <c r="A14" s="556" t="s">
        <v>356</v>
      </c>
      <c r="B14" s="972" t="s">
        <v>1218</v>
      </c>
      <c r="C14" s="3723">
        <v>363371</v>
      </c>
      <c r="D14" s="4106">
        <v>4568</v>
      </c>
      <c r="E14" s="977" t="s">
        <v>696</v>
      </c>
      <c r="F14" s="976" t="s">
        <v>32</v>
      </c>
      <c r="G14" s="976" t="s">
        <v>697</v>
      </c>
      <c r="H14" s="633" t="str">
        <f>A14&amp;"-"&amp;E14&amp;F14&amp;"-"&amp;G14&amp;2</f>
        <v>PK5-HI-EE2</v>
      </c>
      <c r="I14" s="3568" t="s">
        <v>67</v>
      </c>
      <c r="J14" s="609" t="s">
        <v>71</v>
      </c>
      <c r="K14" s="3547">
        <v>180</v>
      </c>
      <c r="L14" s="642"/>
      <c r="M14" s="613"/>
      <c r="N14" s="3547" t="s">
        <v>80</v>
      </c>
      <c r="O14" s="4108"/>
      <c r="P14" s="3514">
        <v>120</v>
      </c>
      <c r="Q14" s="3514">
        <v>2</v>
      </c>
      <c r="R14" s="3779">
        <f t="shared" si="6"/>
        <v>240</v>
      </c>
      <c r="S14" s="3748"/>
    </row>
    <row r="15" spans="1:23" s="608" customFormat="1" ht="12">
      <c r="A15" s="556" t="s">
        <v>356</v>
      </c>
      <c r="B15" s="972" t="s">
        <v>1227</v>
      </c>
      <c r="C15" s="3673"/>
      <c r="D15" s="3760"/>
      <c r="E15" s="977" t="s">
        <v>696</v>
      </c>
      <c r="F15" s="976" t="s">
        <v>32</v>
      </c>
      <c r="G15" s="976" t="s">
        <v>697</v>
      </c>
      <c r="H15" s="633" t="str">
        <f t="shared" ref="H15:H16" si="7">A15&amp;"-"&amp;E15&amp;F15&amp;"-"&amp;G15&amp;2</f>
        <v>PK5-HI-EE2</v>
      </c>
      <c r="I15" s="3753"/>
      <c r="J15" s="609" t="s">
        <v>840</v>
      </c>
      <c r="K15" s="3743"/>
      <c r="L15" s="642"/>
      <c r="M15" s="613"/>
      <c r="N15" s="3743"/>
      <c r="O15" s="3613"/>
      <c r="P15" s="3515"/>
      <c r="Q15" s="3515"/>
      <c r="R15" s="3780"/>
      <c r="S15" s="3748"/>
    </row>
    <row r="16" spans="1:23" s="608" customFormat="1" ht="12">
      <c r="A16" s="556" t="s">
        <v>356</v>
      </c>
      <c r="B16" s="972" t="s">
        <v>1228</v>
      </c>
      <c r="C16" s="4038"/>
      <c r="D16" s="3761"/>
      <c r="E16" s="977" t="s">
        <v>696</v>
      </c>
      <c r="F16" s="976" t="s">
        <v>32</v>
      </c>
      <c r="G16" s="976" t="s">
        <v>697</v>
      </c>
      <c r="H16" s="633" t="str">
        <f t="shared" si="7"/>
        <v>PK5-HI-EE2</v>
      </c>
      <c r="I16" s="3679"/>
      <c r="J16" s="609" t="s">
        <v>72</v>
      </c>
      <c r="K16" s="3744"/>
      <c r="L16" s="642"/>
      <c r="M16" s="613"/>
      <c r="N16" s="3744"/>
      <c r="O16" s="3755"/>
      <c r="P16" s="3532"/>
      <c r="Q16" s="3532"/>
      <c r="R16" s="3781"/>
      <c r="S16" s="3748"/>
    </row>
    <row r="17" spans="1:19">
      <c r="A17" s="556" t="s">
        <v>356</v>
      </c>
      <c r="B17" s="972" t="s">
        <v>1229</v>
      </c>
      <c r="C17" s="3723">
        <v>363372</v>
      </c>
      <c r="D17" s="4106">
        <v>4569</v>
      </c>
      <c r="E17" s="977" t="s">
        <v>696</v>
      </c>
      <c r="F17" s="976" t="s">
        <v>32</v>
      </c>
      <c r="G17" s="976" t="s">
        <v>697</v>
      </c>
      <c r="H17" s="633" t="str">
        <f>A17&amp;"-"&amp;E17&amp;F17&amp;"-"&amp;G17&amp;3</f>
        <v>PK5-HI-EE3</v>
      </c>
      <c r="I17" s="3568" t="s">
        <v>67</v>
      </c>
      <c r="J17" s="609" t="s">
        <v>69</v>
      </c>
      <c r="K17" s="3547">
        <v>180</v>
      </c>
      <c r="L17" s="642"/>
      <c r="M17" s="613"/>
      <c r="N17" s="4108"/>
      <c r="O17" s="3547" t="s">
        <v>80</v>
      </c>
      <c r="P17" s="3514">
        <v>120</v>
      </c>
      <c r="Q17" s="3514">
        <v>2</v>
      </c>
      <c r="R17" s="3779">
        <f t="shared" ref="R17" si="8">P17*Q17</f>
        <v>240</v>
      </c>
      <c r="S17" s="3748"/>
    </row>
    <row r="18" spans="1:19">
      <c r="A18" s="556" t="s">
        <v>356</v>
      </c>
      <c r="B18" s="972"/>
      <c r="C18" s="3673"/>
      <c r="D18" s="3760"/>
      <c r="E18" s="977" t="s">
        <v>696</v>
      </c>
      <c r="F18" s="976" t="s">
        <v>32</v>
      </c>
      <c r="G18" s="976" t="s">
        <v>697</v>
      </c>
      <c r="H18" s="633" t="str">
        <f t="shared" ref="H18:H19" si="9">A18&amp;"-"&amp;E18&amp;F18&amp;"-"&amp;G18&amp;3</f>
        <v>PK5-HI-EE3</v>
      </c>
      <c r="I18" s="3753"/>
      <c r="J18" s="609" t="s">
        <v>841</v>
      </c>
      <c r="K18" s="3743"/>
      <c r="L18" s="642"/>
      <c r="M18" s="613"/>
      <c r="N18" s="3613"/>
      <c r="O18" s="3743"/>
      <c r="P18" s="3515"/>
      <c r="Q18" s="3515"/>
      <c r="R18" s="3780"/>
      <c r="S18" s="3748"/>
    </row>
    <row r="19" spans="1:19" ht="13.5" thickBot="1">
      <c r="A19" s="556" t="s">
        <v>356</v>
      </c>
      <c r="B19" s="967"/>
      <c r="C19" s="3794"/>
      <c r="D19" s="3795"/>
      <c r="E19" s="614" t="s">
        <v>696</v>
      </c>
      <c r="F19" s="991" t="s">
        <v>32</v>
      </c>
      <c r="G19" s="991" t="s">
        <v>697</v>
      </c>
      <c r="H19" s="747" t="str">
        <f t="shared" si="9"/>
        <v>PK5-HI-EE3</v>
      </c>
      <c r="I19" s="3569"/>
      <c r="J19" s="749" t="s">
        <v>842</v>
      </c>
      <c r="K19" s="3548"/>
      <c r="L19" s="978"/>
      <c r="M19" s="618"/>
      <c r="N19" s="3808"/>
      <c r="O19" s="3548"/>
      <c r="P19" s="3961"/>
      <c r="Q19" s="3961"/>
      <c r="R19" s="4353"/>
      <c r="S19" s="4107"/>
    </row>
    <row r="20" spans="1:19">
      <c r="A20" s="565" t="s">
        <v>356</v>
      </c>
      <c r="B20" s="1039" t="s">
        <v>843</v>
      </c>
      <c r="C20" s="1006">
        <v>363373</v>
      </c>
      <c r="D20" s="975">
        <v>4570</v>
      </c>
      <c r="E20" s="974" t="s">
        <v>696</v>
      </c>
      <c r="F20" s="975" t="s">
        <v>32</v>
      </c>
      <c r="G20" s="975" t="s">
        <v>697</v>
      </c>
      <c r="H20" s="603" t="str">
        <f t="shared" ref="H20" si="10">A20&amp;"-"&amp;E20&amp;F20&amp;"-"&amp;G20</f>
        <v>PK5-HI-EE</v>
      </c>
      <c r="I20" s="634" t="s">
        <v>67</v>
      </c>
      <c r="J20" s="604" t="s">
        <v>839</v>
      </c>
      <c r="K20" s="607">
        <v>180</v>
      </c>
      <c r="L20" s="635"/>
      <c r="M20" s="607"/>
      <c r="N20" s="950" t="s">
        <v>80</v>
      </c>
      <c r="O20" s="607"/>
      <c r="P20" s="406">
        <v>120</v>
      </c>
      <c r="Q20" s="406">
        <v>2</v>
      </c>
      <c r="R20" s="493">
        <f t="shared" ref="R20:R21" si="11">P20*Q20</f>
        <v>240</v>
      </c>
      <c r="S20" s="3747" t="s">
        <v>383</v>
      </c>
    </row>
    <row r="21" spans="1:19">
      <c r="A21" s="556" t="s">
        <v>356</v>
      </c>
      <c r="B21" s="972" t="s">
        <v>1230</v>
      </c>
      <c r="C21" s="3723">
        <v>363374</v>
      </c>
      <c r="D21" s="4106">
        <v>4571</v>
      </c>
      <c r="E21" s="977" t="s">
        <v>696</v>
      </c>
      <c r="F21" s="976" t="s">
        <v>32</v>
      </c>
      <c r="G21" s="976" t="s">
        <v>697</v>
      </c>
      <c r="H21" s="633" t="str">
        <f>A21&amp;"-"&amp;E21&amp;F21&amp;"-"&amp;G21&amp;2</f>
        <v>PK5-HI-EE2</v>
      </c>
      <c r="I21" s="3568" t="s">
        <v>67</v>
      </c>
      <c r="J21" s="609" t="s">
        <v>71</v>
      </c>
      <c r="K21" s="3547">
        <v>180</v>
      </c>
      <c r="L21" s="642"/>
      <c r="M21" s="613"/>
      <c r="N21" s="3547" t="s">
        <v>80</v>
      </c>
      <c r="O21" s="4108"/>
      <c r="P21" s="3514">
        <v>120</v>
      </c>
      <c r="Q21" s="3514">
        <v>2</v>
      </c>
      <c r="R21" s="3779">
        <f t="shared" si="11"/>
        <v>240</v>
      </c>
      <c r="S21" s="3748"/>
    </row>
    <row r="22" spans="1:19">
      <c r="A22" s="556" t="s">
        <v>356</v>
      </c>
      <c r="B22" s="972" t="s">
        <v>1231</v>
      </c>
      <c r="C22" s="3673"/>
      <c r="D22" s="3760"/>
      <c r="E22" s="977" t="s">
        <v>696</v>
      </c>
      <c r="F22" s="976" t="s">
        <v>32</v>
      </c>
      <c r="G22" s="976" t="s">
        <v>697</v>
      </c>
      <c r="H22" s="633" t="str">
        <f t="shared" ref="H22:H23" si="12">A22&amp;"-"&amp;E22&amp;F22&amp;"-"&amp;G22&amp;2</f>
        <v>PK5-HI-EE2</v>
      </c>
      <c r="I22" s="3753"/>
      <c r="J22" s="609" t="s">
        <v>840</v>
      </c>
      <c r="K22" s="3743"/>
      <c r="L22" s="642"/>
      <c r="M22" s="613"/>
      <c r="N22" s="3743"/>
      <c r="O22" s="3613"/>
      <c r="P22" s="3515"/>
      <c r="Q22" s="3515"/>
      <c r="R22" s="3780"/>
      <c r="S22" s="3748"/>
    </row>
    <row r="23" spans="1:19">
      <c r="A23" s="556" t="s">
        <v>356</v>
      </c>
      <c r="B23" s="972" t="s">
        <v>1232</v>
      </c>
      <c r="C23" s="4038"/>
      <c r="D23" s="3761"/>
      <c r="E23" s="977" t="s">
        <v>696</v>
      </c>
      <c r="F23" s="976" t="s">
        <v>32</v>
      </c>
      <c r="G23" s="976" t="s">
        <v>697</v>
      </c>
      <c r="H23" s="633" t="str">
        <f t="shared" si="12"/>
        <v>PK5-HI-EE2</v>
      </c>
      <c r="I23" s="3679"/>
      <c r="J23" s="609" t="s">
        <v>72</v>
      </c>
      <c r="K23" s="3744"/>
      <c r="L23" s="642"/>
      <c r="M23" s="613"/>
      <c r="N23" s="3744"/>
      <c r="O23" s="3755"/>
      <c r="P23" s="3532"/>
      <c r="Q23" s="3532"/>
      <c r="R23" s="3781"/>
      <c r="S23" s="3748"/>
    </row>
    <row r="24" spans="1:19">
      <c r="A24" s="556" t="s">
        <v>356</v>
      </c>
      <c r="B24" s="972" t="s">
        <v>1233</v>
      </c>
      <c r="C24" s="3723">
        <v>363375</v>
      </c>
      <c r="D24" s="4106">
        <v>4572</v>
      </c>
      <c r="E24" s="977" t="s">
        <v>696</v>
      </c>
      <c r="F24" s="976" t="s">
        <v>32</v>
      </c>
      <c r="G24" s="976" t="s">
        <v>697</v>
      </c>
      <c r="H24" s="633" t="str">
        <f>A24&amp;"-"&amp;E24&amp;F24&amp;"-"&amp;G24&amp;3</f>
        <v>PK5-HI-EE3</v>
      </c>
      <c r="I24" s="3568" t="s">
        <v>67</v>
      </c>
      <c r="J24" s="609" t="s">
        <v>69</v>
      </c>
      <c r="K24" s="3547">
        <v>180</v>
      </c>
      <c r="L24" s="642"/>
      <c r="M24" s="613"/>
      <c r="N24" s="4108"/>
      <c r="O24" s="3547" t="s">
        <v>80</v>
      </c>
      <c r="P24" s="3514">
        <v>120</v>
      </c>
      <c r="Q24" s="3514">
        <v>2</v>
      </c>
      <c r="R24" s="3779">
        <f t="shared" ref="R24" si="13">P24*Q24</f>
        <v>240</v>
      </c>
      <c r="S24" s="3748"/>
    </row>
    <row r="25" spans="1:19">
      <c r="A25" s="556" t="s">
        <v>356</v>
      </c>
      <c r="B25" s="972"/>
      <c r="C25" s="3673"/>
      <c r="D25" s="3760"/>
      <c r="E25" s="977" t="s">
        <v>696</v>
      </c>
      <c r="F25" s="976" t="s">
        <v>32</v>
      </c>
      <c r="G25" s="976" t="s">
        <v>697</v>
      </c>
      <c r="H25" s="633" t="str">
        <f t="shared" ref="H25:H26" si="14">A25&amp;"-"&amp;E25&amp;F25&amp;"-"&amp;G25&amp;3</f>
        <v>PK5-HI-EE3</v>
      </c>
      <c r="I25" s="3753"/>
      <c r="J25" s="609" t="s">
        <v>841</v>
      </c>
      <c r="K25" s="3743"/>
      <c r="L25" s="642"/>
      <c r="M25" s="613"/>
      <c r="N25" s="3613"/>
      <c r="O25" s="3743"/>
      <c r="P25" s="3515"/>
      <c r="Q25" s="3515"/>
      <c r="R25" s="3780"/>
      <c r="S25" s="3748"/>
    </row>
    <row r="26" spans="1:19" ht="13.5" thickBot="1">
      <c r="A26" s="556" t="s">
        <v>356</v>
      </c>
      <c r="B26" s="972"/>
      <c r="C26" s="3794"/>
      <c r="D26" s="3795"/>
      <c r="E26" s="614" t="s">
        <v>696</v>
      </c>
      <c r="F26" s="991" t="s">
        <v>32</v>
      </c>
      <c r="G26" s="991" t="s">
        <v>697</v>
      </c>
      <c r="H26" s="747" t="str">
        <f t="shared" si="14"/>
        <v>PK5-HI-EE3</v>
      </c>
      <c r="I26" s="3569"/>
      <c r="J26" s="749" t="s">
        <v>842</v>
      </c>
      <c r="K26" s="3548"/>
      <c r="L26" s="978"/>
      <c r="M26" s="618"/>
      <c r="N26" s="3808"/>
      <c r="O26" s="3548"/>
      <c r="P26" s="3961"/>
      <c r="Q26" s="3961"/>
      <c r="R26" s="4353"/>
      <c r="S26" s="4107"/>
    </row>
    <row r="27" spans="1:19">
      <c r="A27" s="592" t="s">
        <v>356</v>
      </c>
      <c r="B27" s="1039" t="s">
        <v>844</v>
      </c>
      <c r="C27" s="1006">
        <v>363376</v>
      </c>
      <c r="D27" s="975">
        <v>4573</v>
      </c>
      <c r="E27" s="974" t="s">
        <v>696</v>
      </c>
      <c r="F27" s="975" t="s">
        <v>32</v>
      </c>
      <c r="G27" s="975" t="s">
        <v>697</v>
      </c>
      <c r="H27" s="603" t="str">
        <f t="shared" ref="H27" si="15">A27&amp;"-"&amp;E27&amp;F27&amp;"-"&amp;G27</f>
        <v>PK5-HI-EE</v>
      </c>
      <c r="I27" s="634" t="s">
        <v>67</v>
      </c>
      <c r="J27" s="604" t="s">
        <v>839</v>
      </c>
      <c r="K27" s="607">
        <v>180</v>
      </c>
      <c r="L27" s="635"/>
      <c r="M27" s="607"/>
      <c r="N27" s="950" t="s">
        <v>80</v>
      </c>
      <c r="O27" s="607"/>
      <c r="P27" s="406">
        <v>120</v>
      </c>
      <c r="Q27" s="406">
        <v>2</v>
      </c>
      <c r="R27" s="493">
        <f t="shared" ref="R27:R28" si="16">P27*Q27</f>
        <v>240</v>
      </c>
      <c r="S27" s="3747" t="s">
        <v>383</v>
      </c>
    </row>
    <row r="28" spans="1:19">
      <c r="A28" s="593" t="s">
        <v>356</v>
      </c>
      <c r="B28" s="972" t="s">
        <v>1219</v>
      </c>
      <c r="C28" s="3723">
        <v>363377</v>
      </c>
      <c r="D28" s="4106">
        <v>4574</v>
      </c>
      <c r="E28" s="977" t="s">
        <v>696</v>
      </c>
      <c r="F28" s="976" t="s">
        <v>32</v>
      </c>
      <c r="G28" s="976" t="s">
        <v>697</v>
      </c>
      <c r="H28" s="633" t="str">
        <f>A28&amp;"-"&amp;E28&amp;F28&amp;"-"&amp;G28&amp;2</f>
        <v>PK5-HI-EE2</v>
      </c>
      <c r="I28" s="3568" t="s">
        <v>67</v>
      </c>
      <c r="J28" s="609" t="s">
        <v>71</v>
      </c>
      <c r="K28" s="3547">
        <v>180</v>
      </c>
      <c r="L28" s="642"/>
      <c r="M28" s="613"/>
      <c r="N28" s="3547" t="s">
        <v>80</v>
      </c>
      <c r="O28" s="4108"/>
      <c r="P28" s="3514">
        <v>120</v>
      </c>
      <c r="Q28" s="3514">
        <v>2</v>
      </c>
      <c r="R28" s="3779">
        <f t="shared" si="16"/>
        <v>240</v>
      </c>
      <c r="S28" s="3748"/>
    </row>
    <row r="29" spans="1:19">
      <c r="A29" s="593" t="s">
        <v>356</v>
      </c>
      <c r="B29" s="972" t="s">
        <v>1220</v>
      </c>
      <c r="C29" s="3673"/>
      <c r="D29" s="3760"/>
      <c r="E29" s="977" t="s">
        <v>696</v>
      </c>
      <c r="F29" s="976" t="s">
        <v>32</v>
      </c>
      <c r="G29" s="976" t="s">
        <v>697</v>
      </c>
      <c r="H29" s="633" t="str">
        <f t="shared" ref="H29:H30" si="17">A29&amp;"-"&amp;E29&amp;F29&amp;"-"&amp;G29&amp;2</f>
        <v>PK5-HI-EE2</v>
      </c>
      <c r="I29" s="3753"/>
      <c r="J29" s="609" t="s">
        <v>840</v>
      </c>
      <c r="K29" s="3743"/>
      <c r="L29" s="642"/>
      <c r="M29" s="613"/>
      <c r="N29" s="3743"/>
      <c r="O29" s="3613"/>
      <c r="P29" s="3515"/>
      <c r="Q29" s="3515"/>
      <c r="R29" s="3780"/>
      <c r="S29" s="3748"/>
    </row>
    <row r="30" spans="1:19">
      <c r="A30" s="593" t="s">
        <v>356</v>
      </c>
      <c r="B30" s="972" t="s">
        <v>1221</v>
      </c>
      <c r="C30" s="4038"/>
      <c r="D30" s="3761"/>
      <c r="E30" s="977" t="s">
        <v>696</v>
      </c>
      <c r="F30" s="976" t="s">
        <v>32</v>
      </c>
      <c r="G30" s="976" t="s">
        <v>697</v>
      </c>
      <c r="H30" s="633" t="str">
        <f t="shared" si="17"/>
        <v>PK5-HI-EE2</v>
      </c>
      <c r="I30" s="3679"/>
      <c r="J30" s="609" t="s">
        <v>72</v>
      </c>
      <c r="K30" s="3744"/>
      <c r="L30" s="642"/>
      <c r="M30" s="613"/>
      <c r="N30" s="3744"/>
      <c r="O30" s="3755"/>
      <c r="P30" s="3532"/>
      <c r="Q30" s="3532"/>
      <c r="R30" s="3781"/>
      <c r="S30" s="3748"/>
    </row>
    <row r="31" spans="1:19">
      <c r="A31" s="593" t="s">
        <v>356</v>
      </c>
      <c r="B31" s="972" t="s">
        <v>1222</v>
      </c>
      <c r="C31" s="3723">
        <v>363378</v>
      </c>
      <c r="D31" s="4106">
        <v>4575</v>
      </c>
      <c r="E31" s="977" t="s">
        <v>696</v>
      </c>
      <c r="F31" s="976" t="s">
        <v>32</v>
      </c>
      <c r="G31" s="976" t="s">
        <v>697</v>
      </c>
      <c r="H31" s="633" t="str">
        <f>A31&amp;"-"&amp;E31&amp;F31&amp;"-"&amp;G31&amp;3</f>
        <v>PK5-HI-EE3</v>
      </c>
      <c r="I31" s="3568" t="s">
        <v>67</v>
      </c>
      <c r="J31" s="609" t="s">
        <v>69</v>
      </c>
      <c r="K31" s="3547">
        <v>180</v>
      </c>
      <c r="L31" s="642"/>
      <c r="M31" s="613"/>
      <c r="N31" s="4108"/>
      <c r="O31" s="3547" t="s">
        <v>80</v>
      </c>
      <c r="P31" s="3514">
        <v>120</v>
      </c>
      <c r="Q31" s="3514">
        <v>2</v>
      </c>
      <c r="R31" s="3779">
        <f t="shared" ref="R31" si="18">P31*Q31</f>
        <v>240</v>
      </c>
      <c r="S31" s="3748"/>
    </row>
    <row r="32" spans="1:19">
      <c r="A32" s="593" t="s">
        <v>356</v>
      </c>
      <c r="B32" s="972"/>
      <c r="C32" s="3673"/>
      <c r="D32" s="3760"/>
      <c r="E32" s="977" t="s">
        <v>696</v>
      </c>
      <c r="F32" s="976" t="s">
        <v>32</v>
      </c>
      <c r="G32" s="976" t="s">
        <v>697</v>
      </c>
      <c r="H32" s="633" t="str">
        <f t="shared" ref="H32:H33" si="19">A32&amp;"-"&amp;E32&amp;F32&amp;"-"&amp;G32&amp;3</f>
        <v>PK5-HI-EE3</v>
      </c>
      <c r="I32" s="3753"/>
      <c r="J32" s="609" t="s">
        <v>841</v>
      </c>
      <c r="K32" s="3743"/>
      <c r="L32" s="642"/>
      <c r="M32" s="613"/>
      <c r="N32" s="3613"/>
      <c r="O32" s="3743"/>
      <c r="P32" s="3515"/>
      <c r="Q32" s="3515"/>
      <c r="R32" s="3780"/>
      <c r="S32" s="3748"/>
    </row>
    <row r="33" spans="1:19" ht="13.5" thickBot="1">
      <c r="A33" s="556" t="s">
        <v>356</v>
      </c>
      <c r="B33" s="984"/>
      <c r="C33" s="3794"/>
      <c r="D33" s="3795"/>
      <c r="E33" s="614" t="s">
        <v>696</v>
      </c>
      <c r="F33" s="991" t="s">
        <v>32</v>
      </c>
      <c r="G33" s="991" t="s">
        <v>697</v>
      </c>
      <c r="H33" s="747" t="str">
        <f t="shared" si="19"/>
        <v>PK5-HI-EE3</v>
      </c>
      <c r="I33" s="3569"/>
      <c r="J33" s="749" t="s">
        <v>842</v>
      </c>
      <c r="K33" s="3548"/>
      <c r="L33" s="978"/>
      <c r="M33" s="618"/>
      <c r="N33" s="3808"/>
      <c r="O33" s="3548"/>
      <c r="P33" s="3961"/>
      <c r="Q33" s="3961"/>
      <c r="R33" s="4353"/>
      <c r="S33" s="4107"/>
    </row>
    <row r="34" spans="1:19">
      <c r="A34" s="598" t="s">
        <v>356</v>
      </c>
      <c r="B34" s="1039" t="s">
        <v>844</v>
      </c>
      <c r="C34" s="1006">
        <v>363379</v>
      </c>
      <c r="D34" s="975">
        <v>4576</v>
      </c>
      <c r="E34" s="974" t="s">
        <v>696</v>
      </c>
      <c r="F34" s="975" t="s">
        <v>32</v>
      </c>
      <c r="G34" s="975" t="s">
        <v>697</v>
      </c>
      <c r="H34" s="603" t="str">
        <f t="shared" ref="H34" si="20">A34&amp;"-"&amp;E34&amp;F34&amp;"-"&amp;G34</f>
        <v>PK5-HI-EE</v>
      </c>
      <c r="I34" s="634" t="s">
        <v>67</v>
      </c>
      <c r="J34" s="604" t="s">
        <v>839</v>
      </c>
      <c r="K34" s="607">
        <v>180</v>
      </c>
      <c r="L34" s="635"/>
      <c r="M34" s="607"/>
      <c r="N34" s="950" t="s">
        <v>80</v>
      </c>
      <c r="O34" s="607"/>
      <c r="P34" s="406">
        <v>120</v>
      </c>
      <c r="Q34" s="406">
        <v>2</v>
      </c>
      <c r="R34" s="493">
        <f t="shared" ref="R34:R35" si="21">P34*Q34</f>
        <v>240</v>
      </c>
      <c r="S34" s="3747" t="s">
        <v>383</v>
      </c>
    </row>
    <row r="35" spans="1:19">
      <c r="A35" s="599" t="s">
        <v>356</v>
      </c>
      <c r="B35" s="972" t="s">
        <v>1223</v>
      </c>
      <c r="C35" s="3723">
        <v>363380</v>
      </c>
      <c r="D35" s="4106">
        <v>4577</v>
      </c>
      <c r="E35" s="977" t="s">
        <v>696</v>
      </c>
      <c r="F35" s="976" t="s">
        <v>32</v>
      </c>
      <c r="G35" s="976" t="s">
        <v>697</v>
      </c>
      <c r="H35" s="633" t="str">
        <f>A35&amp;"-"&amp;E35&amp;F35&amp;"-"&amp;G35&amp;2</f>
        <v>PK5-HI-EE2</v>
      </c>
      <c r="I35" s="3568" t="s">
        <v>67</v>
      </c>
      <c r="J35" s="609" t="s">
        <v>71</v>
      </c>
      <c r="K35" s="3547">
        <v>180</v>
      </c>
      <c r="L35" s="642"/>
      <c r="M35" s="613"/>
      <c r="N35" s="3547" t="s">
        <v>80</v>
      </c>
      <c r="O35" s="4108"/>
      <c r="P35" s="3514">
        <v>120</v>
      </c>
      <c r="Q35" s="3514">
        <v>2</v>
      </c>
      <c r="R35" s="3779">
        <f t="shared" si="21"/>
        <v>240</v>
      </c>
      <c r="S35" s="3748"/>
    </row>
    <row r="36" spans="1:19">
      <c r="A36" s="599" t="s">
        <v>356</v>
      </c>
      <c r="B36" s="972" t="s">
        <v>1224</v>
      </c>
      <c r="C36" s="3673"/>
      <c r="D36" s="3760"/>
      <c r="E36" s="977" t="s">
        <v>696</v>
      </c>
      <c r="F36" s="976" t="s">
        <v>32</v>
      </c>
      <c r="G36" s="976" t="s">
        <v>697</v>
      </c>
      <c r="H36" s="633" t="str">
        <f t="shared" ref="H36:H37" si="22">A36&amp;"-"&amp;E36&amp;F36&amp;"-"&amp;G36&amp;2</f>
        <v>PK5-HI-EE2</v>
      </c>
      <c r="I36" s="3753"/>
      <c r="J36" s="609" t="s">
        <v>840</v>
      </c>
      <c r="K36" s="3743"/>
      <c r="L36" s="642"/>
      <c r="M36" s="613"/>
      <c r="N36" s="3743"/>
      <c r="O36" s="3613"/>
      <c r="P36" s="3515"/>
      <c r="Q36" s="3515"/>
      <c r="R36" s="3780"/>
      <c r="S36" s="3748"/>
    </row>
    <row r="37" spans="1:19">
      <c r="A37" s="599" t="s">
        <v>356</v>
      </c>
      <c r="B37" s="972" t="s">
        <v>1225</v>
      </c>
      <c r="C37" s="4038"/>
      <c r="D37" s="3761"/>
      <c r="E37" s="977" t="s">
        <v>696</v>
      </c>
      <c r="F37" s="976" t="s">
        <v>32</v>
      </c>
      <c r="G37" s="976" t="s">
        <v>697</v>
      </c>
      <c r="H37" s="633" t="str">
        <f t="shared" si="22"/>
        <v>PK5-HI-EE2</v>
      </c>
      <c r="I37" s="3679"/>
      <c r="J37" s="609" t="s">
        <v>72</v>
      </c>
      <c r="K37" s="3744"/>
      <c r="L37" s="642"/>
      <c r="M37" s="613"/>
      <c r="N37" s="3744"/>
      <c r="O37" s="3755"/>
      <c r="P37" s="3532"/>
      <c r="Q37" s="3532"/>
      <c r="R37" s="3781"/>
      <c r="S37" s="3748"/>
    </row>
    <row r="38" spans="1:19">
      <c r="A38" s="599" t="s">
        <v>356</v>
      </c>
      <c r="B38" s="972" t="s">
        <v>1226</v>
      </c>
      <c r="C38" s="3723">
        <v>363381</v>
      </c>
      <c r="D38" s="4106">
        <v>4578</v>
      </c>
      <c r="E38" s="977" t="s">
        <v>696</v>
      </c>
      <c r="F38" s="976" t="s">
        <v>32</v>
      </c>
      <c r="G38" s="976" t="s">
        <v>697</v>
      </c>
      <c r="H38" s="633" t="str">
        <f>A38&amp;"-"&amp;E38&amp;F38&amp;"-"&amp;G38&amp;3</f>
        <v>PK5-HI-EE3</v>
      </c>
      <c r="I38" s="3568" t="s">
        <v>67</v>
      </c>
      <c r="J38" s="609" t="s">
        <v>69</v>
      </c>
      <c r="K38" s="3547">
        <v>180</v>
      </c>
      <c r="L38" s="642"/>
      <c r="M38" s="613"/>
      <c r="N38" s="4108"/>
      <c r="O38" s="3547" t="s">
        <v>80</v>
      </c>
      <c r="P38" s="3514">
        <v>120</v>
      </c>
      <c r="Q38" s="3514">
        <v>2</v>
      </c>
      <c r="R38" s="3779">
        <f t="shared" ref="R38" si="23">P38*Q38</f>
        <v>240</v>
      </c>
      <c r="S38" s="3748"/>
    </row>
    <row r="39" spans="1:19">
      <c r="A39" s="599" t="s">
        <v>356</v>
      </c>
      <c r="B39" s="972" t="s">
        <v>1227</v>
      </c>
      <c r="C39" s="3673"/>
      <c r="D39" s="3760"/>
      <c r="E39" s="977" t="s">
        <v>696</v>
      </c>
      <c r="F39" s="976" t="s">
        <v>32</v>
      </c>
      <c r="G39" s="976" t="s">
        <v>697</v>
      </c>
      <c r="H39" s="633" t="str">
        <f t="shared" ref="H39:H40" si="24">A39&amp;"-"&amp;E39&amp;F39&amp;"-"&amp;G39&amp;3</f>
        <v>PK5-HI-EE3</v>
      </c>
      <c r="I39" s="3753"/>
      <c r="J39" s="609" t="s">
        <v>841</v>
      </c>
      <c r="K39" s="3743"/>
      <c r="L39" s="642"/>
      <c r="M39" s="613"/>
      <c r="N39" s="3613"/>
      <c r="O39" s="3743"/>
      <c r="P39" s="3515"/>
      <c r="Q39" s="3515"/>
      <c r="R39" s="3780"/>
      <c r="S39" s="3748"/>
    </row>
    <row r="40" spans="1:19" ht="13.5" thickBot="1">
      <c r="A40" s="600" t="s">
        <v>356</v>
      </c>
      <c r="B40" s="591"/>
      <c r="C40" s="3794"/>
      <c r="D40" s="3795"/>
      <c r="E40" s="614" t="s">
        <v>696</v>
      </c>
      <c r="F40" s="991" t="s">
        <v>32</v>
      </c>
      <c r="G40" s="991" t="s">
        <v>697</v>
      </c>
      <c r="H40" s="747" t="str">
        <f t="shared" si="24"/>
        <v>PK5-HI-EE3</v>
      </c>
      <c r="I40" s="3569"/>
      <c r="J40" s="749" t="s">
        <v>842</v>
      </c>
      <c r="K40" s="3548"/>
      <c r="L40" s="978"/>
      <c r="M40" s="618"/>
      <c r="N40" s="3808"/>
      <c r="O40" s="3548"/>
      <c r="P40" s="3961"/>
      <c r="Q40" s="3961"/>
      <c r="R40" s="4353"/>
      <c r="S40" s="4107"/>
    </row>
    <row r="41" spans="1:19">
      <c r="A41" s="598" t="s">
        <v>356</v>
      </c>
      <c r="B41" s="1039" t="s">
        <v>844</v>
      </c>
      <c r="C41" s="1006">
        <v>363362</v>
      </c>
      <c r="D41" s="975">
        <v>4579</v>
      </c>
      <c r="E41" s="974" t="s">
        <v>696</v>
      </c>
      <c r="F41" s="975" t="s">
        <v>32</v>
      </c>
      <c r="G41" s="975" t="s">
        <v>697</v>
      </c>
      <c r="H41" s="603" t="str">
        <f t="shared" ref="H41" si="25">A41&amp;"-"&amp;E41&amp;F41&amp;"-"&amp;G41</f>
        <v>PK5-HI-EE</v>
      </c>
      <c r="I41" s="634" t="s">
        <v>67</v>
      </c>
      <c r="J41" s="604" t="s">
        <v>839</v>
      </c>
      <c r="K41" s="607">
        <v>180</v>
      </c>
      <c r="L41" s="635"/>
      <c r="M41" s="607"/>
      <c r="N41" s="950" t="s">
        <v>80</v>
      </c>
      <c r="O41" s="607"/>
      <c r="P41" s="406">
        <v>120</v>
      </c>
      <c r="Q41" s="406">
        <v>2</v>
      </c>
      <c r="R41" s="493">
        <f t="shared" ref="R41:R42" si="26">P41*Q41</f>
        <v>240</v>
      </c>
      <c r="S41" s="3747" t="s">
        <v>383</v>
      </c>
    </row>
    <row r="42" spans="1:19">
      <c r="A42" s="599" t="s">
        <v>356</v>
      </c>
      <c r="B42" s="972" t="s">
        <v>1234</v>
      </c>
      <c r="C42" s="3723">
        <v>363363</v>
      </c>
      <c r="D42" s="4106">
        <v>4580</v>
      </c>
      <c r="E42" s="977" t="s">
        <v>696</v>
      </c>
      <c r="F42" s="976" t="s">
        <v>32</v>
      </c>
      <c r="G42" s="976" t="s">
        <v>697</v>
      </c>
      <c r="H42" s="633" t="str">
        <f>A42&amp;"-"&amp;E42&amp;F42&amp;"-"&amp;G42&amp;2</f>
        <v>PK5-HI-EE2</v>
      </c>
      <c r="I42" s="3568" t="s">
        <v>67</v>
      </c>
      <c r="J42" s="609" t="s">
        <v>71</v>
      </c>
      <c r="K42" s="3547">
        <v>180</v>
      </c>
      <c r="L42" s="642"/>
      <c r="M42" s="613"/>
      <c r="N42" s="3547" t="s">
        <v>80</v>
      </c>
      <c r="O42" s="4108"/>
      <c r="P42" s="3514">
        <v>120</v>
      </c>
      <c r="Q42" s="3514">
        <v>2</v>
      </c>
      <c r="R42" s="3779">
        <f t="shared" si="26"/>
        <v>240</v>
      </c>
      <c r="S42" s="3748"/>
    </row>
    <row r="43" spans="1:19">
      <c r="A43" s="599" t="s">
        <v>356</v>
      </c>
      <c r="B43" s="972" t="s">
        <v>1235</v>
      </c>
      <c r="C43" s="3673"/>
      <c r="D43" s="3760"/>
      <c r="E43" s="977" t="s">
        <v>696</v>
      </c>
      <c r="F43" s="976" t="s">
        <v>32</v>
      </c>
      <c r="G43" s="976" t="s">
        <v>697</v>
      </c>
      <c r="H43" s="633" t="str">
        <f t="shared" ref="H43:H44" si="27">A43&amp;"-"&amp;E43&amp;F43&amp;"-"&amp;G43&amp;2</f>
        <v>PK5-HI-EE2</v>
      </c>
      <c r="I43" s="3753"/>
      <c r="J43" s="609" t="s">
        <v>840</v>
      </c>
      <c r="K43" s="3743"/>
      <c r="L43" s="642"/>
      <c r="M43" s="613"/>
      <c r="N43" s="3743"/>
      <c r="O43" s="3613"/>
      <c r="P43" s="3515"/>
      <c r="Q43" s="3515"/>
      <c r="R43" s="3780"/>
      <c r="S43" s="3748"/>
    </row>
    <row r="44" spans="1:19">
      <c r="A44" s="599" t="s">
        <v>356</v>
      </c>
      <c r="B44" s="972" t="s">
        <v>1236</v>
      </c>
      <c r="C44" s="4038"/>
      <c r="D44" s="3761"/>
      <c r="E44" s="977" t="s">
        <v>696</v>
      </c>
      <c r="F44" s="976" t="s">
        <v>32</v>
      </c>
      <c r="G44" s="976" t="s">
        <v>697</v>
      </c>
      <c r="H44" s="633" t="str">
        <f t="shared" si="27"/>
        <v>PK5-HI-EE2</v>
      </c>
      <c r="I44" s="3679"/>
      <c r="J44" s="609" t="s">
        <v>72</v>
      </c>
      <c r="K44" s="3744"/>
      <c r="L44" s="642"/>
      <c r="M44" s="613"/>
      <c r="N44" s="3744"/>
      <c r="O44" s="3755"/>
      <c r="P44" s="3532"/>
      <c r="Q44" s="3532"/>
      <c r="R44" s="3781"/>
      <c r="S44" s="3748"/>
    </row>
    <row r="45" spans="1:19">
      <c r="A45" s="599" t="s">
        <v>356</v>
      </c>
      <c r="B45" s="972" t="s">
        <v>1237</v>
      </c>
      <c r="C45" s="3723">
        <v>363364</v>
      </c>
      <c r="D45" s="4106">
        <v>4581</v>
      </c>
      <c r="E45" s="977" t="s">
        <v>696</v>
      </c>
      <c r="F45" s="976" t="s">
        <v>32</v>
      </c>
      <c r="G45" s="976" t="s">
        <v>697</v>
      </c>
      <c r="H45" s="633" t="str">
        <f>A45&amp;"-"&amp;E45&amp;F45&amp;"-"&amp;G45&amp;3</f>
        <v>PK5-HI-EE3</v>
      </c>
      <c r="I45" s="3568" t="s">
        <v>67</v>
      </c>
      <c r="J45" s="609" t="s">
        <v>69</v>
      </c>
      <c r="K45" s="3547">
        <v>180</v>
      </c>
      <c r="L45" s="642"/>
      <c r="M45" s="613"/>
      <c r="N45" s="4108"/>
      <c r="O45" s="3547" t="s">
        <v>80</v>
      </c>
      <c r="P45" s="3514">
        <v>120</v>
      </c>
      <c r="Q45" s="3514">
        <v>2</v>
      </c>
      <c r="R45" s="3779">
        <f t="shared" ref="R45" si="28">P45*Q45</f>
        <v>240</v>
      </c>
      <c r="S45" s="3748"/>
    </row>
    <row r="46" spans="1:19">
      <c r="A46" s="599" t="s">
        <v>356</v>
      </c>
      <c r="B46" s="972" t="s">
        <v>1238</v>
      </c>
      <c r="C46" s="3673"/>
      <c r="D46" s="3760"/>
      <c r="E46" s="977" t="s">
        <v>696</v>
      </c>
      <c r="F46" s="976" t="s">
        <v>32</v>
      </c>
      <c r="G46" s="976" t="s">
        <v>697</v>
      </c>
      <c r="H46" s="633" t="str">
        <f t="shared" ref="H46:H47" si="29">A46&amp;"-"&amp;E46&amp;F46&amp;"-"&amp;G46&amp;3</f>
        <v>PK5-HI-EE3</v>
      </c>
      <c r="I46" s="3753"/>
      <c r="J46" s="609" t="s">
        <v>841</v>
      </c>
      <c r="K46" s="3743"/>
      <c r="L46" s="642"/>
      <c r="M46" s="613"/>
      <c r="N46" s="3613"/>
      <c r="O46" s="3743"/>
      <c r="P46" s="3515"/>
      <c r="Q46" s="3515"/>
      <c r="R46" s="3780"/>
      <c r="S46" s="3748"/>
    </row>
    <row r="47" spans="1:19" ht="13.5" thickBot="1">
      <c r="A47" s="600" t="s">
        <v>356</v>
      </c>
      <c r="B47" s="591"/>
      <c r="C47" s="3794"/>
      <c r="D47" s="3795"/>
      <c r="E47" s="614" t="s">
        <v>696</v>
      </c>
      <c r="F47" s="991" t="s">
        <v>32</v>
      </c>
      <c r="G47" s="991" t="s">
        <v>697</v>
      </c>
      <c r="H47" s="747" t="str">
        <f t="shared" si="29"/>
        <v>PK5-HI-EE3</v>
      </c>
      <c r="I47" s="3569"/>
      <c r="J47" s="749" t="s">
        <v>842</v>
      </c>
      <c r="K47" s="3548"/>
      <c r="L47" s="978"/>
      <c r="M47" s="618"/>
      <c r="N47" s="3808"/>
      <c r="O47" s="3548"/>
      <c r="P47" s="3961"/>
      <c r="Q47" s="3961"/>
      <c r="R47" s="4353"/>
      <c r="S47" s="4107"/>
    </row>
  </sheetData>
  <autoFilter ref="A5:S12" xr:uid="{F34ACF59-8687-4512-BF31-BD56A6BFBA7E}"/>
  <mergeCells count="115">
    <mergeCell ref="P45:P47"/>
    <mergeCell ref="Q45:Q47"/>
    <mergeCell ref="R45:R47"/>
    <mergeCell ref="S41:S47"/>
    <mergeCell ref="C42:C44"/>
    <mergeCell ref="D42:D44"/>
    <mergeCell ref="I42:I44"/>
    <mergeCell ref="K42:K44"/>
    <mergeCell ref="N42:N44"/>
    <mergeCell ref="O42:O44"/>
    <mergeCell ref="P42:P44"/>
    <mergeCell ref="Q42:Q44"/>
    <mergeCell ref="R42:R44"/>
    <mergeCell ref="C45:C47"/>
    <mergeCell ref="D45:D47"/>
    <mergeCell ref="I45:I47"/>
    <mergeCell ref="K45:K47"/>
    <mergeCell ref="N45:N47"/>
    <mergeCell ref="O45:O47"/>
    <mergeCell ref="P38:P40"/>
    <mergeCell ref="Q38:Q40"/>
    <mergeCell ref="O31:O33"/>
    <mergeCell ref="S34:S40"/>
    <mergeCell ref="C35:C37"/>
    <mergeCell ref="D35:D37"/>
    <mergeCell ref="I35:I37"/>
    <mergeCell ref="N35:N37"/>
    <mergeCell ref="O35:O37"/>
    <mergeCell ref="P35:P37"/>
    <mergeCell ref="Q35:Q37"/>
    <mergeCell ref="R35:R37"/>
    <mergeCell ref="C38:C40"/>
    <mergeCell ref="R38:R40"/>
    <mergeCell ref="D38:D40"/>
    <mergeCell ref="I38:I40"/>
    <mergeCell ref="N38:N40"/>
    <mergeCell ref="O38:O40"/>
    <mergeCell ref="S27:S33"/>
    <mergeCell ref="C28:C30"/>
    <mergeCell ref="D28:D30"/>
    <mergeCell ref="I28:I30"/>
    <mergeCell ref="O28:O30"/>
    <mergeCell ref="P28:P30"/>
    <mergeCell ref="Q28:Q30"/>
    <mergeCell ref="C31:C33"/>
    <mergeCell ref="D31:D33"/>
    <mergeCell ref="I31:I33"/>
    <mergeCell ref="N31:N33"/>
    <mergeCell ref="P31:P33"/>
    <mergeCell ref="Q31:Q33"/>
    <mergeCell ref="R28:R30"/>
    <mergeCell ref="R31:R33"/>
    <mergeCell ref="N28:N30"/>
    <mergeCell ref="K28:K30"/>
    <mergeCell ref="K31:K33"/>
    <mergeCell ref="C2:K2"/>
    <mergeCell ref="S6:S12"/>
    <mergeCell ref="C7:C9"/>
    <mergeCell ref="D7:D9"/>
    <mergeCell ref="I7:I9"/>
    <mergeCell ref="O7:O9"/>
    <mergeCell ref="P7:P9"/>
    <mergeCell ref="Q7:Q9"/>
    <mergeCell ref="R7:R9"/>
    <mergeCell ref="C10:C12"/>
    <mergeCell ref="D10:D12"/>
    <mergeCell ref="I10:I12"/>
    <mergeCell ref="N10:N12"/>
    <mergeCell ref="R10:R12"/>
    <mergeCell ref="O10:O12"/>
    <mergeCell ref="N7:N9"/>
    <mergeCell ref="P10:P12"/>
    <mergeCell ref="Q10:Q12"/>
    <mergeCell ref="N14:N16"/>
    <mergeCell ref="I14:I16"/>
    <mergeCell ref="P14:P16"/>
    <mergeCell ref="I17:I19"/>
    <mergeCell ref="N17:N19"/>
    <mergeCell ref="P17:P19"/>
    <mergeCell ref="O17:O19"/>
    <mergeCell ref="O14:O16"/>
    <mergeCell ref="S20:S26"/>
    <mergeCell ref="R21:R23"/>
    <mergeCell ref="R24:R26"/>
    <mergeCell ref="Q24:Q26"/>
    <mergeCell ref="N21:N23"/>
    <mergeCell ref="R17:R19"/>
    <mergeCell ref="Q21:Q23"/>
    <mergeCell ref="S13:S19"/>
    <mergeCell ref="Q14:Q16"/>
    <mergeCell ref="R14:R16"/>
    <mergeCell ref="Q17:Q19"/>
    <mergeCell ref="N24:N26"/>
    <mergeCell ref="P24:P26"/>
    <mergeCell ref="O24:O26"/>
    <mergeCell ref="O21:O23"/>
    <mergeCell ref="P21:P23"/>
    <mergeCell ref="C14:C16"/>
    <mergeCell ref="D14:D16"/>
    <mergeCell ref="K35:K37"/>
    <mergeCell ref="K38:K40"/>
    <mergeCell ref="K7:K9"/>
    <mergeCell ref="K14:K16"/>
    <mergeCell ref="K17:K19"/>
    <mergeCell ref="K21:K23"/>
    <mergeCell ref="K24:K26"/>
    <mergeCell ref="C17:C19"/>
    <mergeCell ref="D17:D19"/>
    <mergeCell ref="C24:C26"/>
    <mergeCell ref="D24:D26"/>
    <mergeCell ref="I24:I26"/>
    <mergeCell ref="I21:I23"/>
    <mergeCell ref="K10:K12"/>
    <mergeCell ref="C21:C23"/>
    <mergeCell ref="D21:D23"/>
  </mergeCells>
  <phoneticPr fontId="64" type="noConversion"/>
  <conditionalFormatting sqref="J6:J47">
    <cfRule type="expression" dxfId="54" priority="1" stopIfTrue="1">
      <formula>IF(FIND("Flume Transfer Blower",$K6)&gt;0,1,0)</formula>
    </cfRule>
  </conditionalFormatting>
  <dataValidations count="1">
    <dataValidation type="list" allowBlank="1" showInputMessage="1" showErrorMessage="1" sqref="F6:G47" xr:uid="{F3428641-DA8E-4205-B332-8844E14B59E3}">
      <formula1>#REF!</formula1>
    </dataValidation>
  </dataValidations>
  <printOptions horizontalCentered="1"/>
  <pageMargins left="0.23622047244094491" right="0.23622047244094491" top="0.19685039370078741" bottom="0.39370078740157483" header="0.15748031496062992" footer="0.19685039370078741"/>
  <pageSetup paperSize="9" scale="78" fitToHeight="0" orientation="landscape" r:id="rId1"/>
  <headerFooter>
    <oddFooter>&amp;L&amp;8&amp;A : PM Master Plan&amp;R&amp;8Page &amp;P / &amp;N</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43B51-B310-4B22-9187-B539B164FC44}">
  <sheetPr>
    <tabColor rgb="FF00B0F0"/>
    <pageSetUpPr fitToPage="1"/>
  </sheetPr>
  <dimension ref="A1:W395"/>
  <sheetViews>
    <sheetView zoomScaleNormal="100" workbookViewId="0">
      <pane xSplit="2" ySplit="5" topLeftCell="D124" activePane="bottomRight" state="frozen"/>
      <selection activeCell="B7" sqref="B7:B22"/>
      <selection pane="topRight" activeCell="B7" sqref="B7:B22"/>
      <selection pane="bottomLeft" activeCell="B7" sqref="B7:B22"/>
      <selection pane="bottomRight" activeCell="J134" sqref="J134"/>
    </sheetView>
  </sheetViews>
  <sheetFormatPr defaultColWidth="9.140625" defaultRowHeight="12.75" outlineLevelCol="1"/>
  <cols>
    <col min="1" max="1" width="6.5703125" style="1" customWidth="1"/>
    <col min="2" max="2" width="37.5703125" style="2" customWidth="1"/>
    <col min="3" max="3" width="17" style="278" customWidth="1"/>
    <col min="4" max="4" width="12.140625" style="278" customWidth="1"/>
    <col min="5" max="5" width="9.7109375" style="43" customWidth="1"/>
    <col min="6" max="7" width="6.7109375" style="43" customWidth="1"/>
    <col min="8" max="8" width="12.85546875" style="43" customWidth="1"/>
    <col min="9" max="9" width="23.28515625" style="4" customWidth="1"/>
    <col min="10" max="10" width="48" style="4" customWidth="1"/>
    <col min="11" max="11" width="10.42578125" style="3" customWidth="1"/>
    <col min="12" max="12" width="18" style="52" hidden="1" customWidth="1" outlineLevel="1"/>
    <col min="13" max="13" width="7.140625" style="3" customWidth="1" collapsed="1"/>
    <col min="14" max="14" width="7.140625" style="3" customWidth="1"/>
    <col min="15" max="15" width="7.5703125" style="3" customWidth="1" collapsed="1"/>
    <col min="16" max="16" width="7.5703125" style="3" customWidth="1"/>
    <col min="17" max="17" width="8.85546875" style="3" customWidth="1"/>
    <col min="18" max="18" width="9" style="4" customWidth="1"/>
    <col min="19" max="19" width="19.28515625" style="52" customWidth="1"/>
    <col min="20" max="20" width="8.7109375" style="3" customWidth="1"/>
    <col min="21" max="21" width="7.7109375" style="3" customWidth="1"/>
    <col min="22" max="22" width="23.42578125" style="4" customWidth="1"/>
    <col min="23" max="23" width="15.7109375" style="4" customWidth="1"/>
    <col min="24" max="16384" width="9.140625" style="4"/>
  </cols>
  <sheetData>
    <row r="1" spans="1:22" ht="13.5" thickBot="1"/>
    <row r="2" spans="1:22" s="502" customFormat="1" ht="30" customHeight="1" thickBot="1">
      <c r="A2" s="503"/>
      <c r="C2" s="3812" t="s">
        <v>504</v>
      </c>
      <c r="D2" s="3813"/>
      <c r="E2" s="3813"/>
      <c r="F2" s="3813"/>
      <c r="G2" s="3813"/>
      <c r="H2" s="3813"/>
      <c r="I2" s="3813"/>
      <c r="J2" s="3813"/>
      <c r="K2" s="3814"/>
      <c r="L2" s="501"/>
      <c r="S2" s="501"/>
      <c r="T2" s="503"/>
      <c r="U2" s="503"/>
    </row>
    <row r="3" spans="1:22" s="502" customFormat="1" ht="15">
      <c r="A3" s="503"/>
      <c r="C3" s="577" t="s">
        <v>44</v>
      </c>
      <c r="D3" s="577" t="s">
        <v>62</v>
      </c>
      <c r="E3" s="506"/>
      <c r="F3" s="506"/>
      <c r="G3" s="506"/>
      <c r="H3" s="506"/>
      <c r="K3" s="503"/>
      <c r="L3" s="501"/>
      <c r="M3" s="503"/>
      <c r="N3" s="503"/>
      <c r="O3" s="503"/>
      <c r="P3" s="503"/>
      <c r="Q3" s="503"/>
      <c r="S3" s="501"/>
      <c r="T3" s="503"/>
      <c r="U3" s="503"/>
    </row>
    <row r="4" spans="1:22" s="502" customFormat="1" ht="15">
      <c r="A4" s="503"/>
      <c r="C4" s="578">
        <f>SUBTOTAL(2,C6:C323)</f>
        <v>22</v>
      </c>
      <c r="D4" s="578">
        <f>SUBTOTAL(2,D6:D323)</f>
        <v>22</v>
      </c>
      <c r="E4" s="506"/>
      <c r="F4" s="506"/>
      <c r="G4" s="506"/>
      <c r="H4" s="506"/>
      <c r="K4" s="507"/>
      <c r="L4" s="501"/>
      <c r="M4" s="507"/>
      <c r="N4" s="507"/>
      <c r="O4" s="507"/>
      <c r="P4" s="507"/>
      <c r="Q4" s="507"/>
      <c r="S4" s="501"/>
      <c r="T4" s="503"/>
      <c r="U4" s="503"/>
    </row>
    <row r="5" spans="1:22" s="514" customFormat="1" ht="14.25" customHeight="1" thickBot="1">
      <c r="A5" s="499" t="s">
        <v>0</v>
      </c>
      <c r="B5" s="499" t="s">
        <v>1</v>
      </c>
      <c r="C5" s="500" t="s">
        <v>44</v>
      </c>
      <c r="D5" s="500" t="s">
        <v>62</v>
      </c>
      <c r="E5" s="500" t="s">
        <v>537</v>
      </c>
      <c r="F5" s="500" t="s">
        <v>527</v>
      </c>
      <c r="G5" s="500" t="s">
        <v>535</v>
      </c>
      <c r="H5" s="500" t="s">
        <v>45</v>
      </c>
      <c r="I5" s="499" t="s">
        <v>2</v>
      </c>
      <c r="J5" s="499" t="s">
        <v>3</v>
      </c>
      <c r="K5" s="499" t="s">
        <v>4</v>
      </c>
      <c r="L5" s="499" t="s">
        <v>5</v>
      </c>
      <c r="M5" s="499" t="s">
        <v>51</v>
      </c>
      <c r="N5" s="499" t="s">
        <v>52</v>
      </c>
      <c r="O5" s="499" t="s">
        <v>54</v>
      </c>
      <c r="P5" s="499" t="s">
        <v>50</v>
      </c>
      <c r="Q5" s="499" t="s">
        <v>53</v>
      </c>
      <c r="R5" s="499" t="s">
        <v>382</v>
      </c>
      <c r="S5" s="432" t="s">
        <v>529</v>
      </c>
      <c r="T5" s="510" t="s">
        <v>535</v>
      </c>
      <c r="U5" s="510" t="s">
        <v>527</v>
      </c>
    </row>
    <row r="6" spans="1:22" s="412" customFormat="1" ht="12">
      <c r="A6" s="1060" t="s">
        <v>356</v>
      </c>
      <c r="B6" s="1069" t="s">
        <v>1270</v>
      </c>
      <c r="C6" s="3488">
        <v>363441</v>
      </c>
      <c r="D6" s="3489">
        <v>4637</v>
      </c>
      <c r="E6" s="543" t="s">
        <v>695</v>
      </c>
      <c r="F6" s="543" t="s">
        <v>32</v>
      </c>
      <c r="G6" s="543" t="s">
        <v>536</v>
      </c>
      <c r="H6" s="543" t="str">
        <f>A6&amp;"-"&amp;E6&amp;F6&amp;"-"&amp;G6</f>
        <v>PK5-MI-ME</v>
      </c>
      <c r="I6" s="3490" t="s">
        <v>1274</v>
      </c>
      <c r="J6" s="3490" t="s">
        <v>1275</v>
      </c>
      <c r="K6" s="3402" t="str">
        <f t="shared" ref="K6" si="0">_xlfn.IFS(E6="M","30",E6="M","30")</f>
        <v>30</v>
      </c>
      <c r="L6" s="407"/>
      <c r="M6" s="3402" t="s">
        <v>80</v>
      </c>
      <c r="N6" s="3402"/>
      <c r="O6" s="3402">
        <v>10</v>
      </c>
      <c r="P6" s="3402">
        <v>1</v>
      </c>
      <c r="Q6" s="3402">
        <v>10</v>
      </c>
      <c r="R6" s="4354" t="s">
        <v>383</v>
      </c>
      <c r="S6" s="410" t="s">
        <v>528</v>
      </c>
      <c r="T6" s="411" t="s">
        <v>536</v>
      </c>
      <c r="U6" s="411" t="s">
        <v>32</v>
      </c>
      <c r="V6" s="412" t="s">
        <v>708</v>
      </c>
    </row>
    <row r="7" spans="1:22" s="412" customFormat="1" ht="12.75" customHeight="1">
      <c r="A7" s="801" t="s">
        <v>356</v>
      </c>
      <c r="B7" s="1066" t="s">
        <v>1271</v>
      </c>
      <c r="C7" s="3440"/>
      <c r="D7" s="3413"/>
      <c r="E7" s="419" t="s">
        <v>695</v>
      </c>
      <c r="F7" s="419" t="s">
        <v>32</v>
      </c>
      <c r="G7" s="419" t="s">
        <v>536</v>
      </c>
      <c r="H7" s="419" t="str">
        <f t="shared" ref="H7:H17" si="1">A7&amp;"-"&amp;E7&amp;F7&amp;"-"&amp;G7</f>
        <v>PK5-MI-ME</v>
      </c>
      <c r="I7" s="3465"/>
      <c r="J7" s="3465"/>
      <c r="K7" s="3403"/>
      <c r="L7" s="415"/>
      <c r="M7" s="3403"/>
      <c r="N7" s="3403"/>
      <c r="O7" s="3403"/>
      <c r="P7" s="3403"/>
      <c r="Q7" s="3403"/>
      <c r="R7" s="4355"/>
      <c r="S7" s="410"/>
      <c r="T7" s="411" t="s">
        <v>697</v>
      </c>
      <c r="U7" s="411" t="s">
        <v>42</v>
      </c>
      <c r="V7" s="410" t="s">
        <v>707</v>
      </c>
    </row>
    <row r="8" spans="1:22" s="412" customFormat="1" ht="12.75" customHeight="1">
      <c r="A8" s="801" t="s">
        <v>356</v>
      </c>
      <c r="B8" s="1066" t="s">
        <v>1272</v>
      </c>
      <c r="C8" s="3440"/>
      <c r="D8" s="3413"/>
      <c r="E8" s="419" t="s">
        <v>695</v>
      </c>
      <c r="F8" s="419" t="s">
        <v>32</v>
      </c>
      <c r="G8" s="419" t="s">
        <v>536</v>
      </c>
      <c r="H8" s="419" t="str">
        <f t="shared" si="1"/>
        <v>PK5-MI-ME</v>
      </c>
      <c r="I8" s="3465"/>
      <c r="J8" s="3465"/>
      <c r="K8" s="3403"/>
      <c r="L8" s="415"/>
      <c r="M8" s="3403"/>
      <c r="N8" s="3403"/>
      <c r="O8" s="3403"/>
      <c r="P8" s="3403"/>
      <c r="Q8" s="3403"/>
      <c r="R8" s="4355"/>
      <c r="S8" s="410"/>
      <c r="T8" s="411" t="s">
        <v>706</v>
      </c>
      <c r="U8" s="411" t="s">
        <v>9</v>
      </c>
      <c r="V8" s="410" t="s">
        <v>709</v>
      </c>
    </row>
    <row r="9" spans="1:22" s="412" customFormat="1" ht="12.75" customHeight="1" thickBot="1">
      <c r="A9" s="801" t="s">
        <v>356</v>
      </c>
      <c r="B9" s="1066" t="s">
        <v>1273</v>
      </c>
      <c r="C9" s="3440"/>
      <c r="D9" s="3413"/>
      <c r="E9" s="419" t="s">
        <v>695</v>
      </c>
      <c r="F9" s="419" t="s">
        <v>32</v>
      </c>
      <c r="G9" s="419" t="s">
        <v>536</v>
      </c>
      <c r="H9" s="419" t="str">
        <f t="shared" si="1"/>
        <v>PK5-MI-ME</v>
      </c>
      <c r="I9" s="3465"/>
      <c r="J9" s="3465"/>
      <c r="K9" s="3403"/>
      <c r="L9" s="415"/>
      <c r="M9" s="3403"/>
      <c r="N9" s="3416"/>
      <c r="O9" s="3403"/>
      <c r="P9" s="3403"/>
      <c r="Q9" s="3403"/>
      <c r="R9" s="4355"/>
      <c r="S9" s="410"/>
      <c r="T9" s="411"/>
      <c r="U9" s="411" t="s">
        <v>7</v>
      </c>
      <c r="V9" s="412" t="s">
        <v>719</v>
      </c>
    </row>
    <row r="10" spans="1:22" s="412" customFormat="1" ht="12.75" customHeight="1">
      <c r="A10" s="1060" t="s">
        <v>356</v>
      </c>
      <c r="B10" s="1069" t="s">
        <v>1270</v>
      </c>
      <c r="C10" s="3488">
        <v>363442</v>
      </c>
      <c r="D10" s="3489">
        <v>4638</v>
      </c>
      <c r="E10" s="543" t="s">
        <v>846</v>
      </c>
      <c r="F10" s="543" t="s">
        <v>9</v>
      </c>
      <c r="G10" s="543" t="s">
        <v>536</v>
      </c>
      <c r="H10" s="543" t="str">
        <f t="shared" si="1"/>
        <v>PK5-QC-ME</v>
      </c>
      <c r="I10" s="3490" t="s">
        <v>1274</v>
      </c>
      <c r="J10" s="3557" t="s">
        <v>1276</v>
      </c>
      <c r="K10" s="3402">
        <v>90</v>
      </c>
      <c r="L10" s="407"/>
      <c r="M10" s="3402" t="s">
        <v>80</v>
      </c>
      <c r="N10" s="3402"/>
      <c r="O10" s="3402">
        <v>90</v>
      </c>
      <c r="P10" s="3402">
        <v>2</v>
      </c>
      <c r="Q10" s="3402">
        <f>O10*P10</f>
        <v>180</v>
      </c>
      <c r="R10" s="4354" t="s">
        <v>384</v>
      </c>
      <c r="S10" s="432" t="s">
        <v>531</v>
      </c>
      <c r="T10" s="411"/>
      <c r="U10" s="411"/>
      <c r="V10" s="410"/>
    </row>
    <row r="11" spans="1:22" s="412" customFormat="1" ht="12.75" customHeight="1">
      <c r="A11" s="801" t="s">
        <v>356</v>
      </c>
      <c r="B11" s="1066" t="s">
        <v>1271</v>
      </c>
      <c r="C11" s="3440"/>
      <c r="D11" s="3413"/>
      <c r="E11" s="419" t="s">
        <v>846</v>
      </c>
      <c r="F11" s="419" t="s">
        <v>9</v>
      </c>
      <c r="G11" s="419" t="s">
        <v>536</v>
      </c>
      <c r="H11" s="419" t="str">
        <f t="shared" si="1"/>
        <v>PK5-QC-ME</v>
      </c>
      <c r="I11" s="3465"/>
      <c r="J11" s="4720"/>
      <c r="K11" s="3403"/>
      <c r="L11" s="415"/>
      <c r="M11" s="3403"/>
      <c r="N11" s="3403"/>
      <c r="O11" s="3403"/>
      <c r="P11" s="3403"/>
      <c r="Q11" s="3403"/>
      <c r="R11" s="4355"/>
      <c r="S11" s="410"/>
      <c r="T11" s="411"/>
      <c r="U11" s="411"/>
      <c r="V11" s="410"/>
    </row>
    <row r="12" spans="1:22" s="412" customFormat="1" ht="12.75" customHeight="1">
      <c r="A12" s="801" t="s">
        <v>356</v>
      </c>
      <c r="B12" s="1066" t="s">
        <v>1272</v>
      </c>
      <c r="C12" s="3440"/>
      <c r="D12" s="3413"/>
      <c r="E12" s="419" t="s">
        <v>846</v>
      </c>
      <c r="F12" s="419" t="s">
        <v>9</v>
      </c>
      <c r="G12" s="419" t="s">
        <v>536</v>
      </c>
      <c r="H12" s="419" t="str">
        <f t="shared" si="1"/>
        <v>PK5-QC-ME</v>
      </c>
      <c r="I12" s="3465"/>
      <c r="J12" s="4720"/>
      <c r="K12" s="3403"/>
      <c r="L12" s="415"/>
      <c r="M12" s="3403"/>
      <c r="N12" s="3403"/>
      <c r="O12" s="3403"/>
      <c r="P12" s="3403"/>
      <c r="Q12" s="3403"/>
      <c r="R12" s="4355"/>
      <c r="S12" s="410"/>
      <c r="T12" s="411"/>
      <c r="U12" s="411"/>
      <c r="V12" s="410"/>
    </row>
    <row r="13" spans="1:22" s="412" customFormat="1" ht="12.75" customHeight="1" thickBot="1">
      <c r="A13" s="801" t="s">
        <v>356</v>
      </c>
      <c r="B13" s="1066" t="s">
        <v>1273</v>
      </c>
      <c r="C13" s="3440"/>
      <c r="D13" s="3413"/>
      <c r="E13" s="419" t="s">
        <v>846</v>
      </c>
      <c r="F13" s="419" t="s">
        <v>9</v>
      </c>
      <c r="G13" s="419" t="s">
        <v>536</v>
      </c>
      <c r="H13" s="419" t="str">
        <f t="shared" si="1"/>
        <v>PK5-QC-ME</v>
      </c>
      <c r="I13" s="3465"/>
      <c r="J13" s="3558"/>
      <c r="K13" s="3403"/>
      <c r="L13" s="415"/>
      <c r="M13" s="3403"/>
      <c r="N13" s="3403"/>
      <c r="O13" s="3403"/>
      <c r="P13" s="3403"/>
      <c r="Q13" s="3403"/>
      <c r="R13" s="4355"/>
      <c r="S13" s="410"/>
      <c r="T13" s="411"/>
      <c r="U13" s="411"/>
      <c r="V13" s="410"/>
    </row>
    <row r="14" spans="1:22" s="412" customFormat="1" ht="12">
      <c r="A14" s="1060" t="s">
        <v>356</v>
      </c>
      <c r="B14" s="1069" t="s">
        <v>1270</v>
      </c>
      <c r="C14" s="3488">
        <v>363443</v>
      </c>
      <c r="D14" s="3489">
        <v>4639</v>
      </c>
      <c r="E14" s="543" t="s">
        <v>718</v>
      </c>
      <c r="F14" s="566" t="s">
        <v>34</v>
      </c>
      <c r="G14" s="433" t="s">
        <v>536</v>
      </c>
      <c r="H14" s="543" t="str">
        <f>A14&amp;"-"&amp;E14&amp;F15&amp;"-"&amp;G14</f>
        <v>PK5-YR-ME</v>
      </c>
      <c r="I14" s="3490" t="s">
        <v>1274</v>
      </c>
      <c r="J14" s="3490" t="s">
        <v>1269</v>
      </c>
      <c r="K14" s="3402">
        <v>365</v>
      </c>
      <c r="L14" s="407"/>
      <c r="M14" s="3402" t="s">
        <v>80</v>
      </c>
      <c r="N14" s="3402"/>
      <c r="O14" s="3402">
        <v>240</v>
      </c>
      <c r="P14" s="3402">
        <v>2</v>
      </c>
      <c r="Q14" s="3402">
        <f t="shared" ref="Q14" si="2">O14*P14</f>
        <v>480</v>
      </c>
      <c r="R14" s="4354" t="s">
        <v>385</v>
      </c>
      <c r="S14" s="437" t="s">
        <v>530</v>
      </c>
      <c r="T14" s="411"/>
      <c r="U14" s="411"/>
      <c r="V14" s="410"/>
    </row>
    <row r="15" spans="1:22" s="412" customFormat="1" ht="12.75" customHeight="1">
      <c r="A15" s="801" t="s">
        <v>356</v>
      </c>
      <c r="B15" s="1066" t="s">
        <v>1271</v>
      </c>
      <c r="C15" s="3440"/>
      <c r="D15" s="3413"/>
      <c r="E15" s="419" t="s">
        <v>718</v>
      </c>
      <c r="F15" s="427" t="s">
        <v>34</v>
      </c>
      <c r="G15" s="419" t="s">
        <v>536</v>
      </c>
      <c r="H15" s="419" t="str">
        <f>A15&amp;"-"&amp;E15&amp;F16&amp;"-"&amp;G15</f>
        <v>PK5-YR-ME</v>
      </c>
      <c r="I15" s="3465"/>
      <c r="J15" s="3576"/>
      <c r="K15" s="3403"/>
      <c r="L15" s="415"/>
      <c r="M15" s="3403"/>
      <c r="N15" s="3403"/>
      <c r="O15" s="3403"/>
      <c r="P15" s="3403"/>
      <c r="Q15" s="3403"/>
      <c r="R15" s="4355"/>
      <c r="S15" s="432"/>
      <c r="T15" s="411"/>
      <c r="U15" s="411"/>
      <c r="V15" s="410"/>
    </row>
    <row r="16" spans="1:22" s="412" customFormat="1" ht="12.75" customHeight="1">
      <c r="A16" s="801" t="s">
        <v>356</v>
      </c>
      <c r="B16" s="1066" t="s">
        <v>1272</v>
      </c>
      <c r="C16" s="3440"/>
      <c r="D16" s="3413"/>
      <c r="E16" s="419" t="s">
        <v>718</v>
      </c>
      <c r="F16" s="419" t="s">
        <v>34</v>
      </c>
      <c r="G16" s="419" t="s">
        <v>536</v>
      </c>
      <c r="H16" s="419" t="str">
        <f t="shared" si="1"/>
        <v>PK5-YR-ME</v>
      </c>
      <c r="I16" s="3465"/>
      <c r="J16" s="3575" t="s">
        <v>1195</v>
      </c>
      <c r="K16" s="3403"/>
      <c r="L16" s="415"/>
      <c r="M16" s="3403"/>
      <c r="N16" s="3403"/>
      <c r="O16" s="3403"/>
      <c r="P16" s="3403"/>
      <c r="Q16" s="3403"/>
      <c r="R16" s="4355"/>
      <c r="S16" s="432"/>
      <c r="T16" s="411"/>
      <c r="U16" s="411"/>
      <c r="V16" s="410"/>
    </row>
    <row r="17" spans="1:22" s="412" customFormat="1" ht="12.75" customHeight="1" thickBot="1">
      <c r="A17" s="803" t="s">
        <v>356</v>
      </c>
      <c r="B17" s="1088" t="s">
        <v>1273</v>
      </c>
      <c r="C17" s="3448"/>
      <c r="D17" s="3414"/>
      <c r="E17" s="465" t="s">
        <v>718</v>
      </c>
      <c r="F17" s="465" t="s">
        <v>34</v>
      </c>
      <c r="G17" s="465" t="s">
        <v>536</v>
      </c>
      <c r="H17" s="465" t="str">
        <f t="shared" si="1"/>
        <v>PK5-YR-ME</v>
      </c>
      <c r="I17" s="3577"/>
      <c r="J17" s="3577"/>
      <c r="K17" s="3416"/>
      <c r="L17" s="423"/>
      <c r="M17" s="3416"/>
      <c r="N17" s="3416"/>
      <c r="O17" s="3416"/>
      <c r="P17" s="3416"/>
      <c r="Q17" s="3416"/>
      <c r="R17" s="4356"/>
      <c r="S17" s="432"/>
      <c r="T17" s="411"/>
      <c r="U17" s="411"/>
      <c r="V17" s="410"/>
    </row>
    <row r="18" spans="1:22" s="437" customFormat="1" ht="12.75" customHeight="1">
      <c r="A18" s="1060" t="s">
        <v>356</v>
      </c>
      <c r="B18" s="1069" t="s">
        <v>1277</v>
      </c>
      <c r="C18" s="3488">
        <v>363444</v>
      </c>
      <c r="D18" s="3489">
        <v>4640</v>
      </c>
      <c r="E18" s="543" t="s">
        <v>695</v>
      </c>
      <c r="F18" s="543" t="s">
        <v>42</v>
      </c>
      <c r="G18" s="543" t="s">
        <v>536</v>
      </c>
      <c r="H18" s="543" t="str">
        <f>A18&amp;"-"&amp;E18&amp;F18&amp;"-"&amp;G18</f>
        <v>PK5-ML-ME</v>
      </c>
      <c r="I18" s="3490" t="s">
        <v>1274</v>
      </c>
      <c r="J18" s="3490" t="s">
        <v>1275</v>
      </c>
      <c r="K18" s="3402" t="str">
        <f t="shared" ref="K18" si="3">_xlfn.IFS(E18="M","30",E18="M","30")</f>
        <v>30</v>
      </c>
      <c r="L18" s="407"/>
      <c r="M18" s="3402" t="s">
        <v>80</v>
      </c>
      <c r="N18" s="3402"/>
      <c r="O18" s="3402">
        <v>10</v>
      </c>
      <c r="P18" s="3402">
        <v>1</v>
      </c>
      <c r="Q18" s="3402">
        <v>10</v>
      </c>
      <c r="R18" s="4354" t="s">
        <v>383</v>
      </c>
      <c r="S18" s="410" t="s">
        <v>528</v>
      </c>
      <c r="T18" s="436"/>
      <c r="U18" s="436"/>
    </row>
    <row r="19" spans="1:22" s="437" customFormat="1" ht="12.75" customHeight="1">
      <c r="A19" s="801" t="s">
        <v>356</v>
      </c>
      <c r="B19" s="1066" t="s">
        <v>1278</v>
      </c>
      <c r="C19" s="3440"/>
      <c r="D19" s="3413"/>
      <c r="E19" s="419" t="s">
        <v>695</v>
      </c>
      <c r="F19" s="419" t="s">
        <v>42</v>
      </c>
      <c r="G19" s="419" t="s">
        <v>536</v>
      </c>
      <c r="H19" s="419" t="str">
        <f t="shared" ref="H19:H25" si="4">A19&amp;"-"&amp;E19&amp;F19&amp;"-"&amp;G19</f>
        <v>PK5-ML-ME</v>
      </c>
      <c r="I19" s="3465"/>
      <c r="J19" s="3465"/>
      <c r="K19" s="3403"/>
      <c r="L19" s="415"/>
      <c r="M19" s="3403"/>
      <c r="N19" s="3403"/>
      <c r="O19" s="3403"/>
      <c r="P19" s="3403"/>
      <c r="Q19" s="3403"/>
      <c r="R19" s="4355"/>
      <c r="S19" s="410"/>
      <c r="T19" s="436"/>
      <c r="U19" s="436"/>
    </row>
    <row r="20" spans="1:22" s="437" customFormat="1" ht="12.75" customHeight="1">
      <c r="A20" s="801" t="s">
        <v>356</v>
      </c>
      <c r="B20" s="1066" t="s">
        <v>1279</v>
      </c>
      <c r="C20" s="3440"/>
      <c r="D20" s="3413"/>
      <c r="E20" s="419" t="s">
        <v>695</v>
      </c>
      <c r="F20" s="419" t="s">
        <v>42</v>
      </c>
      <c r="G20" s="419" t="s">
        <v>536</v>
      </c>
      <c r="H20" s="419" t="str">
        <f t="shared" si="4"/>
        <v>PK5-ML-ME</v>
      </c>
      <c r="I20" s="3465"/>
      <c r="J20" s="3465"/>
      <c r="K20" s="3403"/>
      <c r="L20" s="415"/>
      <c r="M20" s="3403"/>
      <c r="N20" s="3403"/>
      <c r="O20" s="3403"/>
      <c r="P20" s="3403"/>
      <c r="Q20" s="3403"/>
      <c r="R20" s="4355"/>
      <c r="S20" s="410"/>
      <c r="T20" s="436"/>
      <c r="U20" s="436"/>
    </row>
    <row r="21" spans="1:22" s="437" customFormat="1" ht="12.75" customHeight="1" thickBot="1">
      <c r="A21" s="801" t="s">
        <v>356</v>
      </c>
      <c r="B21" s="1066" t="s">
        <v>1286</v>
      </c>
      <c r="C21" s="3440"/>
      <c r="D21" s="3413"/>
      <c r="E21" s="419" t="s">
        <v>695</v>
      </c>
      <c r="F21" s="419" t="s">
        <v>42</v>
      </c>
      <c r="G21" s="419" t="s">
        <v>536</v>
      </c>
      <c r="H21" s="419" t="str">
        <f t="shared" si="4"/>
        <v>PK5-ML-ME</v>
      </c>
      <c r="I21" s="3465"/>
      <c r="J21" s="3465"/>
      <c r="K21" s="3403"/>
      <c r="L21" s="415"/>
      <c r="M21" s="3403"/>
      <c r="N21" s="3416"/>
      <c r="O21" s="3403"/>
      <c r="P21" s="3403"/>
      <c r="Q21" s="3403"/>
      <c r="R21" s="4355"/>
      <c r="S21" s="410"/>
      <c r="T21" s="436"/>
      <c r="U21" s="436"/>
    </row>
    <row r="22" spans="1:22" s="437" customFormat="1" ht="12.75" customHeight="1">
      <c r="A22" s="1060" t="s">
        <v>356</v>
      </c>
      <c r="B22" s="1069" t="s">
        <v>1277</v>
      </c>
      <c r="C22" s="3488">
        <v>363445</v>
      </c>
      <c r="D22" s="3489">
        <v>4641</v>
      </c>
      <c r="E22" s="543" t="s">
        <v>846</v>
      </c>
      <c r="F22" s="543" t="s">
        <v>9</v>
      </c>
      <c r="G22" s="543" t="s">
        <v>536</v>
      </c>
      <c r="H22" s="543" t="str">
        <f t="shared" si="4"/>
        <v>PK5-QC-ME</v>
      </c>
      <c r="I22" s="3490" t="s">
        <v>1274</v>
      </c>
      <c r="J22" s="3557" t="s">
        <v>1276</v>
      </c>
      <c r="K22" s="3402">
        <v>90</v>
      </c>
      <c r="L22" s="407"/>
      <c r="M22" s="3402" t="s">
        <v>80</v>
      </c>
      <c r="N22" s="3402"/>
      <c r="O22" s="3402">
        <v>90</v>
      </c>
      <c r="P22" s="3402">
        <v>2</v>
      </c>
      <c r="Q22" s="3402">
        <f>O22*P22</f>
        <v>180</v>
      </c>
      <c r="R22" s="4354" t="s">
        <v>384</v>
      </c>
      <c r="S22" s="432" t="s">
        <v>531</v>
      </c>
      <c r="T22" s="436"/>
      <c r="U22" s="436"/>
    </row>
    <row r="23" spans="1:22" s="437" customFormat="1" ht="12.75" customHeight="1">
      <c r="A23" s="801" t="s">
        <v>356</v>
      </c>
      <c r="B23" s="1066" t="s">
        <v>1278</v>
      </c>
      <c r="C23" s="3440"/>
      <c r="D23" s="3413"/>
      <c r="E23" s="419" t="s">
        <v>846</v>
      </c>
      <c r="F23" s="419" t="s">
        <v>9</v>
      </c>
      <c r="G23" s="419" t="s">
        <v>536</v>
      </c>
      <c r="H23" s="419" t="str">
        <f t="shared" si="4"/>
        <v>PK5-QC-ME</v>
      </c>
      <c r="I23" s="3465"/>
      <c r="J23" s="4720"/>
      <c r="K23" s="3403"/>
      <c r="L23" s="415"/>
      <c r="M23" s="3403"/>
      <c r="N23" s="3403"/>
      <c r="O23" s="3403"/>
      <c r="P23" s="3403"/>
      <c r="Q23" s="3403"/>
      <c r="R23" s="4355"/>
      <c r="S23" s="410"/>
      <c r="T23" s="436"/>
      <c r="U23" s="436"/>
    </row>
    <row r="24" spans="1:22" s="437" customFormat="1" ht="12.75" customHeight="1">
      <c r="A24" s="801" t="s">
        <v>356</v>
      </c>
      <c r="B24" s="1066" t="s">
        <v>1279</v>
      </c>
      <c r="C24" s="3440"/>
      <c r="D24" s="3413"/>
      <c r="E24" s="419" t="s">
        <v>846</v>
      </c>
      <c r="F24" s="419" t="s">
        <v>9</v>
      </c>
      <c r="G24" s="419" t="s">
        <v>536</v>
      </c>
      <c r="H24" s="419" t="str">
        <f t="shared" si="4"/>
        <v>PK5-QC-ME</v>
      </c>
      <c r="I24" s="3465"/>
      <c r="J24" s="4720"/>
      <c r="K24" s="3403"/>
      <c r="L24" s="415"/>
      <c r="M24" s="3403"/>
      <c r="N24" s="3403"/>
      <c r="O24" s="3403"/>
      <c r="P24" s="3403"/>
      <c r="Q24" s="3403"/>
      <c r="R24" s="4355"/>
      <c r="S24" s="410"/>
      <c r="T24" s="436"/>
      <c r="U24" s="436"/>
    </row>
    <row r="25" spans="1:22" s="437" customFormat="1" ht="12.75" customHeight="1" thickBot="1">
      <c r="A25" s="801" t="s">
        <v>356</v>
      </c>
      <c r="B25" s="1066" t="s">
        <v>1286</v>
      </c>
      <c r="C25" s="3440"/>
      <c r="D25" s="3413"/>
      <c r="E25" s="419" t="s">
        <v>846</v>
      </c>
      <c r="F25" s="419" t="s">
        <v>9</v>
      </c>
      <c r="G25" s="419" t="s">
        <v>536</v>
      </c>
      <c r="H25" s="419" t="str">
        <f t="shared" si="4"/>
        <v>PK5-QC-ME</v>
      </c>
      <c r="I25" s="3465"/>
      <c r="J25" s="3558"/>
      <c r="K25" s="3403"/>
      <c r="L25" s="415"/>
      <c r="M25" s="3403"/>
      <c r="N25" s="3403"/>
      <c r="O25" s="3403"/>
      <c r="P25" s="3403"/>
      <c r="Q25" s="3403"/>
      <c r="R25" s="4355"/>
      <c r="S25" s="410"/>
      <c r="T25" s="436"/>
      <c r="U25" s="436"/>
    </row>
    <row r="26" spans="1:22" s="437" customFormat="1" ht="12.75" customHeight="1">
      <c r="A26" s="1060" t="s">
        <v>356</v>
      </c>
      <c r="B26" s="1069" t="s">
        <v>1277</v>
      </c>
      <c r="C26" s="3488">
        <v>363446</v>
      </c>
      <c r="D26" s="3489">
        <v>4642</v>
      </c>
      <c r="E26" s="543" t="s">
        <v>718</v>
      </c>
      <c r="F26" s="566" t="s">
        <v>34</v>
      </c>
      <c r="G26" s="433" t="s">
        <v>536</v>
      </c>
      <c r="H26" s="543" t="str">
        <f>A26&amp;"-"&amp;E26&amp;F27&amp;"-"&amp;G26</f>
        <v>PK5-YR-ME</v>
      </c>
      <c r="I26" s="3490" t="s">
        <v>1274</v>
      </c>
      <c r="J26" s="3490" t="s">
        <v>1269</v>
      </c>
      <c r="K26" s="3402">
        <v>365</v>
      </c>
      <c r="L26" s="407"/>
      <c r="M26" s="3402" t="s">
        <v>80</v>
      </c>
      <c r="N26" s="3402"/>
      <c r="O26" s="3402">
        <v>240</v>
      </c>
      <c r="P26" s="3402">
        <v>2</v>
      </c>
      <c r="Q26" s="3402">
        <f t="shared" ref="Q26" si="5">O26*P26</f>
        <v>480</v>
      </c>
      <c r="R26" s="4354" t="s">
        <v>385</v>
      </c>
      <c r="S26" s="437" t="s">
        <v>530</v>
      </c>
      <c r="T26" s="436"/>
      <c r="U26" s="436"/>
    </row>
    <row r="27" spans="1:22" s="437" customFormat="1" ht="12.75" customHeight="1">
      <c r="A27" s="801" t="s">
        <v>356</v>
      </c>
      <c r="B27" s="1066" t="s">
        <v>1278</v>
      </c>
      <c r="C27" s="3440"/>
      <c r="D27" s="3413"/>
      <c r="E27" s="419" t="s">
        <v>718</v>
      </c>
      <c r="F27" s="427" t="s">
        <v>34</v>
      </c>
      <c r="G27" s="419" t="s">
        <v>536</v>
      </c>
      <c r="H27" s="419" t="str">
        <f>A27&amp;"-"&amp;E27&amp;F28&amp;"-"&amp;G27</f>
        <v>PK5-YR-ME</v>
      </c>
      <c r="I27" s="3465"/>
      <c r="J27" s="3576"/>
      <c r="K27" s="3403"/>
      <c r="L27" s="415"/>
      <c r="M27" s="3403"/>
      <c r="N27" s="3403"/>
      <c r="O27" s="3403"/>
      <c r="P27" s="3403"/>
      <c r="Q27" s="3403"/>
      <c r="R27" s="4355"/>
      <c r="S27" s="432"/>
      <c r="T27" s="436"/>
      <c r="U27" s="436"/>
    </row>
    <row r="28" spans="1:22" s="437" customFormat="1" ht="12.75" customHeight="1">
      <c r="A28" s="801" t="s">
        <v>356</v>
      </c>
      <c r="B28" s="1066" t="s">
        <v>1279</v>
      </c>
      <c r="C28" s="3440"/>
      <c r="D28" s="3413"/>
      <c r="E28" s="419" t="s">
        <v>718</v>
      </c>
      <c r="F28" s="419" t="s">
        <v>34</v>
      </c>
      <c r="G28" s="419" t="s">
        <v>536</v>
      </c>
      <c r="H28" s="419" t="str">
        <f t="shared" ref="H28:H29" si="6">A28&amp;"-"&amp;E28&amp;F28&amp;"-"&amp;G28</f>
        <v>PK5-YR-ME</v>
      </c>
      <c r="I28" s="3465"/>
      <c r="J28" s="3575" t="s">
        <v>1195</v>
      </c>
      <c r="K28" s="3403"/>
      <c r="L28" s="415"/>
      <c r="M28" s="3403"/>
      <c r="N28" s="3403"/>
      <c r="O28" s="3403"/>
      <c r="P28" s="3403"/>
      <c r="Q28" s="3403"/>
      <c r="R28" s="4355"/>
      <c r="S28" s="432"/>
      <c r="T28" s="436"/>
      <c r="U28" s="436"/>
    </row>
    <row r="29" spans="1:22" s="437" customFormat="1" ht="12.75" customHeight="1" thickBot="1">
      <c r="A29" s="803" t="s">
        <v>356</v>
      </c>
      <c r="B29" s="1088" t="s">
        <v>1286</v>
      </c>
      <c r="C29" s="3448"/>
      <c r="D29" s="3414"/>
      <c r="E29" s="465" t="s">
        <v>718</v>
      </c>
      <c r="F29" s="465" t="s">
        <v>34</v>
      </c>
      <c r="G29" s="465" t="s">
        <v>536</v>
      </c>
      <c r="H29" s="465" t="str">
        <f t="shared" si="6"/>
        <v>PK5-YR-ME</v>
      </c>
      <c r="I29" s="3577"/>
      <c r="J29" s="3577"/>
      <c r="K29" s="3416"/>
      <c r="L29" s="423"/>
      <c r="M29" s="3416"/>
      <c r="N29" s="3416"/>
      <c r="O29" s="3416"/>
      <c r="P29" s="3416"/>
      <c r="Q29" s="3416"/>
      <c r="R29" s="4356"/>
      <c r="S29" s="432"/>
      <c r="T29" s="436"/>
      <c r="U29" s="436"/>
    </row>
    <row r="30" spans="1:22" s="437" customFormat="1" ht="12.75" customHeight="1">
      <c r="A30" s="1060" t="s">
        <v>356</v>
      </c>
      <c r="B30" s="1069" t="s">
        <v>1280</v>
      </c>
      <c r="C30" s="3488">
        <v>363447</v>
      </c>
      <c r="D30" s="3489">
        <v>4643</v>
      </c>
      <c r="E30" s="543" t="s">
        <v>695</v>
      </c>
      <c r="F30" s="543" t="s">
        <v>42</v>
      </c>
      <c r="G30" s="543" t="s">
        <v>536</v>
      </c>
      <c r="H30" s="543" t="str">
        <f>A30&amp;"-"&amp;E30&amp;F30&amp;"-"&amp;G30</f>
        <v>PK5-ML-ME</v>
      </c>
      <c r="I30" s="3490" t="s">
        <v>1274</v>
      </c>
      <c r="J30" s="3490" t="s">
        <v>1275</v>
      </c>
      <c r="K30" s="3402" t="str">
        <f t="shared" ref="K30" si="7">_xlfn.IFS(E30="M","30",E30="M","30")</f>
        <v>30</v>
      </c>
      <c r="L30" s="407"/>
      <c r="M30" s="3402" t="s">
        <v>80</v>
      </c>
      <c r="N30" s="3402"/>
      <c r="O30" s="3402">
        <v>10</v>
      </c>
      <c r="P30" s="3402">
        <v>1</v>
      </c>
      <c r="Q30" s="3402">
        <v>10</v>
      </c>
      <c r="R30" s="4354" t="s">
        <v>383</v>
      </c>
      <c r="S30" s="410" t="s">
        <v>528</v>
      </c>
      <c r="T30" s="436"/>
      <c r="U30" s="436"/>
    </row>
    <row r="31" spans="1:22" s="437" customFormat="1" ht="12.75" customHeight="1">
      <c r="A31" s="801" t="s">
        <v>356</v>
      </c>
      <c r="B31" s="1066" t="s">
        <v>1281</v>
      </c>
      <c r="C31" s="3440"/>
      <c r="D31" s="3413"/>
      <c r="E31" s="419" t="s">
        <v>695</v>
      </c>
      <c r="F31" s="419" t="s">
        <v>42</v>
      </c>
      <c r="G31" s="419" t="s">
        <v>536</v>
      </c>
      <c r="H31" s="419" t="str">
        <f t="shared" ref="H31:H37" si="8">A31&amp;"-"&amp;E31&amp;F31&amp;"-"&amp;G31</f>
        <v>PK5-ML-ME</v>
      </c>
      <c r="I31" s="3465"/>
      <c r="J31" s="3465"/>
      <c r="K31" s="3403"/>
      <c r="L31" s="415"/>
      <c r="M31" s="3403"/>
      <c r="N31" s="3403"/>
      <c r="O31" s="3403"/>
      <c r="P31" s="3403"/>
      <c r="Q31" s="3403"/>
      <c r="R31" s="4355"/>
      <c r="S31" s="410"/>
      <c r="T31" s="436"/>
      <c r="U31" s="436"/>
    </row>
    <row r="32" spans="1:22" s="437" customFormat="1" ht="12.75" customHeight="1">
      <c r="A32" s="801" t="s">
        <v>356</v>
      </c>
      <c r="B32" s="1066" t="s">
        <v>1282</v>
      </c>
      <c r="C32" s="3440"/>
      <c r="D32" s="3413"/>
      <c r="E32" s="419" t="s">
        <v>695</v>
      </c>
      <c r="F32" s="419" t="s">
        <v>42</v>
      </c>
      <c r="G32" s="419" t="s">
        <v>536</v>
      </c>
      <c r="H32" s="419" t="str">
        <f t="shared" si="8"/>
        <v>PK5-ML-ME</v>
      </c>
      <c r="I32" s="3465"/>
      <c r="J32" s="3465"/>
      <c r="K32" s="3403"/>
      <c r="L32" s="415"/>
      <c r="M32" s="3403"/>
      <c r="N32" s="3403"/>
      <c r="O32" s="3403"/>
      <c r="P32" s="3403"/>
      <c r="Q32" s="3403"/>
      <c r="R32" s="4355"/>
      <c r="S32" s="410"/>
      <c r="T32" s="436"/>
      <c r="U32" s="436"/>
    </row>
    <row r="33" spans="1:21" s="437" customFormat="1" ht="12.75" customHeight="1" thickBot="1">
      <c r="A33" s="801" t="s">
        <v>356</v>
      </c>
      <c r="B33" s="1066" t="s">
        <v>1283</v>
      </c>
      <c r="C33" s="3440"/>
      <c r="D33" s="3413"/>
      <c r="E33" s="419" t="s">
        <v>695</v>
      </c>
      <c r="F33" s="419" t="s">
        <v>42</v>
      </c>
      <c r="G33" s="419" t="s">
        <v>536</v>
      </c>
      <c r="H33" s="419" t="str">
        <f t="shared" si="8"/>
        <v>PK5-ML-ME</v>
      </c>
      <c r="I33" s="3465"/>
      <c r="J33" s="3465"/>
      <c r="K33" s="3403"/>
      <c r="L33" s="415"/>
      <c r="M33" s="3403"/>
      <c r="N33" s="3416"/>
      <c r="O33" s="3403"/>
      <c r="P33" s="3403"/>
      <c r="Q33" s="3403"/>
      <c r="R33" s="4355"/>
      <c r="S33" s="410"/>
      <c r="T33" s="436"/>
      <c r="U33" s="436"/>
    </row>
    <row r="34" spans="1:21" s="437" customFormat="1" ht="12.75" customHeight="1">
      <c r="A34" s="1060" t="s">
        <v>356</v>
      </c>
      <c r="B34" s="1069" t="s">
        <v>1280</v>
      </c>
      <c r="C34" s="3488">
        <v>363448</v>
      </c>
      <c r="D34" s="3489">
        <v>4644</v>
      </c>
      <c r="E34" s="543" t="s">
        <v>846</v>
      </c>
      <c r="F34" s="543" t="s">
        <v>9</v>
      </c>
      <c r="G34" s="543" t="s">
        <v>536</v>
      </c>
      <c r="H34" s="543" t="str">
        <f t="shared" si="8"/>
        <v>PK5-QC-ME</v>
      </c>
      <c r="I34" s="3490" t="s">
        <v>1274</v>
      </c>
      <c r="J34" s="3557" t="s">
        <v>1276</v>
      </c>
      <c r="K34" s="3402">
        <v>90</v>
      </c>
      <c r="L34" s="407"/>
      <c r="M34" s="3402" t="s">
        <v>80</v>
      </c>
      <c r="N34" s="3402"/>
      <c r="O34" s="3402">
        <v>90</v>
      </c>
      <c r="P34" s="3402">
        <v>2</v>
      </c>
      <c r="Q34" s="3402">
        <f>O34*P34</f>
        <v>180</v>
      </c>
      <c r="R34" s="4354" t="s">
        <v>384</v>
      </c>
      <c r="S34" s="432" t="s">
        <v>531</v>
      </c>
      <c r="T34" s="436"/>
      <c r="U34" s="436"/>
    </row>
    <row r="35" spans="1:21" s="437" customFormat="1" ht="12.75" customHeight="1">
      <c r="A35" s="801" t="s">
        <v>356</v>
      </c>
      <c r="B35" s="1066" t="s">
        <v>1281</v>
      </c>
      <c r="C35" s="3440"/>
      <c r="D35" s="3413"/>
      <c r="E35" s="419" t="s">
        <v>846</v>
      </c>
      <c r="F35" s="419" t="s">
        <v>9</v>
      </c>
      <c r="G35" s="419" t="s">
        <v>536</v>
      </c>
      <c r="H35" s="419" t="str">
        <f t="shared" si="8"/>
        <v>PK5-QC-ME</v>
      </c>
      <c r="I35" s="3465"/>
      <c r="J35" s="4720"/>
      <c r="K35" s="3403"/>
      <c r="L35" s="415"/>
      <c r="M35" s="3403"/>
      <c r="N35" s="3403"/>
      <c r="O35" s="3403"/>
      <c r="P35" s="3403"/>
      <c r="Q35" s="3403"/>
      <c r="R35" s="4355"/>
      <c r="S35" s="410"/>
      <c r="T35" s="436"/>
      <c r="U35" s="436"/>
    </row>
    <row r="36" spans="1:21" s="437" customFormat="1" ht="12.75" customHeight="1">
      <c r="A36" s="801" t="s">
        <v>356</v>
      </c>
      <c r="B36" s="1066" t="s">
        <v>1282</v>
      </c>
      <c r="C36" s="3440"/>
      <c r="D36" s="3413"/>
      <c r="E36" s="419" t="s">
        <v>846</v>
      </c>
      <c r="F36" s="419" t="s">
        <v>9</v>
      </c>
      <c r="G36" s="419" t="s">
        <v>536</v>
      </c>
      <c r="H36" s="419" t="str">
        <f t="shared" si="8"/>
        <v>PK5-QC-ME</v>
      </c>
      <c r="I36" s="3465"/>
      <c r="J36" s="4720"/>
      <c r="K36" s="3403"/>
      <c r="L36" s="415"/>
      <c r="M36" s="3403"/>
      <c r="N36" s="3403"/>
      <c r="O36" s="3403"/>
      <c r="P36" s="3403"/>
      <c r="Q36" s="3403"/>
      <c r="R36" s="4355"/>
      <c r="S36" s="410"/>
      <c r="T36" s="436"/>
      <c r="U36" s="436"/>
    </row>
    <row r="37" spans="1:21" s="437" customFormat="1" ht="12.75" customHeight="1" thickBot="1">
      <c r="A37" s="801" t="s">
        <v>356</v>
      </c>
      <c r="B37" s="1066" t="s">
        <v>1283</v>
      </c>
      <c r="C37" s="3440"/>
      <c r="D37" s="3413"/>
      <c r="E37" s="419" t="s">
        <v>846</v>
      </c>
      <c r="F37" s="419" t="s">
        <v>9</v>
      </c>
      <c r="G37" s="419" t="s">
        <v>536</v>
      </c>
      <c r="H37" s="419" t="str">
        <f t="shared" si="8"/>
        <v>PK5-QC-ME</v>
      </c>
      <c r="I37" s="3465"/>
      <c r="J37" s="3558"/>
      <c r="K37" s="3403"/>
      <c r="L37" s="415"/>
      <c r="M37" s="3403"/>
      <c r="N37" s="3403"/>
      <c r="O37" s="3403"/>
      <c r="P37" s="3403"/>
      <c r="Q37" s="3403"/>
      <c r="R37" s="4355"/>
      <c r="S37" s="410"/>
      <c r="T37" s="436"/>
      <c r="U37" s="436"/>
    </row>
    <row r="38" spans="1:21" s="437" customFormat="1" ht="12.75" customHeight="1">
      <c r="A38" s="1060" t="s">
        <v>356</v>
      </c>
      <c r="B38" s="1069" t="s">
        <v>1280</v>
      </c>
      <c r="C38" s="3488">
        <v>363449</v>
      </c>
      <c r="D38" s="3489">
        <v>4645</v>
      </c>
      <c r="E38" s="543" t="s">
        <v>718</v>
      </c>
      <c r="F38" s="566" t="s">
        <v>34</v>
      </c>
      <c r="G38" s="433" t="s">
        <v>536</v>
      </c>
      <c r="H38" s="543" t="str">
        <f>A38&amp;"-"&amp;E38&amp;F39&amp;"-"&amp;G38</f>
        <v>PK5-YR-ME</v>
      </c>
      <c r="I38" s="3490" t="s">
        <v>1274</v>
      </c>
      <c r="J38" s="3490" t="s">
        <v>1269</v>
      </c>
      <c r="K38" s="3402">
        <v>365</v>
      </c>
      <c r="L38" s="407"/>
      <c r="M38" s="3402" t="s">
        <v>80</v>
      </c>
      <c r="N38" s="3402"/>
      <c r="O38" s="3402">
        <v>240</v>
      </c>
      <c r="P38" s="3402">
        <v>2</v>
      </c>
      <c r="Q38" s="3402">
        <f t="shared" ref="Q38" si="9">O38*P38</f>
        <v>480</v>
      </c>
      <c r="R38" s="4354" t="s">
        <v>385</v>
      </c>
      <c r="S38" s="437" t="s">
        <v>530</v>
      </c>
      <c r="T38" s="436"/>
      <c r="U38" s="436"/>
    </row>
    <row r="39" spans="1:21" s="437" customFormat="1" ht="12.75" customHeight="1">
      <c r="A39" s="801" t="s">
        <v>356</v>
      </c>
      <c r="B39" s="1066" t="s">
        <v>1281</v>
      </c>
      <c r="C39" s="3440"/>
      <c r="D39" s="3413"/>
      <c r="E39" s="419" t="s">
        <v>718</v>
      </c>
      <c r="F39" s="427" t="s">
        <v>34</v>
      </c>
      <c r="G39" s="419" t="s">
        <v>536</v>
      </c>
      <c r="H39" s="419" t="str">
        <f>A39&amp;"-"&amp;E39&amp;F40&amp;"-"&amp;G39</f>
        <v>PK5-YR-ME</v>
      </c>
      <c r="I39" s="3465"/>
      <c r="J39" s="3576"/>
      <c r="K39" s="3403"/>
      <c r="L39" s="415"/>
      <c r="M39" s="3403"/>
      <c r="N39" s="3403"/>
      <c r="O39" s="3403"/>
      <c r="P39" s="3403"/>
      <c r="Q39" s="3403"/>
      <c r="R39" s="4355"/>
      <c r="S39" s="432"/>
      <c r="T39" s="436"/>
      <c r="U39" s="436"/>
    </row>
    <row r="40" spans="1:21" s="437" customFormat="1" ht="12.75" customHeight="1">
      <c r="A40" s="801" t="s">
        <v>356</v>
      </c>
      <c r="B40" s="1066" t="s">
        <v>1282</v>
      </c>
      <c r="C40" s="3440"/>
      <c r="D40" s="3413"/>
      <c r="E40" s="419" t="s">
        <v>718</v>
      </c>
      <c r="F40" s="419" t="s">
        <v>34</v>
      </c>
      <c r="G40" s="419" t="s">
        <v>536</v>
      </c>
      <c r="H40" s="419" t="str">
        <f t="shared" ref="H40:H41" si="10">A40&amp;"-"&amp;E40&amp;F40&amp;"-"&amp;G40</f>
        <v>PK5-YR-ME</v>
      </c>
      <c r="I40" s="3465"/>
      <c r="J40" s="3575" t="s">
        <v>1195</v>
      </c>
      <c r="K40" s="3403"/>
      <c r="L40" s="415"/>
      <c r="M40" s="3403"/>
      <c r="N40" s="3403"/>
      <c r="O40" s="3403"/>
      <c r="P40" s="3403"/>
      <c r="Q40" s="3403"/>
      <c r="R40" s="4355"/>
      <c r="S40" s="432"/>
      <c r="T40" s="436"/>
      <c r="U40" s="436"/>
    </row>
    <row r="41" spans="1:21" s="437" customFormat="1" ht="12.75" customHeight="1" thickBot="1">
      <c r="A41" s="803" t="s">
        <v>356</v>
      </c>
      <c r="B41" s="1088" t="s">
        <v>1283</v>
      </c>
      <c r="C41" s="3448"/>
      <c r="D41" s="3414"/>
      <c r="E41" s="465" t="s">
        <v>718</v>
      </c>
      <c r="F41" s="465" t="s">
        <v>34</v>
      </c>
      <c r="G41" s="465" t="s">
        <v>536</v>
      </c>
      <c r="H41" s="465" t="str">
        <f t="shared" si="10"/>
        <v>PK5-YR-ME</v>
      </c>
      <c r="I41" s="3577"/>
      <c r="J41" s="3577"/>
      <c r="K41" s="3416"/>
      <c r="L41" s="423"/>
      <c r="M41" s="3416"/>
      <c r="N41" s="3416"/>
      <c r="O41" s="3416"/>
      <c r="P41" s="3416"/>
      <c r="Q41" s="3416"/>
      <c r="R41" s="4356"/>
      <c r="S41" s="432"/>
      <c r="T41" s="436"/>
      <c r="U41" s="436"/>
    </row>
    <row r="42" spans="1:21" s="437" customFormat="1" ht="12.75" customHeight="1">
      <c r="A42" s="1060" t="s">
        <v>356</v>
      </c>
      <c r="B42" s="1185" t="s">
        <v>1287</v>
      </c>
      <c r="C42" s="4721">
        <v>363297</v>
      </c>
      <c r="D42" s="4724">
        <v>4646</v>
      </c>
      <c r="E42" s="1186" t="s">
        <v>695</v>
      </c>
      <c r="F42" s="1186" t="s">
        <v>42</v>
      </c>
      <c r="G42" s="1186" t="s">
        <v>706</v>
      </c>
      <c r="H42" s="1186" t="str">
        <f>A42&amp;"-"&amp;E42&amp;F42&amp;"-"&amp;G42</f>
        <v>PK5-ML-OP</v>
      </c>
      <c r="I42" s="4727" t="s">
        <v>220</v>
      </c>
      <c r="J42" s="1187" t="s">
        <v>1067</v>
      </c>
      <c r="K42" s="4730" t="str">
        <f t="shared" ref="K42" si="11">_xlfn.IFS(E42="M","30",E42="M","30")</f>
        <v>30</v>
      </c>
      <c r="L42" s="1188"/>
      <c r="M42" s="4730" t="s">
        <v>80</v>
      </c>
      <c r="N42" s="3402"/>
      <c r="O42" s="3402">
        <v>10</v>
      </c>
      <c r="P42" s="3402">
        <v>1</v>
      </c>
      <c r="Q42" s="3402">
        <v>10</v>
      </c>
      <c r="R42" s="4354" t="s">
        <v>503</v>
      </c>
      <c r="S42" s="410" t="s">
        <v>528</v>
      </c>
      <c r="T42" s="436"/>
      <c r="U42" s="436"/>
    </row>
    <row r="43" spans="1:21" s="437" customFormat="1" ht="12.75" customHeight="1">
      <c r="A43" s="801" t="s">
        <v>356</v>
      </c>
      <c r="B43" s="1189" t="s">
        <v>1290</v>
      </c>
      <c r="C43" s="4722"/>
      <c r="D43" s="4725"/>
      <c r="E43" s="1162" t="s">
        <v>695</v>
      </c>
      <c r="F43" s="1162" t="s">
        <v>42</v>
      </c>
      <c r="G43" s="1162" t="s">
        <v>706</v>
      </c>
      <c r="H43" s="1162" t="str">
        <f t="shared" ref="H43:H74" si="12">A43&amp;"-"&amp;E43&amp;F43&amp;"-"&amp;G43</f>
        <v>PK5-ML-OP</v>
      </c>
      <c r="I43" s="4728"/>
      <c r="J43" s="1190" t="s">
        <v>1067</v>
      </c>
      <c r="K43" s="4731"/>
      <c r="L43" s="1191"/>
      <c r="M43" s="4731"/>
      <c r="N43" s="3403"/>
      <c r="O43" s="3403"/>
      <c r="P43" s="3403"/>
      <c r="Q43" s="3403"/>
      <c r="R43" s="4355"/>
      <c r="S43" s="410"/>
      <c r="T43" s="436"/>
      <c r="U43" s="436"/>
    </row>
    <row r="44" spans="1:21" s="437" customFormat="1" ht="12.75" customHeight="1">
      <c r="A44" s="801" t="s">
        <v>356</v>
      </c>
      <c r="B44" s="1189" t="s">
        <v>1288</v>
      </c>
      <c r="C44" s="4722"/>
      <c r="D44" s="4725"/>
      <c r="E44" s="1162" t="s">
        <v>695</v>
      </c>
      <c r="F44" s="1162" t="s">
        <v>42</v>
      </c>
      <c r="G44" s="1162" t="s">
        <v>706</v>
      </c>
      <c r="H44" s="1162" t="str">
        <f t="shared" ref="H44:H47" si="13">A44&amp;"-"&amp;E44&amp;F44&amp;"-"&amp;G44</f>
        <v>PK5-ML-OP</v>
      </c>
      <c r="I44" s="4728"/>
      <c r="J44" s="1190" t="s">
        <v>1067</v>
      </c>
      <c r="K44" s="4731"/>
      <c r="L44" s="1191"/>
      <c r="M44" s="4731"/>
      <c r="N44" s="3403"/>
      <c r="O44" s="3403"/>
      <c r="P44" s="3403"/>
      <c r="Q44" s="3403"/>
      <c r="R44" s="4355"/>
      <c r="S44" s="410"/>
      <c r="T44" s="436"/>
      <c r="U44" s="436"/>
    </row>
    <row r="45" spans="1:21" s="437" customFormat="1" ht="12.75" customHeight="1">
      <c r="A45" s="801" t="s">
        <v>356</v>
      </c>
      <c r="B45" s="1189" t="s">
        <v>1289</v>
      </c>
      <c r="C45" s="4722"/>
      <c r="D45" s="4725"/>
      <c r="E45" s="1162" t="s">
        <v>695</v>
      </c>
      <c r="F45" s="1162" t="s">
        <v>42</v>
      </c>
      <c r="G45" s="1162" t="s">
        <v>706</v>
      </c>
      <c r="H45" s="1162" t="str">
        <f t="shared" si="13"/>
        <v>PK5-ML-OP</v>
      </c>
      <c r="I45" s="4728"/>
      <c r="J45" s="1190" t="s">
        <v>1067</v>
      </c>
      <c r="K45" s="4731"/>
      <c r="L45" s="1191"/>
      <c r="M45" s="4731"/>
      <c r="N45" s="3403"/>
      <c r="O45" s="3403"/>
      <c r="P45" s="3403"/>
      <c r="Q45" s="3403"/>
      <c r="R45" s="4355"/>
      <c r="S45" s="410"/>
      <c r="T45" s="436"/>
      <c r="U45" s="436"/>
    </row>
    <row r="46" spans="1:21" s="437" customFormat="1" ht="12.75" customHeight="1">
      <c r="A46" s="801" t="s">
        <v>356</v>
      </c>
      <c r="B46" s="1189" t="s">
        <v>1291</v>
      </c>
      <c r="C46" s="4722"/>
      <c r="D46" s="4725"/>
      <c r="E46" s="1162" t="s">
        <v>695</v>
      </c>
      <c r="F46" s="1162" t="s">
        <v>42</v>
      </c>
      <c r="G46" s="1162" t="s">
        <v>706</v>
      </c>
      <c r="H46" s="1162" t="str">
        <f t="shared" si="13"/>
        <v>PK5-ML-OP</v>
      </c>
      <c r="I46" s="4728"/>
      <c r="J46" s="1190" t="s">
        <v>1067</v>
      </c>
      <c r="K46" s="4731"/>
      <c r="L46" s="1191"/>
      <c r="M46" s="4731"/>
      <c r="N46" s="3403"/>
      <c r="O46" s="3403"/>
      <c r="P46" s="3403"/>
      <c r="Q46" s="3403"/>
      <c r="R46" s="4355"/>
      <c r="S46" s="410"/>
      <c r="T46" s="436"/>
      <c r="U46" s="436"/>
    </row>
    <row r="47" spans="1:21" s="437" customFormat="1" ht="12.75" customHeight="1">
      <c r="A47" s="801" t="s">
        <v>356</v>
      </c>
      <c r="B47" s="1189" t="s">
        <v>1292</v>
      </c>
      <c r="C47" s="4722"/>
      <c r="D47" s="4725"/>
      <c r="E47" s="1162" t="s">
        <v>695</v>
      </c>
      <c r="F47" s="1162" t="s">
        <v>42</v>
      </c>
      <c r="G47" s="1162" t="s">
        <v>706</v>
      </c>
      <c r="H47" s="1162" t="str">
        <f t="shared" si="13"/>
        <v>PK5-ML-OP</v>
      </c>
      <c r="I47" s="4728"/>
      <c r="J47" s="1190" t="s">
        <v>1067</v>
      </c>
      <c r="K47" s="4731"/>
      <c r="L47" s="1191"/>
      <c r="M47" s="4731"/>
      <c r="N47" s="3403"/>
      <c r="O47" s="3403"/>
      <c r="P47" s="3403"/>
      <c r="Q47" s="3403"/>
      <c r="R47" s="4355"/>
      <c r="S47" s="410"/>
      <c r="T47" s="436"/>
      <c r="U47" s="436"/>
    </row>
    <row r="48" spans="1:21" s="437" customFormat="1" ht="12.75" customHeight="1">
      <c r="A48" s="801" t="s">
        <v>356</v>
      </c>
      <c r="B48" s="1189" t="s">
        <v>1293</v>
      </c>
      <c r="C48" s="4722"/>
      <c r="D48" s="4725"/>
      <c r="E48" s="1162" t="s">
        <v>695</v>
      </c>
      <c r="F48" s="1162" t="s">
        <v>42</v>
      </c>
      <c r="G48" s="1162" t="s">
        <v>706</v>
      </c>
      <c r="H48" s="1162" t="str">
        <f t="shared" si="12"/>
        <v>PK5-ML-OP</v>
      </c>
      <c r="I48" s="4728"/>
      <c r="J48" s="1190" t="s">
        <v>1067</v>
      </c>
      <c r="K48" s="4731"/>
      <c r="L48" s="1191"/>
      <c r="M48" s="4731"/>
      <c r="N48" s="3403"/>
      <c r="O48" s="3403"/>
      <c r="P48" s="3403"/>
      <c r="Q48" s="3403"/>
      <c r="R48" s="4355"/>
      <c r="S48" s="410"/>
      <c r="T48" s="436"/>
      <c r="U48" s="436"/>
    </row>
    <row r="49" spans="1:21" s="437" customFormat="1" ht="12.75" customHeight="1">
      <c r="A49" s="801" t="s">
        <v>356</v>
      </c>
      <c r="B49" s="1189" t="s">
        <v>1294</v>
      </c>
      <c r="C49" s="4722"/>
      <c r="D49" s="4725"/>
      <c r="E49" s="1162" t="s">
        <v>695</v>
      </c>
      <c r="F49" s="1162" t="s">
        <v>42</v>
      </c>
      <c r="G49" s="1162" t="s">
        <v>706</v>
      </c>
      <c r="H49" s="1162" t="str">
        <f t="shared" si="12"/>
        <v>PK5-ML-OP</v>
      </c>
      <c r="I49" s="4728"/>
      <c r="J49" s="1190" t="s">
        <v>1067</v>
      </c>
      <c r="K49" s="4731"/>
      <c r="L49" s="1191"/>
      <c r="M49" s="4731"/>
      <c r="N49" s="3403"/>
      <c r="O49" s="3403"/>
      <c r="P49" s="3403"/>
      <c r="Q49" s="3403"/>
      <c r="R49" s="4355"/>
      <c r="S49" s="410"/>
      <c r="T49" s="436"/>
      <c r="U49" s="436"/>
    </row>
    <row r="50" spans="1:21" s="437" customFormat="1" ht="12.75" customHeight="1">
      <c r="A50" s="1067" t="s">
        <v>356</v>
      </c>
      <c r="B50" s="1192" t="s">
        <v>1295</v>
      </c>
      <c r="C50" s="4722"/>
      <c r="D50" s="4725"/>
      <c r="E50" s="1193" t="s">
        <v>695</v>
      </c>
      <c r="F50" s="1193" t="s">
        <v>42</v>
      </c>
      <c r="G50" s="1193" t="s">
        <v>706</v>
      </c>
      <c r="H50" s="1193" t="str">
        <f t="shared" ref="H50:H51" si="14">A50&amp;"-"&amp;E50&amp;F50&amp;"-"&amp;G50</f>
        <v>PK5-ML-OP</v>
      </c>
      <c r="I50" s="4728"/>
      <c r="J50" s="1194" t="s">
        <v>1067</v>
      </c>
      <c r="K50" s="4731"/>
      <c r="L50" s="1195"/>
      <c r="M50" s="4731"/>
      <c r="N50" s="3403"/>
      <c r="O50" s="3403"/>
      <c r="P50" s="3403"/>
      <c r="Q50" s="3403"/>
      <c r="R50" s="4355"/>
      <c r="S50" s="410"/>
      <c r="T50" s="436"/>
      <c r="U50" s="436"/>
    </row>
    <row r="51" spans="1:21" s="437" customFormat="1" ht="12.75" customHeight="1">
      <c r="A51" s="1067" t="s">
        <v>356</v>
      </c>
      <c r="B51" s="1192" t="s">
        <v>1296</v>
      </c>
      <c r="C51" s="4722"/>
      <c r="D51" s="4725"/>
      <c r="E51" s="1193" t="s">
        <v>695</v>
      </c>
      <c r="F51" s="1193" t="s">
        <v>42</v>
      </c>
      <c r="G51" s="1193" t="s">
        <v>706</v>
      </c>
      <c r="H51" s="1193" t="str">
        <f t="shared" si="14"/>
        <v>PK5-ML-OP</v>
      </c>
      <c r="I51" s="4728"/>
      <c r="J51" s="1194" t="s">
        <v>1067</v>
      </c>
      <c r="K51" s="4731"/>
      <c r="L51" s="1195"/>
      <c r="M51" s="4731"/>
      <c r="N51" s="3403"/>
      <c r="O51" s="3403"/>
      <c r="P51" s="3403"/>
      <c r="Q51" s="3403"/>
      <c r="R51" s="4355"/>
      <c r="S51" s="410"/>
      <c r="T51" s="436"/>
      <c r="U51" s="436"/>
    </row>
    <row r="52" spans="1:21" s="437" customFormat="1" ht="12.75" customHeight="1" thickBot="1">
      <c r="A52" s="803" t="s">
        <v>356</v>
      </c>
      <c r="B52" s="1196" t="s">
        <v>1297</v>
      </c>
      <c r="C52" s="4723"/>
      <c r="D52" s="4726"/>
      <c r="E52" s="1197" t="s">
        <v>695</v>
      </c>
      <c r="F52" s="1197" t="s">
        <v>42</v>
      </c>
      <c r="G52" s="1197" t="s">
        <v>706</v>
      </c>
      <c r="H52" s="1197" t="str">
        <f t="shared" si="12"/>
        <v>PK5-ML-OP</v>
      </c>
      <c r="I52" s="4729"/>
      <c r="J52" s="1198" t="s">
        <v>1067</v>
      </c>
      <c r="K52" s="4732"/>
      <c r="L52" s="1199"/>
      <c r="M52" s="4732"/>
      <c r="N52" s="3416"/>
      <c r="O52" s="3416"/>
      <c r="P52" s="3416"/>
      <c r="Q52" s="3416"/>
      <c r="R52" s="4356"/>
      <c r="S52" s="410"/>
      <c r="T52" s="436"/>
      <c r="U52" s="436"/>
    </row>
    <row r="53" spans="1:21" s="437" customFormat="1" ht="12.75" customHeight="1">
      <c r="A53" s="396" t="s">
        <v>356</v>
      </c>
      <c r="B53" s="1185" t="s">
        <v>1287</v>
      </c>
      <c r="C53" s="4721">
        <v>363298</v>
      </c>
      <c r="D53" s="4724">
        <v>4647</v>
      </c>
      <c r="E53" s="1186" t="s">
        <v>695</v>
      </c>
      <c r="F53" s="1186" t="s">
        <v>42</v>
      </c>
      <c r="G53" s="1186" t="s">
        <v>706</v>
      </c>
      <c r="H53" s="1186" t="str">
        <f t="shared" si="12"/>
        <v>PK5-ML-OP</v>
      </c>
      <c r="I53" s="4727" t="s">
        <v>477</v>
      </c>
      <c r="J53" s="1187" t="s">
        <v>478</v>
      </c>
      <c r="K53" s="4730" t="str">
        <f t="shared" ref="K53" si="15">_xlfn.IFS(E53="M","30",E53="M","30")</f>
        <v>30</v>
      </c>
      <c r="L53" s="1188"/>
      <c r="M53" s="4730" t="s">
        <v>80</v>
      </c>
      <c r="N53" s="3402"/>
      <c r="O53" s="3402">
        <v>10</v>
      </c>
      <c r="P53" s="3402">
        <v>1</v>
      </c>
      <c r="Q53" s="3402">
        <v>10</v>
      </c>
      <c r="R53" s="4354" t="s">
        <v>503</v>
      </c>
      <c r="S53" s="431" t="s">
        <v>528</v>
      </c>
      <c r="T53" s="436"/>
      <c r="U53" s="436"/>
    </row>
    <row r="54" spans="1:21" s="437" customFormat="1" ht="12.75" customHeight="1">
      <c r="A54" s="399" t="s">
        <v>356</v>
      </c>
      <c r="B54" s="1200" t="s">
        <v>1290</v>
      </c>
      <c r="C54" s="4722"/>
      <c r="D54" s="4725"/>
      <c r="E54" s="1201" t="s">
        <v>695</v>
      </c>
      <c r="F54" s="1201" t="s">
        <v>42</v>
      </c>
      <c r="G54" s="1201" t="s">
        <v>706</v>
      </c>
      <c r="H54" s="1201" t="str">
        <f t="shared" ref="H54:H60" si="16">A54&amp;"-"&amp;E54&amp;F54&amp;"-"&amp;G54</f>
        <v>PK5-ML-OP</v>
      </c>
      <c r="I54" s="4728"/>
      <c r="J54" s="1202" t="s">
        <v>478</v>
      </c>
      <c r="K54" s="4731"/>
      <c r="L54" s="1203"/>
      <c r="M54" s="4731"/>
      <c r="N54" s="3403"/>
      <c r="O54" s="3403"/>
      <c r="P54" s="3403"/>
      <c r="Q54" s="3403"/>
      <c r="R54" s="4355"/>
      <c r="S54" s="431"/>
      <c r="T54" s="436"/>
      <c r="U54" s="436"/>
    </row>
    <row r="55" spans="1:21" s="437" customFormat="1" ht="12.75" customHeight="1">
      <c r="A55" s="399" t="s">
        <v>356</v>
      </c>
      <c r="B55" s="1200" t="s">
        <v>1288</v>
      </c>
      <c r="C55" s="4722"/>
      <c r="D55" s="4725"/>
      <c r="E55" s="1201" t="s">
        <v>695</v>
      </c>
      <c r="F55" s="1201" t="s">
        <v>42</v>
      </c>
      <c r="G55" s="1201" t="s">
        <v>706</v>
      </c>
      <c r="H55" s="1201" t="str">
        <f t="shared" si="16"/>
        <v>PK5-ML-OP</v>
      </c>
      <c r="I55" s="4728"/>
      <c r="J55" s="1202" t="s">
        <v>478</v>
      </c>
      <c r="K55" s="4731"/>
      <c r="L55" s="1203"/>
      <c r="M55" s="4731"/>
      <c r="N55" s="3403"/>
      <c r="O55" s="3403"/>
      <c r="P55" s="3403"/>
      <c r="Q55" s="3403"/>
      <c r="R55" s="4355"/>
      <c r="S55" s="431"/>
      <c r="T55" s="436"/>
      <c r="U55" s="436"/>
    </row>
    <row r="56" spans="1:21" s="437" customFormat="1" ht="12.75" customHeight="1">
      <c r="A56" s="399" t="s">
        <v>356</v>
      </c>
      <c r="B56" s="1200" t="s">
        <v>1289</v>
      </c>
      <c r="C56" s="4722"/>
      <c r="D56" s="4725"/>
      <c r="E56" s="1201" t="s">
        <v>695</v>
      </c>
      <c r="F56" s="1201" t="s">
        <v>42</v>
      </c>
      <c r="G56" s="1201" t="s">
        <v>706</v>
      </c>
      <c r="H56" s="1201" t="str">
        <f t="shared" si="16"/>
        <v>PK5-ML-OP</v>
      </c>
      <c r="I56" s="4728"/>
      <c r="J56" s="1202" t="s">
        <v>478</v>
      </c>
      <c r="K56" s="4731"/>
      <c r="L56" s="1203"/>
      <c r="M56" s="4731"/>
      <c r="N56" s="3403"/>
      <c r="O56" s="3403"/>
      <c r="P56" s="3403"/>
      <c r="Q56" s="3403"/>
      <c r="R56" s="4355"/>
      <c r="S56" s="431"/>
      <c r="T56" s="436"/>
      <c r="U56" s="436"/>
    </row>
    <row r="57" spans="1:21" s="437" customFormat="1" ht="12.75" customHeight="1">
      <c r="A57" s="399" t="s">
        <v>356</v>
      </c>
      <c r="B57" s="1200" t="s">
        <v>1291</v>
      </c>
      <c r="C57" s="4722"/>
      <c r="D57" s="4725"/>
      <c r="E57" s="1201" t="s">
        <v>695</v>
      </c>
      <c r="F57" s="1201" t="s">
        <v>42</v>
      </c>
      <c r="G57" s="1201" t="s">
        <v>706</v>
      </c>
      <c r="H57" s="1201" t="str">
        <f t="shared" si="16"/>
        <v>PK5-ML-OP</v>
      </c>
      <c r="I57" s="4728"/>
      <c r="J57" s="1202" t="s">
        <v>478</v>
      </c>
      <c r="K57" s="4731"/>
      <c r="L57" s="1203"/>
      <c r="M57" s="4731"/>
      <c r="N57" s="3403"/>
      <c r="O57" s="3403"/>
      <c r="P57" s="3403"/>
      <c r="Q57" s="3403"/>
      <c r="R57" s="4355"/>
      <c r="S57" s="431"/>
      <c r="T57" s="436"/>
      <c r="U57" s="436"/>
    </row>
    <row r="58" spans="1:21" s="437" customFormat="1" ht="12.75" customHeight="1">
      <c r="A58" s="399" t="s">
        <v>356</v>
      </c>
      <c r="B58" s="1200" t="s">
        <v>1292</v>
      </c>
      <c r="C58" s="4722"/>
      <c r="D58" s="4725"/>
      <c r="E58" s="1201" t="s">
        <v>695</v>
      </c>
      <c r="F58" s="1201" t="s">
        <v>42</v>
      </c>
      <c r="G58" s="1201" t="s">
        <v>706</v>
      </c>
      <c r="H58" s="1201" t="str">
        <f t="shared" si="16"/>
        <v>PK5-ML-OP</v>
      </c>
      <c r="I58" s="4728"/>
      <c r="J58" s="1202" t="s">
        <v>478</v>
      </c>
      <c r="K58" s="4731"/>
      <c r="L58" s="1203"/>
      <c r="M58" s="4731"/>
      <c r="N58" s="3403"/>
      <c r="O58" s="3403"/>
      <c r="P58" s="3403"/>
      <c r="Q58" s="3403"/>
      <c r="R58" s="4355"/>
      <c r="S58" s="431"/>
      <c r="T58" s="436"/>
      <c r="U58" s="436"/>
    </row>
    <row r="59" spans="1:21" s="437" customFormat="1" ht="12.75" customHeight="1">
      <c r="A59" s="399" t="s">
        <v>356</v>
      </c>
      <c r="B59" s="1200" t="s">
        <v>1293</v>
      </c>
      <c r="C59" s="4722"/>
      <c r="D59" s="4725"/>
      <c r="E59" s="1201" t="s">
        <v>695</v>
      </c>
      <c r="F59" s="1201" t="s">
        <v>42</v>
      </c>
      <c r="G59" s="1201" t="s">
        <v>706</v>
      </c>
      <c r="H59" s="1201" t="str">
        <f t="shared" si="16"/>
        <v>PK5-ML-OP</v>
      </c>
      <c r="I59" s="4728"/>
      <c r="J59" s="1202" t="s">
        <v>478</v>
      </c>
      <c r="K59" s="4731"/>
      <c r="L59" s="1203"/>
      <c r="M59" s="4731"/>
      <c r="N59" s="3403"/>
      <c r="O59" s="3403"/>
      <c r="P59" s="3403"/>
      <c r="Q59" s="3403"/>
      <c r="R59" s="4355"/>
      <c r="S59" s="431"/>
      <c r="T59" s="436"/>
      <c r="U59" s="436"/>
    </row>
    <row r="60" spans="1:21" s="437" customFormat="1" ht="12.75" customHeight="1">
      <c r="A60" s="399" t="s">
        <v>356</v>
      </c>
      <c r="B60" s="1200" t="s">
        <v>1294</v>
      </c>
      <c r="C60" s="4722"/>
      <c r="D60" s="4725"/>
      <c r="E60" s="1201" t="s">
        <v>695</v>
      </c>
      <c r="F60" s="1201" t="s">
        <v>42</v>
      </c>
      <c r="G60" s="1201" t="s">
        <v>706</v>
      </c>
      <c r="H60" s="1201" t="str">
        <f t="shared" si="16"/>
        <v>PK5-ML-OP</v>
      </c>
      <c r="I60" s="4728"/>
      <c r="J60" s="1202" t="s">
        <v>478</v>
      </c>
      <c r="K60" s="4731"/>
      <c r="L60" s="1203"/>
      <c r="M60" s="4731"/>
      <c r="N60" s="3403"/>
      <c r="O60" s="3403"/>
      <c r="P60" s="3403"/>
      <c r="Q60" s="3403"/>
      <c r="R60" s="4355"/>
      <c r="S60" s="431"/>
      <c r="T60" s="436"/>
      <c r="U60" s="436"/>
    </row>
    <row r="61" spans="1:21" s="437" customFormat="1" ht="12.75" customHeight="1">
      <c r="A61" s="397" t="s">
        <v>356</v>
      </c>
      <c r="B61" s="1189" t="s">
        <v>1295</v>
      </c>
      <c r="C61" s="4722"/>
      <c r="D61" s="4725"/>
      <c r="E61" s="1162" t="s">
        <v>695</v>
      </c>
      <c r="F61" s="1162" t="s">
        <v>42</v>
      </c>
      <c r="G61" s="1162" t="s">
        <v>706</v>
      </c>
      <c r="H61" s="1162" t="str">
        <f t="shared" si="12"/>
        <v>PK5-ML-OP</v>
      </c>
      <c r="I61" s="4728"/>
      <c r="J61" s="1190" t="s">
        <v>478</v>
      </c>
      <c r="K61" s="4731"/>
      <c r="L61" s="1191"/>
      <c r="M61" s="4731"/>
      <c r="N61" s="3403"/>
      <c r="O61" s="3403"/>
      <c r="P61" s="3403"/>
      <c r="Q61" s="3403"/>
      <c r="R61" s="4355"/>
      <c r="S61" s="410"/>
      <c r="T61" s="436"/>
      <c r="U61" s="436"/>
    </row>
    <row r="62" spans="1:21" s="437" customFormat="1" ht="12.75" customHeight="1">
      <c r="A62" s="397" t="s">
        <v>356</v>
      </c>
      <c r="B62" s="1189" t="s">
        <v>1296</v>
      </c>
      <c r="C62" s="4722"/>
      <c r="D62" s="4725"/>
      <c r="E62" s="1162" t="s">
        <v>695</v>
      </c>
      <c r="F62" s="1162" t="s">
        <v>42</v>
      </c>
      <c r="G62" s="1162" t="s">
        <v>706</v>
      </c>
      <c r="H62" s="1162" t="str">
        <f t="shared" si="12"/>
        <v>PK5-ML-OP</v>
      </c>
      <c r="I62" s="4728"/>
      <c r="J62" s="1190" t="s">
        <v>478</v>
      </c>
      <c r="K62" s="4731"/>
      <c r="L62" s="1191"/>
      <c r="M62" s="4731"/>
      <c r="N62" s="3403"/>
      <c r="O62" s="3403"/>
      <c r="P62" s="3403"/>
      <c r="Q62" s="3403"/>
      <c r="R62" s="4355"/>
      <c r="S62" s="410"/>
      <c r="T62" s="436"/>
      <c r="U62" s="436"/>
    </row>
    <row r="63" spans="1:21" s="437" customFormat="1" ht="12.75" customHeight="1" thickBot="1">
      <c r="A63" s="398" t="s">
        <v>356</v>
      </c>
      <c r="B63" s="1196" t="s">
        <v>1297</v>
      </c>
      <c r="C63" s="4723"/>
      <c r="D63" s="4726"/>
      <c r="E63" s="1197" t="s">
        <v>695</v>
      </c>
      <c r="F63" s="1197" t="s">
        <v>42</v>
      </c>
      <c r="G63" s="1197" t="s">
        <v>706</v>
      </c>
      <c r="H63" s="1197" t="str">
        <f t="shared" si="12"/>
        <v>PK5-ML-OP</v>
      </c>
      <c r="I63" s="4729"/>
      <c r="J63" s="1204" t="s">
        <v>478</v>
      </c>
      <c r="K63" s="4732"/>
      <c r="L63" s="1199"/>
      <c r="M63" s="4732"/>
      <c r="N63" s="3416"/>
      <c r="O63" s="3416"/>
      <c r="P63" s="3416"/>
      <c r="Q63" s="3416"/>
      <c r="R63" s="4356"/>
      <c r="S63" s="410"/>
      <c r="T63" s="436"/>
      <c r="U63" s="436"/>
    </row>
    <row r="64" spans="1:21" s="437" customFormat="1" ht="12.75" customHeight="1">
      <c r="A64" s="396" t="s">
        <v>356</v>
      </c>
      <c r="B64" s="488" t="s">
        <v>1287</v>
      </c>
      <c r="C64" s="3488">
        <v>363299</v>
      </c>
      <c r="D64" s="3489">
        <v>4648</v>
      </c>
      <c r="E64" s="543" t="s">
        <v>713</v>
      </c>
      <c r="F64" s="566" t="s">
        <v>32</v>
      </c>
      <c r="G64" s="433" t="s">
        <v>536</v>
      </c>
      <c r="H64" s="543" t="str">
        <f>A64&amp;"-"&amp;E64&amp;F71&amp;"-"&amp;G64</f>
        <v>PK5-NI-ME</v>
      </c>
      <c r="I64" s="3490" t="s">
        <v>489</v>
      </c>
      <c r="J64" s="914" t="s">
        <v>490</v>
      </c>
      <c r="K64" s="3402">
        <v>60</v>
      </c>
      <c r="L64" s="407"/>
      <c r="M64" s="3402" t="s">
        <v>80</v>
      </c>
      <c r="N64" s="3402"/>
      <c r="O64" s="3402">
        <v>20</v>
      </c>
      <c r="P64" s="3402">
        <v>1</v>
      </c>
      <c r="Q64" s="3402">
        <f t="shared" ref="Q64:Q75" si="17">O64*P64</f>
        <v>20</v>
      </c>
      <c r="R64" s="4354" t="s">
        <v>383</v>
      </c>
      <c r="S64" s="432" t="s">
        <v>529</v>
      </c>
      <c r="T64" s="436"/>
      <c r="U64" s="436"/>
    </row>
    <row r="65" spans="1:21" s="437" customFormat="1" ht="12.75" customHeight="1">
      <c r="A65" s="399" t="s">
        <v>356</v>
      </c>
      <c r="B65" s="426" t="s">
        <v>1290</v>
      </c>
      <c r="C65" s="3440"/>
      <c r="D65" s="3413"/>
      <c r="E65" s="427" t="s">
        <v>713</v>
      </c>
      <c r="F65" s="1089" t="s">
        <v>32</v>
      </c>
      <c r="G65" s="438" t="s">
        <v>536</v>
      </c>
      <c r="H65" s="427" t="str">
        <f t="shared" ref="H65:H70" si="18">A65&amp;"-"&amp;E65&amp;F72&amp;"-"&amp;G65</f>
        <v>PK5-NI-ME</v>
      </c>
      <c r="I65" s="3465"/>
      <c r="J65" s="920" t="s">
        <v>490</v>
      </c>
      <c r="K65" s="3403"/>
      <c r="L65" s="429"/>
      <c r="M65" s="3403"/>
      <c r="N65" s="3403"/>
      <c r="O65" s="3403"/>
      <c r="P65" s="3403"/>
      <c r="Q65" s="3403"/>
      <c r="R65" s="4355"/>
      <c r="S65" s="432"/>
      <c r="T65" s="436"/>
      <c r="U65" s="436"/>
    </row>
    <row r="66" spans="1:21" s="437" customFormat="1" ht="12.75" customHeight="1">
      <c r="A66" s="399" t="s">
        <v>356</v>
      </c>
      <c r="B66" s="426" t="s">
        <v>1288</v>
      </c>
      <c r="C66" s="3440"/>
      <c r="D66" s="3413"/>
      <c r="E66" s="427" t="s">
        <v>713</v>
      </c>
      <c r="F66" s="1089" t="s">
        <v>32</v>
      </c>
      <c r="G66" s="911" t="s">
        <v>536</v>
      </c>
      <c r="H66" s="427" t="str">
        <f t="shared" si="18"/>
        <v>PK5-NI-ME</v>
      </c>
      <c r="I66" s="3465"/>
      <c r="J66" s="920" t="s">
        <v>490</v>
      </c>
      <c r="K66" s="3403"/>
      <c r="L66" s="429"/>
      <c r="M66" s="3403"/>
      <c r="N66" s="3403"/>
      <c r="O66" s="3403"/>
      <c r="P66" s="3403"/>
      <c r="Q66" s="3403"/>
      <c r="R66" s="4355"/>
      <c r="S66" s="432"/>
      <c r="T66" s="436"/>
      <c r="U66" s="436"/>
    </row>
    <row r="67" spans="1:21" s="437" customFormat="1" ht="12.75" customHeight="1">
      <c r="A67" s="399" t="s">
        <v>356</v>
      </c>
      <c r="B67" s="426" t="s">
        <v>1289</v>
      </c>
      <c r="C67" s="3440"/>
      <c r="D67" s="3413"/>
      <c r="E67" s="427" t="s">
        <v>713</v>
      </c>
      <c r="F67" s="1089" t="s">
        <v>32</v>
      </c>
      <c r="G67" s="911" t="s">
        <v>536</v>
      </c>
      <c r="H67" s="427" t="str">
        <f t="shared" si="18"/>
        <v>PK5-NI-ME</v>
      </c>
      <c r="I67" s="3465"/>
      <c r="J67" s="920" t="s">
        <v>490</v>
      </c>
      <c r="K67" s="3403"/>
      <c r="L67" s="429"/>
      <c r="M67" s="3403"/>
      <c r="N67" s="3403"/>
      <c r="O67" s="3403"/>
      <c r="P67" s="3403"/>
      <c r="Q67" s="3403"/>
      <c r="R67" s="4355"/>
      <c r="S67" s="432"/>
      <c r="T67" s="436"/>
      <c r="U67" s="436"/>
    </row>
    <row r="68" spans="1:21" s="437" customFormat="1" ht="12.75" customHeight="1">
      <c r="A68" s="399" t="s">
        <v>356</v>
      </c>
      <c r="B68" s="426" t="s">
        <v>1291</v>
      </c>
      <c r="C68" s="3440"/>
      <c r="D68" s="3413"/>
      <c r="E68" s="427" t="s">
        <v>713</v>
      </c>
      <c r="F68" s="1089" t="s">
        <v>32</v>
      </c>
      <c r="G68" s="911" t="s">
        <v>536</v>
      </c>
      <c r="H68" s="427" t="str">
        <f t="shared" si="18"/>
        <v>PK5-NC-ME</v>
      </c>
      <c r="I68" s="3465"/>
      <c r="J68" s="920" t="s">
        <v>490</v>
      </c>
      <c r="K68" s="3403"/>
      <c r="L68" s="429"/>
      <c r="M68" s="3403"/>
      <c r="N68" s="3403"/>
      <c r="O68" s="3403"/>
      <c r="P68" s="3403"/>
      <c r="Q68" s="3403"/>
      <c r="R68" s="4355"/>
      <c r="S68" s="432"/>
      <c r="T68" s="436"/>
      <c r="U68" s="436"/>
    </row>
    <row r="69" spans="1:21" s="437" customFormat="1" ht="12.75" customHeight="1">
      <c r="A69" s="399" t="s">
        <v>356</v>
      </c>
      <c r="B69" s="426" t="s">
        <v>1292</v>
      </c>
      <c r="C69" s="3440"/>
      <c r="D69" s="3413"/>
      <c r="E69" s="427" t="s">
        <v>713</v>
      </c>
      <c r="F69" s="1089" t="s">
        <v>32</v>
      </c>
      <c r="G69" s="911" t="s">
        <v>536</v>
      </c>
      <c r="H69" s="427" t="str">
        <f t="shared" si="18"/>
        <v>PK5-NC-ME</v>
      </c>
      <c r="I69" s="3465"/>
      <c r="J69" s="920" t="s">
        <v>490</v>
      </c>
      <c r="K69" s="3403"/>
      <c r="L69" s="429"/>
      <c r="M69" s="3403"/>
      <c r="N69" s="3403"/>
      <c r="O69" s="3403"/>
      <c r="P69" s="3403"/>
      <c r="Q69" s="3403"/>
      <c r="R69" s="4355"/>
      <c r="S69" s="432"/>
      <c r="T69" s="436"/>
      <c r="U69" s="436"/>
    </row>
    <row r="70" spans="1:21" s="437" customFormat="1" ht="12.75" customHeight="1">
      <c r="A70" s="399" t="s">
        <v>356</v>
      </c>
      <c r="B70" s="426" t="s">
        <v>1293</v>
      </c>
      <c r="C70" s="3440"/>
      <c r="D70" s="3413"/>
      <c r="E70" s="427" t="s">
        <v>713</v>
      </c>
      <c r="F70" s="1089" t="s">
        <v>32</v>
      </c>
      <c r="G70" s="911" t="s">
        <v>536</v>
      </c>
      <c r="H70" s="427" t="str">
        <f t="shared" si="18"/>
        <v>PK5-NC-ME</v>
      </c>
      <c r="I70" s="3465"/>
      <c r="J70" s="920" t="s">
        <v>490</v>
      </c>
      <c r="K70" s="3403"/>
      <c r="L70" s="429"/>
      <c r="M70" s="3403"/>
      <c r="N70" s="3403"/>
      <c r="O70" s="3403"/>
      <c r="P70" s="3403"/>
      <c r="Q70" s="3403"/>
      <c r="R70" s="4355"/>
      <c r="S70" s="432"/>
      <c r="T70" s="436"/>
      <c r="U70" s="436"/>
    </row>
    <row r="71" spans="1:21" s="437" customFormat="1" ht="12.75" customHeight="1">
      <c r="A71" s="397" t="s">
        <v>356</v>
      </c>
      <c r="B71" s="418" t="s">
        <v>1294</v>
      </c>
      <c r="C71" s="3440"/>
      <c r="D71" s="3413"/>
      <c r="E71" s="419" t="s">
        <v>713</v>
      </c>
      <c r="F71" s="427" t="s">
        <v>32</v>
      </c>
      <c r="G71" s="419" t="s">
        <v>536</v>
      </c>
      <c r="H71" s="419" t="str">
        <f>A71&amp;"-"&amp;E71&amp;F72&amp;"-"&amp;G71</f>
        <v>PK5-NI-ME</v>
      </c>
      <c r="I71" s="3465"/>
      <c r="J71" s="916" t="s">
        <v>490</v>
      </c>
      <c r="K71" s="3403"/>
      <c r="L71" s="415"/>
      <c r="M71" s="3403"/>
      <c r="N71" s="3403"/>
      <c r="O71" s="3403"/>
      <c r="P71" s="3403"/>
      <c r="Q71" s="3403"/>
      <c r="R71" s="4355"/>
      <c r="S71" s="432"/>
      <c r="T71" s="436"/>
      <c r="U71" s="436"/>
    </row>
    <row r="72" spans="1:21" s="437" customFormat="1" ht="12.75" customHeight="1">
      <c r="A72" s="397" t="s">
        <v>356</v>
      </c>
      <c r="B72" s="418" t="s">
        <v>1295</v>
      </c>
      <c r="C72" s="3440"/>
      <c r="D72" s="3413"/>
      <c r="E72" s="419" t="s">
        <v>713</v>
      </c>
      <c r="F72" s="419" t="s">
        <v>32</v>
      </c>
      <c r="G72" s="419" t="s">
        <v>536</v>
      </c>
      <c r="H72" s="419" t="str">
        <f t="shared" si="12"/>
        <v>PK5-NI-ME</v>
      </c>
      <c r="I72" s="3465"/>
      <c r="J72" s="916" t="s">
        <v>490</v>
      </c>
      <c r="K72" s="3403"/>
      <c r="L72" s="415"/>
      <c r="M72" s="3403"/>
      <c r="N72" s="3403"/>
      <c r="O72" s="3403"/>
      <c r="P72" s="3403"/>
      <c r="Q72" s="3403"/>
      <c r="R72" s="4355"/>
      <c r="S72" s="432"/>
      <c r="T72" s="436"/>
      <c r="U72" s="436"/>
    </row>
    <row r="73" spans="1:21" s="437" customFormat="1" ht="12.75" customHeight="1">
      <c r="A73" s="397" t="s">
        <v>356</v>
      </c>
      <c r="B73" s="418" t="s">
        <v>1296</v>
      </c>
      <c r="C73" s="3440"/>
      <c r="D73" s="3413"/>
      <c r="E73" s="419" t="s">
        <v>713</v>
      </c>
      <c r="F73" s="419" t="s">
        <v>32</v>
      </c>
      <c r="G73" s="419" t="s">
        <v>536</v>
      </c>
      <c r="H73" s="419" t="str">
        <f t="shared" si="12"/>
        <v>PK5-NI-ME</v>
      </c>
      <c r="I73" s="3465"/>
      <c r="J73" s="916" t="s">
        <v>490</v>
      </c>
      <c r="K73" s="3403"/>
      <c r="L73" s="415"/>
      <c r="M73" s="3403"/>
      <c r="N73" s="3403"/>
      <c r="O73" s="3403"/>
      <c r="P73" s="3403"/>
      <c r="Q73" s="3403"/>
      <c r="R73" s="4355"/>
      <c r="S73" s="432"/>
      <c r="T73" s="436"/>
      <c r="U73" s="436"/>
    </row>
    <row r="74" spans="1:21" s="437" customFormat="1" ht="12.75" customHeight="1" thickBot="1">
      <c r="A74" s="398" t="s">
        <v>356</v>
      </c>
      <c r="B74" s="472" t="s">
        <v>1297</v>
      </c>
      <c r="C74" s="3448"/>
      <c r="D74" s="3414"/>
      <c r="E74" s="1087" t="s">
        <v>713</v>
      </c>
      <c r="F74" s="1087" t="s">
        <v>32</v>
      </c>
      <c r="G74" s="1087" t="s">
        <v>536</v>
      </c>
      <c r="H74" s="465" t="str">
        <f t="shared" si="12"/>
        <v>PK5-NI-ME</v>
      </c>
      <c r="I74" s="3577"/>
      <c r="J74" s="921" t="s">
        <v>490</v>
      </c>
      <c r="K74" s="3416"/>
      <c r="L74" s="451"/>
      <c r="M74" s="3416"/>
      <c r="N74" s="3416"/>
      <c r="O74" s="3416"/>
      <c r="P74" s="3416"/>
      <c r="Q74" s="3416"/>
      <c r="R74" s="4356"/>
      <c r="S74" s="432"/>
      <c r="T74" s="436"/>
      <c r="U74" s="436"/>
    </row>
    <row r="75" spans="1:21" s="437" customFormat="1" ht="12.75" customHeight="1">
      <c r="A75" s="396" t="s">
        <v>356</v>
      </c>
      <c r="B75" s="488" t="s">
        <v>1287</v>
      </c>
      <c r="C75" s="3488">
        <v>363300</v>
      </c>
      <c r="D75" s="3489">
        <v>4649</v>
      </c>
      <c r="E75" s="543" t="s">
        <v>846</v>
      </c>
      <c r="F75" s="543" t="s">
        <v>9</v>
      </c>
      <c r="G75" s="543" t="s">
        <v>697</v>
      </c>
      <c r="H75" s="543" t="str">
        <f>A75&amp;"-"&amp;E75&amp;F75&amp;"-"&amp;G75</f>
        <v>PK5-QC-EE</v>
      </c>
      <c r="I75" s="3490" t="s">
        <v>482</v>
      </c>
      <c r="J75" s="914" t="s">
        <v>1066</v>
      </c>
      <c r="K75" s="3402">
        <v>90</v>
      </c>
      <c r="L75" s="407"/>
      <c r="M75" s="3402" t="s">
        <v>80</v>
      </c>
      <c r="N75" s="3402"/>
      <c r="O75" s="3402">
        <v>30</v>
      </c>
      <c r="P75" s="3402">
        <v>1</v>
      </c>
      <c r="Q75" s="3402">
        <f t="shared" si="17"/>
        <v>30</v>
      </c>
      <c r="R75" s="4354" t="s">
        <v>384</v>
      </c>
      <c r="S75" s="432" t="s">
        <v>531</v>
      </c>
      <c r="T75" s="436"/>
      <c r="U75" s="436"/>
    </row>
    <row r="76" spans="1:21" s="437" customFormat="1" ht="12.75" customHeight="1">
      <c r="A76" s="399" t="s">
        <v>356</v>
      </c>
      <c r="B76" s="426" t="s">
        <v>1290</v>
      </c>
      <c r="C76" s="3440"/>
      <c r="D76" s="3413"/>
      <c r="E76" s="427" t="s">
        <v>846</v>
      </c>
      <c r="F76" s="427" t="s">
        <v>9</v>
      </c>
      <c r="G76" s="427" t="s">
        <v>697</v>
      </c>
      <c r="H76" s="427" t="str">
        <f t="shared" ref="H76:H81" si="19">A76&amp;"-"&amp;E76&amp;F76&amp;"-"&amp;G76</f>
        <v>PK5-QC-EE</v>
      </c>
      <c r="I76" s="3465"/>
      <c r="J76" s="920" t="s">
        <v>1066</v>
      </c>
      <c r="K76" s="3403"/>
      <c r="L76" s="429"/>
      <c r="M76" s="3403"/>
      <c r="N76" s="3403"/>
      <c r="O76" s="3403"/>
      <c r="P76" s="3403"/>
      <c r="Q76" s="3403"/>
      <c r="R76" s="4355"/>
      <c r="S76" s="432"/>
      <c r="T76" s="436"/>
      <c r="U76" s="436"/>
    </row>
    <row r="77" spans="1:21" s="437" customFormat="1" ht="12.75" customHeight="1">
      <c r="A77" s="399" t="s">
        <v>356</v>
      </c>
      <c r="B77" s="426" t="s">
        <v>1288</v>
      </c>
      <c r="C77" s="3440"/>
      <c r="D77" s="3413"/>
      <c r="E77" s="427" t="s">
        <v>846</v>
      </c>
      <c r="F77" s="427" t="s">
        <v>9</v>
      </c>
      <c r="G77" s="427" t="s">
        <v>697</v>
      </c>
      <c r="H77" s="427" t="str">
        <f t="shared" si="19"/>
        <v>PK5-QC-EE</v>
      </c>
      <c r="I77" s="3465"/>
      <c r="J77" s="920" t="s">
        <v>1066</v>
      </c>
      <c r="K77" s="3403"/>
      <c r="L77" s="429"/>
      <c r="M77" s="3403"/>
      <c r="N77" s="3403"/>
      <c r="O77" s="3403"/>
      <c r="P77" s="3403"/>
      <c r="Q77" s="3403"/>
      <c r="R77" s="4355"/>
      <c r="S77" s="432"/>
      <c r="T77" s="436"/>
      <c r="U77" s="436"/>
    </row>
    <row r="78" spans="1:21" s="437" customFormat="1" ht="12.75" customHeight="1">
      <c r="A78" s="399" t="s">
        <v>356</v>
      </c>
      <c r="B78" s="426" t="s">
        <v>1289</v>
      </c>
      <c r="C78" s="3440"/>
      <c r="D78" s="3413"/>
      <c r="E78" s="427" t="s">
        <v>846</v>
      </c>
      <c r="F78" s="427" t="s">
        <v>9</v>
      </c>
      <c r="G78" s="427" t="s">
        <v>697</v>
      </c>
      <c r="H78" s="427" t="str">
        <f t="shared" si="19"/>
        <v>PK5-QC-EE</v>
      </c>
      <c r="I78" s="3465"/>
      <c r="J78" s="920" t="s">
        <v>1066</v>
      </c>
      <c r="K78" s="3403"/>
      <c r="L78" s="429"/>
      <c r="M78" s="3403"/>
      <c r="N78" s="3403"/>
      <c r="O78" s="3403"/>
      <c r="P78" s="3403"/>
      <c r="Q78" s="3403"/>
      <c r="R78" s="4355"/>
      <c r="S78" s="432"/>
      <c r="T78" s="436"/>
      <c r="U78" s="436"/>
    </row>
    <row r="79" spans="1:21" s="437" customFormat="1" ht="12.75" customHeight="1">
      <c r="A79" s="399" t="s">
        <v>356</v>
      </c>
      <c r="B79" s="426" t="s">
        <v>1291</v>
      </c>
      <c r="C79" s="3440"/>
      <c r="D79" s="3413"/>
      <c r="E79" s="427" t="s">
        <v>846</v>
      </c>
      <c r="F79" s="427" t="s">
        <v>9</v>
      </c>
      <c r="G79" s="427" t="s">
        <v>697</v>
      </c>
      <c r="H79" s="427" t="str">
        <f t="shared" si="19"/>
        <v>PK5-QC-EE</v>
      </c>
      <c r="I79" s="3465"/>
      <c r="J79" s="920" t="s">
        <v>1066</v>
      </c>
      <c r="K79" s="3403"/>
      <c r="L79" s="429"/>
      <c r="M79" s="3403"/>
      <c r="N79" s="3403"/>
      <c r="O79" s="3403"/>
      <c r="P79" s="3403"/>
      <c r="Q79" s="3403"/>
      <c r="R79" s="4355"/>
      <c r="S79" s="432"/>
      <c r="T79" s="436"/>
      <c r="U79" s="436"/>
    </row>
    <row r="80" spans="1:21" s="437" customFormat="1" ht="12.75" customHeight="1">
      <c r="A80" s="399" t="s">
        <v>356</v>
      </c>
      <c r="B80" s="426" t="s">
        <v>1292</v>
      </c>
      <c r="C80" s="3440"/>
      <c r="D80" s="3413"/>
      <c r="E80" s="427" t="s">
        <v>846</v>
      </c>
      <c r="F80" s="427" t="s">
        <v>9</v>
      </c>
      <c r="G80" s="427" t="s">
        <v>697</v>
      </c>
      <c r="H80" s="427" t="str">
        <f t="shared" si="19"/>
        <v>PK5-QC-EE</v>
      </c>
      <c r="I80" s="3465"/>
      <c r="J80" s="920" t="s">
        <v>1066</v>
      </c>
      <c r="K80" s="3403"/>
      <c r="L80" s="429"/>
      <c r="M80" s="3403"/>
      <c r="N80" s="3403"/>
      <c r="O80" s="3403"/>
      <c r="P80" s="3403"/>
      <c r="Q80" s="3403"/>
      <c r="R80" s="4355"/>
      <c r="S80" s="432"/>
      <c r="T80" s="436"/>
      <c r="U80" s="436"/>
    </row>
    <row r="81" spans="1:21" s="437" customFormat="1" ht="12.75" customHeight="1">
      <c r="A81" s="399" t="s">
        <v>356</v>
      </c>
      <c r="B81" s="426" t="s">
        <v>1293</v>
      </c>
      <c r="C81" s="3440"/>
      <c r="D81" s="3413"/>
      <c r="E81" s="427" t="s">
        <v>846</v>
      </c>
      <c r="F81" s="427" t="s">
        <v>9</v>
      </c>
      <c r="G81" s="427" t="s">
        <v>697</v>
      </c>
      <c r="H81" s="427" t="str">
        <f t="shared" si="19"/>
        <v>PK5-QC-EE</v>
      </c>
      <c r="I81" s="3465"/>
      <c r="J81" s="920" t="s">
        <v>1066</v>
      </c>
      <c r="K81" s="3403"/>
      <c r="L81" s="429"/>
      <c r="M81" s="3403"/>
      <c r="N81" s="3403"/>
      <c r="O81" s="3403"/>
      <c r="P81" s="3403"/>
      <c r="Q81" s="3403"/>
      <c r="R81" s="4355"/>
      <c r="S81" s="432"/>
      <c r="T81" s="436"/>
      <c r="U81" s="436"/>
    </row>
    <row r="82" spans="1:21" s="437" customFormat="1" ht="12.75" customHeight="1">
      <c r="A82" s="397" t="s">
        <v>356</v>
      </c>
      <c r="B82" s="418" t="s">
        <v>1294</v>
      </c>
      <c r="C82" s="3440"/>
      <c r="D82" s="3413"/>
      <c r="E82" s="419" t="s">
        <v>846</v>
      </c>
      <c r="F82" s="419" t="s">
        <v>9</v>
      </c>
      <c r="G82" s="419" t="s">
        <v>697</v>
      </c>
      <c r="H82" s="419" t="str">
        <f t="shared" ref="H82:H85" si="20">A82&amp;"-"&amp;E82&amp;F82&amp;"-"&amp;G82</f>
        <v>PK5-QC-EE</v>
      </c>
      <c r="I82" s="3465"/>
      <c r="J82" s="916" t="s">
        <v>1066</v>
      </c>
      <c r="K82" s="3403"/>
      <c r="L82" s="415"/>
      <c r="M82" s="3403"/>
      <c r="N82" s="3403"/>
      <c r="O82" s="3403"/>
      <c r="P82" s="3403"/>
      <c r="Q82" s="3403"/>
      <c r="R82" s="4355"/>
      <c r="S82" s="432"/>
      <c r="T82" s="436"/>
      <c r="U82" s="436"/>
    </row>
    <row r="83" spans="1:21" s="437" customFormat="1" ht="12.75" customHeight="1">
      <c r="A83" s="397" t="s">
        <v>356</v>
      </c>
      <c r="B83" s="418" t="s">
        <v>1295</v>
      </c>
      <c r="C83" s="3440"/>
      <c r="D83" s="3413"/>
      <c r="E83" s="419" t="s">
        <v>846</v>
      </c>
      <c r="F83" s="419" t="s">
        <v>9</v>
      </c>
      <c r="G83" s="419" t="s">
        <v>697</v>
      </c>
      <c r="H83" s="419" t="str">
        <f t="shared" si="20"/>
        <v>PK5-QC-EE</v>
      </c>
      <c r="I83" s="3465"/>
      <c r="J83" s="916" t="s">
        <v>1066</v>
      </c>
      <c r="K83" s="3403"/>
      <c r="L83" s="415"/>
      <c r="M83" s="3403"/>
      <c r="N83" s="3403"/>
      <c r="O83" s="3403"/>
      <c r="P83" s="3403"/>
      <c r="Q83" s="3403"/>
      <c r="R83" s="4355"/>
      <c r="S83" s="432"/>
      <c r="T83" s="436"/>
      <c r="U83" s="436"/>
    </row>
    <row r="84" spans="1:21" s="437" customFormat="1" ht="12.75" customHeight="1">
      <c r="A84" s="397" t="s">
        <v>356</v>
      </c>
      <c r="B84" s="418" t="s">
        <v>1296</v>
      </c>
      <c r="C84" s="3440"/>
      <c r="D84" s="3413"/>
      <c r="E84" s="419" t="s">
        <v>846</v>
      </c>
      <c r="F84" s="419" t="s">
        <v>9</v>
      </c>
      <c r="G84" s="419" t="s">
        <v>697</v>
      </c>
      <c r="H84" s="419" t="str">
        <f t="shared" si="20"/>
        <v>PK5-QC-EE</v>
      </c>
      <c r="I84" s="3465"/>
      <c r="J84" s="916" t="s">
        <v>1066</v>
      </c>
      <c r="K84" s="3403"/>
      <c r="L84" s="415"/>
      <c r="M84" s="3403"/>
      <c r="N84" s="3403"/>
      <c r="O84" s="3403"/>
      <c r="P84" s="3403"/>
      <c r="Q84" s="3403"/>
      <c r="R84" s="4355"/>
      <c r="S84" s="432"/>
      <c r="T84" s="436"/>
      <c r="U84" s="436"/>
    </row>
    <row r="85" spans="1:21" s="437" customFormat="1" ht="12.75" customHeight="1" thickBot="1">
      <c r="A85" s="402" t="s">
        <v>356</v>
      </c>
      <c r="B85" s="472" t="s">
        <v>1297</v>
      </c>
      <c r="C85" s="3448"/>
      <c r="D85" s="3414"/>
      <c r="E85" s="1087" t="s">
        <v>846</v>
      </c>
      <c r="F85" s="1087" t="s">
        <v>9</v>
      </c>
      <c r="G85" s="1087" t="s">
        <v>697</v>
      </c>
      <c r="H85" s="1087" t="str">
        <f t="shared" si="20"/>
        <v>PK5-QC-EE</v>
      </c>
      <c r="I85" s="3577"/>
      <c r="J85" s="1059" t="s">
        <v>1066</v>
      </c>
      <c r="K85" s="3416"/>
      <c r="L85" s="451"/>
      <c r="M85" s="3416"/>
      <c r="N85" s="3416"/>
      <c r="O85" s="3416"/>
      <c r="P85" s="3416"/>
      <c r="Q85" s="3416"/>
      <c r="R85" s="4356"/>
      <c r="S85" s="432"/>
      <c r="T85" s="436"/>
      <c r="U85" s="436"/>
    </row>
    <row r="86" spans="1:21" s="437" customFormat="1" ht="12.75" customHeight="1">
      <c r="A86" s="399" t="s">
        <v>356</v>
      </c>
      <c r="B86" s="426" t="s">
        <v>1287</v>
      </c>
      <c r="C86" s="3440">
        <v>363451</v>
      </c>
      <c r="D86" s="3413">
        <v>4650</v>
      </c>
      <c r="E86" s="461" t="s">
        <v>846</v>
      </c>
      <c r="F86" s="911" t="s">
        <v>32</v>
      </c>
      <c r="G86" s="911" t="s">
        <v>697</v>
      </c>
      <c r="H86" s="518" t="str">
        <f>A86&amp;"-"&amp;E86&amp;F86&amp;"-"&amp;G86</f>
        <v>PK5-QI-EE</v>
      </c>
      <c r="I86" s="3465" t="s">
        <v>482</v>
      </c>
      <c r="J86" s="923" t="s">
        <v>507</v>
      </c>
      <c r="K86" s="3403">
        <v>90</v>
      </c>
      <c r="L86" s="429"/>
      <c r="M86" s="3403"/>
      <c r="N86" s="3403" t="s">
        <v>80</v>
      </c>
      <c r="O86" s="3403">
        <v>30</v>
      </c>
      <c r="P86" s="3403">
        <v>1</v>
      </c>
      <c r="Q86" s="3403">
        <f t="shared" ref="Q86" si="21">O86*P86</f>
        <v>30</v>
      </c>
      <c r="R86" s="4355" t="s">
        <v>384</v>
      </c>
      <c r="S86" s="432" t="s">
        <v>529</v>
      </c>
      <c r="T86" s="436"/>
      <c r="U86" s="436"/>
    </row>
    <row r="87" spans="1:21" s="437" customFormat="1" ht="12.75" customHeight="1">
      <c r="A87" s="399" t="s">
        <v>356</v>
      </c>
      <c r="B87" s="426" t="s">
        <v>1290</v>
      </c>
      <c r="C87" s="3440"/>
      <c r="D87" s="3413"/>
      <c r="E87" s="461" t="s">
        <v>846</v>
      </c>
      <c r="F87" s="911" t="s">
        <v>32</v>
      </c>
      <c r="G87" s="911" t="s">
        <v>697</v>
      </c>
      <c r="H87" s="518" t="str">
        <f t="shared" ref="H87:H92" si="22">A87&amp;"-"&amp;E87&amp;F87&amp;"-"&amp;G87</f>
        <v>PK5-QI-EE</v>
      </c>
      <c r="I87" s="3465"/>
      <c r="J87" s="923" t="s">
        <v>507</v>
      </c>
      <c r="K87" s="3403"/>
      <c r="L87" s="429"/>
      <c r="M87" s="3403"/>
      <c r="N87" s="3403"/>
      <c r="O87" s="3403"/>
      <c r="P87" s="3403"/>
      <c r="Q87" s="3403"/>
      <c r="R87" s="4355"/>
      <c r="S87" s="432"/>
      <c r="T87" s="436"/>
      <c r="U87" s="436"/>
    </row>
    <row r="88" spans="1:21" s="437" customFormat="1" ht="12.75" customHeight="1">
      <c r="A88" s="399" t="s">
        <v>356</v>
      </c>
      <c r="B88" s="426" t="s">
        <v>1288</v>
      </c>
      <c r="C88" s="3440"/>
      <c r="D88" s="3413"/>
      <c r="E88" s="461" t="s">
        <v>846</v>
      </c>
      <c r="F88" s="911" t="s">
        <v>32</v>
      </c>
      <c r="G88" s="911" t="s">
        <v>697</v>
      </c>
      <c r="H88" s="518" t="str">
        <f t="shared" si="22"/>
        <v>PK5-QI-EE</v>
      </c>
      <c r="I88" s="3465"/>
      <c r="J88" s="923" t="s">
        <v>507</v>
      </c>
      <c r="K88" s="3403"/>
      <c r="L88" s="429"/>
      <c r="M88" s="3403"/>
      <c r="N88" s="3403"/>
      <c r="O88" s="3403"/>
      <c r="P88" s="3403"/>
      <c r="Q88" s="3403"/>
      <c r="R88" s="4355"/>
      <c r="S88" s="432"/>
      <c r="T88" s="436"/>
      <c r="U88" s="436"/>
    </row>
    <row r="89" spans="1:21" s="437" customFormat="1" ht="12.75" customHeight="1">
      <c r="A89" s="399" t="s">
        <v>356</v>
      </c>
      <c r="B89" s="426" t="s">
        <v>1289</v>
      </c>
      <c r="C89" s="3440"/>
      <c r="D89" s="3413"/>
      <c r="E89" s="461" t="s">
        <v>846</v>
      </c>
      <c r="F89" s="911" t="s">
        <v>32</v>
      </c>
      <c r="G89" s="911" t="s">
        <v>697</v>
      </c>
      <c r="H89" s="518" t="str">
        <f t="shared" si="22"/>
        <v>PK5-QI-EE</v>
      </c>
      <c r="I89" s="3465"/>
      <c r="J89" s="923" t="s">
        <v>507</v>
      </c>
      <c r="K89" s="3403"/>
      <c r="L89" s="429"/>
      <c r="M89" s="3403"/>
      <c r="N89" s="3403"/>
      <c r="O89" s="3403"/>
      <c r="P89" s="3403"/>
      <c r="Q89" s="3403"/>
      <c r="R89" s="4355"/>
      <c r="S89" s="432"/>
      <c r="T89" s="436"/>
      <c r="U89" s="436"/>
    </row>
    <row r="90" spans="1:21" s="437" customFormat="1" ht="12.75" customHeight="1">
      <c r="A90" s="399" t="s">
        <v>356</v>
      </c>
      <c r="B90" s="426" t="s">
        <v>1291</v>
      </c>
      <c r="C90" s="3440"/>
      <c r="D90" s="3413"/>
      <c r="E90" s="461" t="s">
        <v>846</v>
      </c>
      <c r="F90" s="911" t="s">
        <v>32</v>
      </c>
      <c r="G90" s="911" t="s">
        <v>697</v>
      </c>
      <c r="H90" s="518" t="str">
        <f t="shared" si="22"/>
        <v>PK5-QI-EE</v>
      </c>
      <c r="I90" s="3465"/>
      <c r="J90" s="923" t="s">
        <v>507</v>
      </c>
      <c r="K90" s="3403"/>
      <c r="L90" s="429"/>
      <c r="M90" s="3403"/>
      <c r="N90" s="3403"/>
      <c r="O90" s="3403"/>
      <c r="P90" s="3403"/>
      <c r="Q90" s="3403"/>
      <c r="R90" s="4355"/>
      <c r="S90" s="432"/>
      <c r="T90" s="436"/>
      <c r="U90" s="436"/>
    </row>
    <row r="91" spans="1:21" s="437" customFormat="1" ht="12.75" customHeight="1">
      <c r="A91" s="399" t="s">
        <v>356</v>
      </c>
      <c r="B91" s="426" t="s">
        <v>1292</v>
      </c>
      <c r="C91" s="3440"/>
      <c r="D91" s="3413"/>
      <c r="E91" s="461" t="s">
        <v>846</v>
      </c>
      <c r="F91" s="911" t="s">
        <v>32</v>
      </c>
      <c r="G91" s="911" t="s">
        <v>697</v>
      </c>
      <c r="H91" s="518" t="str">
        <f t="shared" si="22"/>
        <v>PK5-QI-EE</v>
      </c>
      <c r="I91" s="3465"/>
      <c r="J91" s="923" t="s">
        <v>507</v>
      </c>
      <c r="K91" s="3403"/>
      <c r="L91" s="429"/>
      <c r="M91" s="3403"/>
      <c r="N91" s="3403"/>
      <c r="O91" s="3403"/>
      <c r="P91" s="3403"/>
      <c r="Q91" s="3403"/>
      <c r="R91" s="4355"/>
      <c r="S91" s="432"/>
      <c r="T91" s="436"/>
      <c r="U91" s="436"/>
    </row>
    <row r="92" spans="1:21" s="437" customFormat="1" ht="12.75" customHeight="1">
      <c r="A92" s="399" t="s">
        <v>356</v>
      </c>
      <c r="B92" s="426" t="s">
        <v>1293</v>
      </c>
      <c r="C92" s="3440"/>
      <c r="D92" s="3413"/>
      <c r="E92" s="461" t="s">
        <v>846</v>
      </c>
      <c r="F92" s="911" t="s">
        <v>32</v>
      </c>
      <c r="G92" s="911" t="s">
        <v>697</v>
      </c>
      <c r="H92" s="518" t="str">
        <f t="shared" si="22"/>
        <v>PK5-QI-EE</v>
      </c>
      <c r="I92" s="3465"/>
      <c r="J92" s="923" t="s">
        <v>507</v>
      </c>
      <c r="K92" s="3403"/>
      <c r="L92" s="429"/>
      <c r="M92" s="3403"/>
      <c r="N92" s="3403"/>
      <c r="O92" s="3403"/>
      <c r="P92" s="3403"/>
      <c r="Q92" s="3403"/>
      <c r="R92" s="4355"/>
      <c r="S92" s="432"/>
      <c r="T92" s="436"/>
      <c r="U92" s="436"/>
    </row>
    <row r="93" spans="1:21" s="437" customFormat="1" ht="12.75" customHeight="1">
      <c r="A93" s="397" t="s">
        <v>356</v>
      </c>
      <c r="B93" s="418" t="s">
        <v>1294</v>
      </c>
      <c r="C93" s="3440"/>
      <c r="D93" s="3413"/>
      <c r="E93" s="455" t="s">
        <v>846</v>
      </c>
      <c r="F93" s="438" t="s">
        <v>32</v>
      </c>
      <c r="G93" s="438" t="s">
        <v>697</v>
      </c>
      <c r="H93" s="518" t="str">
        <f t="shared" ref="H93:H96" si="23">A93&amp;"-"&amp;E93&amp;F93&amp;"-"&amp;G93</f>
        <v>PK5-QI-EE</v>
      </c>
      <c r="I93" s="3465"/>
      <c r="J93" s="923" t="s">
        <v>507</v>
      </c>
      <c r="K93" s="3403"/>
      <c r="L93" s="415"/>
      <c r="M93" s="3403"/>
      <c r="N93" s="3403"/>
      <c r="O93" s="3403"/>
      <c r="P93" s="3403"/>
      <c r="Q93" s="3403"/>
      <c r="R93" s="4355"/>
      <c r="S93" s="432"/>
      <c r="T93" s="436"/>
      <c r="U93" s="436"/>
    </row>
    <row r="94" spans="1:21" s="437" customFormat="1" ht="12.75" customHeight="1">
      <c r="A94" s="397" t="s">
        <v>356</v>
      </c>
      <c r="B94" s="418" t="s">
        <v>1295</v>
      </c>
      <c r="C94" s="3440"/>
      <c r="D94" s="3413"/>
      <c r="E94" s="455" t="s">
        <v>846</v>
      </c>
      <c r="F94" s="438" t="s">
        <v>32</v>
      </c>
      <c r="G94" s="438" t="s">
        <v>697</v>
      </c>
      <c r="H94" s="454" t="str">
        <f t="shared" si="23"/>
        <v>PK5-QI-EE</v>
      </c>
      <c r="I94" s="3465"/>
      <c r="J94" s="924" t="s">
        <v>507</v>
      </c>
      <c r="K94" s="3403"/>
      <c r="L94" s="415"/>
      <c r="M94" s="3403"/>
      <c r="N94" s="3403"/>
      <c r="O94" s="3403"/>
      <c r="P94" s="3403"/>
      <c r="Q94" s="3403"/>
      <c r="R94" s="4355"/>
      <c r="S94" s="432"/>
      <c r="T94" s="436"/>
      <c r="U94" s="436"/>
    </row>
    <row r="95" spans="1:21" s="437" customFormat="1" ht="12.75" customHeight="1">
      <c r="A95" s="397" t="s">
        <v>356</v>
      </c>
      <c r="B95" s="418" t="s">
        <v>1296</v>
      </c>
      <c r="C95" s="3440"/>
      <c r="D95" s="3413"/>
      <c r="E95" s="455" t="s">
        <v>846</v>
      </c>
      <c r="F95" s="438" t="s">
        <v>32</v>
      </c>
      <c r="G95" s="438" t="s">
        <v>697</v>
      </c>
      <c r="H95" s="454" t="str">
        <f t="shared" si="23"/>
        <v>PK5-QI-EE</v>
      </c>
      <c r="I95" s="3465"/>
      <c r="J95" s="924" t="s">
        <v>507</v>
      </c>
      <c r="K95" s="3403"/>
      <c r="L95" s="415"/>
      <c r="M95" s="3403"/>
      <c r="N95" s="3403"/>
      <c r="O95" s="3403"/>
      <c r="P95" s="3403"/>
      <c r="Q95" s="3403"/>
      <c r="R95" s="4355"/>
      <c r="S95" s="432"/>
      <c r="T95" s="436"/>
      <c r="U95" s="436"/>
    </row>
    <row r="96" spans="1:21" s="437" customFormat="1" ht="12.75" customHeight="1" thickBot="1">
      <c r="A96" s="1057" t="s">
        <v>356</v>
      </c>
      <c r="B96" s="1055" t="s">
        <v>1297</v>
      </c>
      <c r="C96" s="3440"/>
      <c r="D96" s="3413"/>
      <c r="E96" s="456" t="s">
        <v>846</v>
      </c>
      <c r="F96" s="1086" t="s">
        <v>32</v>
      </c>
      <c r="G96" s="1086" t="s">
        <v>697</v>
      </c>
      <c r="H96" s="521" t="str">
        <f t="shared" si="23"/>
        <v>PK5-QI-EE</v>
      </c>
      <c r="I96" s="3465"/>
      <c r="J96" s="1058" t="s">
        <v>507</v>
      </c>
      <c r="K96" s="3403"/>
      <c r="L96" s="1056"/>
      <c r="M96" s="3403"/>
      <c r="N96" s="3403"/>
      <c r="O96" s="3403"/>
      <c r="P96" s="3403"/>
      <c r="Q96" s="3403"/>
      <c r="R96" s="4355"/>
      <c r="S96" s="432"/>
      <c r="T96" s="436"/>
      <c r="U96" s="436"/>
    </row>
    <row r="97" spans="1:21" s="437" customFormat="1" ht="12.75" customHeight="1">
      <c r="A97" s="396" t="s">
        <v>356</v>
      </c>
      <c r="B97" s="488" t="s">
        <v>1287</v>
      </c>
      <c r="C97" s="3488">
        <v>363452</v>
      </c>
      <c r="D97" s="3809">
        <v>4651</v>
      </c>
      <c r="E97" s="516" t="s">
        <v>718</v>
      </c>
      <c r="F97" s="433" t="s">
        <v>34</v>
      </c>
      <c r="G97" s="433" t="s">
        <v>536</v>
      </c>
      <c r="H97" s="516" t="str">
        <f>A97&amp;"-"&amp;E97&amp;F97&amp;"-"&amp;G97</f>
        <v>PK5-YR-ME</v>
      </c>
      <c r="I97" s="3402" t="s">
        <v>477</v>
      </c>
      <c r="J97" s="922" t="s">
        <v>1485</v>
      </c>
      <c r="K97" s="3402" t="str">
        <f>_xlfn.IFS(E97="Y","365",E97="365","30")</f>
        <v>365</v>
      </c>
      <c r="L97" s="407"/>
      <c r="M97" s="3402" t="s">
        <v>80</v>
      </c>
      <c r="N97" s="3402"/>
      <c r="O97" s="3402">
        <v>120</v>
      </c>
      <c r="P97" s="3402">
        <v>2</v>
      </c>
      <c r="Q97" s="3402">
        <f>O97*P97</f>
        <v>240</v>
      </c>
      <c r="R97" s="3402" t="s">
        <v>385</v>
      </c>
      <c r="S97" s="432" t="s">
        <v>530</v>
      </c>
      <c r="T97" s="436"/>
      <c r="U97" s="436"/>
    </row>
    <row r="98" spans="1:21" s="437" customFormat="1" ht="12.75" customHeight="1">
      <c r="A98" s="399" t="s">
        <v>356</v>
      </c>
      <c r="B98" s="426" t="s">
        <v>1290</v>
      </c>
      <c r="C98" s="3440"/>
      <c r="D98" s="3810"/>
      <c r="E98" s="461" t="s">
        <v>718</v>
      </c>
      <c r="F98" s="911" t="s">
        <v>34</v>
      </c>
      <c r="G98" s="911" t="s">
        <v>536</v>
      </c>
      <c r="H98" s="518" t="str">
        <f t="shared" ref="H98:H103" si="24">A98&amp;"-"&amp;E98&amp;F98&amp;"-"&amp;G98</f>
        <v>PK5-YR-ME</v>
      </c>
      <c r="I98" s="3403"/>
      <c r="J98" s="923" t="s">
        <v>1485</v>
      </c>
      <c r="K98" s="3403"/>
      <c r="L98" s="429"/>
      <c r="M98" s="3403"/>
      <c r="N98" s="3403"/>
      <c r="O98" s="3403"/>
      <c r="P98" s="3403"/>
      <c r="Q98" s="3403"/>
      <c r="R98" s="3403"/>
      <c r="S98" s="432"/>
      <c r="T98" s="436"/>
      <c r="U98" s="436"/>
    </row>
    <row r="99" spans="1:21" s="437" customFormat="1" ht="12.75" customHeight="1">
      <c r="A99" s="399" t="s">
        <v>356</v>
      </c>
      <c r="B99" s="426" t="s">
        <v>1288</v>
      </c>
      <c r="C99" s="3440"/>
      <c r="D99" s="3810"/>
      <c r="E99" s="461" t="s">
        <v>718</v>
      </c>
      <c r="F99" s="911" t="s">
        <v>34</v>
      </c>
      <c r="G99" s="911" t="s">
        <v>536</v>
      </c>
      <c r="H99" s="518" t="str">
        <f t="shared" si="24"/>
        <v>PK5-YR-ME</v>
      </c>
      <c r="I99" s="3403"/>
      <c r="J99" s="923" t="s">
        <v>1485</v>
      </c>
      <c r="K99" s="3403"/>
      <c r="L99" s="429"/>
      <c r="M99" s="3403"/>
      <c r="N99" s="3403"/>
      <c r="O99" s="3403"/>
      <c r="P99" s="3403"/>
      <c r="Q99" s="3403"/>
      <c r="R99" s="3403"/>
      <c r="S99" s="1667">
        <v>44531</v>
      </c>
      <c r="T99" s="436"/>
      <c r="U99" s="436"/>
    </row>
    <row r="100" spans="1:21" s="437" customFormat="1" ht="12.75" customHeight="1">
      <c r="A100" s="1655" t="s">
        <v>356</v>
      </c>
      <c r="B100" s="1656" t="s">
        <v>1289</v>
      </c>
      <c r="C100" s="3595"/>
      <c r="D100" s="4736"/>
      <c r="E100" s="1647" t="s">
        <v>718</v>
      </c>
      <c r="F100" s="1101" t="s">
        <v>34</v>
      </c>
      <c r="G100" s="1101" t="s">
        <v>536</v>
      </c>
      <c r="H100" s="1657" t="str">
        <f t="shared" si="24"/>
        <v>PK5-YR-ME</v>
      </c>
      <c r="I100" s="3579"/>
      <c r="J100" s="1648" t="s">
        <v>1485</v>
      </c>
      <c r="K100" s="3579"/>
      <c r="L100" s="1645"/>
      <c r="M100" s="3579"/>
      <c r="N100" s="3579"/>
      <c r="O100" s="3579"/>
      <c r="P100" s="3579"/>
      <c r="Q100" s="3579"/>
      <c r="R100" s="3579"/>
      <c r="S100" s="432"/>
      <c r="T100" s="436"/>
      <c r="U100" s="436"/>
    </row>
    <row r="101" spans="1:21" s="437" customFormat="1" ht="12.75" customHeight="1">
      <c r="A101" s="1658" t="s">
        <v>356</v>
      </c>
      <c r="B101" s="1659" t="s">
        <v>1291</v>
      </c>
      <c r="C101" s="3594">
        <v>364513</v>
      </c>
      <c r="D101" s="4735">
        <v>5752</v>
      </c>
      <c r="E101" s="1650" t="s">
        <v>718</v>
      </c>
      <c r="F101" s="1651" t="s">
        <v>34</v>
      </c>
      <c r="G101" s="1651" t="s">
        <v>536</v>
      </c>
      <c r="H101" s="1660" t="str">
        <f t="shared" si="24"/>
        <v>PK5-YR-ME</v>
      </c>
      <c r="I101" s="3578" t="s">
        <v>477</v>
      </c>
      <c r="J101" s="1652" t="s">
        <v>1486</v>
      </c>
      <c r="K101" s="3578">
        <v>365</v>
      </c>
      <c r="L101" s="1661"/>
      <c r="M101" s="3578" t="s">
        <v>80</v>
      </c>
      <c r="N101" s="3578"/>
      <c r="O101" s="3578">
        <v>120</v>
      </c>
      <c r="P101" s="3578">
        <v>2</v>
      </c>
      <c r="Q101" s="3578">
        <v>240</v>
      </c>
      <c r="R101" s="3578" t="s">
        <v>385</v>
      </c>
      <c r="S101" s="432"/>
      <c r="T101" s="436"/>
      <c r="U101" s="436"/>
    </row>
    <row r="102" spans="1:21" s="437" customFormat="1" ht="12.75" customHeight="1">
      <c r="A102" s="399" t="s">
        <v>356</v>
      </c>
      <c r="B102" s="426" t="s">
        <v>1292</v>
      </c>
      <c r="C102" s="3440"/>
      <c r="D102" s="3810"/>
      <c r="E102" s="461" t="s">
        <v>718</v>
      </c>
      <c r="F102" s="911" t="s">
        <v>34</v>
      </c>
      <c r="G102" s="911" t="s">
        <v>536</v>
      </c>
      <c r="H102" s="518" t="str">
        <f t="shared" si="24"/>
        <v>PK5-YR-ME</v>
      </c>
      <c r="I102" s="3403"/>
      <c r="J102" s="923" t="s">
        <v>1486</v>
      </c>
      <c r="K102" s="3403"/>
      <c r="L102" s="429"/>
      <c r="M102" s="3403"/>
      <c r="N102" s="3403"/>
      <c r="O102" s="3403"/>
      <c r="P102" s="3403"/>
      <c r="Q102" s="3403"/>
      <c r="R102" s="3403"/>
      <c r="S102" s="1668">
        <v>44906</v>
      </c>
      <c r="T102" s="436"/>
      <c r="U102" s="436"/>
    </row>
    <row r="103" spans="1:21" s="437" customFormat="1" ht="12.75" customHeight="1">
      <c r="A103" s="399" t="s">
        <v>356</v>
      </c>
      <c r="B103" s="426" t="s">
        <v>1293</v>
      </c>
      <c r="C103" s="3440"/>
      <c r="D103" s="3810"/>
      <c r="E103" s="461" t="s">
        <v>718</v>
      </c>
      <c r="F103" s="911" t="s">
        <v>34</v>
      </c>
      <c r="G103" s="911" t="s">
        <v>536</v>
      </c>
      <c r="H103" s="518" t="str">
        <f t="shared" si="24"/>
        <v>PK5-YR-ME</v>
      </c>
      <c r="I103" s="3403"/>
      <c r="J103" s="923" t="s">
        <v>1486</v>
      </c>
      <c r="K103" s="3403"/>
      <c r="L103" s="429"/>
      <c r="M103" s="3403"/>
      <c r="N103" s="3403"/>
      <c r="O103" s="3403"/>
      <c r="P103" s="3403"/>
      <c r="Q103" s="3403"/>
      <c r="R103" s="3403"/>
      <c r="S103" s="432"/>
      <c r="T103" s="436"/>
      <c r="U103" s="436"/>
    </row>
    <row r="104" spans="1:21" s="437" customFormat="1" ht="12.75" customHeight="1">
      <c r="A104" s="1662" t="s">
        <v>356</v>
      </c>
      <c r="B104" s="1663" t="s">
        <v>1294</v>
      </c>
      <c r="C104" s="3595"/>
      <c r="D104" s="4736"/>
      <c r="E104" s="534" t="s">
        <v>718</v>
      </c>
      <c r="F104" s="1101" t="s">
        <v>34</v>
      </c>
      <c r="G104" s="1101" t="s">
        <v>536</v>
      </c>
      <c r="H104" s="1657" t="str">
        <f t="shared" ref="H104:H107" si="25">A104&amp;"-"&amp;E104&amp;F104&amp;"-"&amp;G104</f>
        <v>PK5-YR-ME</v>
      </c>
      <c r="I104" s="3579"/>
      <c r="J104" s="1664" t="s">
        <v>1486</v>
      </c>
      <c r="K104" s="3579"/>
      <c r="L104" s="1665"/>
      <c r="M104" s="3579"/>
      <c r="N104" s="3579"/>
      <c r="O104" s="3579"/>
      <c r="P104" s="3579"/>
      <c r="Q104" s="3579"/>
      <c r="R104" s="3579"/>
      <c r="S104" s="432"/>
      <c r="T104" s="436"/>
      <c r="U104" s="436"/>
    </row>
    <row r="105" spans="1:21" s="437" customFormat="1" ht="12.75" customHeight="1">
      <c r="A105" s="399" t="s">
        <v>356</v>
      </c>
      <c r="B105" s="426" t="s">
        <v>1295</v>
      </c>
      <c r="C105" s="3594">
        <v>364514</v>
      </c>
      <c r="D105" s="4735">
        <v>5756</v>
      </c>
      <c r="E105" s="461" t="s">
        <v>718</v>
      </c>
      <c r="F105" s="911" t="s">
        <v>34</v>
      </c>
      <c r="G105" s="911" t="s">
        <v>536</v>
      </c>
      <c r="H105" s="518" t="str">
        <f t="shared" si="25"/>
        <v>PK5-YR-ME</v>
      </c>
      <c r="I105" s="3578" t="s">
        <v>477</v>
      </c>
      <c r="J105" s="923" t="s">
        <v>1492</v>
      </c>
      <c r="K105" s="3578">
        <v>365</v>
      </c>
      <c r="L105" s="429"/>
      <c r="M105" s="3578" t="s">
        <v>80</v>
      </c>
      <c r="N105" s="3578"/>
      <c r="O105" s="3578">
        <v>120</v>
      </c>
      <c r="P105" s="3578">
        <v>2</v>
      </c>
      <c r="Q105" s="3578">
        <v>240</v>
      </c>
      <c r="R105" s="4737" t="s">
        <v>385</v>
      </c>
      <c r="S105" s="432"/>
      <c r="T105" s="436"/>
      <c r="U105" s="436"/>
    </row>
    <row r="106" spans="1:21" s="437" customFormat="1" ht="12.75" customHeight="1">
      <c r="A106" s="397" t="s">
        <v>356</v>
      </c>
      <c r="B106" s="418" t="s">
        <v>1296</v>
      </c>
      <c r="C106" s="3440"/>
      <c r="D106" s="3810"/>
      <c r="E106" s="455" t="s">
        <v>718</v>
      </c>
      <c r="F106" s="438" t="s">
        <v>34</v>
      </c>
      <c r="G106" s="438" t="s">
        <v>536</v>
      </c>
      <c r="H106" s="454" t="str">
        <f t="shared" si="25"/>
        <v>PK5-YR-ME</v>
      </c>
      <c r="I106" s="3403"/>
      <c r="J106" s="924" t="s">
        <v>1492</v>
      </c>
      <c r="K106" s="3403"/>
      <c r="L106" s="415"/>
      <c r="M106" s="3403"/>
      <c r="N106" s="3403"/>
      <c r="O106" s="3403"/>
      <c r="P106" s="3403"/>
      <c r="Q106" s="3403"/>
      <c r="R106" s="3403"/>
      <c r="S106" s="432"/>
      <c r="T106" s="436"/>
      <c r="U106" s="436"/>
    </row>
    <row r="107" spans="1:21" s="437" customFormat="1" ht="12.75" customHeight="1" thickBot="1">
      <c r="A107" s="398" t="s">
        <v>356</v>
      </c>
      <c r="B107" s="472" t="s">
        <v>1297</v>
      </c>
      <c r="C107" s="3448"/>
      <c r="D107" s="3811"/>
      <c r="E107" s="459" t="s">
        <v>718</v>
      </c>
      <c r="F107" s="442" t="s">
        <v>34</v>
      </c>
      <c r="G107" s="442" t="s">
        <v>536</v>
      </c>
      <c r="H107" s="458" t="str">
        <f t="shared" si="25"/>
        <v>PK5-YR-ME</v>
      </c>
      <c r="I107" s="3416"/>
      <c r="J107" s="925" t="s">
        <v>1492</v>
      </c>
      <c r="K107" s="3416"/>
      <c r="L107" s="423"/>
      <c r="M107" s="3416"/>
      <c r="N107" s="3416"/>
      <c r="O107" s="3416"/>
      <c r="P107" s="3416"/>
      <c r="Q107" s="3416"/>
      <c r="R107" s="3416"/>
      <c r="S107" s="432"/>
      <c r="T107" s="436"/>
      <c r="U107" s="436"/>
    </row>
    <row r="108" spans="1:21" s="437" customFormat="1" ht="12.75" customHeight="1">
      <c r="A108" s="399" t="s">
        <v>356</v>
      </c>
      <c r="B108" s="426" t="s">
        <v>1287</v>
      </c>
      <c r="C108" s="3440">
        <v>363453</v>
      </c>
      <c r="D108" s="3413">
        <v>4652</v>
      </c>
      <c r="E108" s="461" t="s">
        <v>718</v>
      </c>
      <c r="F108" s="911" t="s">
        <v>32</v>
      </c>
      <c r="G108" s="911" t="s">
        <v>536</v>
      </c>
      <c r="H108" s="518" t="str">
        <f>A108&amp;"-"&amp;E108&amp;F108&amp;"-"&amp;G108</f>
        <v>PK5-YI-ME</v>
      </c>
      <c r="I108" s="3465" t="s">
        <v>492</v>
      </c>
      <c r="J108" s="923" t="s">
        <v>494</v>
      </c>
      <c r="K108" s="3402" t="str">
        <f>_xlfn.IFS(E108="Y","365",E108="365","30")</f>
        <v>365</v>
      </c>
      <c r="L108" s="429"/>
      <c r="M108" s="3402" t="s">
        <v>80</v>
      </c>
      <c r="N108" s="3402"/>
      <c r="O108" s="3402">
        <v>10</v>
      </c>
      <c r="P108" s="3402">
        <v>1</v>
      </c>
      <c r="Q108" s="3402">
        <v>20</v>
      </c>
      <c r="R108" s="4354" t="s">
        <v>383</v>
      </c>
      <c r="S108" s="432" t="s">
        <v>529</v>
      </c>
      <c r="T108" s="436"/>
      <c r="U108" s="436"/>
    </row>
    <row r="109" spans="1:21" s="437" customFormat="1" ht="12.75" customHeight="1">
      <c r="A109" s="399" t="s">
        <v>356</v>
      </c>
      <c r="B109" s="426" t="s">
        <v>1290</v>
      </c>
      <c r="C109" s="3440"/>
      <c r="D109" s="3413"/>
      <c r="E109" s="461" t="s">
        <v>718</v>
      </c>
      <c r="F109" s="911" t="s">
        <v>32</v>
      </c>
      <c r="G109" s="911" t="s">
        <v>536</v>
      </c>
      <c r="H109" s="518" t="str">
        <f t="shared" ref="H109:H114" si="26">A109&amp;"-"&amp;E109&amp;F109&amp;"-"&amp;G109</f>
        <v>PK5-YI-ME</v>
      </c>
      <c r="I109" s="3465"/>
      <c r="J109" s="923" t="s">
        <v>494</v>
      </c>
      <c r="K109" s="3403"/>
      <c r="L109" s="429"/>
      <c r="M109" s="3403"/>
      <c r="N109" s="3403"/>
      <c r="O109" s="3403"/>
      <c r="P109" s="3403"/>
      <c r="Q109" s="3403"/>
      <c r="R109" s="4355"/>
      <c r="S109" s="432"/>
      <c r="T109" s="436"/>
      <c r="U109" s="436"/>
    </row>
    <row r="110" spans="1:21" s="437" customFormat="1" ht="12.75" customHeight="1">
      <c r="A110" s="399" t="s">
        <v>356</v>
      </c>
      <c r="B110" s="426" t="s">
        <v>1288</v>
      </c>
      <c r="C110" s="3440"/>
      <c r="D110" s="3413"/>
      <c r="E110" s="461" t="s">
        <v>718</v>
      </c>
      <c r="F110" s="911" t="s">
        <v>32</v>
      </c>
      <c r="G110" s="911" t="s">
        <v>536</v>
      </c>
      <c r="H110" s="518" t="str">
        <f t="shared" si="26"/>
        <v>PK5-YI-ME</v>
      </c>
      <c r="I110" s="3465"/>
      <c r="J110" s="923" t="s">
        <v>494</v>
      </c>
      <c r="K110" s="3403"/>
      <c r="L110" s="429"/>
      <c r="M110" s="3403"/>
      <c r="N110" s="3403"/>
      <c r="O110" s="3403"/>
      <c r="P110" s="3403"/>
      <c r="Q110" s="3403"/>
      <c r="R110" s="4355"/>
      <c r="S110" s="432"/>
      <c r="T110" s="436"/>
      <c r="U110" s="436"/>
    </row>
    <row r="111" spans="1:21" s="437" customFormat="1" ht="12.75" customHeight="1">
      <c r="A111" s="399" t="s">
        <v>356</v>
      </c>
      <c r="B111" s="426" t="s">
        <v>1289</v>
      </c>
      <c r="C111" s="3440"/>
      <c r="D111" s="3413"/>
      <c r="E111" s="461" t="s">
        <v>718</v>
      </c>
      <c r="F111" s="911" t="s">
        <v>32</v>
      </c>
      <c r="G111" s="911" t="s">
        <v>536</v>
      </c>
      <c r="H111" s="518" t="str">
        <f t="shared" si="26"/>
        <v>PK5-YI-ME</v>
      </c>
      <c r="I111" s="3465"/>
      <c r="J111" s="923" t="s">
        <v>494</v>
      </c>
      <c r="K111" s="3403"/>
      <c r="L111" s="429"/>
      <c r="M111" s="3403"/>
      <c r="N111" s="3403"/>
      <c r="O111" s="3403"/>
      <c r="P111" s="3403"/>
      <c r="Q111" s="3403"/>
      <c r="R111" s="4355"/>
      <c r="S111" s="432"/>
      <c r="T111" s="436"/>
      <c r="U111" s="436"/>
    </row>
    <row r="112" spans="1:21" s="437" customFormat="1" ht="12.75" customHeight="1">
      <c r="A112" s="399" t="s">
        <v>356</v>
      </c>
      <c r="B112" s="426" t="s">
        <v>1291</v>
      </c>
      <c r="C112" s="3440"/>
      <c r="D112" s="3413"/>
      <c r="E112" s="461" t="s">
        <v>718</v>
      </c>
      <c r="F112" s="911" t="s">
        <v>32</v>
      </c>
      <c r="G112" s="911" t="s">
        <v>536</v>
      </c>
      <c r="H112" s="518" t="str">
        <f t="shared" si="26"/>
        <v>PK5-YI-ME</v>
      </c>
      <c r="I112" s="3465"/>
      <c r="J112" s="923" t="s">
        <v>494</v>
      </c>
      <c r="K112" s="3403"/>
      <c r="L112" s="429"/>
      <c r="M112" s="3403"/>
      <c r="N112" s="3403"/>
      <c r="O112" s="3403"/>
      <c r="P112" s="3403"/>
      <c r="Q112" s="3403"/>
      <c r="R112" s="4355"/>
      <c r="S112" s="432"/>
      <c r="T112" s="436"/>
      <c r="U112" s="436"/>
    </row>
    <row r="113" spans="1:21" s="437" customFormat="1" ht="12.75" customHeight="1">
      <c r="A113" s="399" t="s">
        <v>356</v>
      </c>
      <c r="B113" s="426" t="s">
        <v>1292</v>
      </c>
      <c r="C113" s="3440"/>
      <c r="D113" s="3413"/>
      <c r="E113" s="461" t="s">
        <v>718</v>
      </c>
      <c r="F113" s="911" t="s">
        <v>32</v>
      </c>
      <c r="G113" s="911" t="s">
        <v>536</v>
      </c>
      <c r="H113" s="518" t="str">
        <f t="shared" si="26"/>
        <v>PK5-YI-ME</v>
      </c>
      <c r="I113" s="3465"/>
      <c r="J113" s="923" t="s">
        <v>494</v>
      </c>
      <c r="K113" s="3403"/>
      <c r="L113" s="429"/>
      <c r="M113" s="3403"/>
      <c r="N113" s="3403"/>
      <c r="O113" s="3403"/>
      <c r="P113" s="3403"/>
      <c r="Q113" s="3403"/>
      <c r="R113" s="4355"/>
      <c r="S113" s="432"/>
      <c r="T113" s="436"/>
      <c r="U113" s="436"/>
    </row>
    <row r="114" spans="1:21" s="437" customFormat="1" ht="12.75" customHeight="1">
      <c r="A114" s="399" t="s">
        <v>356</v>
      </c>
      <c r="B114" s="426" t="s">
        <v>1293</v>
      </c>
      <c r="C114" s="3440"/>
      <c r="D114" s="3413"/>
      <c r="E114" s="461" t="s">
        <v>718</v>
      </c>
      <c r="F114" s="911" t="s">
        <v>32</v>
      </c>
      <c r="G114" s="911" t="s">
        <v>536</v>
      </c>
      <c r="H114" s="518" t="str">
        <f t="shared" si="26"/>
        <v>PK5-YI-ME</v>
      </c>
      <c r="I114" s="3465"/>
      <c r="J114" s="923" t="s">
        <v>494</v>
      </c>
      <c r="K114" s="3403"/>
      <c r="L114" s="429"/>
      <c r="M114" s="3403"/>
      <c r="N114" s="3403"/>
      <c r="O114" s="3403"/>
      <c r="P114" s="3403"/>
      <c r="Q114" s="3403"/>
      <c r="R114" s="4355"/>
      <c r="S114" s="432"/>
      <c r="T114" s="436"/>
      <c r="U114" s="436"/>
    </row>
    <row r="115" spans="1:21" s="437" customFormat="1" ht="12.75" customHeight="1">
      <c r="A115" s="397" t="s">
        <v>356</v>
      </c>
      <c r="B115" s="418" t="s">
        <v>1294</v>
      </c>
      <c r="C115" s="3440"/>
      <c r="D115" s="3413"/>
      <c r="E115" s="455" t="s">
        <v>718</v>
      </c>
      <c r="F115" s="438" t="s">
        <v>32</v>
      </c>
      <c r="G115" s="438" t="s">
        <v>536</v>
      </c>
      <c r="H115" s="518" t="str">
        <f t="shared" ref="H115:H129" si="27">A115&amp;"-"&amp;E115&amp;F115&amp;"-"&amp;G115</f>
        <v>PK5-YI-ME</v>
      </c>
      <c r="I115" s="3465"/>
      <c r="J115" s="924" t="s">
        <v>494</v>
      </c>
      <c r="K115" s="3403"/>
      <c r="L115" s="415"/>
      <c r="M115" s="3403"/>
      <c r="N115" s="3403"/>
      <c r="O115" s="3403"/>
      <c r="P115" s="3403"/>
      <c r="Q115" s="3403"/>
      <c r="R115" s="4355"/>
      <c r="S115" s="432"/>
      <c r="T115" s="436"/>
      <c r="U115" s="436"/>
    </row>
    <row r="116" spans="1:21" s="437" customFormat="1" ht="12.75" customHeight="1">
      <c r="A116" s="397" t="s">
        <v>356</v>
      </c>
      <c r="B116" s="418" t="s">
        <v>1295</v>
      </c>
      <c r="C116" s="3440"/>
      <c r="D116" s="3413"/>
      <c r="E116" s="455" t="s">
        <v>718</v>
      </c>
      <c r="F116" s="438" t="s">
        <v>32</v>
      </c>
      <c r="G116" s="438" t="s">
        <v>536</v>
      </c>
      <c r="H116" s="454" t="str">
        <f t="shared" si="27"/>
        <v>PK5-YI-ME</v>
      </c>
      <c r="I116" s="3465"/>
      <c r="J116" s="924" t="s">
        <v>494</v>
      </c>
      <c r="K116" s="3403"/>
      <c r="L116" s="415"/>
      <c r="M116" s="3403"/>
      <c r="N116" s="3403"/>
      <c r="O116" s="3403"/>
      <c r="P116" s="3403"/>
      <c r="Q116" s="3403"/>
      <c r="R116" s="4355"/>
      <c r="S116" s="432"/>
      <c r="T116" s="436"/>
      <c r="U116" s="436"/>
    </row>
    <row r="117" spans="1:21" s="437" customFormat="1" ht="12.75" customHeight="1">
      <c r="A117" s="397" t="s">
        <v>356</v>
      </c>
      <c r="B117" s="418" t="s">
        <v>1296</v>
      </c>
      <c r="C117" s="3440"/>
      <c r="D117" s="3413"/>
      <c r="E117" s="455" t="s">
        <v>718</v>
      </c>
      <c r="F117" s="438" t="s">
        <v>32</v>
      </c>
      <c r="G117" s="438" t="s">
        <v>536</v>
      </c>
      <c r="H117" s="454" t="str">
        <f t="shared" si="27"/>
        <v>PK5-YI-ME</v>
      </c>
      <c r="I117" s="3465"/>
      <c r="J117" s="924" t="s">
        <v>494</v>
      </c>
      <c r="K117" s="3403"/>
      <c r="L117" s="415"/>
      <c r="M117" s="3403"/>
      <c r="N117" s="3403"/>
      <c r="O117" s="3403"/>
      <c r="P117" s="3403"/>
      <c r="Q117" s="3403"/>
      <c r="R117" s="4355"/>
      <c r="S117" s="432"/>
      <c r="T117" s="436"/>
      <c r="U117" s="436"/>
    </row>
    <row r="118" spans="1:21" s="437" customFormat="1" ht="12.75" customHeight="1" thickBot="1">
      <c r="A118" s="398" t="s">
        <v>356</v>
      </c>
      <c r="B118" s="472" t="s">
        <v>1297</v>
      </c>
      <c r="C118" s="3448"/>
      <c r="D118" s="3414"/>
      <c r="E118" s="459" t="s">
        <v>718</v>
      </c>
      <c r="F118" s="442" t="s">
        <v>32</v>
      </c>
      <c r="G118" s="442" t="s">
        <v>536</v>
      </c>
      <c r="H118" s="458" t="str">
        <f t="shared" si="27"/>
        <v>PK5-YI-ME</v>
      </c>
      <c r="I118" s="3577"/>
      <c r="J118" s="925" t="s">
        <v>494</v>
      </c>
      <c r="K118" s="3416"/>
      <c r="L118" s="423"/>
      <c r="M118" s="3416"/>
      <c r="N118" s="3416"/>
      <c r="O118" s="3416"/>
      <c r="P118" s="3416"/>
      <c r="Q118" s="3416"/>
      <c r="R118" s="4356"/>
      <c r="S118" s="432"/>
      <c r="T118" s="436"/>
      <c r="U118" s="436"/>
    </row>
    <row r="119" spans="1:21" s="437" customFormat="1" ht="12.75" customHeight="1">
      <c r="A119" s="399" t="s">
        <v>356</v>
      </c>
      <c r="B119" s="426" t="s">
        <v>1287</v>
      </c>
      <c r="C119" s="3488">
        <v>363454</v>
      </c>
      <c r="D119" s="3489">
        <v>4653</v>
      </c>
      <c r="E119" s="461" t="s">
        <v>718</v>
      </c>
      <c r="F119" s="911" t="s">
        <v>34</v>
      </c>
      <c r="G119" s="911" t="s">
        <v>536</v>
      </c>
      <c r="H119" s="518" t="str">
        <f t="shared" si="27"/>
        <v>PK5-YR-ME</v>
      </c>
      <c r="I119" s="3465" t="s">
        <v>489</v>
      </c>
      <c r="J119" s="923" t="s">
        <v>491</v>
      </c>
      <c r="K119" s="3402" t="str">
        <f>_xlfn.IFS(E119="Y","365",E119="365","30")</f>
        <v>365</v>
      </c>
      <c r="L119" s="429"/>
      <c r="M119" s="3402" t="s">
        <v>80</v>
      </c>
      <c r="N119" s="3402"/>
      <c r="O119" s="3402">
        <v>120</v>
      </c>
      <c r="P119" s="3402">
        <v>2</v>
      </c>
      <c r="Q119" s="3402">
        <f>O119*P119</f>
        <v>240</v>
      </c>
      <c r="R119" s="4354" t="s">
        <v>385</v>
      </c>
      <c r="S119" s="437" t="s">
        <v>530</v>
      </c>
      <c r="T119" s="436"/>
      <c r="U119" s="436"/>
    </row>
    <row r="120" spans="1:21" s="437" customFormat="1" ht="12.75" customHeight="1">
      <c r="A120" s="399" t="s">
        <v>356</v>
      </c>
      <c r="B120" s="426" t="s">
        <v>1290</v>
      </c>
      <c r="C120" s="3440"/>
      <c r="D120" s="3413"/>
      <c r="E120" s="461" t="s">
        <v>718</v>
      </c>
      <c r="F120" s="911" t="s">
        <v>34</v>
      </c>
      <c r="G120" s="911" t="s">
        <v>536</v>
      </c>
      <c r="H120" s="461" t="str">
        <f t="shared" ref="H120:H125" si="28">A120&amp;"-"&amp;E120&amp;F120&amp;"-"&amp;G120</f>
        <v>PK5-YR-ME</v>
      </c>
      <c r="I120" s="3465"/>
      <c r="J120" s="923" t="s">
        <v>491</v>
      </c>
      <c r="K120" s="3403"/>
      <c r="L120" s="429"/>
      <c r="M120" s="3403"/>
      <c r="N120" s="3403"/>
      <c r="O120" s="3403"/>
      <c r="P120" s="3403"/>
      <c r="Q120" s="3403"/>
      <c r="R120" s="4355"/>
      <c r="T120" s="436"/>
      <c r="U120" s="436"/>
    </row>
    <row r="121" spans="1:21" s="437" customFormat="1" ht="12.75" customHeight="1">
      <c r="A121" s="399" t="s">
        <v>356</v>
      </c>
      <c r="B121" s="426" t="s">
        <v>1288</v>
      </c>
      <c r="C121" s="3440"/>
      <c r="D121" s="3413"/>
      <c r="E121" s="461" t="s">
        <v>718</v>
      </c>
      <c r="F121" s="911" t="s">
        <v>34</v>
      </c>
      <c r="G121" s="911" t="s">
        <v>536</v>
      </c>
      <c r="H121" s="461" t="str">
        <f t="shared" si="28"/>
        <v>PK5-YR-ME</v>
      </c>
      <c r="I121" s="3465"/>
      <c r="J121" s="923" t="s">
        <v>491</v>
      </c>
      <c r="K121" s="3403"/>
      <c r="L121" s="429"/>
      <c r="M121" s="3403"/>
      <c r="N121" s="3403"/>
      <c r="O121" s="3403"/>
      <c r="P121" s="3403"/>
      <c r="Q121" s="3403"/>
      <c r="R121" s="4355"/>
      <c r="T121" s="436"/>
      <c r="U121" s="436"/>
    </row>
    <row r="122" spans="1:21" s="437" customFormat="1" ht="12.75" customHeight="1">
      <c r="A122" s="399" t="s">
        <v>356</v>
      </c>
      <c r="B122" s="426" t="s">
        <v>1289</v>
      </c>
      <c r="C122" s="3440"/>
      <c r="D122" s="3413"/>
      <c r="E122" s="461" t="s">
        <v>718</v>
      </c>
      <c r="F122" s="911" t="s">
        <v>34</v>
      </c>
      <c r="G122" s="911" t="s">
        <v>536</v>
      </c>
      <c r="H122" s="461" t="str">
        <f t="shared" si="28"/>
        <v>PK5-YR-ME</v>
      </c>
      <c r="I122" s="3465"/>
      <c r="J122" s="923" t="s">
        <v>491</v>
      </c>
      <c r="K122" s="3403"/>
      <c r="L122" s="429"/>
      <c r="M122" s="3403"/>
      <c r="N122" s="3403"/>
      <c r="O122" s="3403"/>
      <c r="P122" s="3403"/>
      <c r="Q122" s="3403"/>
      <c r="R122" s="4355"/>
      <c r="T122" s="436"/>
      <c r="U122" s="436"/>
    </row>
    <row r="123" spans="1:21" s="437" customFormat="1" ht="12.75" customHeight="1">
      <c r="A123" s="399" t="s">
        <v>356</v>
      </c>
      <c r="B123" s="426" t="s">
        <v>1291</v>
      </c>
      <c r="C123" s="3440"/>
      <c r="D123" s="3413"/>
      <c r="E123" s="461" t="s">
        <v>718</v>
      </c>
      <c r="F123" s="911" t="s">
        <v>34</v>
      </c>
      <c r="G123" s="911" t="s">
        <v>536</v>
      </c>
      <c r="H123" s="461" t="str">
        <f t="shared" si="28"/>
        <v>PK5-YR-ME</v>
      </c>
      <c r="I123" s="3465"/>
      <c r="J123" s="923" t="s">
        <v>491</v>
      </c>
      <c r="K123" s="3403"/>
      <c r="L123" s="429"/>
      <c r="M123" s="3403"/>
      <c r="N123" s="3403"/>
      <c r="O123" s="3403"/>
      <c r="P123" s="3403"/>
      <c r="Q123" s="3403"/>
      <c r="R123" s="4355"/>
      <c r="T123" s="436"/>
      <c r="U123" s="436"/>
    </row>
    <row r="124" spans="1:21" s="437" customFormat="1" ht="12.75" customHeight="1">
      <c r="A124" s="399" t="s">
        <v>356</v>
      </c>
      <c r="B124" s="426" t="s">
        <v>1292</v>
      </c>
      <c r="C124" s="3440"/>
      <c r="D124" s="3413"/>
      <c r="E124" s="461" t="s">
        <v>718</v>
      </c>
      <c r="F124" s="911" t="s">
        <v>34</v>
      </c>
      <c r="G124" s="911" t="s">
        <v>536</v>
      </c>
      <c r="H124" s="461" t="str">
        <f t="shared" si="28"/>
        <v>PK5-YR-ME</v>
      </c>
      <c r="I124" s="3465"/>
      <c r="J124" s="923" t="s">
        <v>491</v>
      </c>
      <c r="K124" s="3403"/>
      <c r="L124" s="429"/>
      <c r="M124" s="3403"/>
      <c r="N124" s="3403"/>
      <c r="O124" s="3403"/>
      <c r="P124" s="3403"/>
      <c r="Q124" s="3403"/>
      <c r="R124" s="4355"/>
      <c r="T124" s="436"/>
      <c r="U124" s="436"/>
    </row>
    <row r="125" spans="1:21" s="437" customFormat="1" ht="12.75" customHeight="1">
      <c r="A125" s="399" t="s">
        <v>356</v>
      </c>
      <c r="B125" s="426" t="s">
        <v>1293</v>
      </c>
      <c r="C125" s="3440"/>
      <c r="D125" s="3413"/>
      <c r="E125" s="461" t="s">
        <v>718</v>
      </c>
      <c r="F125" s="911" t="s">
        <v>34</v>
      </c>
      <c r="G125" s="911" t="s">
        <v>536</v>
      </c>
      <c r="H125" s="461" t="str">
        <f t="shared" si="28"/>
        <v>PK5-YR-ME</v>
      </c>
      <c r="I125" s="3465"/>
      <c r="J125" s="923" t="s">
        <v>491</v>
      </c>
      <c r="K125" s="3403"/>
      <c r="L125" s="429"/>
      <c r="M125" s="3403"/>
      <c r="N125" s="3403"/>
      <c r="O125" s="3403"/>
      <c r="P125" s="3403"/>
      <c r="Q125" s="3403"/>
      <c r="R125" s="4355"/>
      <c r="T125" s="436"/>
      <c r="U125" s="436"/>
    </row>
    <row r="126" spans="1:21" s="437" customFormat="1" ht="12.75" customHeight="1">
      <c r="A126" s="397" t="s">
        <v>356</v>
      </c>
      <c r="B126" s="418" t="s">
        <v>1294</v>
      </c>
      <c r="C126" s="3440"/>
      <c r="D126" s="3413"/>
      <c r="E126" s="455" t="s">
        <v>718</v>
      </c>
      <c r="F126" s="438" t="s">
        <v>34</v>
      </c>
      <c r="G126" s="438" t="s">
        <v>536</v>
      </c>
      <c r="H126" s="455" t="str">
        <f t="shared" si="27"/>
        <v>PK5-YR-ME</v>
      </c>
      <c r="I126" s="3465"/>
      <c r="J126" s="924" t="s">
        <v>491</v>
      </c>
      <c r="K126" s="3403"/>
      <c r="L126" s="415"/>
      <c r="M126" s="3403"/>
      <c r="N126" s="3403"/>
      <c r="O126" s="3403"/>
      <c r="P126" s="3403"/>
      <c r="Q126" s="3403"/>
      <c r="R126" s="4355"/>
      <c r="S126" s="432"/>
      <c r="T126" s="436"/>
      <c r="U126" s="436"/>
    </row>
    <row r="127" spans="1:21" s="437" customFormat="1" ht="12.75" customHeight="1">
      <c r="A127" s="397" t="s">
        <v>356</v>
      </c>
      <c r="B127" s="418" t="s">
        <v>1295</v>
      </c>
      <c r="C127" s="3440"/>
      <c r="D127" s="3413"/>
      <c r="E127" s="455" t="s">
        <v>718</v>
      </c>
      <c r="F127" s="438" t="s">
        <v>34</v>
      </c>
      <c r="G127" s="438" t="s">
        <v>536</v>
      </c>
      <c r="H127" s="455" t="str">
        <f t="shared" si="27"/>
        <v>PK5-YR-ME</v>
      </c>
      <c r="I127" s="3465"/>
      <c r="J127" s="924" t="s">
        <v>491</v>
      </c>
      <c r="K127" s="3403"/>
      <c r="L127" s="415"/>
      <c r="M127" s="3403"/>
      <c r="N127" s="3403"/>
      <c r="O127" s="3403"/>
      <c r="P127" s="3403"/>
      <c r="Q127" s="3403"/>
      <c r="R127" s="4355"/>
      <c r="S127" s="432"/>
      <c r="T127" s="436"/>
      <c r="U127" s="436"/>
    </row>
    <row r="128" spans="1:21" s="437" customFormat="1" ht="12.75" customHeight="1">
      <c r="A128" s="397" t="s">
        <v>356</v>
      </c>
      <c r="B128" s="418" t="s">
        <v>1296</v>
      </c>
      <c r="C128" s="3440"/>
      <c r="D128" s="3413"/>
      <c r="E128" s="455" t="s">
        <v>718</v>
      </c>
      <c r="F128" s="438" t="s">
        <v>34</v>
      </c>
      <c r="G128" s="438" t="s">
        <v>536</v>
      </c>
      <c r="H128" s="455" t="str">
        <f t="shared" si="27"/>
        <v>PK5-YR-ME</v>
      </c>
      <c r="I128" s="3465"/>
      <c r="J128" s="924" t="s">
        <v>491</v>
      </c>
      <c r="K128" s="3403"/>
      <c r="L128" s="415"/>
      <c r="M128" s="3403"/>
      <c r="N128" s="3403"/>
      <c r="O128" s="3403"/>
      <c r="P128" s="3403"/>
      <c r="Q128" s="3403"/>
      <c r="R128" s="4355"/>
      <c r="S128" s="432"/>
      <c r="T128" s="436"/>
      <c r="U128" s="436"/>
    </row>
    <row r="129" spans="1:21" s="437" customFormat="1" ht="12.75" customHeight="1" thickBot="1">
      <c r="A129" s="398" t="s">
        <v>356</v>
      </c>
      <c r="B129" s="472" t="s">
        <v>1297</v>
      </c>
      <c r="C129" s="3448"/>
      <c r="D129" s="3414"/>
      <c r="E129" s="459" t="s">
        <v>718</v>
      </c>
      <c r="F129" s="442" t="s">
        <v>34</v>
      </c>
      <c r="G129" s="442" t="s">
        <v>536</v>
      </c>
      <c r="H129" s="459" t="str">
        <f t="shared" si="27"/>
        <v>PK5-YR-ME</v>
      </c>
      <c r="I129" s="3577"/>
      <c r="J129" s="925" t="s">
        <v>491</v>
      </c>
      <c r="K129" s="3416"/>
      <c r="L129" s="423"/>
      <c r="M129" s="3416"/>
      <c r="N129" s="3416"/>
      <c r="O129" s="3416"/>
      <c r="P129" s="3416"/>
      <c r="Q129" s="3416"/>
      <c r="R129" s="4356"/>
      <c r="S129" s="432"/>
      <c r="T129" s="436"/>
      <c r="U129" s="436"/>
    </row>
    <row r="130" spans="1:21" s="437" customFormat="1" ht="12.75" customHeight="1">
      <c r="A130" s="799" t="s">
        <v>356</v>
      </c>
      <c r="B130" s="1069" t="s">
        <v>1287</v>
      </c>
      <c r="C130" s="3488">
        <v>363455</v>
      </c>
      <c r="D130" s="3489">
        <v>4654</v>
      </c>
      <c r="E130" s="515" t="s">
        <v>718</v>
      </c>
      <c r="F130" s="433" t="s">
        <v>34</v>
      </c>
      <c r="G130" s="433" t="s">
        <v>536</v>
      </c>
      <c r="H130" s="515" t="str">
        <f>A130&amp;"-"&amp;E130&amp;F130&amp;"-"&amp;G130&amp;2</f>
        <v>PK5-YR-ME2</v>
      </c>
      <c r="I130" s="3402" t="s">
        <v>482</v>
      </c>
      <c r="J130" s="922" t="s">
        <v>1487</v>
      </c>
      <c r="K130" s="3402" t="str">
        <f>_xlfn.IFS(E130="Y","365",E130="365","30")</f>
        <v>365</v>
      </c>
      <c r="L130" s="407"/>
      <c r="M130" s="3402" t="s">
        <v>80</v>
      </c>
      <c r="N130" s="3402"/>
      <c r="O130" s="3402">
        <v>120</v>
      </c>
      <c r="P130" s="3402">
        <v>2</v>
      </c>
      <c r="Q130" s="3402">
        <f>O130*P130</f>
        <v>240</v>
      </c>
      <c r="R130" s="3402" t="s">
        <v>385</v>
      </c>
      <c r="S130" s="431" t="s">
        <v>528</v>
      </c>
      <c r="T130" s="436"/>
      <c r="U130" s="436"/>
    </row>
    <row r="131" spans="1:21" s="437" customFormat="1" ht="12.75" customHeight="1">
      <c r="A131" s="799" t="s">
        <v>356</v>
      </c>
      <c r="B131" s="800" t="s">
        <v>1290</v>
      </c>
      <c r="C131" s="3440"/>
      <c r="D131" s="3413"/>
      <c r="E131" s="461" t="s">
        <v>718</v>
      </c>
      <c r="F131" s="911" t="s">
        <v>34</v>
      </c>
      <c r="G131" s="911" t="s">
        <v>536</v>
      </c>
      <c r="H131" s="461" t="str">
        <f t="shared" ref="H131:H133" si="29">A131&amp;"-"&amp;E131&amp;F131&amp;"-"&amp;G131&amp;2</f>
        <v>PK5-YR-ME2</v>
      </c>
      <c r="I131" s="3403"/>
      <c r="J131" s="923" t="s">
        <v>1487</v>
      </c>
      <c r="K131" s="3403"/>
      <c r="L131" s="429"/>
      <c r="M131" s="3403"/>
      <c r="N131" s="3403"/>
      <c r="O131" s="3403"/>
      <c r="P131" s="3403"/>
      <c r="Q131" s="3403"/>
      <c r="R131" s="3403"/>
      <c r="S131" s="431"/>
      <c r="T131" s="436"/>
      <c r="U131" s="436"/>
    </row>
    <row r="132" spans="1:21" s="437" customFormat="1" ht="12.75" customHeight="1">
      <c r="A132" s="799" t="s">
        <v>356</v>
      </c>
      <c r="B132" s="800" t="s">
        <v>1288</v>
      </c>
      <c r="C132" s="3440"/>
      <c r="D132" s="3413"/>
      <c r="E132" s="461" t="s">
        <v>718</v>
      </c>
      <c r="F132" s="911" t="s">
        <v>34</v>
      </c>
      <c r="G132" s="911" t="s">
        <v>536</v>
      </c>
      <c r="H132" s="461" t="str">
        <f t="shared" si="29"/>
        <v>PK5-YR-ME2</v>
      </c>
      <c r="I132" s="3403"/>
      <c r="J132" s="923" t="s">
        <v>1487</v>
      </c>
      <c r="K132" s="3403"/>
      <c r="L132" s="429"/>
      <c r="M132" s="3403"/>
      <c r="N132" s="3403"/>
      <c r="O132" s="3403"/>
      <c r="P132" s="3403"/>
      <c r="Q132" s="3403"/>
      <c r="R132" s="3403"/>
      <c r="S132" s="431"/>
      <c r="T132" s="436"/>
      <c r="U132" s="436"/>
    </row>
    <row r="133" spans="1:21" s="437" customFormat="1" ht="12.75" customHeight="1">
      <c r="A133" s="799" t="s">
        <v>356</v>
      </c>
      <c r="B133" s="1646" t="s">
        <v>1289</v>
      </c>
      <c r="C133" s="3595"/>
      <c r="D133" s="3589"/>
      <c r="E133" s="1647" t="s">
        <v>718</v>
      </c>
      <c r="F133" s="1101" t="s">
        <v>34</v>
      </c>
      <c r="G133" s="1101" t="s">
        <v>536</v>
      </c>
      <c r="H133" s="1647" t="str">
        <f t="shared" si="29"/>
        <v>PK5-YR-ME2</v>
      </c>
      <c r="I133" s="3579"/>
      <c r="J133" s="1648" t="s">
        <v>1487</v>
      </c>
      <c r="K133" s="3579"/>
      <c r="L133" s="1645"/>
      <c r="M133" s="3579"/>
      <c r="N133" s="3579"/>
      <c r="O133" s="3579"/>
      <c r="P133" s="3579"/>
      <c r="Q133" s="3579"/>
      <c r="R133" s="3579"/>
      <c r="S133" s="431"/>
      <c r="T133" s="436"/>
      <c r="U133" s="436"/>
    </row>
    <row r="134" spans="1:21" s="437" customFormat="1" ht="12.75" customHeight="1">
      <c r="A134" s="799" t="s">
        <v>356</v>
      </c>
      <c r="B134" s="1649" t="s">
        <v>1291</v>
      </c>
      <c r="C134" s="3440">
        <v>364511</v>
      </c>
      <c r="D134" s="3413">
        <v>5757</v>
      </c>
      <c r="E134" s="461" t="s">
        <v>718</v>
      </c>
      <c r="F134" s="1651" t="s">
        <v>34</v>
      </c>
      <c r="G134" s="1651" t="s">
        <v>536</v>
      </c>
      <c r="H134" s="1650" t="str">
        <f>A134&amp;"-"&amp;E134&amp;F134&amp;"-"&amp;G134&amp;3</f>
        <v>PK5-YR-ME3</v>
      </c>
      <c r="I134" s="3578" t="s">
        <v>482</v>
      </c>
      <c r="J134" s="1652" t="s">
        <v>1488</v>
      </c>
      <c r="K134" s="3403" t="str">
        <f>_xlfn.IFS(E134="Y","365",E134="365","30")</f>
        <v>365</v>
      </c>
      <c r="L134" s="429"/>
      <c r="M134" s="3403" t="s">
        <v>80</v>
      </c>
      <c r="N134" s="3403"/>
      <c r="O134" s="3403">
        <v>120</v>
      </c>
      <c r="P134" s="3403">
        <v>2</v>
      </c>
      <c r="Q134" s="3403">
        <v>240</v>
      </c>
      <c r="R134" s="4733" t="s">
        <v>385</v>
      </c>
      <c r="S134" s="431"/>
      <c r="T134" s="436"/>
      <c r="U134" s="436"/>
    </row>
    <row r="135" spans="1:21" s="437" customFormat="1" ht="12.75" customHeight="1">
      <c r="A135" s="799" t="s">
        <v>356</v>
      </c>
      <c r="B135" s="800" t="s">
        <v>1292</v>
      </c>
      <c r="C135" s="3440"/>
      <c r="D135" s="3413"/>
      <c r="E135" s="461" t="s">
        <v>718</v>
      </c>
      <c r="F135" s="911" t="s">
        <v>34</v>
      </c>
      <c r="G135" s="911" t="s">
        <v>536</v>
      </c>
      <c r="H135" s="461" t="str">
        <f t="shared" ref="H135:H137" si="30">A135&amp;"-"&amp;E135&amp;F135&amp;"-"&amp;G135&amp;3</f>
        <v>PK5-YR-ME3</v>
      </c>
      <c r="I135" s="3403"/>
      <c r="J135" s="923" t="s">
        <v>1488</v>
      </c>
      <c r="K135" s="3403"/>
      <c r="L135" s="429"/>
      <c r="M135" s="3403"/>
      <c r="N135" s="3403"/>
      <c r="O135" s="3403"/>
      <c r="P135" s="3403"/>
      <c r="Q135" s="3403"/>
      <c r="R135" s="3403"/>
      <c r="S135" s="431"/>
      <c r="T135" s="436"/>
      <c r="U135" s="436"/>
    </row>
    <row r="136" spans="1:21" s="437" customFormat="1" ht="12.75" customHeight="1">
      <c r="A136" s="799" t="s">
        <v>356</v>
      </c>
      <c r="B136" s="800" t="s">
        <v>1293</v>
      </c>
      <c r="C136" s="3440"/>
      <c r="D136" s="3413"/>
      <c r="E136" s="461" t="s">
        <v>718</v>
      </c>
      <c r="F136" s="911" t="s">
        <v>34</v>
      </c>
      <c r="G136" s="911" t="s">
        <v>536</v>
      </c>
      <c r="H136" s="461" t="str">
        <f t="shared" si="30"/>
        <v>PK5-YR-ME3</v>
      </c>
      <c r="I136" s="3403"/>
      <c r="J136" s="923" t="s">
        <v>1488</v>
      </c>
      <c r="K136" s="3403"/>
      <c r="L136" s="429"/>
      <c r="M136" s="3403"/>
      <c r="N136" s="3403"/>
      <c r="O136" s="3403"/>
      <c r="P136" s="3403"/>
      <c r="Q136" s="3403"/>
      <c r="R136" s="3403"/>
      <c r="S136" s="431"/>
      <c r="T136" s="436"/>
      <c r="U136" s="436"/>
    </row>
    <row r="137" spans="1:21" s="437" customFormat="1" ht="12.75" customHeight="1">
      <c r="A137" s="801" t="s">
        <v>356</v>
      </c>
      <c r="B137" s="1653" t="s">
        <v>1294</v>
      </c>
      <c r="C137" s="3595"/>
      <c r="D137" s="3589"/>
      <c r="E137" s="534" t="s">
        <v>718</v>
      </c>
      <c r="F137" s="1654" t="s">
        <v>34</v>
      </c>
      <c r="G137" s="1654" t="s">
        <v>536</v>
      </c>
      <c r="H137" s="534" t="str">
        <f t="shared" si="30"/>
        <v>PK5-YR-ME3</v>
      </c>
      <c r="I137" s="3579"/>
      <c r="J137" s="1648" t="s">
        <v>1488</v>
      </c>
      <c r="K137" s="3579"/>
      <c r="L137" s="1645"/>
      <c r="M137" s="3579"/>
      <c r="N137" s="3579"/>
      <c r="O137" s="3579"/>
      <c r="P137" s="3579"/>
      <c r="Q137" s="3579"/>
      <c r="R137" s="3579"/>
      <c r="S137" s="410"/>
      <c r="T137" s="436"/>
      <c r="U137" s="436"/>
    </row>
    <row r="138" spans="1:21" s="437" customFormat="1" ht="12.75" customHeight="1">
      <c r="A138" s="801" t="s">
        <v>356</v>
      </c>
      <c r="B138" s="800" t="s">
        <v>1295</v>
      </c>
      <c r="C138" s="3594">
        <v>364512</v>
      </c>
      <c r="D138" s="3588">
        <v>5758</v>
      </c>
      <c r="E138" s="461" t="s">
        <v>718</v>
      </c>
      <c r="F138" s="911" t="s">
        <v>34</v>
      </c>
      <c r="G138" s="911" t="s">
        <v>536</v>
      </c>
      <c r="H138" s="461" t="str">
        <f>A138&amp;"-"&amp;E138&amp;F138&amp;"-"&amp;G138&amp;4</f>
        <v>PK5-YR-ME4</v>
      </c>
      <c r="I138" s="3578" t="s">
        <v>482</v>
      </c>
      <c r="J138" s="923" t="s">
        <v>1488</v>
      </c>
      <c r="K138" s="3578">
        <v>365</v>
      </c>
      <c r="L138" s="429"/>
      <c r="M138" s="3578" t="s">
        <v>80</v>
      </c>
      <c r="N138" s="3578"/>
      <c r="O138" s="3578">
        <v>120</v>
      </c>
      <c r="P138" s="3578">
        <v>2</v>
      </c>
      <c r="Q138" s="3578">
        <v>240</v>
      </c>
      <c r="R138" s="4734" t="s">
        <v>385</v>
      </c>
      <c r="S138" s="410"/>
      <c r="T138" s="436"/>
      <c r="U138" s="436"/>
    </row>
    <row r="139" spans="1:21" s="437" customFormat="1" ht="12.75" customHeight="1">
      <c r="A139" s="801" t="s">
        <v>356</v>
      </c>
      <c r="B139" s="1066" t="s">
        <v>1296</v>
      </c>
      <c r="C139" s="3440"/>
      <c r="D139" s="3413"/>
      <c r="E139" s="455" t="s">
        <v>718</v>
      </c>
      <c r="F139" s="438" t="s">
        <v>34</v>
      </c>
      <c r="G139" s="438" t="s">
        <v>536</v>
      </c>
      <c r="H139" s="455" t="str">
        <f t="shared" ref="H139:H140" si="31">A139&amp;"-"&amp;E139&amp;F139&amp;"-"&amp;G139&amp;4</f>
        <v>PK5-YR-ME4</v>
      </c>
      <c r="I139" s="3403"/>
      <c r="J139" s="924" t="s">
        <v>1488</v>
      </c>
      <c r="K139" s="3403"/>
      <c r="L139" s="415"/>
      <c r="M139" s="3403"/>
      <c r="N139" s="3403"/>
      <c r="O139" s="3403"/>
      <c r="P139" s="3403"/>
      <c r="Q139" s="3403"/>
      <c r="R139" s="4355"/>
      <c r="S139" s="410"/>
      <c r="T139" s="436"/>
      <c r="U139" s="436"/>
    </row>
    <row r="140" spans="1:21" s="437" customFormat="1" ht="12.75" customHeight="1" thickBot="1">
      <c r="A140" s="803" t="s">
        <v>356</v>
      </c>
      <c r="B140" s="1088" t="s">
        <v>1297</v>
      </c>
      <c r="C140" s="3448"/>
      <c r="D140" s="3414"/>
      <c r="E140" s="459" t="s">
        <v>718</v>
      </c>
      <c r="F140" s="442" t="s">
        <v>34</v>
      </c>
      <c r="G140" s="442" t="s">
        <v>536</v>
      </c>
      <c r="H140" s="459" t="str">
        <f t="shared" si="31"/>
        <v>PK5-YR-ME4</v>
      </c>
      <c r="I140" s="3416"/>
      <c r="J140" s="925" t="s">
        <v>1488</v>
      </c>
      <c r="K140" s="3416"/>
      <c r="L140" s="423"/>
      <c r="M140" s="3416"/>
      <c r="N140" s="3416"/>
      <c r="O140" s="3416"/>
      <c r="P140" s="3416"/>
      <c r="Q140" s="3416"/>
      <c r="R140" s="4356"/>
      <c r="S140" s="410"/>
      <c r="T140" s="436"/>
      <c r="U140" s="436"/>
    </row>
    <row r="141" spans="1:21" s="437" customFormat="1" ht="12.75" customHeight="1">
      <c r="A141" s="1081"/>
      <c r="B141" s="1082"/>
      <c r="C141" s="1062"/>
      <c r="D141" s="1061"/>
      <c r="E141" s="457"/>
      <c r="F141" s="1063"/>
      <c r="G141" s="1063"/>
      <c r="H141" s="457"/>
      <c r="I141" s="1056"/>
      <c r="J141" s="1083"/>
      <c r="K141" s="564"/>
      <c r="L141" s="1056"/>
      <c r="M141" s="564"/>
      <c r="N141" s="564"/>
      <c r="O141" s="564"/>
      <c r="P141" s="564"/>
      <c r="Q141" s="564"/>
      <c r="R141" s="1065"/>
      <c r="S141" s="410"/>
      <c r="T141" s="436"/>
      <c r="U141" s="436"/>
    </row>
    <row r="142" spans="1:21" s="437" customFormat="1" ht="12.75" customHeight="1">
      <c r="A142" s="1081"/>
      <c r="B142" s="1082"/>
      <c r="C142" s="1062"/>
      <c r="D142" s="1061"/>
      <c r="E142" s="457"/>
      <c r="F142" s="1063"/>
      <c r="G142" s="1063"/>
      <c r="H142" s="457"/>
      <c r="I142" s="1056"/>
      <c r="J142" s="1083"/>
      <c r="K142" s="564"/>
      <c r="L142" s="1056"/>
      <c r="M142" s="564"/>
      <c r="N142" s="564"/>
      <c r="O142" s="564"/>
      <c r="P142" s="564"/>
      <c r="Q142" s="564"/>
      <c r="R142" s="1065"/>
      <c r="S142" s="410"/>
      <c r="T142" s="436"/>
      <c r="U142" s="436"/>
    </row>
    <row r="143" spans="1:21" s="437" customFormat="1" ht="12.75" customHeight="1">
      <c r="A143" s="1081"/>
      <c r="B143" s="1082"/>
      <c r="C143" s="1062"/>
      <c r="D143" s="1061"/>
      <c r="E143" s="457"/>
      <c r="F143" s="1063"/>
      <c r="G143" s="1063"/>
      <c r="H143" s="457"/>
      <c r="I143" s="1056"/>
      <c r="J143" s="1083"/>
      <c r="K143" s="564"/>
      <c r="L143" s="1056"/>
      <c r="M143" s="564"/>
      <c r="N143" s="564"/>
      <c r="O143" s="564"/>
      <c r="P143" s="564"/>
      <c r="Q143" s="564"/>
      <c r="R143" s="1065"/>
      <c r="S143" s="410"/>
      <c r="T143" s="436"/>
      <c r="U143" s="436"/>
    </row>
    <row r="144" spans="1:21" s="437" customFormat="1" ht="12.75" customHeight="1">
      <c r="A144" s="1081"/>
      <c r="B144" s="1082"/>
      <c r="C144" s="1062"/>
      <c r="D144" s="1061"/>
      <c r="E144" s="457"/>
      <c r="F144" s="1063"/>
      <c r="G144" s="1063"/>
      <c r="H144" s="457"/>
      <c r="I144" s="1056"/>
      <c r="J144" s="1083"/>
      <c r="K144" s="564"/>
      <c r="L144" s="1056"/>
      <c r="M144" s="564"/>
      <c r="N144" s="564"/>
      <c r="O144" s="564"/>
      <c r="P144" s="564"/>
      <c r="Q144" s="564"/>
      <c r="R144" s="1065"/>
      <c r="S144" s="410"/>
      <c r="T144" s="436"/>
      <c r="U144" s="436"/>
    </row>
    <row r="145" spans="1:21" s="437" customFormat="1" ht="12.75" customHeight="1">
      <c r="A145" s="1081"/>
      <c r="B145" s="1082"/>
      <c r="C145" s="1062"/>
      <c r="D145" s="1061"/>
      <c r="E145" s="457"/>
      <c r="F145" s="1063"/>
      <c r="G145" s="1063"/>
      <c r="H145" s="457"/>
      <c r="I145" s="1056"/>
      <c r="J145" s="1083"/>
      <c r="K145" s="564"/>
      <c r="L145" s="1056"/>
      <c r="M145" s="564"/>
      <c r="N145" s="564"/>
      <c r="O145" s="564"/>
      <c r="P145" s="564"/>
      <c r="Q145" s="564"/>
      <c r="R145" s="1065"/>
      <c r="S145" s="410"/>
      <c r="T145" s="436"/>
      <c r="U145" s="436"/>
    </row>
    <row r="146" spans="1:21" s="437" customFormat="1" ht="12.75" customHeight="1">
      <c r="A146" s="1081"/>
      <c r="B146" s="1082"/>
      <c r="C146" s="1062"/>
      <c r="D146" s="1061"/>
      <c r="E146" s="457"/>
      <c r="F146" s="1063"/>
      <c r="G146" s="1063"/>
      <c r="H146" s="457"/>
      <c r="I146" s="1056"/>
      <c r="J146" s="1083"/>
      <c r="K146" s="564"/>
      <c r="L146" s="1056"/>
      <c r="M146" s="564"/>
      <c r="N146" s="564"/>
      <c r="O146" s="564"/>
      <c r="P146" s="564"/>
      <c r="Q146" s="564"/>
      <c r="R146" s="1065"/>
      <c r="S146" s="410"/>
      <c r="T146" s="436"/>
      <c r="U146" s="436"/>
    </row>
    <row r="147" spans="1:21" s="437" customFormat="1" ht="12.75" customHeight="1">
      <c r="A147" s="1081"/>
      <c r="B147" s="1082"/>
      <c r="C147" s="1062"/>
      <c r="D147" s="1061"/>
      <c r="E147" s="457"/>
      <c r="F147" s="1063"/>
      <c r="G147" s="1063"/>
      <c r="H147" s="457"/>
      <c r="I147" s="1056"/>
      <c r="J147" s="1083"/>
      <c r="K147" s="564"/>
      <c r="L147" s="1056"/>
      <c r="M147" s="564"/>
      <c r="N147" s="564"/>
      <c r="O147" s="564"/>
      <c r="P147" s="564"/>
      <c r="Q147" s="564"/>
      <c r="R147" s="1065"/>
      <c r="S147" s="410"/>
      <c r="T147" s="436"/>
      <c r="U147" s="436"/>
    </row>
    <row r="148" spans="1:21" s="437" customFormat="1" ht="12.75" customHeight="1">
      <c r="A148" s="1081"/>
      <c r="B148" s="1082"/>
      <c r="C148" s="1062"/>
      <c r="D148" s="1061"/>
      <c r="E148" s="457"/>
      <c r="F148" s="1063"/>
      <c r="G148" s="1063"/>
      <c r="H148" s="457"/>
      <c r="I148" s="1056"/>
      <c r="J148" s="1083"/>
      <c r="K148" s="564"/>
      <c r="L148" s="1056"/>
      <c r="M148" s="564"/>
      <c r="N148" s="564"/>
      <c r="O148" s="564"/>
      <c r="P148" s="564"/>
      <c r="Q148" s="564"/>
      <c r="R148" s="1065"/>
      <c r="S148" s="410"/>
      <c r="T148" s="436"/>
      <c r="U148" s="436"/>
    </row>
    <row r="149" spans="1:21" s="437" customFormat="1" ht="12.75" customHeight="1">
      <c r="A149" s="1081"/>
      <c r="B149" s="1082"/>
      <c r="C149" s="1062"/>
      <c r="D149" s="1061"/>
      <c r="E149" s="457"/>
      <c r="F149" s="1063"/>
      <c r="G149" s="1063"/>
      <c r="H149" s="457"/>
      <c r="I149" s="1056"/>
      <c r="J149" s="1083"/>
      <c r="K149" s="564"/>
      <c r="L149" s="1056"/>
      <c r="M149" s="564"/>
      <c r="N149" s="564"/>
      <c r="O149" s="564"/>
      <c r="P149" s="564"/>
      <c r="Q149" s="564"/>
      <c r="R149" s="1065"/>
      <c r="S149" s="410"/>
      <c r="T149" s="436"/>
      <c r="U149" s="436"/>
    </row>
    <row r="150" spans="1:21" s="437" customFormat="1" ht="12.75" customHeight="1">
      <c r="A150" s="1081"/>
      <c r="B150" s="1082"/>
      <c r="C150" s="1062"/>
      <c r="D150" s="1061"/>
      <c r="E150" s="457"/>
      <c r="F150" s="1063"/>
      <c r="G150" s="1063"/>
      <c r="H150" s="457"/>
      <c r="I150" s="1056"/>
      <c r="J150" s="1083"/>
      <c r="K150" s="564"/>
      <c r="L150" s="1056"/>
      <c r="M150" s="564"/>
      <c r="N150" s="564"/>
      <c r="O150" s="564"/>
      <c r="P150" s="564"/>
      <c r="Q150" s="564"/>
      <c r="R150" s="1065"/>
      <c r="S150" s="410"/>
      <c r="T150" s="436"/>
      <c r="U150" s="436"/>
    </row>
    <row r="151" spans="1:21" s="437" customFormat="1" ht="12.75" customHeight="1">
      <c r="A151" s="1081"/>
      <c r="B151" s="1082"/>
      <c r="C151" s="1062"/>
      <c r="D151" s="1061"/>
      <c r="E151" s="457"/>
      <c r="F151" s="1063"/>
      <c r="G151" s="1063"/>
      <c r="H151" s="457"/>
      <c r="I151" s="1056"/>
      <c r="J151" s="1083"/>
      <c r="K151" s="564"/>
      <c r="L151" s="1056"/>
      <c r="M151" s="564"/>
      <c r="N151" s="564"/>
      <c r="O151" s="564"/>
      <c r="P151" s="564"/>
      <c r="Q151" s="564"/>
      <c r="R151" s="1065"/>
      <c r="S151" s="410"/>
      <c r="T151" s="436"/>
      <c r="U151" s="436"/>
    </row>
    <row r="152" spans="1:21" s="437" customFormat="1" ht="12.75" customHeight="1">
      <c r="A152" s="1081"/>
      <c r="B152" s="1082"/>
      <c r="C152" s="1062"/>
      <c r="D152" s="1061"/>
      <c r="E152" s="457"/>
      <c r="F152" s="1063"/>
      <c r="G152" s="1063"/>
      <c r="H152" s="457"/>
      <c r="I152" s="1056"/>
      <c r="J152" s="1083"/>
      <c r="K152" s="564"/>
      <c r="L152" s="1056"/>
      <c r="M152" s="564"/>
      <c r="N152" s="564"/>
      <c r="O152" s="564"/>
      <c r="P152" s="564"/>
      <c r="Q152" s="564"/>
      <c r="R152" s="1065"/>
      <c r="S152" s="410"/>
      <c r="T152" s="436"/>
      <c r="U152" s="436"/>
    </row>
    <row r="153" spans="1:21" s="437" customFormat="1" ht="12.75" customHeight="1">
      <c r="A153" s="1081"/>
      <c r="B153" s="1082"/>
      <c r="C153" s="1062"/>
      <c r="D153" s="1061"/>
      <c r="E153" s="457"/>
      <c r="F153" s="1063"/>
      <c r="G153" s="1063"/>
      <c r="H153" s="457"/>
      <c r="I153" s="1056"/>
      <c r="J153" s="1083"/>
      <c r="K153" s="564"/>
      <c r="L153" s="1056"/>
      <c r="M153" s="564"/>
      <c r="N153" s="564"/>
      <c r="O153" s="564"/>
      <c r="P153" s="564"/>
      <c r="Q153" s="564"/>
      <c r="R153" s="1065"/>
      <c r="S153" s="410"/>
      <c r="T153" s="436"/>
      <c r="U153" s="436"/>
    </row>
    <row r="154" spans="1:21" s="437" customFormat="1" ht="12.75" customHeight="1">
      <c r="A154" s="1081"/>
      <c r="B154" s="1082"/>
      <c r="C154" s="1062"/>
      <c r="D154" s="1061"/>
      <c r="E154" s="457"/>
      <c r="F154" s="1063"/>
      <c r="G154" s="1063"/>
      <c r="H154" s="457"/>
      <c r="I154" s="1056"/>
      <c r="J154" s="1083"/>
      <c r="K154" s="564"/>
      <c r="L154" s="1056"/>
      <c r="M154" s="564"/>
      <c r="N154" s="564"/>
      <c r="O154" s="564"/>
      <c r="P154" s="564"/>
      <c r="Q154" s="564"/>
      <c r="R154" s="1065"/>
      <c r="S154" s="410"/>
      <c r="T154" s="436"/>
      <c r="U154" s="436"/>
    </row>
    <row r="155" spans="1:21" s="437" customFormat="1" ht="12.75" customHeight="1">
      <c r="A155" s="1081"/>
      <c r="B155" s="1082"/>
      <c r="C155" s="1062"/>
      <c r="D155" s="1061"/>
      <c r="E155" s="457"/>
      <c r="F155" s="1063"/>
      <c r="G155" s="1063"/>
      <c r="H155" s="457"/>
      <c r="I155" s="1056"/>
      <c r="J155" s="1083"/>
      <c r="K155" s="564"/>
      <c r="L155" s="1056"/>
      <c r="M155" s="564"/>
      <c r="N155" s="564"/>
      <c r="O155" s="564"/>
      <c r="P155" s="564"/>
      <c r="Q155" s="564"/>
      <c r="R155" s="1065"/>
      <c r="S155" s="410"/>
      <c r="T155" s="436"/>
      <c r="U155" s="436"/>
    </row>
    <row r="156" spans="1:21" s="437" customFormat="1" ht="12.75" customHeight="1">
      <c r="A156" s="1081"/>
      <c r="B156" s="1082"/>
      <c r="C156" s="1062"/>
      <c r="D156" s="1061"/>
      <c r="E156" s="457"/>
      <c r="F156" s="1063"/>
      <c r="G156" s="1063"/>
      <c r="H156" s="457"/>
      <c r="I156" s="1056"/>
      <c r="J156" s="1083"/>
      <c r="K156" s="564"/>
      <c r="L156" s="1056"/>
      <c r="M156" s="564"/>
      <c r="N156" s="564"/>
      <c r="O156" s="564"/>
      <c r="P156" s="564"/>
      <c r="Q156" s="564"/>
      <c r="R156" s="1065"/>
      <c r="S156" s="410"/>
      <c r="T156" s="436"/>
      <c r="U156" s="436"/>
    </row>
    <row r="157" spans="1:21" s="437" customFormat="1" ht="12.75" customHeight="1">
      <c r="A157" s="1081"/>
      <c r="B157" s="1082"/>
      <c r="C157" s="1062"/>
      <c r="D157" s="1061"/>
      <c r="E157" s="457"/>
      <c r="F157" s="1063"/>
      <c r="G157" s="1063"/>
      <c r="H157" s="457"/>
      <c r="I157" s="1056"/>
      <c r="J157" s="1083"/>
      <c r="K157" s="564"/>
      <c r="L157" s="1056"/>
      <c r="M157" s="564"/>
      <c r="N157" s="564"/>
      <c r="O157" s="564"/>
      <c r="P157" s="564"/>
      <c r="Q157" s="564"/>
      <c r="R157" s="1065"/>
      <c r="S157" s="410"/>
      <c r="T157" s="436"/>
      <c r="U157" s="436"/>
    </row>
    <row r="158" spans="1:21" s="437" customFormat="1" ht="12.75" customHeight="1">
      <c r="A158" s="1081"/>
      <c r="B158" s="1082"/>
      <c r="C158" s="1062"/>
      <c r="D158" s="1061"/>
      <c r="E158" s="457"/>
      <c r="F158" s="1063"/>
      <c r="G158" s="1063"/>
      <c r="H158" s="457"/>
      <c r="I158" s="1056"/>
      <c r="J158" s="1083"/>
      <c r="K158" s="564"/>
      <c r="L158" s="1056"/>
      <c r="M158" s="564"/>
      <c r="N158" s="564"/>
      <c r="O158" s="564"/>
      <c r="P158" s="564"/>
      <c r="Q158" s="564"/>
      <c r="R158" s="1065"/>
      <c r="S158" s="410"/>
      <c r="T158" s="436"/>
      <c r="U158" s="436"/>
    </row>
    <row r="159" spans="1:21" s="437" customFormat="1" ht="12.75" customHeight="1">
      <c r="A159" s="1081"/>
      <c r="B159" s="1082"/>
      <c r="C159" s="1062"/>
      <c r="D159" s="1061"/>
      <c r="E159" s="457"/>
      <c r="F159" s="1063"/>
      <c r="G159" s="1063"/>
      <c r="H159" s="457"/>
      <c r="I159" s="1056"/>
      <c r="J159" s="1083"/>
      <c r="K159" s="564"/>
      <c r="L159" s="1056"/>
      <c r="M159" s="564"/>
      <c r="N159" s="564"/>
      <c r="O159" s="564"/>
      <c r="P159" s="564"/>
      <c r="Q159" s="564"/>
      <c r="R159" s="1065"/>
      <c r="S159" s="410"/>
      <c r="T159" s="436"/>
      <c r="U159" s="436"/>
    </row>
    <row r="160" spans="1:21" s="437" customFormat="1" ht="12.75" customHeight="1">
      <c r="A160" s="1081"/>
      <c r="B160" s="1082"/>
      <c r="C160" s="1062"/>
      <c r="D160" s="1061"/>
      <c r="E160" s="457"/>
      <c r="F160" s="1063"/>
      <c r="G160" s="1063"/>
      <c r="H160" s="457"/>
      <c r="I160" s="1056"/>
      <c r="J160" s="1083"/>
      <c r="K160" s="564"/>
      <c r="L160" s="1056"/>
      <c r="M160" s="564"/>
      <c r="N160" s="564"/>
      <c r="O160" s="564"/>
      <c r="P160" s="564"/>
      <c r="Q160" s="564"/>
      <c r="R160" s="1065"/>
      <c r="S160" s="410"/>
      <c r="T160" s="436"/>
      <c r="U160" s="436"/>
    </row>
    <row r="161" spans="1:21" s="437" customFormat="1" ht="12.75" customHeight="1">
      <c r="A161" s="1081"/>
      <c r="B161" s="1082"/>
      <c r="C161" s="1062"/>
      <c r="D161" s="1061"/>
      <c r="E161" s="457"/>
      <c r="F161" s="1063"/>
      <c r="G161" s="1063"/>
      <c r="H161" s="457"/>
      <c r="I161" s="1056"/>
      <c r="J161" s="1083"/>
      <c r="K161" s="564"/>
      <c r="L161" s="1056"/>
      <c r="M161" s="564"/>
      <c r="N161" s="564"/>
      <c r="O161" s="564"/>
      <c r="P161" s="564"/>
      <c r="Q161" s="564"/>
      <c r="R161" s="1065"/>
      <c r="S161" s="410"/>
      <c r="T161" s="436"/>
      <c r="U161" s="436"/>
    </row>
    <row r="162" spans="1:21" s="437" customFormat="1" ht="12.75" customHeight="1">
      <c r="A162" s="1081"/>
      <c r="B162" s="1082"/>
      <c r="C162" s="1062"/>
      <c r="D162" s="1061"/>
      <c r="E162" s="457"/>
      <c r="F162" s="1063"/>
      <c r="G162" s="1063"/>
      <c r="H162" s="457"/>
      <c r="I162" s="1056"/>
      <c r="J162" s="1083"/>
      <c r="K162" s="564"/>
      <c r="L162" s="1056"/>
      <c r="M162" s="564"/>
      <c r="N162" s="564"/>
      <c r="O162" s="564"/>
      <c r="P162" s="564"/>
      <c r="Q162" s="564"/>
      <c r="R162" s="1065"/>
      <c r="S162" s="410"/>
      <c r="T162" s="436"/>
      <c r="U162" s="436"/>
    </row>
    <row r="163" spans="1:21" s="437" customFormat="1" ht="12.75" customHeight="1">
      <c r="A163" s="1081"/>
      <c r="B163" s="1082"/>
      <c r="C163" s="1062"/>
      <c r="D163" s="1061"/>
      <c r="E163" s="457"/>
      <c r="F163" s="1063"/>
      <c r="G163" s="1063"/>
      <c r="H163" s="457"/>
      <c r="I163" s="1056"/>
      <c r="J163" s="1083"/>
      <c r="K163" s="564"/>
      <c r="L163" s="1056"/>
      <c r="M163" s="564"/>
      <c r="N163" s="564"/>
      <c r="O163" s="564"/>
      <c r="P163" s="564"/>
      <c r="Q163" s="564"/>
      <c r="R163" s="1065"/>
      <c r="S163" s="410"/>
      <c r="T163" s="436"/>
      <c r="U163" s="436"/>
    </row>
    <row r="164" spans="1:21" s="437" customFormat="1" ht="12.75" customHeight="1">
      <c r="A164" s="1081"/>
      <c r="B164" s="1082"/>
      <c r="C164" s="1062"/>
      <c r="D164" s="1061"/>
      <c r="E164" s="457"/>
      <c r="F164" s="1063"/>
      <c r="G164" s="1063"/>
      <c r="H164" s="457"/>
      <c r="I164" s="1056"/>
      <c r="J164" s="1083"/>
      <c r="K164" s="564"/>
      <c r="L164" s="1056"/>
      <c r="M164" s="564"/>
      <c r="N164" s="564"/>
      <c r="O164" s="564"/>
      <c r="P164" s="564"/>
      <c r="Q164" s="564"/>
      <c r="R164" s="1065"/>
      <c r="S164" s="410"/>
      <c r="T164" s="436"/>
      <c r="U164" s="436"/>
    </row>
    <row r="165" spans="1:21" s="437" customFormat="1" ht="12.75" customHeight="1">
      <c r="A165" s="1081"/>
      <c r="B165" s="1082"/>
      <c r="C165" s="1062"/>
      <c r="D165" s="1061"/>
      <c r="E165" s="457"/>
      <c r="F165" s="1063"/>
      <c r="G165" s="1063"/>
      <c r="H165" s="457"/>
      <c r="I165" s="1056"/>
      <c r="J165" s="1083"/>
      <c r="K165" s="564"/>
      <c r="L165" s="1056"/>
      <c r="M165" s="564"/>
      <c r="N165" s="564"/>
      <c r="O165" s="564"/>
      <c r="P165" s="564"/>
      <c r="Q165" s="564"/>
      <c r="R165" s="1065"/>
      <c r="S165" s="410"/>
      <c r="T165" s="436"/>
      <c r="U165" s="436"/>
    </row>
    <row r="166" spans="1:21" s="437" customFormat="1" ht="12.75" customHeight="1">
      <c r="A166" s="1081"/>
      <c r="B166" s="1082"/>
      <c r="C166" s="1062"/>
      <c r="D166" s="1061"/>
      <c r="E166" s="457"/>
      <c r="F166" s="1063"/>
      <c r="G166" s="1063"/>
      <c r="H166" s="457"/>
      <c r="I166" s="1056"/>
      <c r="J166" s="1083"/>
      <c r="K166" s="564"/>
      <c r="L166" s="1056"/>
      <c r="M166" s="564"/>
      <c r="N166" s="564"/>
      <c r="O166" s="564"/>
      <c r="P166" s="564"/>
      <c r="Q166" s="564"/>
      <c r="R166" s="1065"/>
      <c r="S166" s="410"/>
      <c r="T166" s="436"/>
      <c r="U166" s="436"/>
    </row>
    <row r="167" spans="1:21" s="437" customFormat="1" ht="12.75" customHeight="1">
      <c r="A167" s="1081"/>
      <c r="B167" s="1082"/>
      <c r="C167" s="1062"/>
      <c r="D167" s="1061"/>
      <c r="E167" s="457"/>
      <c r="F167" s="1063"/>
      <c r="G167" s="1063"/>
      <c r="H167" s="457"/>
      <c r="I167" s="1056"/>
      <c r="J167" s="1083"/>
      <c r="K167" s="564"/>
      <c r="L167" s="1056"/>
      <c r="M167" s="564"/>
      <c r="N167" s="564"/>
      <c r="O167" s="564"/>
      <c r="P167" s="564"/>
      <c r="Q167" s="564"/>
      <c r="R167" s="1065"/>
      <c r="S167" s="410"/>
      <c r="T167" s="436"/>
      <c r="U167" s="436"/>
    </row>
    <row r="168" spans="1:21" s="437" customFormat="1" ht="12.75" customHeight="1">
      <c r="A168" s="1081"/>
      <c r="B168" s="1082"/>
      <c r="C168" s="1062"/>
      <c r="D168" s="1061"/>
      <c r="E168" s="457"/>
      <c r="F168" s="1063"/>
      <c r="G168" s="1063"/>
      <c r="H168" s="457"/>
      <c r="I168" s="1056"/>
      <c r="J168" s="1083"/>
      <c r="K168" s="564"/>
      <c r="L168" s="1056"/>
      <c r="M168" s="564"/>
      <c r="N168" s="564"/>
      <c r="O168" s="564"/>
      <c r="P168" s="564"/>
      <c r="Q168" s="564"/>
      <c r="R168" s="1065"/>
      <c r="S168" s="410"/>
      <c r="T168" s="436"/>
      <c r="U168" s="436"/>
    </row>
    <row r="169" spans="1:21" s="437" customFormat="1" ht="12.75" customHeight="1">
      <c r="A169" s="1081"/>
      <c r="B169" s="1082"/>
      <c r="C169" s="1062"/>
      <c r="D169" s="1061"/>
      <c r="E169" s="457"/>
      <c r="F169" s="1063"/>
      <c r="G169" s="1063"/>
      <c r="H169" s="457"/>
      <c r="I169" s="1056"/>
      <c r="J169" s="1083"/>
      <c r="K169" s="564"/>
      <c r="L169" s="1056"/>
      <c r="M169" s="564"/>
      <c r="N169" s="564"/>
      <c r="O169" s="564"/>
      <c r="P169" s="564"/>
      <c r="Q169" s="564"/>
      <c r="R169" s="1065"/>
      <c r="S169" s="410"/>
      <c r="T169" s="436"/>
      <c r="U169" s="436"/>
    </row>
    <row r="170" spans="1:21" s="437" customFormat="1" ht="12.75" customHeight="1">
      <c r="A170" s="1081"/>
      <c r="B170" s="1082"/>
      <c r="C170" s="1062"/>
      <c r="D170" s="1061"/>
      <c r="E170" s="457"/>
      <c r="F170" s="1063"/>
      <c r="G170" s="1063"/>
      <c r="H170" s="457"/>
      <c r="I170" s="1056"/>
      <c r="J170" s="1083"/>
      <c r="K170" s="564"/>
      <c r="L170" s="1056"/>
      <c r="M170" s="564"/>
      <c r="N170" s="564"/>
      <c r="O170" s="564"/>
      <c r="P170" s="564"/>
      <c r="Q170" s="564"/>
      <c r="R170" s="1065"/>
      <c r="S170" s="410"/>
      <c r="T170" s="436"/>
      <c r="U170" s="436"/>
    </row>
    <row r="171" spans="1:21" s="437" customFormat="1" ht="12.75" customHeight="1">
      <c r="A171" s="1081"/>
      <c r="B171" s="1082"/>
      <c r="C171" s="1062"/>
      <c r="D171" s="1061"/>
      <c r="E171" s="457"/>
      <c r="F171" s="1063"/>
      <c r="G171" s="1063"/>
      <c r="H171" s="457"/>
      <c r="I171" s="1056"/>
      <c r="J171" s="1083"/>
      <c r="K171" s="564"/>
      <c r="L171" s="1056"/>
      <c r="M171" s="564"/>
      <c r="N171" s="564"/>
      <c r="O171" s="564"/>
      <c r="P171" s="564"/>
      <c r="Q171" s="564"/>
      <c r="R171" s="1065"/>
      <c r="S171" s="410"/>
      <c r="T171" s="436"/>
      <c r="U171" s="436"/>
    </row>
    <row r="172" spans="1:21" s="437" customFormat="1" ht="12.75" customHeight="1">
      <c r="A172" s="1081"/>
      <c r="B172" s="1082"/>
      <c r="C172" s="1062"/>
      <c r="D172" s="1061"/>
      <c r="E172" s="457"/>
      <c r="F172" s="1063"/>
      <c r="G172" s="1063"/>
      <c r="H172" s="457"/>
      <c r="I172" s="1056"/>
      <c r="J172" s="1083"/>
      <c r="K172" s="564"/>
      <c r="L172" s="1056"/>
      <c r="M172" s="564"/>
      <c r="N172" s="564"/>
      <c r="O172" s="564"/>
      <c r="P172" s="564"/>
      <c r="Q172" s="564"/>
      <c r="R172" s="1065"/>
      <c r="S172" s="410"/>
      <c r="T172" s="436"/>
      <c r="U172" s="436"/>
    </row>
    <row r="173" spans="1:21" s="437" customFormat="1" ht="12.75" customHeight="1">
      <c r="A173" s="1081"/>
      <c r="B173" s="1082"/>
      <c r="C173" s="1062"/>
      <c r="D173" s="1061"/>
      <c r="E173" s="457"/>
      <c r="F173" s="1063"/>
      <c r="G173" s="1063"/>
      <c r="H173" s="457"/>
      <c r="I173" s="1056"/>
      <c r="J173" s="1083"/>
      <c r="K173" s="564"/>
      <c r="L173" s="1056"/>
      <c r="M173" s="564"/>
      <c r="N173" s="564"/>
      <c r="O173" s="564"/>
      <c r="P173" s="564"/>
      <c r="Q173" s="564"/>
      <c r="R173" s="1065"/>
      <c r="S173" s="410"/>
      <c r="T173" s="436"/>
      <c r="U173" s="436"/>
    </row>
    <row r="174" spans="1:21" s="437" customFormat="1" ht="12.75" customHeight="1">
      <c r="A174" s="1081"/>
      <c r="B174" s="1082"/>
      <c r="C174" s="1062"/>
      <c r="D174" s="1061"/>
      <c r="E174" s="457"/>
      <c r="F174" s="1063"/>
      <c r="G174" s="1063"/>
      <c r="H174" s="457"/>
      <c r="I174" s="1056"/>
      <c r="J174" s="1083"/>
      <c r="K174" s="564"/>
      <c r="L174" s="1056"/>
      <c r="M174" s="564"/>
      <c r="N174" s="564"/>
      <c r="O174" s="564"/>
      <c r="P174" s="564"/>
      <c r="Q174" s="564"/>
      <c r="R174" s="1065"/>
      <c r="S174" s="410"/>
      <c r="T174" s="436"/>
      <c r="U174" s="436"/>
    </row>
    <row r="175" spans="1:21" s="437" customFormat="1" ht="12.75" customHeight="1">
      <c r="A175" s="1081"/>
      <c r="B175" s="1082"/>
      <c r="C175" s="1062"/>
      <c r="D175" s="1061"/>
      <c r="E175" s="457"/>
      <c r="F175" s="1063"/>
      <c r="G175" s="1063"/>
      <c r="H175" s="457"/>
      <c r="I175" s="1056"/>
      <c r="J175" s="1083"/>
      <c r="K175" s="564"/>
      <c r="L175" s="1056"/>
      <c r="M175" s="564"/>
      <c r="N175" s="564"/>
      <c r="O175" s="564"/>
      <c r="P175" s="564"/>
      <c r="Q175" s="564"/>
      <c r="R175" s="1065"/>
      <c r="S175" s="410"/>
      <c r="T175" s="436"/>
      <c r="U175" s="436"/>
    </row>
    <row r="176" spans="1:21" s="437" customFormat="1" ht="12.75" customHeight="1">
      <c r="A176" s="1081"/>
      <c r="B176" s="1082"/>
      <c r="C176" s="1062"/>
      <c r="D176" s="1061"/>
      <c r="E176" s="457"/>
      <c r="F176" s="1063"/>
      <c r="G176" s="1063"/>
      <c r="H176" s="457"/>
      <c r="I176" s="1056"/>
      <c r="J176" s="1083"/>
      <c r="K176" s="564"/>
      <c r="L176" s="1056"/>
      <c r="M176" s="564"/>
      <c r="N176" s="564"/>
      <c r="O176" s="564"/>
      <c r="P176" s="564"/>
      <c r="Q176" s="564"/>
      <c r="R176" s="1065"/>
      <c r="S176" s="410"/>
      <c r="T176" s="436"/>
      <c r="U176" s="436"/>
    </row>
    <row r="177" spans="1:21" s="437" customFormat="1" ht="12.75" customHeight="1">
      <c r="A177" s="1081"/>
      <c r="B177" s="1082"/>
      <c r="C177" s="1062"/>
      <c r="D177" s="1061"/>
      <c r="E177" s="457"/>
      <c r="F177" s="1063"/>
      <c r="G177" s="1063"/>
      <c r="H177" s="457"/>
      <c r="I177" s="1056"/>
      <c r="J177" s="1083"/>
      <c r="K177" s="564"/>
      <c r="L177" s="1056"/>
      <c r="M177" s="564"/>
      <c r="N177" s="564"/>
      <c r="O177" s="564"/>
      <c r="P177" s="564"/>
      <c r="Q177" s="564"/>
      <c r="R177" s="1065"/>
      <c r="S177" s="410"/>
      <c r="T177" s="436"/>
      <c r="U177" s="436"/>
    </row>
    <row r="178" spans="1:21" s="437" customFormat="1" ht="12.75" customHeight="1">
      <c r="A178" s="1081"/>
      <c r="B178" s="1082"/>
      <c r="C178" s="1062"/>
      <c r="D178" s="1061"/>
      <c r="E178" s="457"/>
      <c r="F178" s="1063"/>
      <c r="G178" s="1063"/>
      <c r="H178" s="457"/>
      <c r="I178" s="1056"/>
      <c r="J178" s="1083"/>
      <c r="K178" s="564"/>
      <c r="L178" s="1056"/>
      <c r="M178" s="564"/>
      <c r="N178" s="564"/>
      <c r="O178" s="564"/>
      <c r="P178" s="564"/>
      <c r="Q178" s="564"/>
      <c r="R178" s="1065"/>
      <c r="S178" s="410"/>
      <c r="T178" s="436"/>
      <c r="U178" s="436"/>
    </row>
    <row r="179" spans="1:21" s="437" customFormat="1" ht="12.75" customHeight="1">
      <c r="A179" s="1081"/>
      <c r="B179" s="1082"/>
      <c r="C179" s="1062"/>
      <c r="D179" s="1061"/>
      <c r="E179" s="457"/>
      <c r="F179" s="1063"/>
      <c r="G179" s="1063"/>
      <c r="H179" s="457"/>
      <c r="I179" s="1056"/>
      <c r="J179" s="1083"/>
      <c r="K179" s="564"/>
      <c r="L179" s="1056"/>
      <c r="M179" s="564"/>
      <c r="N179" s="564"/>
      <c r="O179" s="564"/>
      <c r="P179" s="564"/>
      <c r="Q179" s="564"/>
      <c r="R179" s="1065"/>
      <c r="S179" s="410"/>
      <c r="T179" s="436"/>
      <c r="U179" s="436"/>
    </row>
    <row r="180" spans="1:21" s="437" customFormat="1" ht="12.75" customHeight="1">
      <c r="A180" s="1081"/>
      <c r="B180" s="1082"/>
      <c r="C180" s="1062"/>
      <c r="D180" s="1061"/>
      <c r="E180" s="457"/>
      <c r="F180" s="1063"/>
      <c r="G180" s="1063"/>
      <c r="H180" s="457"/>
      <c r="I180" s="1056"/>
      <c r="J180" s="1083"/>
      <c r="K180" s="564"/>
      <c r="L180" s="1056"/>
      <c r="M180" s="564"/>
      <c r="N180" s="564"/>
      <c r="O180" s="564"/>
      <c r="P180" s="564"/>
      <c r="Q180" s="564"/>
      <c r="R180" s="1065"/>
      <c r="S180" s="410"/>
      <c r="T180" s="436"/>
      <c r="U180" s="436"/>
    </row>
    <row r="181" spans="1:21" s="437" customFormat="1" ht="12.75" customHeight="1">
      <c r="A181" s="1081"/>
      <c r="B181" s="1082"/>
      <c r="C181" s="1062"/>
      <c r="D181" s="1061"/>
      <c r="E181" s="457"/>
      <c r="F181" s="1063"/>
      <c r="G181" s="1063"/>
      <c r="H181" s="457"/>
      <c r="I181" s="1056"/>
      <c r="J181" s="1083"/>
      <c r="K181" s="564"/>
      <c r="L181" s="1056"/>
      <c r="M181" s="564"/>
      <c r="N181" s="564"/>
      <c r="O181" s="564"/>
      <c r="P181" s="564"/>
      <c r="Q181" s="564"/>
      <c r="R181" s="1065"/>
      <c r="S181" s="410"/>
      <c r="T181" s="436"/>
      <c r="U181" s="436"/>
    </row>
    <row r="182" spans="1:21" s="437" customFormat="1" ht="12.75" customHeight="1">
      <c r="A182" s="1081"/>
      <c r="B182" s="1082"/>
      <c r="C182" s="1062"/>
      <c r="D182" s="1061"/>
      <c r="E182" s="457"/>
      <c r="F182" s="1063"/>
      <c r="G182" s="1063"/>
      <c r="H182" s="457"/>
      <c r="I182" s="1056"/>
      <c r="J182" s="1083"/>
      <c r="K182" s="564"/>
      <c r="L182" s="1056"/>
      <c r="M182" s="564"/>
      <c r="N182" s="564"/>
      <c r="O182" s="564"/>
      <c r="P182" s="564"/>
      <c r="Q182" s="564"/>
      <c r="R182" s="1065"/>
      <c r="S182" s="410"/>
      <c r="T182" s="436"/>
      <c r="U182" s="436"/>
    </row>
    <row r="183" spans="1:21" s="437" customFormat="1" ht="12.75" customHeight="1">
      <c r="A183" s="1081"/>
      <c r="B183" s="1082"/>
      <c r="C183" s="1062"/>
      <c r="D183" s="1061"/>
      <c r="E183" s="457"/>
      <c r="F183" s="1063"/>
      <c r="G183" s="1063"/>
      <c r="H183" s="457"/>
      <c r="I183" s="1056"/>
      <c r="J183" s="1083"/>
      <c r="K183" s="564"/>
      <c r="L183" s="1056"/>
      <c r="M183" s="564"/>
      <c r="N183" s="564"/>
      <c r="O183" s="564"/>
      <c r="P183" s="564"/>
      <c r="Q183" s="564"/>
      <c r="R183" s="1065"/>
      <c r="S183" s="410"/>
      <c r="T183" s="436"/>
      <c r="U183" s="436"/>
    </row>
    <row r="184" spans="1:21" s="437" customFormat="1" ht="12.75" customHeight="1">
      <c r="A184" s="1081"/>
      <c r="B184" s="1082"/>
      <c r="C184" s="1062"/>
      <c r="D184" s="1061"/>
      <c r="E184" s="457"/>
      <c r="F184" s="1063"/>
      <c r="G184" s="1063"/>
      <c r="H184" s="457"/>
      <c r="I184" s="1056"/>
      <c r="J184" s="1083"/>
      <c r="K184" s="564"/>
      <c r="L184" s="1056"/>
      <c r="M184" s="564"/>
      <c r="N184" s="564"/>
      <c r="O184" s="564"/>
      <c r="P184" s="564"/>
      <c r="Q184" s="564"/>
      <c r="R184" s="1065"/>
      <c r="S184" s="410"/>
      <c r="T184" s="436"/>
      <c r="U184" s="436"/>
    </row>
    <row r="185" spans="1:21" s="437" customFormat="1" ht="12.75" customHeight="1">
      <c r="A185" s="1081"/>
      <c r="B185" s="1082"/>
      <c r="C185" s="1062"/>
      <c r="D185" s="1061"/>
      <c r="E185" s="457"/>
      <c r="F185" s="1063"/>
      <c r="G185" s="1063"/>
      <c r="H185" s="457"/>
      <c r="I185" s="1056"/>
      <c r="J185" s="1083"/>
      <c r="K185" s="564"/>
      <c r="L185" s="1056"/>
      <c r="M185" s="564"/>
      <c r="N185" s="564"/>
      <c r="O185" s="564"/>
      <c r="P185" s="564"/>
      <c r="Q185" s="564"/>
      <c r="R185" s="1065"/>
      <c r="S185" s="410"/>
      <c r="T185" s="436"/>
      <c r="U185" s="436"/>
    </row>
    <row r="186" spans="1:21" s="437" customFormat="1" ht="12.75" customHeight="1">
      <c r="A186" s="1081"/>
      <c r="B186" s="1082"/>
      <c r="C186" s="1062"/>
      <c r="D186" s="1061"/>
      <c r="E186" s="457"/>
      <c r="F186" s="1063"/>
      <c r="G186" s="1063"/>
      <c r="H186" s="457"/>
      <c r="I186" s="1056"/>
      <c r="J186" s="1083"/>
      <c r="K186" s="564"/>
      <c r="L186" s="1056"/>
      <c r="M186" s="564"/>
      <c r="N186" s="564"/>
      <c r="O186" s="564"/>
      <c r="P186" s="564"/>
      <c r="Q186" s="564"/>
      <c r="R186" s="1065"/>
      <c r="S186" s="410"/>
      <c r="T186" s="436"/>
      <c r="U186" s="436"/>
    </row>
    <row r="187" spans="1:21" s="437" customFormat="1" ht="12.75" customHeight="1">
      <c r="A187" s="1081"/>
      <c r="B187" s="1082"/>
      <c r="C187" s="1062"/>
      <c r="D187" s="1061"/>
      <c r="E187" s="457"/>
      <c r="F187" s="1063"/>
      <c r="G187" s="1063"/>
      <c r="H187" s="457"/>
      <c r="I187" s="1056"/>
      <c r="J187" s="1083"/>
      <c r="K187" s="564"/>
      <c r="L187" s="1056"/>
      <c r="M187" s="564"/>
      <c r="N187" s="564"/>
      <c r="O187" s="564"/>
      <c r="P187" s="564"/>
      <c r="Q187" s="564"/>
      <c r="R187" s="1065"/>
      <c r="S187" s="410"/>
      <c r="T187" s="436"/>
      <c r="U187" s="436"/>
    </row>
    <row r="188" spans="1:21" s="437" customFormat="1" ht="12.75" customHeight="1">
      <c r="A188" s="1081"/>
      <c r="B188" s="1082"/>
      <c r="C188" s="1062"/>
      <c r="D188" s="1061"/>
      <c r="E188" s="457"/>
      <c r="F188" s="1063"/>
      <c r="G188" s="1063"/>
      <c r="H188" s="457"/>
      <c r="I188" s="1056"/>
      <c r="J188" s="1083"/>
      <c r="K188" s="564"/>
      <c r="L188" s="1056"/>
      <c r="M188" s="564"/>
      <c r="N188" s="564"/>
      <c r="O188" s="564"/>
      <c r="P188" s="564"/>
      <c r="Q188" s="564"/>
      <c r="R188" s="1065"/>
      <c r="S188" s="410"/>
      <c r="T188" s="436"/>
      <c r="U188" s="436"/>
    </row>
    <row r="189" spans="1:21" s="437" customFormat="1" ht="12.75" customHeight="1">
      <c r="A189" s="1081"/>
      <c r="B189" s="1082"/>
      <c r="C189" s="1062"/>
      <c r="D189" s="1061"/>
      <c r="E189" s="457"/>
      <c r="F189" s="1063"/>
      <c r="G189" s="1063"/>
      <c r="H189" s="457"/>
      <c r="I189" s="1056"/>
      <c r="J189" s="1083"/>
      <c r="K189" s="564"/>
      <c r="L189" s="1056"/>
      <c r="M189" s="564"/>
      <c r="N189" s="564"/>
      <c r="O189" s="564"/>
      <c r="P189" s="564"/>
      <c r="Q189" s="564"/>
      <c r="R189" s="1065"/>
      <c r="S189" s="410"/>
      <c r="T189" s="436"/>
      <c r="U189" s="436"/>
    </row>
    <row r="190" spans="1:21" s="437" customFormat="1" ht="12.75" customHeight="1">
      <c r="A190" s="1081"/>
      <c r="B190" s="1082"/>
      <c r="C190" s="1062"/>
      <c r="D190" s="1061"/>
      <c r="E190" s="457"/>
      <c r="F190" s="1063"/>
      <c r="G190" s="1063"/>
      <c r="H190" s="457"/>
      <c r="I190" s="1056"/>
      <c r="J190" s="1083"/>
      <c r="K190" s="564"/>
      <c r="L190" s="1056"/>
      <c r="M190" s="564"/>
      <c r="N190" s="564"/>
      <c r="O190" s="564"/>
      <c r="P190" s="564"/>
      <c r="Q190" s="564"/>
      <c r="R190" s="1065"/>
      <c r="S190" s="410"/>
      <c r="T190" s="436"/>
      <c r="U190" s="436"/>
    </row>
    <row r="191" spans="1:21" s="437" customFormat="1" ht="12.75" customHeight="1">
      <c r="A191" s="1081"/>
      <c r="B191" s="1082"/>
      <c r="C191" s="1062"/>
      <c r="D191" s="1061"/>
      <c r="E191" s="457"/>
      <c r="F191" s="1063"/>
      <c r="G191" s="1063"/>
      <c r="H191" s="457"/>
      <c r="I191" s="1056"/>
      <c r="J191" s="1083"/>
      <c r="K191" s="564"/>
      <c r="L191" s="1056"/>
      <c r="M191" s="564"/>
      <c r="N191" s="564"/>
      <c r="O191" s="564"/>
      <c r="P191" s="564"/>
      <c r="Q191" s="564"/>
      <c r="R191" s="1065"/>
      <c r="S191" s="410"/>
      <c r="T191" s="436"/>
      <c r="U191" s="436"/>
    </row>
    <row r="192" spans="1:21" s="437" customFormat="1" ht="12.75" customHeight="1">
      <c r="A192" s="1081"/>
      <c r="B192" s="1082"/>
      <c r="C192" s="1062"/>
      <c r="D192" s="1061"/>
      <c r="E192" s="457"/>
      <c r="F192" s="1063"/>
      <c r="G192" s="1063"/>
      <c r="H192" s="457"/>
      <c r="I192" s="1056"/>
      <c r="J192" s="1083"/>
      <c r="K192" s="564"/>
      <c r="L192" s="1056"/>
      <c r="M192" s="564"/>
      <c r="N192" s="564"/>
      <c r="O192" s="564"/>
      <c r="P192" s="564"/>
      <c r="Q192" s="564"/>
      <c r="R192" s="1065"/>
      <c r="S192" s="410"/>
      <c r="T192" s="436"/>
      <c r="U192" s="436"/>
    </row>
    <row r="193" spans="1:21" s="437" customFormat="1" ht="12.75" customHeight="1">
      <c r="A193" s="1081"/>
      <c r="B193" s="1082"/>
      <c r="C193" s="1062"/>
      <c r="D193" s="1061"/>
      <c r="E193" s="457"/>
      <c r="F193" s="1063"/>
      <c r="G193" s="1063"/>
      <c r="H193" s="457"/>
      <c r="I193" s="1056"/>
      <c r="J193" s="1083"/>
      <c r="K193" s="564"/>
      <c r="L193" s="1056"/>
      <c r="M193" s="564"/>
      <c r="N193" s="564"/>
      <c r="O193" s="564"/>
      <c r="P193" s="564"/>
      <c r="Q193" s="564"/>
      <c r="R193" s="1065"/>
      <c r="S193" s="410"/>
      <c r="T193" s="436"/>
      <c r="U193" s="436"/>
    </row>
    <row r="194" spans="1:21" s="437" customFormat="1" ht="12.75" customHeight="1">
      <c r="A194" s="1081"/>
      <c r="B194" s="1082"/>
      <c r="C194" s="1062"/>
      <c r="D194" s="1061"/>
      <c r="E194" s="457"/>
      <c r="F194" s="1063"/>
      <c r="G194" s="1063"/>
      <c r="H194" s="457"/>
      <c r="I194" s="1056"/>
      <c r="J194" s="1083"/>
      <c r="K194" s="564"/>
      <c r="L194" s="1056"/>
      <c r="M194" s="564"/>
      <c r="N194" s="564"/>
      <c r="O194" s="564"/>
      <c r="P194" s="564"/>
      <c r="Q194" s="564"/>
      <c r="R194" s="1065"/>
      <c r="S194" s="410"/>
      <c r="T194" s="436"/>
      <c r="U194" s="436"/>
    </row>
    <row r="195" spans="1:21" s="437" customFormat="1" ht="12.75" customHeight="1">
      <c r="A195" s="1081"/>
      <c r="B195" s="1082"/>
      <c r="C195" s="1062"/>
      <c r="D195" s="1061"/>
      <c r="E195" s="457"/>
      <c r="F195" s="1063"/>
      <c r="G195" s="1063"/>
      <c r="H195" s="457"/>
      <c r="I195" s="1056"/>
      <c r="J195" s="1083"/>
      <c r="K195" s="564"/>
      <c r="L195" s="1056"/>
      <c r="M195" s="564"/>
      <c r="N195" s="564"/>
      <c r="O195" s="564"/>
      <c r="P195" s="564"/>
      <c r="Q195" s="564"/>
      <c r="R195" s="1065"/>
      <c r="S195" s="410"/>
      <c r="T195" s="436"/>
      <c r="U195" s="436"/>
    </row>
    <row r="196" spans="1:21" s="437" customFormat="1" ht="12.75" customHeight="1">
      <c r="A196" s="1081"/>
      <c r="B196" s="1082"/>
      <c r="C196" s="1062"/>
      <c r="D196" s="1061"/>
      <c r="E196" s="457"/>
      <c r="F196" s="1063"/>
      <c r="G196" s="1063"/>
      <c r="H196" s="457"/>
      <c r="I196" s="1056"/>
      <c r="J196" s="1083"/>
      <c r="K196" s="564"/>
      <c r="L196" s="1056"/>
      <c r="M196" s="564"/>
      <c r="N196" s="564"/>
      <c r="O196" s="564"/>
      <c r="P196" s="564"/>
      <c r="Q196" s="564"/>
      <c r="R196" s="1065"/>
      <c r="S196" s="410"/>
      <c r="T196" s="436"/>
      <c r="U196" s="436"/>
    </row>
    <row r="197" spans="1:21" s="437" customFormat="1" ht="12.75" customHeight="1">
      <c r="A197" s="1081"/>
      <c r="B197" s="1082"/>
      <c r="C197" s="1062"/>
      <c r="D197" s="1061"/>
      <c r="E197" s="457"/>
      <c r="F197" s="1063"/>
      <c r="G197" s="1063"/>
      <c r="H197" s="457"/>
      <c r="I197" s="1056"/>
      <c r="J197" s="1083"/>
      <c r="K197" s="564"/>
      <c r="L197" s="1056"/>
      <c r="M197" s="564"/>
      <c r="N197" s="564"/>
      <c r="O197" s="564"/>
      <c r="P197" s="564"/>
      <c r="Q197" s="564"/>
      <c r="R197" s="1065"/>
      <c r="S197" s="410"/>
      <c r="T197" s="436"/>
      <c r="U197" s="436"/>
    </row>
    <row r="198" spans="1:21" s="437" customFormat="1" ht="12.75" customHeight="1">
      <c r="A198" s="1081"/>
      <c r="B198" s="1082"/>
      <c r="C198" s="1062"/>
      <c r="D198" s="1061"/>
      <c r="E198" s="457"/>
      <c r="F198" s="1063"/>
      <c r="G198" s="1063"/>
      <c r="H198" s="457"/>
      <c r="I198" s="1056"/>
      <c r="J198" s="1083"/>
      <c r="K198" s="564"/>
      <c r="L198" s="1056"/>
      <c r="M198" s="564"/>
      <c r="N198" s="564"/>
      <c r="O198" s="564"/>
      <c r="P198" s="564"/>
      <c r="Q198" s="564"/>
      <c r="R198" s="1065"/>
      <c r="S198" s="410"/>
      <c r="T198" s="436"/>
      <c r="U198" s="436"/>
    </row>
    <row r="199" spans="1:21" s="437" customFormat="1" ht="12.75" customHeight="1">
      <c r="A199" s="1081"/>
      <c r="B199" s="1082"/>
      <c r="C199" s="1062"/>
      <c r="D199" s="1061"/>
      <c r="E199" s="457"/>
      <c r="F199" s="1063"/>
      <c r="G199" s="1063"/>
      <c r="H199" s="457"/>
      <c r="I199" s="1056"/>
      <c r="J199" s="1083"/>
      <c r="K199" s="564"/>
      <c r="L199" s="1056"/>
      <c r="M199" s="564"/>
      <c r="N199" s="564"/>
      <c r="O199" s="564"/>
      <c r="P199" s="564"/>
      <c r="Q199" s="564"/>
      <c r="R199" s="1065"/>
      <c r="S199" s="410"/>
      <c r="T199" s="436"/>
      <c r="U199" s="436"/>
    </row>
    <row r="200" spans="1:21" s="437" customFormat="1" ht="12.75" customHeight="1">
      <c r="A200" s="1081"/>
      <c r="B200" s="1082"/>
      <c r="C200" s="1062"/>
      <c r="D200" s="1061"/>
      <c r="E200" s="457"/>
      <c r="F200" s="1063"/>
      <c r="G200" s="1063"/>
      <c r="H200" s="457"/>
      <c r="I200" s="1056"/>
      <c r="J200" s="1083"/>
      <c r="K200" s="564"/>
      <c r="L200" s="1056"/>
      <c r="M200" s="564"/>
      <c r="N200" s="564"/>
      <c r="O200" s="564"/>
      <c r="P200" s="564"/>
      <c r="Q200" s="564"/>
      <c r="R200" s="1065"/>
      <c r="S200" s="410"/>
      <c r="T200" s="436"/>
      <c r="U200" s="436"/>
    </row>
    <row r="201" spans="1:21" s="437" customFormat="1" ht="12.75" customHeight="1">
      <c r="A201" s="1081"/>
      <c r="B201" s="1082"/>
      <c r="C201" s="1062"/>
      <c r="D201" s="1061"/>
      <c r="E201" s="457"/>
      <c r="F201" s="1063"/>
      <c r="G201" s="1063"/>
      <c r="H201" s="457"/>
      <c r="I201" s="1056"/>
      <c r="J201" s="1083"/>
      <c r="K201" s="564"/>
      <c r="L201" s="1056"/>
      <c r="M201" s="564"/>
      <c r="N201" s="564"/>
      <c r="O201" s="564"/>
      <c r="P201" s="564"/>
      <c r="Q201" s="564"/>
      <c r="R201" s="1065"/>
      <c r="S201" s="410"/>
      <c r="T201" s="436"/>
      <c r="U201" s="436"/>
    </row>
    <row r="202" spans="1:21" s="437" customFormat="1" ht="12.75" customHeight="1">
      <c r="A202" s="1081"/>
      <c r="B202" s="1082"/>
      <c r="C202" s="1062"/>
      <c r="D202" s="1061"/>
      <c r="E202" s="457"/>
      <c r="F202" s="1063"/>
      <c r="G202" s="1063"/>
      <c r="H202" s="457"/>
      <c r="I202" s="1056"/>
      <c r="J202" s="1083"/>
      <c r="K202" s="564"/>
      <c r="L202" s="1056"/>
      <c r="M202" s="564"/>
      <c r="N202" s="564"/>
      <c r="O202" s="564"/>
      <c r="P202" s="564"/>
      <c r="Q202" s="564"/>
      <c r="R202" s="1065"/>
      <c r="S202" s="410"/>
      <c r="T202" s="436"/>
      <c r="U202" s="436"/>
    </row>
    <row r="203" spans="1:21" s="437" customFormat="1" ht="12.75" customHeight="1">
      <c r="A203" s="1081"/>
      <c r="B203" s="1082"/>
      <c r="C203" s="1062"/>
      <c r="D203" s="1061"/>
      <c r="E203" s="457"/>
      <c r="F203" s="1063"/>
      <c r="G203" s="1063"/>
      <c r="H203" s="457"/>
      <c r="I203" s="1056"/>
      <c r="J203" s="1083"/>
      <c r="K203" s="564"/>
      <c r="L203" s="1056"/>
      <c r="M203" s="564"/>
      <c r="N203" s="564"/>
      <c r="O203" s="564"/>
      <c r="P203" s="564"/>
      <c r="Q203" s="564"/>
      <c r="R203" s="1065"/>
      <c r="S203" s="410"/>
      <c r="T203" s="436"/>
      <c r="U203" s="436"/>
    </row>
    <row r="204" spans="1:21" s="437" customFormat="1" ht="12.75" customHeight="1">
      <c r="A204" s="1081"/>
      <c r="B204" s="1082"/>
      <c r="C204" s="1062"/>
      <c r="D204" s="1061"/>
      <c r="E204" s="457"/>
      <c r="F204" s="1063"/>
      <c r="G204" s="1063"/>
      <c r="H204" s="457"/>
      <c r="I204" s="1056"/>
      <c r="J204" s="1083"/>
      <c r="K204" s="564"/>
      <c r="L204" s="1056"/>
      <c r="M204" s="564"/>
      <c r="N204" s="564"/>
      <c r="O204" s="564"/>
      <c r="P204" s="564"/>
      <c r="Q204" s="564"/>
      <c r="R204" s="1065"/>
      <c r="S204" s="410"/>
      <c r="T204" s="436"/>
      <c r="U204" s="436"/>
    </row>
    <row r="205" spans="1:21" s="437" customFormat="1" ht="12.75" customHeight="1">
      <c r="A205" s="1081"/>
      <c r="B205" s="1082"/>
      <c r="C205" s="1062"/>
      <c r="D205" s="1061"/>
      <c r="E205" s="457"/>
      <c r="F205" s="1063"/>
      <c r="G205" s="1063"/>
      <c r="H205" s="457"/>
      <c r="I205" s="1056"/>
      <c r="J205" s="1083"/>
      <c r="K205" s="564"/>
      <c r="L205" s="1056"/>
      <c r="M205" s="564"/>
      <c r="N205" s="564"/>
      <c r="O205" s="564"/>
      <c r="P205" s="564"/>
      <c r="Q205" s="564"/>
      <c r="R205" s="1065"/>
      <c r="S205" s="410"/>
      <c r="T205" s="436"/>
      <c r="U205" s="436"/>
    </row>
    <row r="206" spans="1:21" s="437" customFormat="1" ht="12.75" customHeight="1">
      <c r="A206" s="1081"/>
      <c r="B206" s="1082"/>
      <c r="C206" s="1062"/>
      <c r="D206" s="1061"/>
      <c r="E206" s="457"/>
      <c r="F206" s="1063"/>
      <c r="G206" s="1063"/>
      <c r="H206" s="457"/>
      <c r="I206" s="1056"/>
      <c r="J206" s="1083"/>
      <c r="K206" s="564"/>
      <c r="L206" s="1056"/>
      <c r="M206" s="564"/>
      <c r="N206" s="564"/>
      <c r="O206" s="564"/>
      <c r="P206" s="564"/>
      <c r="Q206" s="564"/>
      <c r="R206" s="1065"/>
      <c r="S206" s="410"/>
      <c r="T206" s="436"/>
      <c r="U206" s="436"/>
    </row>
    <row r="207" spans="1:21" s="437" customFormat="1" ht="12.75" customHeight="1">
      <c r="A207" s="1081"/>
      <c r="B207" s="1082"/>
      <c r="C207" s="1062"/>
      <c r="D207" s="1061"/>
      <c r="E207" s="457"/>
      <c r="F207" s="1063"/>
      <c r="G207" s="1063"/>
      <c r="H207" s="457"/>
      <c r="I207" s="1056"/>
      <c r="J207" s="1083"/>
      <c r="K207" s="564"/>
      <c r="L207" s="1056"/>
      <c r="M207" s="564"/>
      <c r="N207" s="564"/>
      <c r="O207" s="564"/>
      <c r="P207" s="564"/>
      <c r="Q207" s="564"/>
      <c r="R207" s="1065"/>
      <c r="S207" s="410"/>
      <c r="T207" s="436"/>
      <c r="U207" s="436"/>
    </row>
    <row r="208" spans="1:21" s="437" customFormat="1" ht="12.75" customHeight="1">
      <c r="A208" s="1081"/>
      <c r="B208" s="1082"/>
      <c r="C208" s="1062"/>
      <c r="D208" s="1061"/>
      <c r="E208" s="457"/>
      <c r="F208" s="1063"/>
      <c r="G208" s="1063"/>
      <c r="H208" s="457"/>
      <c r="I208" s="1056"/>
      <c r="J208" s="1083"/>
      <c r="K208" s="564"/>
      <c r="L208" s="1056"/>
      <c r="M208" s="564"/>
      <c r="N208" s="564"/>
      <c r="O208" s="564"/>
      <c r="P208" s="564"/>
      <c r="Q208" s="564"/>
      <c r="R208" s="1065"/>
      <c r="S208" s="410"/>
      <c r="T208" s="436"/>
      <c r="U208" s="436"/>
    </row>
    <row r="209" spans="1:21" s="437" customFormat="1" ht="12.75" customHeight="1">
      <c r="A209" s="1081"/>
      <c r="B209" s="1082"/>
      <c r="C209" s="1062"/>
      <c r="D209" s="1061"/>
      <c r="E209" s="457"/>
      <c r="F209" s="1063"/>
      <c r="G209" s="1063"/>
      <c r="H209" s="457"/>
      <c r="I209" s="1056"/>
      <c r="J209" s="1083"/>
      <c r="K209" s="564"/>
      <c r="L209" s="1056"/>
      <c r="M209" s="564"/>
      <c r="N209" s="564"/>
      <c r="O209" s="564"/>
      <c r="P209" s="564"/>
      <c r="Q209" s="564"/>
      <c r="R209" s="1065"/>
      <c r="S209" s="410"/>
      <c r="T209" s="436"/>
      <c r="U209" s="436"/>
    </row>
    <row r="210" spans="1:21" s="437" customFormat="1" ht="12.75" customHeight="1">
      <c r="A210" s="1081"/>
      <c r="B210" s="1082"/>
      <c r="C210" s="1062"/>
      <c r="D210" s="1061"/>
      <c r="E210" s="457"/>
      <c r="F210" s="1063"/>
      <c r="G210" s="1063"/>
      <c r="H210" s="457"/>
      <c r="I210" s="1056"/>
      <c r="J210" s="1083"/>
      <c r="K210" s="564"/>
      <c r="L210" s="1056"/>
      <c r="M210" s="564"/>
      <c r="N210" s="564"/>
      <c r="O210" s="564"/>
      <c r="P210" s="564"/>
      <c r="Q210" s="564"/>
      <c r="R210" s="1065"/>
      <c r="S210" s="410"/>
      <c r="T210" s="436"/>
      <c r="U210" s="436"/>
    </row>
    <row r="211" spans="1:21" s="437" customFormat="1" ht="12.75" customHeight="1">
      <c r="A211" s="1081"/>
      <c r="B211" s="1082"/>
      <c r="C211" s="1062"/>
      <c r="D211" s="1061"/>
      <c r="E211" s="457"/>
      <c r="F211" s="1063"/>
      <c r="G211" s="1063"/>
      <c r="H211" s="457"/>
      <c r="I211" s="1056"/>
      <c r="J211" s="1083"/>
      <c r="K211" s="564"/>
      <c r="L211" s="1056"/>
      <c r="M211" s="564"/>
      <c r="N211" s="564"/>
      <c r="O211" s="564"/>
      <c r="P211" s="564"/>
      <c r="Q211" s="564"/>
      <c r="R211" s="1065"/>
      <c r="S211" s="410"/>
      <c r="T211" s="436"/>
      <c r="U211" s="436"/>
    </row>
    <row r="212" spans="1:21" s="437" customFormat="1" ht="12.75" customHeight="1">
      <c r="A212" s="1081"/>
      <c r="B212" s="1082"/>
      <c r="C212" s="1062"/>
      <c r="D212" s="1061"/>
      <c r="E212" s="457"/>
      <c r="F212" s="1063"/>
      <c r="G212" s="1063"/>
      <c r="H212" s="457"/>
      <c r="I212" s="1056"/>
      <c r="J212" s="1083"/>
      <c r="K212" s="564"/>
      <c r="L212" s="1056"/>
      <c r="M212" s="564"/>
      <c r="N212" s="564"/>
      <c r="O212" s="564"/>
      <c r="P212" s="564"/>
      <c r="Q212" s="564"/>
      <c r="R212" s="1065"/>
      <c r="S212" s="410"/>
      <c r="T212" s="436"/>
      <c r="U212" s="436"/>
    </row>
    <row r="213" spans="1:21" s="437" customFormat="1" ht="12.75" customHeight="1">
      <c r="A213" s="1081"/>
      <c r="B213" s="1082"/>
      <c r="C213" s="1062"/>
      <c r="D213" s="1061"/>
      <c r="E213" s="457"/>
      <c r="F213" s="1063"/>
      <c r="G213" s="1063"/>
      <c r="H213" s="457"/>
      <c r="I213" s="1056"/>
      <c r="J213" s="1083"/>
      <c r="K213" s="564"/>
      <c r="L213" s="1056"/>
      <c r="M213" s="564"/>
      <c r="N213" s="564"/>
      <c r="O213" s="564"/>
      <c r="P213" s="564"/>
      <c r="Q213" s="564"/>
      <c r="R213" s="1065"/>
      <c r="S213" s="410"/>
      <c r="T213" s="436"/>
      <c r="U213" s="436"/>
    </row>
    <row r="214" spans="1:21" s="437" customFormat="1" ht="12.75" customHeight="1">
      <c r="A214" s="1081"/>
      <c r="B214" s="1082"/>
      <c r="C214" s="1062"/>
      <c r="D214" s="1061"/>
      <c r="E214" s="457"/>
      <c r="F214" s="1063"/>
      <c r="G214" s="1063"/>
      <c r="H214" s="457"/>
      <c r="I214" s="1056"/>
      <c r="J214" s="1083"/>
      <c r="K214" s="564"/>
      <c r="L214" s="1056"/>
      <c r="M214" s="564"/>
      <c r="N214" s="564"/>
      <c r="O214" s="564"/>
      <c r="P214" s="564"/>
      <c r="Q214" s="564"/>
      <c r="R214" s="1065"/>
      <c r="S214" s="410"/>
      <c r="T214" s="436"/>
      <c r="U214" s="436"/>
    </row>
    <row r="215" spans="1:21" s="437" customFormat="1" ht="12.75" customHeight="1">
      <c r="A215" s="1081"/>
      <c r="B215" s="1082"/>
      <c r="C215" s="1062"/>
      <c r="D215" s="1061"/>
      <c r="E215" s="457"/>
      <c r="F215" s="1063"/>
      <c r="G215" s="1063"/>
      <c r="H215" s="457"/>
      <c r="I215" s="1056"/>
      <c r="J215" s="1083"/>
      <c r="K215" s="564"/>
      <c r="L215" s="1056"/>
      <c r="M215" s="564"/>
      <c r="N215" s="564"/>
      <c r="O215" s="564"/>
      <c r="P215" s="564"/>
      <c r="Q215" s="564"/>
      <c r="R215" s="1065"/>
      <c r="S215" s="410"/>
      <c r="T215" s="436"/>
      <c r="U215" s="436"/>
    </row>
    <row r="216" spans="1:21" s="437" customFormat="1" ht="12.75" customHeight="1">
      <c r="A216" s="1081"/>
      <c r="B216" s="1082"/>
      <c r="C216" s="1062"/>
      <c r="D216" s="1061"/>
      <c r="E216" s="457"/>
      <c r="F216" s="1063"/>
      <c r="G216" s="1063"/>
      <c r="H216" s="457"/>
      <c r="I216" s="1056"/>
      <c r="J216" s="1083"/>
      <c r="K216" s="564"/>
      <c r="L216" s="1056"/>
      <c r="M216" s="564"/>
      <c r="N216" s="564"/>
      <c r="O216" s="564"/>
      <c r="P216" s="564"/>
      <c r="Q216" s="564"/>
      <c r="R216" s="1065"/>
      <c r="S216" s="410"/>
      <c r="T216" s="436"/>
      <c r="U216" s="436"/>
    </row>
    <row r="217" spans="1:21" s="437" customFormat="1" ht="12.75" customHeight="1">
      <c r="A217" s="1081"/>
      <c r="B217" s="1082"/>
      <c r="C217" s="1062"/>
      <c r="D217" s="1061"/>
      <c r="E217" s="457"/>
      <c r="F217" s="1063"/>
      <c r="G217" s="1063"/>
      <c r="H217" s="457"/>
      <c r="I217" s="1056"/>
      <c r="J217" s="1083"/>
      <c r="K217" s="564"/>
      <c r="L217" s="1056"/>
      <c r="M217" s="564"/>
      <c r="N217" s="564"/>
      <c r="O217" s="564"/>
      <c r="P217" s="564"/>
      <c r="Q217" s="564"/>
      <c r="R217" s="1065"/>
      <c r="S217" s="410"/>
      <c r="T217" s="436"/>
      <c r="U217" s="436"/>
    </row>
    <row r="218" spans="1:21" s="437" customFormat="1" ht="12.75" customHeight="1">
      <c r="A218" s="1081"/>
      <c r="B218" s="1082"/>
      <c r="C218" s="1062"/>
      <c r="D218" s="1061"/>
      <c r="E218" s="457"/>
      <c r="F218" s="1063"/>
      <c r="G218" s="1063"/>
      <c r="H218" s="457"/>
      <c r="I218" s="1056"/>
      <c r="J218" s="1083"/>
      <c r="K218" s="564"/>
      <c r="L218" s="1056"/>
      <c r="M218" s="564"/>
      <c r="N218" s="564"/>
      <c r="O218" s="564"/>
      <c r="P218" s="564"/>
      <c r="Q218" s="564"/>
      <c r="R218" s="1065"/>
      <c r="S218" s="410"/>
      <c r="T218" s="436"/>
      <c r="U218" s="436"/>
    </row>
    <row r="219" spans="1:21" s="437" customFormat="1" ht="12.75" customHeight="1">
      <c r="A219" s="1081"/>
      <c r="B219" s="1082"/>
      <c r="C219" s="1062"/>
      <c r="D219" s="1061"/>
      <c r="E219" s="457"/>
      <c r="F219" s="1063"/>
      <c r="G219" s="1063"/>
      <c r="H219" s="457"/>
      <c r="I219" s="1056"/>
      <c r="J219" s="1083"/>
      <c r="K219" s="564"/>
      <c r="L219" s="1056"/>
      <c r="M219" s="564"/>
      <c r="N219" s="564"/>
      <c r="O219" s="564"/>
      <c r="P219" s="564"/>
      <c r="Q219" s="564"/>
      <c r="R219" s="1065"/>
      <c r="S219" s="410"/>
      <c r="T219" s="436"/>
      <c r="U219" s="436"/>
    </row>
    <row r="220" spans="1:21" s="437" customFormat="1" ht="12.75" customHeight="1">
      <c r="A220" s="1081"/>
      <c r="B220" s="1082"/>
      <c r="C220" s="1062"/>
      <c r="D220" s="1061"/>
      <c r="E220" s="457"/>
      <c r="F220" s="1063"/>
      <c r="G220" s="1063"/>
      <c r="H220" s="457"/>
      <c r="I220" s="1056"/>
      <c r="J220" s="1083"/>
      <c r="K220" s="564"/>
      <c r="L220" s="1056"/>
      <c r="M220" s="564"/>
      <c r="N220" s="564"/>
      <c r="O220" s="564"/>
      <c r="P220" s="564"/>
      <c r="Q220" s="564"/>
      <c r="R220" s="1065"/>
      <c r="S220" s="410"/>
      <c r="T220" s="436"/>
      <c r="U220" s="436"/>
    </row>
    <row r="221" spans="1:21" s="437" customFormat="1" ht="12.75" customHeight="1">
      <c r="A221" s="1081"/>
      <c r="B221" s="1082"/>
      <c r="C221" s="1062"/>
      <c r="D221" s="1061"/>
      <c r="E221" s="457"/>
      <c r="F221" s="1063"/>
      <c r="G221" s="1063"/>
      <c r="H221" s="457"/>
      <c r="I221" s="1056"/>
      <c r="J221" s="1083"/>
      <c r="K221" s="564"/>
      <c r="L221" s="1056"/>
      <c r="M221" s="564"/>
      <c r="N221" s="564"/>
      <c r="O221" s="564"/>
      <c r="P221" s="564"/>
      <c r="Q221" s="564"/>
      <c r="R221" s="1065"/>
      <c r="S221" s="410"/>
      <c r="T221" s="436"/>
      <c r="U221" s="436"/>
    </row>
    <row r="222" spans="1:21" s="437" customFormat="1" ht="12.75" customHeight="1">
      <c r="A222" s="1081"/>
      <c r="B222" s="1082"/>
      <c r="C222" s="1062"/>
      <c r="D222" s="1061"/>
      <c r="E222" s="457"/>
      <c r="F222" s="1063"/>
      <c r="G222" s="1063"/>
      <c r="H222" s="457"/>
      <c r="I222" s="1056"/>
      <c r="J222" s="1083"/>
      <c r="K222" s="564"/>
      <c r="L222" s="1056"/>
      <c r="M222" s="564"/>
      <c r="N222" s="564"/>
      <c r="O222" s="564"/>
      <c r="P222" s="564"/>
      <c r="Q222" s="564"/>
      <c r="R222" s="1065"/>
      <c r="S222" s="410"/>
      <c r="T222" s="436"/>
      <c r="U222" s="436"/>
    </row>
    <row r="223" spans="1:21" s="437" customFormat="1" ht="12.75" customHeight="1">
      <c r="A223" s="1081"/>
      <c r="B223" s="1082"/>
      <c r="C223" s="1062"/>
      <c r="D223" s="1061"/>
      <c r="E223" s="457"/>
      <c r="F223" s="1063"/>
      <c r="G223" s="1063"/>
      <c r="H223" s="457"/>
      <c r="I223" s="1056"/>
      <c r="J223" s="1083"/>
      <c r="K223" s="564"/>
      <c r="L223" s="1056"/>
      <c r="M223" s="564"/>
      <c r="N223" s="564"/>
      <c r="O223" s="564"/>
      <c r="P223" s="564"/>
      <c r="Q223" s="564"/>
      <c r="R223" s="1065"/>
      <c r="S223" s="410"/>
      <c r="T223" s="436"/>
      <c r="U223" s="436"/>
    </row>
    <row r="224" spans="1:21" s="437" customFormat="1" ht="12.75" customHeight="1">
      <c r="A224" s="1081"/>
      <c r="B224" s="1082"/>
      <c r="C224" s="1062"/>
      <c r="D224" s="1061"/>
      <c r="E224" s="457"/>
      <c r="F224" s="1063"/>
      <c r="G224" s="1063"/>
      <c r="H224" s="457"/>
      <c r="I224" s="1056"/>
      <c r="J224" s="1083"/>
      <c r="K224" s="564"/>
      <c r="L224" s="1056"/>
      <c r="M224" s="564"/>
      <c r="N224" s="564"/>
      <c r="O224" s="564"/>
      <c r="P224" s="564"/>
      <c r="Q224" s="564"/>
      <c r="R224" s="1065"/>
      <c r="S224" s="410"/>
      <c r="T224" s="436"/>
      <c r="U224" s="436"/>
    </row>
    <row r="225" spans="1:21" s="437" customFormat="1" ht="12.75" customHeight="1">
      <c r="A225" s="1081"/>
      <c r="B225" s="1082"/>
      <c r="C225" s="1062"/>
      <c r="D225" s="1061"/>
      <c r="E225" s="457"/>
      <c r="F225" s="1063"/>
      <c r="G225" s="1063"/>
      <c r="H225" s="457"/>
      <c r="I225" s="1056"/>
      <c r="J225" s="1083"/>
      <c r="K225" s="564"/>
      <c r="L225" s="1056"/>
      <c r="M225" s="564"/>
      <c r="N225" s="564"/>
      <c r="O225" s="564"/>
      <c r="P225" s="564"/>
      <c r="Q225" s="564"/>
      <c r="R225" s="1065"/>
      <c r="S225" s="410"/>
      <c r="T225" s="436"/>
      <c r="U225" s="436"/>
    </row>
    <row r="226" spans="1:21" s="437" customFormat="1" ht="12.75" customHeight="1">
      <c r="A226" s="1081"/>
      <c r="B226" s="1082"/>
      <c r="C226" s="1062"/>
      <c r="D226" s="1061"/>
      <c r="E226" s="457"/>
      <c r="F226" s="1063"/>
      <c r="G226" s="1063"/>
      <c r="H226" s="457"/>
      <c r="I226" s="1056"/>
      <c r="J226" s="1083"/>
      <c r="K226" s="564"/>
      <c r="L226" s="1056"/>
      <c r="M226" s="564"/>
      <c r="N226" s="564"/>
      <c r="O226" s="564"/>
      <c r="P226" s="564"/>
      <c r="Q226" s="564"/>
      <c r="R226" s="1065"/>
      <c r="S226" s="410"/>
      <c r="T226" s="436"/>
      <c r="U226" s="436"/>
    </row>
    <row r="227" spans="1:21" s="437" customFormat="1" ht="12.75" customHeight="1">
      <c r="A227" s="1081"/>
      <c r="B227" s="1082"/>
      <c r="C227" s="1062"/>
      <c r="D227" s="1061"/>
      <c r="E227" s="457"/>
      <c r="F227" s="1063"/>
      <c r="G227" s="1063"/>
      <c r="H227" s="457"/>
      <c r="I227" s="1056"/>
      <c r="J227" s="1083"/>
      <c r="K227" s="564"/>
      <c r="L227" s="1056"/>
      <c r="M227" s="564"/>
      <c r="N227" s="564"/>
      <c r="O227" s="564"/>
      <c r="P227" s="564"/>
      <c r="Q227" s="564"/>
      <c r="R227" s="1065"/>
      <c r="S227" s="410"/>
      <c r="T227" s="436"/>
      <c r="U227" s="436"/>
    </row>
    <row r="228" spans="1:21" s="437" customFormat="1" ht="12.75" customHeight="1">
      <c r="A228" s="1081"/>
      <c r="B228" s="1082"/>
      <c r="C228" s="1062"/>
      <c r="D228" s="1061"/>
      <c r="E228" s="457"/>
      <c r="F228" s="1063"/>
      <c r="G228" s="1063"/>
      <c r="H228" s="457"/>
      <c r="I228" s="1056"/>
      <c r="J228" s="1083"/>
      <c r="K228" s="564"/>
      <c r="L228" s="1056"/>
      <c r="M228" s="564"/>
      <c r="N228" s="564"/>
      <c r="O228" s="564"/>
      <c r="P228" s="564"/>
      <c r="Q228" s="564"/>
      <c r="R228" s="1065"/>
      <c r="S228" s="410"/>
      <c r="T228" s="436"/>
      <c r="U228" s="436"/>
    </row>
    <row r="229" spans="1:21" s="437" customFormat="1" ht="12.75" customHeight="1">
      <c r="A229" s="1081"/>
      <c r="B229" s="1082"/>
      <c r="C229" s="1062"/>
      <c r="D229" s="1061"/>
      <c r="E229" s="457"/>
      <c r="F229" s="1063"/>
      <c r="G229" s="1063"/>
      <c r="H229" s="457"/>
      <c r="I229" s="1056"/>
      <c r="J229" s="1083"/>
      <c r="K229" s="564"/>
      <c r="L229" s="1056"/>
      <c r="M229" s="564"/>
      <c r="N229" s="564"/>
      <c r="O229" s="564"/>
      <c r="P229" s="564"/>
      <c r="Q229" s="564"/>
      <c r="R229" s="1065"/>
      <c r="S229" s="410"/>
      <c r="T229" s="436"/>
      <c r="U229" s="436"/>
    </row>
    <row r="230" spans="1:21" s="437" customFormat="1" ht="12.75" customHeight="1">
      <c r="A230" s="1081"/>
      <c r="B230" s="1082"/>
      <c r="C230" s="1062"/>
      <c r="D230" s="1061"/>
      <c r="E230" s="457"/>
      <c r="F230" s="1063"/>
      <c r="G230" s="1063"/>
      <c r="H230" s="457"/>
      <c r="I230" s="1056"/>
      <c r="J230" s="1083"/>
      <c r="K230" s="564"/>
      <c r="L230" s="1056"/>
      <c r="M230" s="564"/>
      <c r="N230" s="564"/>
      <c r="O230" s="564"/>
      <c r="P230" s="564"/>
      <c r="Q230" s="564"/>
      <c r="R230" s="1065"/>
      <c r="S230" s="410"/>
      <c r="T230" s="436"/>
      <c r="U230" s="436"/>
    </row>
    <row r="231" spans="1:21" s="437" customFormat="1" ht="12.75" customHeight="1">
      <c r="A231" s="1081"/>
      <c r="B231" s="1082"/>
      <c r="C231" s="1062"/>
      <c r="D231" s="1061"/>
      <c r="E231" s="457"/>
      <c r="F231" s="1063"/>
      <c r="G231" s="1063"/>
      <c r="H231" s="457"/>
      <c r="I231" s="1056"/>
      <c r="J231" s="1083"/>
      <c r="K231" s="564"/>
      <c r="L231" s="1056"/>
      <c r="M231" s="564"/>
      <c r="N231" s="564"/>
      <c r="O231" s="564"/>
      <c r="P231" s="564"/>
      <c r="Q231" s="564"/>
      <c r="R231" s="1065"/>
      <c r="S231" s="410"/>
      <c r="T231" s="436"/>
      <c r="U231" s="436"/>
    </row>
    <row r="232" spans="1:21" s="437" customFormat="1" ht="12.75" customHeight="1">
      <c r="A232" s="1081"/>
      <c r="B232" s="1082"/>
      <c r="C232" s="1062"/>
      <c r="D232" s="1061"/>
      <c r="E232" s="457"/>
      <c r="F232" s="1063"/>
      <c r="G232" s="1063"/>
      <c r="H232" s="457"/>
      <c r="I232" s="1056"/>
      <c r="J232" s="1083"/>
      <c r="K232" s="564"/>
      <c r="L232" s="1056"/>
      <c r="M232" s="564"/>
      <c r="N232" s="564"/>
      <c r="O232" s="564"/>
      <c r="P232" s="564"/>
      <c r="Q232" s="564"/>
      <c r="R232" s="1065"/>
      <c r="S232" s="410"/>
      <c r="T232" s="436"/>
      <c r="U232" s="436"/>
    </row>
    <row r="233" spans="1:21" s="437" customFormat="1" ht="12.75" customHeight="1" thickBot="1">
      <c r="A233" s="1081"/>
      <c r="B233" s="1082"/>
      <c r="C233" s="1062"/>
      <c r="D233" s="1061"/>
      <c r="E233" s="457"/>
      <c r="F233" s="1063"/>
      <c r="G233" s="1063"/>
      <c r="H233" s="457"/>
      <c r="I233" s="1056"/>
      <c r="J233" s="1083"/>
      <c r="K233" s="564"/>
      <c r="L233" s="1056"/>
      <c r="M233" s="564"/>
      <c r="N233" s="564"/>
      <c r="O233" s="564"/>
      <c r="P233" s="564"/>
      <c r="Q233" s="564"/>
      <c r="R233" s="1065"/>
      <c r="S233" s="410"/>
      <c r="T233" s="436"/>
      <c r="U233" s="436"/>
    </row>
    <row r="234" spans="1:21" s="437" customFormat="1" ht="12">
      <c r="A234" s="396" t="s">
        <v>315</v>
      </c>
      <c r="B234" s="488" t="s">
        <v>1244</v>
      </c>
      <c r="C234" s="3488"/>
      <c r="D234" s="3489"/>
      <c r="E234" s="543" t="s">
        <v>695</v>
      </c>
      <c r="F234" s="543" t="s">
        <v>42</v>
      </c>
      <c r="G234" s="543" t="s">
        <v>536</v>
      </c>
      <c r="H234" s="543" t="str">
        <f>A234&amp;"-"&amp;E234&amp;F234&amp;"-"&amp;G234&amp;6</f>
        <v>PK4-ML-ME6</v>
      </c>
      <c r="I234" s="3490" t="s">
        <v>220</v>
      </c>
      <c r="J234" s="915" t="s">
        <v>1067</v>
      </c>
      <c r="K234" s="3402" t="str">
        <f t="shared" ref="K234" si="32">_xlfn.IFS(E234="M","30",E234="M","30")</f>
        <v>30</v>
      </c>
      <c r="L234" s="407"/>
      <c r="M234" s="3402" t="s">
        <v>80</v>
      </c>
      <c r="N234" s="3402"/>
      <c r="O234" s="3402">
        <v>10</v>
      </c>
      <c r="P234" s="3402">
        <v>1</v>
      </c>
      <c r="Q234" s="3402">
        <v>10</v>
      </c>
      <c r="R234" s="4354" t="s">
        <v>503</v>
      </c>
      <c r="S234" s="410" t="s">
        <v>528</v>
      </c>
      <c r="T234" s="411"/>
      <c r="U234" s="411"/>
    </row>
    <row r="235" spans="1:21" s="437" customFormat="1" ht="12">
      <c r="A235" s="397" t="s">
        <v>315</v>
      </c>
      <c r="B235" s="418" t="s">
        <v>1245</v>
      </c>
      <c r="C235" s="3440"/>
      <c r="D235" s="3413"/>
      <c r="E235" s="419" t="s">
        <v>695</v>
      </c>
      <c r="F235" s="419" t="s">
        <v>42</v>
      </c>
      <c r="G235" s="419" t="s">
        <v>536</v>
      </c>
      <c r="H235" s="419" t="str">
        <f t="shared" ref="H235:H239" si="33">A235&amp;"-"&amp;E235&amp;F235&amp;"-"&amp;G235&amp;6</f>
        <v>PK4-ML-ME6</v>
      </c>
      <c r="I235" s="3465"/>
      <c r="J235" s="917" t="s">
        <v>1067</v>
      </c>
      <c r="K235" s="3403"/>
      <c r="L235" s="415"/>
      <c r="M235" s="3403"/>
      <c r="N235" s="3403"/>
      <c r="O235" s="3403"/>
      <c r="P235" s="3403"/>
      <c r="Q235" s="3403"/>
      <c r="R235" s="4355"/>
      <c r="S235" s="410"/>
      <c r="T235" s="411"/>
      <c r="U235" s="411"/>
    </row>
    <row r="236" spans="1:21" s="437" customFormat="1" ht="12">
      <c r="A236" s="397" t="s">
        <v>315</v>
      </c>
      <c r="B236" s="418" t="s">
        <v>1246</v>
      </c>
      <c r="C236" s="3440"/>
      <c r="D236" s="3413"/>
      <c r="E236" s="419" t="s">
        <v>695</v>
      </c>
      <c r="F236" s="419" t="s">
        <v>42</v>
      </c>
      <c r="G236" s="419" t="s">
        <v>536</v>
      </c>
      <c r="H236" s="419" t="str">
        <f t="shared" si="33"/>
        <v>PK4-ML-ME6</v>
      </c>
      <c r="I236" s="3465"/>
      <c r="J236" s="917" t="s">
        <v>1067</v>
      </c>
      <c r="K236" s="3403"/>
      <c r="L236" s="415"/>
      <c r="M236" s="3403"/>
      <c r="N236" s="3403"/>
      <c r="O236" s="3403"/>
      <c r="P236" s="3403"/>
      <c r="Q236" s="3403"/>
      <c r="R236" s="4355"/>
      <c r="S236" s="410"/>
      <c r="T236" s="411"/>
      <c r="U236" s="411"/>
    </row>
    <row r="237" spans="1:21" s="437" customFormat="1" ht="12">
      <c r="A237" s="397" t="s">
        <v>315</v>
      </c>
      <c r="B237" s="418" t="s">
        <v>1247</v>
      </c>
      <c r="C237" s="3440"/>
      <c r="D237" s="3413"/>
      <c r="E237" s="419" t="s">
        <v>695</v>
      </c>
      <c r="F237" s="419" t="s">
        <v>42</v>
      </c>
      <c r="G237" s="419" t="s">
        <v>536</v>
      </c>
      <c r="H237" s="419" t="str">
        <f t="shared" si="33"/>
        <v>PK4-ML-ME6</v>
      </c>
      <c r="I237" s="3465"/>
      <c r="J237" s="917" t="s">
        <v>1067</v>
      </c>
      <c r="K237" s="3403"/>
      <c r="L237" s="415"/>
      <c r="M237" s="3403"/>
      <c r="N237" s="3403"/>
      <c r="O237" s="3403"/>
      <c r="P237" s="3403"/>
      <c r="Q237" s="3403"/>
      <c r="R237" s="4355"/>
      <c r="S237" s="410"/>
      <c r="T237" s="411"/>
      <c r="U237" s="411"/>
    </row>
    <row r="238" spans="1:21" s="437" customFormat="1" ht="12">
      <c r="A238" s="397" t="s">
        <v>315</v>
      </c>
      <c r="B238" s="418" t="s">
        <v>1248</v>
      </c>
      <c r="C238" s="3440"/>
      <c r="D238" s="3413"/>
      <c r="E238" s="419" t="s">
        <v>695</v>
      </c>
      <c r="F238" s="419" t="s">
        <v>42</v>
      </c>
      <c r="G238" s="419" t="s">
        <v>536</v>
      </c>
      <c r="H238" s="419" t="str">
        <f t="shared" si="33"/>
        <v>PK4-ML-ME6</v>
      </c>
      <c r="I238" s="3465"/>
      <c r="J238" s="917" t="s">
        <v>1067</v>
      </c>
      <c r="K238" s="3403"/>
      <c r="L238" s="415"/>
      <c r="M238" s="3403"/>
      <c r="N238" s="3403"/>
      <c r="O238" s="3403"/>
      <c r="P238" s="3403"/>
      <c r="Q238" s="3403"/>
      <c r="R238" s="4355"/>
      <c r="S238" s="410"/>
      <c r="T238" s="411"/>
      <c r="U238" s="411"/>
    </row>
    <row r="239" spans="1:21" s="437" customFormat="1" thickBot="1">
      <c r="A239" s="398" t="s">
        <v>315</v>
      </c>
      <c r="B239" s="472" t="s">
        <v>1249</v>
      </c>
      <c r="C239" s="3448"/>
      <c r="D239" s="3414"/>
      <c r="E239" s="465" t="s">
        <v>695</v>
      </c>
      <c r="F239" s="465" t="s">
        <v>42</v>
      </c>
      <c r="G239" s="465" t="s">
        <v>536</v>
      </c>
      <c r="H239" s="465" t="str">
        <f t="shared" si="33"/>
        <v>PK4-ML-ME6</v>
      </c>
      <c r="I239" s="3577"/>
      <c r="J239" s="919" t="s">
        <v>1067</v>
      </c>
      <c r="K239" s="3416"/>
      <c r="L239" s="423"/>
      <c r="M239" s="3416"/>
      <c r="N239" s="3416"/>
      <c r="O239" s="3416"/>
      <c r="P239" s="3416"/>
      <c r="Q239" s="3416"/>
      <c r="R239" s="4356"/>
      <c r="S239" s="410"/>
      <c r="T239" s="411"/>
      <c r="U239" s="411"/>
    </row>
    <row r="240" spans="1:21" s="437" customFormat="1" ht="12">
      <c r="A240" s="396" t="s">
        <v>315</v>
      </c>
      <c r="B240" s="488" t="s">
        <v>1244</v>
      </c>
      <c r="C240" s="3488"/>
      <c r="D240" s="3489"/>
      <c r="E240" s="543" t="s">
        <v>695</v>
      </c>
      <c r="F240" s="543" t="s">
        <v>42</v>
      </c>
      <c r="G240" s="543" t="s">
        <v>536</v>
      </c>
      <c r="H240" s="543" t="str">
        <f>A240&amp;"-"&amp;E240&amp;F240&amp;"-"&amp;G240&amp;2</f>
        <v>PK4-ML-ME2</v>
      </c>
      <c r="I240" s="3490" t="s">
        <v>477</v>
      </c>
      <c r="J240" s="915" t="s">
        <v>478</v>
      </c>
      <c r="K240" s="3402" t="str">
        <f t="shared" ref="K240" si="34">_xlfn.IFS(E240="M","30",E240="M","30")</f>
        <v>30</v>
      </c>
      <c r="L240" s="407"/>
      <c r="M240" s="3402" t="s">
        <v>80</v>
      </c>
      <c r="N240" s="3402"/>
      <c r="O240" s="3402">
        <v>10</v>
      </c>
      <c r="P240" s="3402">
        <v>1</v>
      </c>
      <c r="Q240" s="3402">
        <v>10</v>
      </c>
      <c r="R240" s="4354" t="s">
        <v>503</v>
      </c>
      <c r="S240" s="431" t="s">
        <v>528</v>
      </c>
      <c r="T240" s="411"/>
      <c r="U240" s="411"/>
    </row>
    <row r="241" spans="1:21" s="437" customFormat="1" ht="12">
      <c r="A241" s="397" t="s">
        <v>315</v>
      </c>
      <c r="B241" s="418" t="s">
        <v>1245</v>
      </c>
      <c r="C241" s="3440"/>
      <c r="D241" s="3413"/>
      <c r="E241" s="419" t="s">
        <v>695</v>
      </c>
      <c r="F241" s="419" t="s">
        <v>42</v>
      </c>
      <c r="G241" s="419" t="s">
        <v>536</v>
      </c>
      <c r="H241" s="419" t="str">
        <f t="shared" ref="H241:H245" si="35">A241&amp;"-"&amp;E241&amp;F241&amp;"-"&amp;G241&amp;2</f>
        <v>PK4-ML-ME2</v>
      </c>
      <c r="I241" s="3465"/>
      <c r="J241" s="917" t="s">
        <v>478</v>
      </c>
      <c r="K241" s="3403"/>
      <c r="L241" s="415"/>
      <c r="M241" s="3403"/>
      <c r="N241" s="3403"/>
      <c r="O241" s="3403"/>
      <c r="P241" s="3403"/>
      <c r="Q241" s="3403"/>
      <c r="R241" s="4355"/>
      <c r="S241" s="410"/>
      <c r="T241" s="411"/>
      <c r="U241" s="411"/>
    </row>
    <row r="242" spans="1:21" s="437" customFormat="1" ht="12">
      <c r="A242" s="397" t="s">
        <v>315</v>
      </c>
      <c r="B242" s="418" t="s">
        <v>1246</v>
      </c>
      <c r="C242" s="3440"/>
      <c r="D242" s="3413"/>
      <c r="E242" s="419" t="s">
        <v>695</v>
      </c>
      <c r="F242" s="419" t="s">
        <v>42</v>
      </c>
      <c r="G242" s="419" t="s">
        <v>536</v>
      </c>
      <c r="H242" s="419" t="str">
        <f t="shared" si="35"/>
        <v>PK4-ML-ME2</v>
      </c>
      <c r="I242" s="3465"/>
      <c r="J242" s="917" t="s">
        <v>478</v>
      </c>
      <c r="K242" s="3403"/>
      <c r="L242" s="415"/>
      <c r="M242" s="3403"/>
      <c r="N242" s="3403"/>
      <c r="O242" s="3403"/>
      <c r="P242" s="3403"/>
      <c r="Q242" s="3403"/>
      <c r="R242" s="4355"/>
      <c r="S242" s="410"/>
      <c r="T242" s="411"/>
      <c r="U242" s="411"/>
    </row>
    <row r="243" spans="1:21" s="437" customFormat="1" ht="12">
      <c r="A243" s="397" t="s">
        <v>315</v>
      </c>
      <c r="B243" s="418" t="s">
        <v>1247</v>
      </c>
      <c r="C243" s="3440"/>
      <c r="D243" s="3413"/>
      <c r="E243" s="419" t="s">
        <v>695</v>
      </c>
      <c r="F243" s="419" t="s">
        <v>42</v>
      </c>
      <c r="G243" s="419" t="s">
        <v>536</v>
      </c>
      <c r="H243" s="419" t="str">
        <f t="shared" si="35"/>
        <v>PK4-ML-ME2</v>
      </c>
      <c r="I243" s="3465"/>
      <c r="J243" s="917" t="s">
        <v>478</v>
      </c>
      <c r="K243" s="3403"/>
      <c r="L243" s="415"/>
      <c r="M243" s="3403"/>
      <c r="N243" s="3403"/>
      <c r="O243" s="3403"/>
      <c r="P243" s="3403"/>
      <c r="Q243" s="3403"/>
      <c r="R243" s="4355"/>
      <c r="S243" s="410"/>
      <c r="T243" s="411"/>
      <c r="U243" s="411"/>
    </row>
    <row r="244" spans="1:21" s="437" customFormat="1" ht="12">
      <c r="A244" s="399" t="s">
        <v>315</v>
      </c>
      <c r="B244" s="418" t="s">
        <v>1248</v>
      </c>
      <c r="C244" s="3440"/>
      <c r="D244" s="3413"/>
      <c r="E244" s="419" t="s">
        <v>695</v>
      </c>
      <c r="F244" s="419" t="s">
        <v>42</v>
      </c>
      <c r="G244" s="419" t="s">
        <v>536</v>
      </c>
      <c r="H244" s="419" t="str">
        <f t="shared" si="35"/>
        <v>PK4-ML-ME2</v>
      </c>
      <c r="I244" s="3465"/>
      <c r="J244" s="916" t="s">
        <v>478</v>
      </c>
      <c r="K244" s="3403"/>
      <c r="L244" s="415"/>
      <c r="M244" s="3403"/>
      <c r="N244" s="3403"/>
      <c r="O244" s="3403"/>
      <c r="P244" s="3403"/>
      <c r="Q244" s="3403"/>
      <c r="R244" s="4355"/>
      <c r="S244" s="410"/>
      <c r="T244" s="411"/>
      <c r="U244" s="411"/>
    </row>
    <row r="245" spans="1:21" s="437" customFormat="1" thickBot="1">
      <c r="A245" s="398" t="s">
        <v>315</v>
      </c>
      <c r="B245" s="472" t="s">
        <v>1249</v>
      </c>
      <c r="C245" s="3448"/>
      <c r="D245" s="3414"/>
      <c r="E245" s="465" t="s">
        <v>695</v>
      </c>
      <c r="F245" s="465" t="s">
        <v>42</v>
      </c>
      <c r="G245" s="465" t="s">
        <v>536</v>
      </c>
      <c r="H245" s="465" t="str">
        <f t="shared" si="35"/>
        <v>PK4-ML-ME2</v>
      </c>
      <c r="I245" s="3577"/>
      <c r="J245" s="921" t="s">
        <v>478</v>
      </c>
      <c r="K245" s="3416"/>
      <c r="L245" s="423"/>
      <c r="M245" s="3416"/>
      <c r="N245" s="3416"/>
      <c r="O245" s="3416"/>
      <c r="P245" s="3416"/>
      <c r="Q245" s="3416"/>
      <c r="R245" s="4356"/>
      <c r="S245" s="410"/>
      <c r="T245" s="411"/>
      <c r="U245" s="411"/>
    </row>
    <row r="246" spans="1:21" s="437" customFormat="1" ht="12">
      <c r="A246" s="396" t="s">
        <v>315</v>
      </c>
      <c r="B246" s="488" t="s">
        <v>1244</v>
      </c>
      <c r="C246" s="3488"/>
      <c r="D246" s="3489"/>
      <c r="E246" s="543" t="s">
        <v>713</v>
      </c>
      <c r="F246" s="543" t="s">
        <v>7</v>
      </c>
      <c r="G246" s="543" t="s">
        <v>536</v>
      </c>
      <c r="H246" s="543" t="str">
        <f>A246&amp;"-"&amp;E246&amp;F246&amp;"-"&amp;G246&amp;2</f>
        <v>PK4-NA-ME2</v>
      </c>
      <c r="I246" s="3490" t="s">
        <v>489</v>
      </c>
      <c r="J246" s="914" t="s">
        <v>490</v>
      </c>
      <c r="K246" s="3402">
        <v>60</v>
      </c>
      <c r="L246" s="407"/>
      <c r="M246" s="3402" t="s">
        <v>80</v>
      </c>
      <c r="N246" s="3402"/>
      <c r="O246" s="3402">
        <v>20</v>
      </c>
      <c r="P246" s="3402">
        <v>1</v>
      </c>
      <c r="Q246" s="3402">
        <f t="shared" ref="Q246" si="36">O246*P246</f>
        <v>20</v>
      </c>
      <c r="R246" s="4354" t="s">
        <v>383</v>
      </c>
      <c r="S246" s="432" t="s">
        <v>529</v>
      </c>
      <c r="T246" s="411"/>
      <c r="U246" s="411"/>
    </row>
    <row r="247" spans="1:21" s="437" customFormat="1" ht="12">
      <c r="A247" s="397" t="s">
        <v>315</v>
      </c>
      <c r="B247" s="418" t="s">
        <v>1245</v>
      </c>
      <c r="C247" s="3440"/>
      <c r="D247" s="3413"/>
      <c r="E247" s="419" t="s">
        <v>713</v>
      </c>
      <c r="F247" s="419" t="s">
        <v>7</v>
      </c>
      <c r="G247" s="419" t="s">
        <v>536</v>
      </c>
      <c r="H247" s="419" t="str">
        <f t="shared" ref="H247:H251" si="37">A247&amp;"-"&amp;E247&amp;F247&amp;"-"&amp;G247&amp;2</f>
        <v>PK4-NA-ME2</v>
      </c>
      <c r="I247" s="3465"/>
      <c r="J247" s="916" t="s">
        <v>490</v>
      </c>
      <c r="K247" s="3403"/>
      <c r="L247" s="415"/>
      <c r="M247" s="3403"/>
      <c r="N247" s="3403"/>
      <c r="O247" s="3403"/>
      <c r="P247" s="3403"/>
      <c r="Q247" s="3403"/>
      <c r="R247" s="4355"/>
      <c r="S247" s="432"/>
      <c r="T247" s="411"/>
      <c r="U247" s="411"/>
    </row>
    <row r="248" spans="1:21" s="437" customFormat="1" ht="12">
      <c r="A248" s="397" t="s">
        <v>315</v>
      </c>
      <c r="B248" s="418" t="s">
        <v>1246</v>
      </c>
      <c r="C248" s="3440"/>
      <c r="D248" s="3413"/>
      <c r="E248" s="419" t="s">
        <v>713</v>
      </c>
      <c r="F248" s="419" t="s">
        <v>7</v>
      </c>
      <c r="G248" s="419" t="s">
        <v>536</v>
      </c>
      <c r="H248" s="419" t="str">
        <f t="shared" si="37"/>
        <v>PK4-NA-ME2</v>
      </c>
      <c r="I248" s="3465"/>
      <c r="J248" s="916" t="s">
        <v>490</v>
      </c>
      <c r="K248" s="3403"/>
      <c r="L248" s="415"/>
      <c r="M248" s="3403"/>
      <c r="N248" s="3403"/>
      <c r="O248" s="3403"/>
      <c r="P248" s="3403"/>
      <c r="Q248" s="3403"/>
      <c r="R248" s="4355"/>
      <c r="S248" s="432"/>
      <c r="T248" s="411"/>
      <c r="U248" s="411"/>
    </row>
    <row r="249" spans="1:21" s="437" customFormat="1" ht="12">
      <c r="A249" s="397" t="s">
        <v>315</v>
      </c>
      <c r="B249" s="418" t="s">
        <v>1247</v>
      </c>
      <c r="C249" s="3440"/>
      <c r="D249" s="3413"/>
      <c r="E249" s="419" t="s">
        <v>713</v>
      </c>
      <c r="F249" s="419" t="s">
        <v>7</v>
      </c>
      <c r="G249" s="419" t="s">
        <v>536</v>
      </c>
      <c r="H249" s="419" t="str">
        <f t="shared" si="37"/>
        <v>PK4-NA-ME2</v>
      </c>
      <c r="I249" s="3465"/>
      <c r="J249" s="916" t="s">
        <v>490</v>
      </c>
      <c r="K249" s="3403"/>
      <c r="L249" s="415"/>
      <c r="M249" s="3403"/>
      <c r="N249" s="3403"/>
      <c r="O249" s="3403"/>
      <c r="P249" s="3403"/>
      <c r="Q249" s="3403"/>
      <c r="R249" s="4355"/>
      <c r="S249" s="432"/>
      <c r="T249" s="411"/>
      <c r="U249" s="411"/>
    </row>
    <row r="250" spans="1:21" s="437" customFormat="1" ht="12">
      <c r="A250" s="399" t="s">
        <v>315</v>
      </c>
      <c r="B250" s="418" t="s">
        <v>1248</v>
      </c>
      <c r="C250" s="3440"/>
      <c r="D250" s="3413"/>
      <c r="E250" s="427" t="s">
        <v>713</v>
      </c>
      <c r="F250" s="427" t="s">
        <v>7</v>
      </c>
      <c r="G250" s="427" t="s">
        <v>536</v>
      </c>
      <c r="H250" s="419" t="str">
        <f t="shared" si="37"/>
        <v>PK4-NA-ME2</v>
      </c>
      <c r="I250" s="3465"/>
      <c r="J250" s="916" t="s">
        <v>490</v>
      </c>
      <c r="K250" s="3403"/>
      <c r="L250" s="429"/>
      <c r="M250" s="3403"/>
      <c r="N250" s="3403"/>
      <c r="O250" s="3403"/>
      <c r="P250" s="3403"/>
      <c r="Q250" s="3403"/>
      <c r="R250" s="4355"/>
      <c r="S250" s="432"/>
      <c r="T250" s="411"/>
      <c r="U250" s="411"/>
    </row>
    <row r="251" spans="1:21" s="437" customFormat="1" thickBot="1">
      <c r="A251" s="398" t="s">
        <v>315</v>
      </c>
      <c r="B251" s="472" t="s">
        <v>1249</v>
      </c>
      <c r="C251" s="3448"/>
      <c r="D251" s="3414"/>
      <c r="E251" s="465" t="s">
        <v>713</v>
      </c>
      <c r="F251" s="465" t="s">
        <v>7</v>
      </c>
      <c r="G251" s="465" t="s">
        <v>536</v>
      </c>
      <c r="H251" s="465" t="str">
        <f t="shared" si="37"/>
        <v>PK4-NA-ME2</v>
      </c>
      <c r="I251" s="3577"/>
      <c r="J251" s="921" t="s">
        <v>490</v>
      </c>
      <c r="K251" s="3416"/>
      <c r="L251" s="423"/>
      <c r="M251" s="3416"/>
      <c r="N251" s="3416"/>
      <c r="O251" s="3416"/>
      <c r="P251" s="3416"/>
      <c r="Q251" s="3416"/>
      <c r="R251" s="4356"/>
      <c r="S251" s="432"/>
      <c r="T251" s="411"/>
      <c r="U251" s="411"/>
    </row>
    <row r="252" spans="1:21" s="437" customFormat="1" ht="12">
      <c r="A252" s="1060" t="s">
        <v>315</v>
      </c>
      <c r="B252" s="488" t="s">
        <v>1244</v>
      </c>
      <c r="C252" s="3488"/>
      <c r="D252" s="3489"/>
      <c r="E252" s="543" t="s">
        <v>846</v>
      </c>
      <c r="F252" s="543" t="s">
        <v>9</v>
      </c>
      <c r="G252" s="543" t="s">
        <v>697</v>
      </c>
      <c r="H252" s="543" t="str">
        <f>A252&amp;"-"&amp;E252&amp;F252&amp;"-"&amp;G252&amp;2</f>
        <v>PK4-QC-EE2</v>
      </c>
      <c r="I252" s="3490" t="s">
        <v>482</v>
      </c>
      <c r="J252" s="914" t="s">
        <v>485</v>
      </c>
      <c r="K252" s="3402">
        <v>90</v>
      </c>
      <c r="L252" s="407"/>
      <c r="M252" s="3402"/>
      <c r="N252" s="3402" t="s">
        <v>80</v>
      </c>
      <c r="O252" s="3402">
        <v>30</v>
      </c>
      <c r="P252" s="3402">
        <v>1</v>
      </c>
      <c r="Q252" s="3402">
        <f t="shared" ref="Q252" si="38">O252*P252</f>
        <v>30</v>
      </c>
      <c r="R252" s="4354" t="s">
        <v>384</v>
      </c>
      <c r="S252" s="432" t="s">
        <v>531</v>
      </c>
      <c r="T252" s="411"/>
      <c r="U252" s="411"/>
    </row>
    <row r="253" spans="1:21" s="437" customFormat="1" ht="12">
      <c r="A253" s="801" t="s">
        <v>315</v>
      </c>
      <c r="B253" s="418" t="s">
        <v>1245</v>
      </c>
      <c r="C253" s="3440"/>
      <c r="D253" s="3413"/>
      <c r="E253" s="419" t="s">
        <v>846</v>
      </c>
      <c r="F253" s="419" t="s">
        <v>9</v>
      </c>
      <c r="G253" s="419" t="s">
        <v>697</v>
      </c>
      <c r="H253" s="419" t="str">
        <f t="shared" ref="H253:H257" si="39">A253&amp;"-"&amp;E253&amp;F253&amp;"-"&amp;G253&amp;2</f>
        <v>PK4-QC-EE2</v>
      </c>
      <c r="I253" s="3465"/>
      <c r="J253" s="916" t="s">
        <v>485</v>
      </c>
      <c r="K253" s="3403"/>
      <c r="L253" s="415"/>
      <c r="M253" s="3403"/>
      <c r="N253" s="3403"/>
      <c r="O253" s="3403"/>
      <c r="P253" s="3403"/>
      <c r="Q253" s="3403"/>
      <c r="R253" s="4355"/>
      <c r="S253" s="432"/>
      <c r="T253" s="411"/>
      <c r="U253" s="411"/>
    </row>
    <row r="254" spans="1:21" s="437" customFormat="1" ht="12">
      <c r="A254" s="801" t="s">
        <v>315</v>
      </c>
      <c r="B254" s="418" t="s">
        <v>1246</v>
      </c>
      <c r="C254" s="3440"/>
      <c r="D254" s="3413"/>
      <c r="E254" s="419" t="s">
        <v>846</v>
      </c>
      <c r="F254" s="419" t="s">
        <v>9</v>
      </c>
      <c r="G254" s="419" t="s">
        <v>697</v>
      </c>
      <c r="H254" s="419" t="str">
        <f t="shared" si="39"/>
        <v>PK4-QC-EE2</v>
      </c>
      <c r="I254" s="3465"/>
      <c r="J254" s="916" t="s">
        <v>485</v>
      </c>
      <c r="K254" s="3403"/>
      <c r="L254" s="415"/>
      <c r="M254" s="3403"/>
      <c r="N254" s="3403"/>
      <c r="O254" s="3403"/>
      <c r="P254" s="3403"/>
      <c r="Q254" s="3403"/>
      <c r="R254" s="4355"/>
      <c r="S254" s="432"/>
      <c r="T254" s="411"/>
      <c r="U254" s="411"/>
    </row>
    <row r="255" spans="1:21" s="437" customFormat="1" ht="12">
      <c r="A255" s="801" t="s">
        <v>315</v>
      </c>
      <c r="B255" s="418" t="s">
        <v>1247</v>
      </c>
      <c r="C255" s="3440"/>
      <c r="D255" s="3413"/>
      <c r="E255" s="419" t="s">
        <v>846</v>
      </c>
      <c r="F255" s="419" t="s">
        <v>9</v>
      </c>
      <c r="G255" s="419" t="s">
        <v>697</v>
      </c>
      <c r="H255" s="419" t="str">
        <f t="shared" si="39"/>
        <v>PK4-QC-EE2</v>
      </c>
      <c r="I255" s="3465"/>
      <c r="J255" s="916" t="s">
        <v>485</v>
      </c>
      <c r="K255" s="3403"/>
      <c r="L255" s="415"/>
      <c r="M255" s="3403"/>
      <c r="N255" s="3403"/>
      <c r="O255" s="3403"/>
      <c r="P255" s="3403"/>
      <c r="Q255" s="3403"/>
      <c r="R255" s="4355"/>
      <c r="S255" s="432"/>
      <c r="T255" s="411"/>
      <c r="U255" s="411"/>
    </row>
    <row r="256" spans="1:21" s="437" customFormat="1" ht="12">
      <c r="A256" s="799" t="s">
        <v>315</v>
      </c>
      <c r="B256" s="418" t="s">
        <v>1248</v>
      </c>
      <c r="C256" s="3440"/>
      <c r="D256" s="3413"/>
      <c r="E256" s="427" t="s">
        <v>846</v>
      </c>
      <c r="F256" s="427" t="s">
        <v>9</v>
      </c>
      <c r="G256" s="427" t="s">
        <v>697</v>
      </c>
      <c r="H256" s="427" t="str">
        <f t="shared" si="39"/>
        <v>PK4-QC-EE2</v>
      </c>
      <c r="I256" s="3465"/>
      <c r="J256" s="920" t="s">
        <v>485</v>
      </c>
      <c r="K256" s="3403"/>
      <c r="L256" s="429"/>
      <c r="M256" s="3403"/>
      <c r="N256" s="3403"/>
      <c r="O256" s="3403"/>
      <c r="P256" s="3403"/>
      <c r="Q256" s="3403"/>
      <c r="R256" s="4355"/>
      <c r="S256" s="432"/>
      <c r="T256" s="411"/>
      <c r="U256" s="411"/>
    </row>
    <row r="257" spans="1:23" s="437" customFormat="1" thickBot="1">
      <c r="A257" s="803" t="s">
        <v>315</v>
      </c>
      <c r="B257" s="472" t="s">
        <v>1249</v>
      </c>
      <c r="C257" s="3448"/>
      <c r="D257" s="3414"/>
      <c r="E257" s="465" t="s">
        <v>846</v>
      </c>
      <c r="F257" s="465" t="s">
        <v>9</v>
      </c>
      <c r="G257" s="465" t="s">
        <v>697</v>
      </c>
      <c r="H257" s="465" t="str">
        <f t="shared" si="39"/>
        <v>PK4-QC-EE2</v>
      </c>
      <c r="I257" s="3577"/>
      <c r="J257" s="921" t="s">
        <v>485</v>
      </c>
      <c r="K257" s="3416"/>
      <c r="L257" s="423"/>
      <c r="M257" s="3416"/>
      <c r="N257" s="3416"/>
      <c r="O257" s="3416"/>
      <c r="P257" s="3416"/>
      <c r="Q257" s="3416"/>
      <c r="R257" s="4356"/>
      <c r="S257" s="432"/>
      <c r="T257" s="411"/>
      <c r="U257" s="411"/>
    </row>
    <row r="258" spans="1:23" s="437" customFormat="1" ht="12">
      <c r="A258" s="396" t="s">
        <v>315</v>
      </c>
      <c r="B258" s="488" t="s">
        <v>1244</v>
      </c>
      <c r="C258" s="3488"/>
      <c r="D258" s="3489"/>
      <c r="E258" s="515" t="s">
        <v>846</v>
      </c>
      <c r="F258" s="433" t="s">
        <v>32</v>
      </c>
      <c r="G258" s="433" t="s">
        <v>697</v>
      </c>
      <c r="H258" s="516" t="str">
        <f>A258&amp;"-"&amp;E258&amp;F258&amp;"-"&amp;G258&amp;2</f>
        <v>PK4-QI-EE2</v>
      </c>
      <c r="I258" s="3490" t="s">
        <v>482</v>
      </c>
      <c r="J258" s="922" t="s">
        <v>507</v>
      </c>
      <c r="K258" s="3402">
        <v>90</v>
      </c>
      <c r="L258" s="407"/>
      <c r="M258" s="3402"/>
      <c r="N258" s="3402" t="s">
        <v>80</v>
      </c>
      <c r="O258" s="3402">
        <v>30</v>
      </c>
      <c r="P258" s="3402">
        <v>1</v>
      </c>
      <c r="Q258" s="3402">
        <f t="shared" ref="Q258" si="40">O258*P258</f>
        <v>30</v>
      </c>
      <c r="R258" s="4354" t="s">
        <v>384</v>
      </c>
      <c r="S258" s="432" t="s">
        <v>529</v>
      </c>
      <c r="T258" s="436"/>
      <c r="U258" s="436"/>
    </row>
    <row r="259" spans="1:23" s="437" customFormat="1" ht="12">
      <c r="A259" s="397" t="s">
        <v>315</v>
      </c>
      <c r="B259" s="418" t="s">
        <v>1245</v>
      </c>
      <c r="C259" s="3440"/>
      <c r="D259" s="3413"/>
      <c r="E259" s="455" t="s">
        <v>846</v>
      </c>
      <c r="F259" s="438" t="s">
        <v>32</v>
      </c>
      <c r="G259" s="438" t="s">
        <v>697</v>
      </c>
      <c r="H259" s="518" t="str">
        <f t="shared" ref="H259:H263" si="41">A259&amp;"-"&amp;E259&amp;F259&amp;"-"&amp;G259&amp;2</f>
        <v>PK4-QI-EE2</v>
      </c>
      <c r="I259" s="3465"/>
      <c r="J259" s="923" t="s">
        <v>507</v>
      </c>
      <c r="K259" s="3403"/>
      <c r="L259" s="415"/>
      <c r="M259" s="3403"/>
      <c r="N259" s="3403"/>
      <c r="O259" s="3403"/>
      <c r="P259" s="3403"/>
      <c r="Q259" s="3403"/>
      <c r="R259" s="4355"/>
      <c r="S259" s="432"/>
      <c r="T259" s="436"/>
      <c r="U259" s="436"/>
    </row>
    <row r="260" spans="1:23" s="437" customFormat="1" ht="12">
      <c r="A260" s="397" t="s">
        <v>315</v>
      </c>
      <c r="B260" s="418" t="s">
        <v>1246</v>
      </c>
      <c r="C260" s="3440"/>
      <c r="D260" s="3413"/>
      <c r="E260" s="455" t="s">
        <v>846</v>
      </c>
      <c r="F260" s="438" t="s">
        <v>32</v>
      </c>
      <c r="G260" s="438" t="s">
        <v>697</v>
      </c>
      <c r="H260" s="454" t="str">
        <f t="shared" si="41"/>
        <v>PK4-QI-EE2</v>
      </c>
      <c r="I260" s="3465"/>
      <c r="J260" s="924" t="s">
        <v>507</v>
      </c>
      <c r="K260" s="3403"/>
      <c r="L260" s="415"/>
      <c r="M260" s="3403"/>
      <c r="N260" s="3403"/>
      <c r="O260" s="3403"/>
      <c r="P260" s="3403"/>
      <c r="Q260" s="3403"/>
      <c r="R260" s="4355"/>
      <c r="S260" s="432"/>
      <c r="T260" s="436"/>
      <c r="U260" s="436"/>
    </row>
    <row r="261" spans="1:23" s="437" customFormat="1" ht="12">
      <c r="A261" s="397" t="s">
        <v>315</v>
      </c>
      <c r="B261" s="418" t="s">
        <v>1247</v>
      </c>
      <c r="C261" s="3440"/>
      <c r="D261" s="3413"/>
      <c r="E261" s="455" t="s">
        <v>846</v>
      </c>
      <c r="F261" s="438" t="s">
        <v>32</v>
      </c>
      <c r="G261" s="438" t="s">
        <v>697</v>
      </c>
      <c r="H261" s="454" t="str">
        <f t="shared" si="41"/>
        <v>PK4-QI-EE2</v>
      </c>
      <c r="I261" s="3465"/>
      <c r="J261" s="924" t="s">
        <v>507</v>
      </c>
      <c r="K261" s="3403"/>
      <c r="L261" s="415"/>
      <c r="M261" s="3403"/>
      <c r="N261" s="3403"/>
      <c r="O261" s="3403"/>
      <c r="P261" s="3403"/>
      <c r="Q261" s="3403"/>
      <c r="R261" s="4355"/>
      <c r="S261" s="432"/>
      <c r="T261" s="436"/>
      <c r="U261" s="436"/>
    </row>
    <row r="262" spans="1:23" s="437" customFormat="1" ht="12">
      <c r="A262" s="399" t="s">
        <v>315</v>
      </c>
      <c r="B262" s="418" t="s">
        <v>1248</v>
      </c>
      <c r="C262" s="3440"/>
      <c r="D262" s="3413"/>
      <c r="E262" s="455" t="s">
        <v>846</v>
      </c>
      <c r="F262" s="438" t="s">
        <v>32</v>
      </c>
      <c r="G262" s="438" t="s">
        <v>697</v>
      </c>
      <c r="H262" s="454" t="str">
        <f t="shared" si="41"/>
        <v>PK4-QI-EE2</v>
      </c>
      <c r="I262" s="3465"/>
      <c r="J262" s="924" t="s">
        <v>507</v>
      </c>
      <c r="K262" s="3403"/>
      <c r="L262" s="429"/>
      <c r="M262" s="3403"/>
      <c r="N262" s="3403"/>
      <c r="O262" s="3403"/>
      <c r="P262" s="3403"/>
      <c r="Q262" s="3403"/>
      <c r="R262" s="4355"/>
      <c r="S262" s="432"/>
      <c r="T262" s="436"/>
      <c r="U262" s="436"/>
    </row>
    <row r="263" spans="1:23" s="437" customFormat="1" thickBot="1">
      <c r="A263" s="398" t="s">
        <v>315</v>
      </c>
      <c r="B263" s="472" t="s">
        <v>1249</v>
      </c>
      <c r="C263" s="3448"/>
      <c r="D263" s="3414"/>
      <c r="E263" s="459" t="s">
        <v>846</v>
      </c>
      <c r="F263" s="442" t="s">
        <v>32</v>
      </c>
      <c r="G263" s="442" t="s">
        <v>697</v>
      </c>
      <c r="H263" s="458" t="str">
        <f t="shared" si="41"/>
        <v>PK4-QI-EE2</v>
      </c>
      <c r="I263" s="3577"/>
      <c r="J263" s="925" t="s">
        <v>507</v>
      </c>
      <c r="K263" s="3416"/>
      <c r="L263" s="423"/>
      <c r="M263" s="3416"/>
      <c r="N263" s="3416"/>
      <c r="O263" s="3416"/>
      <c r="P263" s="3416"/>
      <c r="Q263" s="3416"/>
      <c r="R263" s="4356"/>
      <c r="S263" s="432"/>
      <c r="T263" s="436"/>
      <c r="U263" s="436"/>
    </row>
    <row r="264" spans="1:23" s="437" customFormat="1" ht="12">
      <c r="A264" s="396" t="s">
        <v>315</v>
      </c>
      <c r="B264" s="488" t="s">
        <v>1244</v>
      </c>
      <c r="C264" s="3488"/>
      <c r="D264" s="3489"/>
      <c r="E264" s="516" t="s">
        <v>718</v>
      </c>
      <c r="F264" s="433" t="s">
        <v>34</v>
      </c>
      <c r="G264" s="433" t="s">
        <v>536</v>
      </c>
      <c r="H264" s="516" t="str">
        <f>A264&amp;"-"&amp;E264&amp;F264&amp;"-"&amp;G264&amp;2</f>
        <v>PK4-YR-ME2</v>
      </c>
      <c r="I264" s="3490" t="s">
        <v>477</v>
      </c>
      <c r="J264" s="922" t="s">
        <v>479</v>
      </c>
      <c r="K264" s="3402" t="str">
        <f>_xlfn.IFS(E264="Y","365",E264="365","30")</f>
        <v>365</v>
      </c>
      <c r="L264" s="407"/>
      <c r="M264" s="3402" t="s">
        <v>80</v>
      </c>
      <c r="N264" s="3402"/>
      <c r="O264" s="3402">
        <v>120</v>
      </c>
      <c r="P264" s="3402">
        <v>2</v>
      </c>
      <c r="Q264" s="3402">
        <f>O264*P264</f>
        <v>240</v>
      </c>
      <c r="R264" s="4354" t="s">
        <v>385</v>
      </c>
      <c r="S264" s="432" t="s">
        <v>530</v>
      </c>
      <c r="T264" s="436"/>
      <c r="U264" s="436"/>
      <c r="V264" s="436"/>
      <c r="W264" s="411"/>
    </row>
    <row r="265" spans="1:23" s="437" customFormat="1" ht="12">
      <c r="A265" s="397" t="s">
        <v>315</v>
      </c>
      <c r="B265" s="420" t="s">
        <v>1245</v>
      </c>
      <c r="C265" s="3440"/>
      <c r="D265" s="3413"/>
      <c r="E265" s="455" t="s">
        <v>718</v>
      </c>
      <c r="F265" s="911" t="s">
        <v>34</v>
      </c>
      <c r="G265" s="911" t="s">
        <v>536</v>
      </c>
      <c r="H265" s="518" t="str">
        <f>A265&amp;"-"&amp;E265&amp;F265&amp;"-"&amp;G265&amp;2</f>
        <v>PK4-YR-ME2</v>
      </c>
      <c r="I265" s="3465"/>
      <c r="J265" s="924" t="s">
        <v>479</v>
      </c>
      <c r="K265" s="3403"/>
      <c r="L265" s="415"/>
      <c r="M265" s="3403"/>
      <c r="N265" s="3403"/>
      <c r="O265" s="3403"/>
      <c r="P265" s="3403"/>
      <c r="Q265" s="3403"/>
      <c r="R265" s="4355"/>
      <c r="S265" s="432"/>
      <c r="T265" s="436"/>
      <c r="U265" s="436"/>
    </row>
    <row r="266" spans="1:23" s="437" customFormat="1" ht="12">
      <c r="A266" s="397" t="s">
        <v>315</v>
      </c>
      <c r="B266" s="420" t="s">
        <v>1246</v>
      </c>
      <c r="C266" s="3440"/>
      <c r="D266" s="3413"/>
      <c r="E266" s="455" t="s">
        <v>718</v>
      </c>
      <c r="F266" s="438" t="s">
        <v>34</v>
      </c>
      <c r="G266" s="438" t="s">
        <v>536</v>
      </c>
      <c r="H266" s="454" t="str">
        <f t="shared" ref="H266:H269" si="42">A266&amp;"-"&amp;E266&amp;F266&amp;"-"&amp;G266&amp;2</f>
        <v>PK4-YR-ME2</v>
      </c>
      <c r="I266" s="3465"/>
      <c r="J266" s="924" t="s">
        <v>479</v>
      </c>
      <c r="K266" s="3403"/>
      <c r="L266" s="415"/>
      <c r="M266" s="3403"/>
      <c r="N266" s="3403"/>
      <c r="O266" s="3403"/>
      <c r="P266" s="3403"/>
      <c r="Q266" s="3403"/>
      <c r="R266" s="4355"/>
      <c r="S266" s="432"/>
      <c r="T266" s="436"/>
      <c r="U266" s="436"/>
    </row>
    <row r="267" spans="1:23" s="437" customFormat="1" ht="12">
      <c r="A267" s="397" t="s">
        <v>315</v>
      </c>
      <c r="B267" s="420" t="s">
        <v>1247</v>
      </c>
      <c r="C267" s="3440"/>
      <c r="D267" s="3413"/>
      <c r="E267" s="455" t="s">
        <v>718</v>
      </c>
      <c r="F267" s="438" t="s">
        <v>34</v>
      </c>
      <c r="G267" s="438" t="s">
        <v>536</v>
      </c>
      <c r="H267" s="454" t="str">
        <f t="shared" si="42"/>
        <v>PK4-YR-ME2</v>
      </c>
      <c r="I267" s="3465"/>
      <c r="J267" s="924" t="s">
        <v>479</v>
      </c>
      <c r="K267" s="3403"/>
      <c r="L267" s="415"/>
      <c r="M267" s="3403"/>
      <c r="N267" s="3403"/>
      <c r="O267" s="3403"/>
      <c r="P267" s="3403"/>
      <c r="Q267" s="3403"/>
      <c r="R267" s="4355"/>
      <c r="S267" s="432"/>
      <c r="T267" s="436"/>
      <c r="U267" s="436"/>
    </row>
    <row r="268" spans="1:23" s="437" customFormat="1" ht="12">
      <c r="A268" s="399" t="s">
        <v>315</v>
      </c>
      <c r="B268" s="426" t="s">
        <v>1248</v>
      </c>
      <c r="C268" s="3440"/>
      <c r="D268" s="3413"/>
      <c r="E268" s="455" t="s">
        <v>718</v>
      </c>
      <c r="F268" s="438" t="s">
        <v>34</v>
      </c>
      <c r="G268" s="438" t="s">
        <v>536</v>
      </c>
      <c r="H268" s="454" t="str">
        <f t="shared" si="42"/>
        <v>PK4-YR-ME2</v>
      </c>
      <c r="I268" s="3465"/>
      <c r="J268" s="924" t="s">
        <v>479</v>
      </c>
      <c r="K268" s="3403"/>
      <c r="L268" s="415"/>
      <c r="M268" s="3403"/>
      <c r="N268" s="3403"/>
      <c r="O268" s="3403"/>
      <c r="P268" s="3403"/>
      <c r="Q268" s="3403"/>
      <c r="R268" s="4355"/>
      <c r="S268" s="432"/>
      <c r="T268" s="436"/>
      <c r="U268" s="436"/>
    </row>
    <row r="269" spans="1:23" s="437" customFormat="1" thickBot="1">
      <c r="A269" s="398" t="s">
        <v>315</v>
      </c>
      <c r="B269" s="421" t="s">
        <v>1249</v>
      </c>
      <c r="C269" s="3448"/>
      <c r="D269" s="3414"/>
      <c r="E269" s="459" t="s">
        <v>718</v>
      </c>
      <c r="F269" s="442" t="s">
        <v>34</v>
      </c>
      <c r="G269" s="442" t="s">
        <v>536</v>
      </c>
      <c r="H269" s="458" t="str">
        <f t="shared" si="42"/>
        <v>PK4-YR-ME2</v>
      </c>
      <c r="I269" s="3577"/>
      <c r="J269" s="925" t="s">
        <v>479</v>
      </c>
      <c r="K269" s="3416"/>
      <c r="L269" s="423"/>
      <c r="M269" s="3416"/>
      <c r="N269" s="3416"/>
      <c r="O269" s="3416"/>
      <c r="P269" s="3416"/>
      <c r="Q269" s="3416"/>
      <c r="R269" s="4356"/>
      <c r="S269" s="432"/>
      <c r="T269" s="436"/>
      <c r="U269" s="436"/>
    </row>
    <row r="270" spans="1:23" s="437" customFormat="1" ht="12">
      <c r="A270" s="396" t="s">
        <v>315</v>
      </c>
      <c r="B270" s="488" t="s">
        <v>1244</v>
      </c>
      <c r="C270" s="3488"/>
      <c r="D270" s="3489"/>
      <c r="E270" s="515" t="s">
        <v>718</v>
      </c>
      <c r="F270" s="433" t="s">
        <v>32</v>
      </c>
      <c r="G270" s="433" t="s">
        <v>536</v>
      </c>
      <c r="H270" s="516" t="str">
        <f>A270&amp;"-"&amp;E270&amp;F270&amp;"-"&amp;G270&amp;2</f>
        <v>PK4-YI-ME2</v>
      </c>
      <c r="I270" s="3490" t="s">
        <v>492</v>
      </c>
      <c r="J270" s="922" t="s">
        <v>494</v>
      </c>
      <c r="K270" s="3402" t="str">
        <f>_xlfn.IFS(E270="Y","365",E270="365","30")</f>
        <v>365</v>
      </c>
      <c r="L270" s="407"/>
      <c r="M270" s="3402" t="s">
        <v>80</v>
      </c>
      <c r="N270" s="3402"/>
      <c r="O270" s="3402">
        <v>10</v>
      </c>
      <c r="P270" s="3402">
        <v>1</v>
      </c>
      <c r="Q270" s="3402">
        <v>20</v>
      </c>
      <c r="R270" s="4354" t="s">
        <v>383</v>
      </c>
      <c r="S270" s="432" t="s">
        <v>529</v>
      </c>
      <c r="T270" s="436"/>
      <c r="U270" s="436"/>
      <c r="V270" s="436"/>
      <c r="W270" s="436"/>
    </row>
    <row r="271" spans="1:23" s="437" customFormat="1" ht="12">
      <c r="A271" s="397" t="s">
        <v>315</v>
      </c>
      <c r="B271" s="420" t="s">
        <v>1245</v>
      </c>
      <c r="C271" s="3440"/>
      <c r="D271" s="3413"/>
      <c r="E271" s="455" t="s">
        <v>718</v>
      </c>
      <c r="F271" s="438" t="s">
        <v>32</v>
      </c>
      <c r="G271" s="438" t="s">
        <v>536</v>
      </c>
      <c r="H271" s="518" t="str">
        <f t="shared" ref="H271:H275" si="43">A271&amp;"-"&amp;E271&amp;F271&amp;"-"&amp;G271&amp;2</f>
        <v>PK4-YI-ME2</v>
      </c>
      <c r="I271" s="3465"/>
      <c r="J271" s="924" t="s">
        <v>494</v>
      </c>
      <c r="K271" s="3403"/>
      <c r="L271" s="415"/>
      <c r="M271" s="3403"/>
      <c r="N271" s="3403"/>
      <c r="O271" s="3403"/>
      <c r="P271" s="3403"/>
      <c r="Q271" s="3403"/>
      <c r="R271" s="4355"/>
      <c r="S271" s="432"/>
      <c r="T271" s="436"/>
      <c r="U271" s="436"/>
    </row>
    <row r="272" spans="1:23" s="437" customFormat="1" ht="12">
      <c r="A272" s="397" t="s">
        <v>315</v>
      </c>
      <c r="B272" s="420" t="s">
        <v>1246</v>
      </c>
      <c r="C272" s="3440"/>
      <c r="D272" s="3413"/>
      <c r="E272" s="455" t="s">
        <v>718</v>
      </c>
      <c r="F272" s="438" t="s">
        <v>32</v>
      </c>
      <c r="G272" s="438" t="s">
        <v>536</v>
      </c>
      <c r="H272" s="454" t="str">
        <f t="shared" si="43"/>
        <v>PK4-YI-ME2</v>
      </c>
      <c r="I272" s="3465"/>
      <c r="J272" s="924" t="s">
        <v>494</v>
      </c>
      <c r="K272" s="3403"/>
      <c r="L272" s="415"/>
      <c r="M272" s="3403"/>
      <c r="N272" s="3403"/>
      <c r="O272" s="3403"/>
      <c r="P272" s="3403"/>
      <c r="Q272" s="3403"/>
      <c r="R272" s="4355"/>
      <c r="S272" s="432"/>
      <c r="T272" s="436"/>
      <c r="U272" s="436"/>
    </row>
    <row r="273" spans="1:23" s="437" customFormat="1" ht="12">
      <c r="A273" s="397" t="s">
        <v>315</v>
      </c>
      <c r="B273" s="420" t="s">
        <v>1247</v>
      </c>
      <c r="C273" s="3440"/>
      <c r="D273" s="3413"/>
      <c r="E273" s="455" t="s">
        <v>718</v>
      </c>
      <c r="F273" s="438" t="s">
        <v>32</v>
      </c>
      <c r="G273" s="438" t="s">
        <v>536</v>
      </c>
      <c r="H273" s="454" t="str">
        <f t="shared" si="43"/>
        <v>PK4-YI-ME2</v>
      </c>
      <c r="I273" s="3465"/>
      <c r="J273" s="924" t="s">
        <v>494</v>
      </c>
      <c r="K273" s="3403"/>
      <c r="L273" s="415"/>
      <c r="M273" s="3403"/>
      <c r="N273" s="3403"/>
      <c r="O273" s="3403"/>
      <c r="P273" s="3403"/>
      <c r="Q273" s="3403"/>
      <c r="R273" s="4355"/>
      <c r="S273" s="432"/>
      <c r="T273" s="436"/>
      <c r="U273" s="436"/>
    </row>
    <row r="274" spans="1:23" s="437" customFormat="1" ht="12">
      <c r="A274" s="399" t="s">
        <v>315</v>
      </c>
      <c r="B274" s="426" t="s">
        <v>1248</v>
      </c>
      <c r="C274" s="3440"/>
      <c r="D274" s="3413"/>
      <c r="E274" s="455" t="s">
        <v>718</v>
      </c>
      <c r="F274" s="438" t="s">
        <v>32</v>
      </c>
      <c r="G274" s="438" t="s">
        <v>536</v>
      </c>
      <c r="H274" s="454" t="str">
        <f t="shared" si="43"/>
        <v>PK4-YI-ME2</v>
      </c>
      <c r="I274" s="3465"/>
      <c r="J274" s="924" t="s">
        <v>494</v>
      </c>
      <c r="K274" s="3403"/>
      <c r="L274" s="415"/>
      <c r="M274" s="3403"/>
      <c r="N274" s="3403"/>
      <c r="O274" s="3403"/>
      <c r="P274" s="3403"/>
      <c r="Q274" s="3403"/>
      <c r="R274" s="4355"/>
      <c r="S274" s="432"/>
      <c r="T274" s="436"/>
      <c r="U274" s="436"/>
    </row>
    <row r="275" spans="1:23" s="437" customFormat="1" thickBot="1">
      <c r="A275" s="398" t="s">
        <v>315</v>
      </c>
      <c r="B275" s="421" t="s">
        <v>1249</v>
      </c>
      <c r="C275" s="3448"/>
      <c r="D275" s="3414"/>
      <c r="E275" s="459" t="s">
        <v>718</v>
      </c>
      <c r="F275" s="442" t="s">
        <v>32</v>
      </c>
      <c r="G275" s="442" t="s">
        <v>536</v>
      </c>
      <c r="H275" s="458" t="str">
        <f t="shared" si="43"/>
        <v>PK4-YI-ME2</v>
      </c>
      <c r="I275" s="3577"/>
      <c r="J275" s="925" t="s">
        <v>494</v>
      </c>
      <c r="K275" s="3416"/>
      <c r="L275" s="423"/>
      <c r="M275" s="3416"/>
      <c r="N275" s="3416"/>
      <c r="O275" s="3416"/>
      <c r="P275" s="3416"/>
      <c r="Q275" s="3416"/>
      <c r="R275" s="4356"/>
      <c r="S275" s="432"/>
      <c r="T275" s="436"/>
      <c r="U275" s="436"/>
    </row>
    <row r="276" spans="1:23" s="437" customFormat="1" ht="12">
      <c r="A276" s="396" t="s">
        <v>315</v>
      </c>
      <c r="B276" s="488" t="s">
        <v>1244</v>
      </c>
      <c r="C276" s="3488"/>
      <c r="D276" s="3489"/>
      <c r="E276" s="515" t="s">
        <v>718</v>
      </c>
      <c r="F276" s="433" t="s">
        <v>34</v>
      </c>
      <c r="G276" s="433" t="s">
        <v>536</v>
      </c>
      <c r="H276" s="516" t="str">
        <f>A276&amp;"-"&amp;E276&amp;F276&amp;"-"&amp;G276&amp;4</f>
        <v>PK4-YR-ME4</v>
      </c>
      <c r="I276" s="3490" t="s">
        <v>489</v>
      </c>
      <c r="J276" s="922" t="s">
        <v>491</v>
      </c>
      <c r="K276" s="3402" t="str">
        <f>_xlfn.IFS(E276="Y","365",E276="365","30")</f>
        <v>365</v>
      </c>
      <c r="L276" s="407"/>
      <c r="M276" s="3402" t="s">
        <v>80</v>
      </c>
      <c r="N276" s="3402"/>
      <c r="O276" s="3402">
        <v>120</v>
      </c>
      <c r="P276" s="3402">
        <v>2</v>
      </c>
      <c r="Q276" s="3402">
        <f>O276*P276</f>
        <v>240</v>
      </c>
      <c r="R276" s="4354" t="s">
        <v>385</v>
      </c>
      <c r="S276" s="437" t="s">
        <v>530</v>
      </c>
      <c r="T276" s="436"/>
      <c r="U276" s="436"/>
    </row>
    <row r="277" spans="1:23" s="437" customFormat="1" ht="12">
      <c r="A277" s="397" t="s">
        <v>315</v>
      </c>
      <c r="B277" s="420" t="s">
        <v>1245</v>
      </c>
      <c r="C277" s="3440"/>
      <c r="D277" s="3413"/>
      <c r="E277" s="455" t="s">
        <v>718</v>
      </c>
      <c r="F277" s="438" t="s">
        <v>34</v>
      </c>
      <c r="G277" s="438" t="s">
        <v>536</v>
      </c>
      <c r="H277" s="455" t="str">
        <f t="shared" ref="H277:H281" si="44">A277&amp;"-"&amp;E277&amp;F277&amp;"-"&amp;G277&amp;4</f>
        <v>PK4-YR-ME4</v>
      </c>
      <c r="I277" s="3465"/>
      <c r="J277" s="924" t="s">
        <v>491</v>
      </c>
      <c r="K277" s="3403"/>
      <c r="L277" s="415"/>
      <c r="M277" s="3403"/>
      <c r="N277" s="3403"/>
      <c r="O277" s="3403"/>
      <c r="P277" s="3403"/>
      <c r="Q277" s="3403"/>
      <c r="R277" s="4355"/>
      <c r="S277" s="432"/>
      <c r="T277" s="436"/>
      <c r="U277" s="436"/>
    </row>
    <row r="278" spans="1:23" s="437" customFormat="1" ht="12">
      <c r="A278" s="397" t="s">
        <v>315</v>
      </c>
      <c r="B278" s="420" t="s">
        <v>1246</v>
      </c>
      <c r="C278" s="3440"/>
      <c r="D278" s="3413"/>
      <c r="E278" s="455" t="s">
        <v>718</v>
      </c>
      <c r="F278" s="438" t="s">
        <v>34</v>
      </c>
      <c r="G278" s="438" t="s">
        <v>536</v>
      </c>
      <c r="H278" s="455" t="str">
        <f t="shared" si="44"/>
        <v>PK4-YR-ME4</v>
      </c>
      <c r="I278" s="3465"/>
      <c r="J278" s="924" t="s">
        <v>491</v>
      </c>
      <c r="K278" s="3403"/>
      <c r="L278" s="415"/>
      <c r="M278" s="3403"/>
      <c r="N278" s="3403"/>
      <c r="O278" s="3403"/>
      <c r="P278" s="3403"/>
      <c r="Q278" s="3403"/>
      <c r="R278" s="4355"/>
      <c r="S278" s="432"/>
      <c r="T278" s="436"/>
      <c r="U278" s="436"/>
    </row>
    <row r="279" spans="1:23" s="437" customFormat="1" ht="12">
      <c r="A279" s="397" t="s">
        <v>315</v>
      </c>
      <c r="B279" s="420" t="s">
        <v>1247</v>
      </c>
      <c r="C279" s="3440"/>
      <c r="D279" s="3413"/>
      <c r="E279" s="455" t="s">
        <v>718</v>
      </c>
      <c r="F279" s="438" t="s">
        <v>34</v>
      </c>
      <c r="G279" s="438" t="s">
        <v>536</v>
      </c>
      <c r="H279" s="455" t="str">
        <f t="shared" si="44"/>
        <v>PK4-YR-ME4</v>
      </c>
      <c r="I279" s="3465"/>
      <c r="J279" s="924" t="s">
        <v>491</v>
      </c>
      <c r="K279" s="3403"/>
      <c r="L279" s="415"/>
      <c r="M279" s="3403"/>
      <c r="N279" s="3403"/>
      <c r="O279" s="3403"/>
      <c r="P279" s="3403"/>
      <c r="Q279" s="3403"/>
      <c r="R279" s="4355"/>
      <c r="S279" s="432"/>
      <c r="T279" s="436"/>
      <c r="U279" s="436"/>
    </row>
    <row r="280" spans="1:23" s="437" customFormat="1" ht="12">
      <c r="A280" s="399" t="s">
        <v>315</v>
      </c>
      <c r="B280" s="426" t="s">
        <v>1248</v>
      </c>
      <c r="C280" s="3440"/>
      <c r="D280" s="3413"/>
      <c r="E280" s="455" t="s">
        <v>718</v>
      </c>
      <c r="F280" s="438" t="s">
        <v>34</v>
      </c>
      <c r="G280" s="438" t="s">
        <v>536</v>
      </c>
      <c r="H280" s="455" t="str">
        <f t="shared" si="44"/>
        <v>PK4-YR-ME4</v>
      </c>
      <c r="I280" s="3465"/>
      <c r="J280" s="924" t="s">
        <v>491</v>
      </c>
      <c r="K280" s="3403"/>
      <c r="L280" s="415"/>
      <c r="M280" s="3403"/>
      <c r="N280" s="3403"/>
      <c r="O280" s="3403"/>
      <c r="P280" s="3403"/>
      <c r="Q280" s="3403"/>
      <c r="R280" s="4355"/>
      <c r="S280" s="432"/>
      <c r="T280" s="436"/>
      <c r="U280" s="436"/>
    </row>
    <row r="281" spans="1:23" s="437" customFormat="1" thickBot="1">
      <c r="A281" s="398" t="s">
        <v>315</v>
      </c>
      <c r="B281" s="421" t="s">
        <v>1249</v>
      </c>
      <c r="C281" s="3448"/>
      <c r="D281" s="3414"/>
      <c r="E281" s="459" t="s">
        <v>718</v>
      </c>
      <c r="F281" s="442" t="s">
        <v>34</v>
      </c>
      <c r="G281" s="442" t="s">
        <v>536</v>
      </c>
      <c r="H281" s="459" t="str">
        <f t="shared" si="44"/>
        <v>PK4-YR-ME4</v>
      </c>
      <c r="I281" s="3577"/>
      <c r="J281" s="925" t="s">
        <v>491</v>
      </c>
      <c r="K281" s="3416"/>
      <c r="L281" s="423"/>
      <c r="M281" s="3416"/>
      <c r="N281" s="3416"/>
      <c r="O281" s="3416"/>
      <c r="P281" s="3416"/>
      <c r="Q281" s="3416"/>
      <c r="R281" s="4356"/>
      <c r="S281" s="432"/>
      <c r="T281" s="436"/>
      <c r="U281" s="436"/>
    </row>
    <row r="282" spans="1:23" s="437" customFormat="1" ht="12">
      <c r="A282" s="1060" t="s">
        <v>315</v>
      </c>
      <c r="B282" s="1069" t="s">
        <v>1244</v>
      </c>
      <c r="C282" s="3488"/>
      <c r="D282" s="3489"/>
      <c r="E282" s="515" t="s">
        <v>718</v>
      </c>
      <c r="F282" s="433" t="s">
        <v>34</v>
      </c>
      <c r="G282" s="433" t="s">
        <v>536</v>
      </c>
      <c r="H282" s="515" t="str">
        <f>A282&amp;"-"&amp;E282&amp;F282&amp;"-"&amp;G282&amp;5</f>
        <v>PK4-YR-ME5</v>
      </c>
      <c r="I282" s="3490" t="s">
        <v>482</v>
      </c>
      <c r="J282" s="922" t="s">
        <v>484</v>
      </c>
      <c r="K282" s="3402" t="str">
        <f>_xlfn.IFS(E282="Y","365",E282="365","30")</f>
        <v>365</v>
      </c>
      <c r="L282" s="407"/>
      <c r="M282" s="3402" t="s">
        <v>80</v>
      </c>
      <c r="N282" s="3402"/>
      <c r="O282" s="3402">
        <v>120</v>
      </c>
      <c r="P282" s="3402">
        <v>2</v>
      </c>
      <c r="Q282" s="3402">
        <f>O282*P282</f>
        <v>240</v>
      </c>
      <c r="R282" s="4354" t="s">
        <v>385</v>
      </c>
      <c r="S282" s="431" t="s">
        <v>528</v>
      </c>
      <c r="T282" s="436"/>
      <c r="U282" s="436"/>
    </row>
    <row r="283" spans="1:23" s="437" customFormat="1" ht="12">
      <c r="A283" s="801" t="s">
        <v>315</v>
      </c>
      <c r="B283" s="802" t="s">
        <v>1245</v>
      </c>
      <c r="C283" s="3440"/>
      <c r="D283" s="3413"/>
      <c r="E283" s="455" t="s">
        <v>718</v>
      </c>
      <c r="F283" s="438" t="s">
        <v>34</v>
      </c>
      <c r="G283" s="438" t="s">
        <v>536</v>
      </c>
      <c r="H283" s="455" t="str">
        <f t="shared" ref="H283:H287" si="45">A283&amp;"-"&amp;E283&amp;F283&amp;"-"&amp;G283&amp;5</f>
        <v>PK4-YR-ME5</v>
      </c>
      <c r="I283" s="3465"/>
      <c r="J283" s="923" t="s">
        <v>484</v>
      </c>
      <c r="K283" s="3403"/>
      <c r="L283" s="415"/>
      <c r="M283" s="3403"/>
      <c r="N283" s="3403"/>
      <c r="O283" s="3403"/>
      <c r="P283" s="3403"/>
      <c r="Q283" s="3403"/>
      <c r="R283" s="4355"/>
      <c r="S283" s="410"/>
      <c r="T283" s="436"/>
      <c r="U283" s="436"/>
    </row>
    <row r="284" spans="1:23" s="437" customFormat="1" ht="12">
      <c r="A284" s="801" t="s">
        <v>315</v>
      </c>
      <c r="B284" s="802" t="s">
        <v>1246</v>
      </c>
      <c r="C284" s="3440"/>
      <c r="D284" s="3413"/>
      <c r="E284" s="455" t="s">
        <v>718</v>
      </c>
      <c r="F284" s="438" t="s">
        <v>34</v>
      </c>
      <c r="G284" s="438" t="s">
        <v>536</v>
      </c>
      <c r="H284" s="455" t="str">
        <f t="shared" si="45"/>
        <v>PK4-YR-ME5</v>
      </c>
      <c r="I284" s="3465"/>
      <c r="J284" s="924" t="s">
        <v>484</v>
      </c>
      <c r="K284" s="3403"/>
      <c r="L284" s="415"/>
      <c r="M284" s="3403"/>
      <c r="N284" s="3403"/>
      <c r="O284" s="3403"/>
      <c r="P284" s="3403"/>
      <c r="Q284" s="3403"/>
      <c r="R284" s="4355"/>
      <c r="S284" s="410"/>
      <c r="T284" s="436"/>
      <c r="U284" s="436"/>
    </row>
    <row r="285" spans="1:23" s="437" customFormat="1" ht="12">
      <c r="A285" s="801" t="s">
        <v>315</v>
      </c>
      <c r="B285" s="802" t="s">
        <v>1247</v>
      </c>
      <c r="C285" s="3440"/>
      <c r="D285" s="3413"/>
      <c r="E285" s="455" t="s">
        <v>718</v>
      </c>
      <c r="F285" s="438" t="s">
        <v>34</v>
      </c>
      <c r="G285" s="438" t="s">
        <v>536</v>
      </c>
      <c r="H285" s="455" t="str">
        <f t="shared" si="45"/>
        <v>PK4-YR-ME5</v>
      </c>
      <c r="I285" s="3465"/>
      <c r="J285" s="924" t="s">
        <v>484</v>
      </c>
      <c r="K285" s="3403"/>
      <c r="L285" s="415"/>
      <c r="M285" s="3403"/>
      <c r="N285" s="3403"/>
      <c r="O285" s="3403"/>
      <c r="P285" s="3403"/>
      <c r="Q285" s="3403"/>
      <c r="R285" s="4355"/>
      <c r="S285" s="410"/>
      <c r="T285" s="436"/>
      <c r="U285" s="436"/>
    </row>
    <row r="286" spans="1:23" s="437" customFormat="1" ht="12">
      <c r="A286" s="799" t="s">
        <v>315</v>
      </c>
      <c r="B286" s="800" t="s">
        <v>1248</v>
      </c>
      <c r="C286" s="3440"/>
      <c r="D286" s="3413"/>
      <c r="E286" s="455" t="s">
        <v>718</v>
      </c>
      <c r="F286" s="438" t="s">
        <v>34</v>
      </c>
      <c r="G286" s="438" t="s">
        <v>536</v>
      </c>
      <c r="H286" s="455" t="str">
        <f t="shared" si="45"/>
        <v>PK4-YR-ME5</v>
      </c>
      <c r="I286" s="3465"/>
      <c r="J286" s="924" t="s">
        <v>484</v>
      </c>
      <c r="K286" s="3403"/>
      <c r="L286" s="415"/>
      <c r="M286" s="3403"/>
      <c r="N286" s="3403"/>
      <c r="O286" s="3403"/>
      <c r="P286" s="3403"/>
      <c r="Q286" s="3403"/>
      <c r="R286" s="4355"/>
      <c r="S286" s="410"/>
      <c r="T286" s="436"/>
      <c r="U286" s="436"/>
    </row>
    <row r="287" spans="1:23" s="437" customFormat="1" thickBot="1">
      <c r="A287" s="803" t="s">
        <v>315</v>
      </c>
      <c r="B287" s="804" t="s">
        <v>1249</v>
      </c>
      <c r="C287" s="3448"/>
      <c r="D287" s="3414"/>
      <c r="E287" s="459" t="s">
        <v>718</v>
      </c>
      <c r="F287" s="442" t="s">
        <v>34</v>
      </c>
      <c r="G287" s="442" t="s">
        <v>536</v>
      </c>
      <c r="H287" s="459" t="str">
        <f t="shared" si="45"/>
        <v>PK4-YR-ME5</v>
      </c>
      <c r="I287" s="3577"/>
      <c r="J287" s="925" t="s">
        <v>484</v>
      </c>
      <c r="K287" s="3416"/>
      <c r="L287" s="423"/>
      <c r="M287" s="3416"/>
      <c r="N287" s="3416"/>
      <c r="O287" s="3416"/>
      <c r="P287" s="3416"/>
      <c r="Q287" s="3416"/>
      <c r="R287" s="4356"/>
      <c r="S287" s="410"/>
      <c r="T287" s="436"/>
      <c r="U287" s="436"/>
    </row>
    <row r="288" spans="1:23" s="437" customFormat="1" ht="12">
      <c r="A288" s="399" t="s">
        <v>315</v>
      </c>
      <c r="B288" s="449" t="s">
        <v>1250</v>
      </c>
      <c r="C288" s="3440"/>
      <c r="D288" s="3413"/>
      <c r="E288" s="427" t="s">
        <v>695</v>
      </c>
      <c r="F288" s="427" t="s">
        <v>42</v>
      </c>
      <c r="G288" s="427" t="s">
        <v>536</v>
      </c>
      <c r="H288" s="427" t="str">
        <f>A288&amp;"-"&amp;E288&amp;F288&amp;"-"&amp;G288&amp;7</f>
        <v>PK4-ML-ME7</v>
      </c>
      <c r="I288" s="3490" t="s">
        <v>220</v>
      </c>
      <c r="J288" s="1054" t="s">
        <v>488</v>
      </c>
      <c r="K288" s="3402" t="str">
        <f t="shared" ref="K288:K292" si="46">_xlfn.IFS(E288="M","30",E288="M","30")</f>
        <v>30</v>
      </c>
      <c r="L288" s="429"/>
      <c r="M288" s="3402" t="s">
        <v>80</v>
      </c>
      <c r="N288" s="3402"/>
      <c r="O288" s="3402">
        <v>10</v>
      </c>
      <c r="P288" s="3402">
        <v>1</v>
      </c>
      <c r="Q288" s="3402">
        <v>10</v>
      </c>
      <c r="R288" s="4354" t="s">
        <v>503</v>
      </c>
      <c r="S288" s="410" t="s">
        <v>528</v>
      </c>
      <c r="T288" s="411"/>
      <c r="U288" s="411"/>
      <c r="V288" s="411"/>
      <c r="W288" s="411"/>
    </row>
    <row r="289" spans="1:23" s="437" customFormat="1" ht="12.75" customHeight="1">
      <c r="A289" s="397" t="s">
        <v>315</v>
      </c>
      <c r="B289" s="413" t="s">
        <v>1251</v>
      </c>
      <c r="C289" s="3440"/>
      <c r="D289" s="3413"/>
      <c r="E289" s="419" t="s">
        <v>695</v>
      </c>
      <c r="F289" s="419" t="s">
        <v>42</v>
      </c>
      <c r="G289" s="419" t="s">
        <v>536</v>
      </c>
      <c r="H289" s="419" t="str">
        <f t="shared" ref="H289:H291" si="47">A289&amp;"-"&amp;E289&amp;F289&amp;"-"&amp;G289&amp;7</f>
        <v>PK4-ML-ME7</v>
      </c>
      <c r="I289" s="3465"/>
      <c r="J289" s="917" t="s">
        <v>488</v>
      </c>
      <c r="K289" s="3403"/>
      <c r="L289" s="415"/>
      <c r="M289" s="3403"/>
      <c r="N289" s="3403"/>
      <c r="O289" s="3403"/>
      <c r="P289" s="3403"/>
      <c r="Q289" s="3403"/>
      <c r="R289" s="4355"/>
      <c r="S289" s="410"/>
      <c r="T289" s="411"/>
      <c r="U289" s="411"/>
      <c r="V289" s="411"/>
      <c r="W289" s="411"/>
    </row>
    <row r="290" spans="1:23" s="437" customFormat="1" ht="12.75" customHeight="1">
      <c r="A290" s="397" t="s">
        <v>315</v>
      </c>
      <c r="B290" s="420" t="s">
        <v>1252</v>
      </c>
      <c r="C290" s="3440"/>
      <c r="D290" s="3413"/>
      <c r="E290" s="419" t="s">
        <v>695</v>
      </c>
      <c r="F290" s="419" t="s">
        <v>42</v>
      </c>
      <c r="G290" s="419" t="s">
        <v>536</v>
      </c>
      <c r="H290" s="419" t="str">
        <f t="shared" si="47"/>
        <v>PK4-ML-ME7</v>
      </c>
      <c r="I290" s="3465"/>
      <c r="J290" s="917" t="s">
        <v>488</v>
      </c>
      <c r="K290" s="3403"/>
      <c r="L290" s="415"/>
      <c r="M290" s="3403"/>
      <c r="N290" s="3403"/>
      <c r="O290" s="3403"/>
      <c r="P290" s="3403"/>
      <c r="Q290" s="3403"/>
      <c r="R290" s="4355"/>
      <c r="S290" s="410"/>
      <c r="T290" s="411"/>
      <c r="U290" s="411"/>
      <c r="V290" s="411"/>
      <c r="W290" s="411"/>
    </row>
    <row r="291" spans="1:23" s="437" customFormat="1" ht="13.5" customHeight="1" thickBot="1">
      <c r="A291" s="402" t="s">
        <v>315</v>
      </c>
      <c r="B291" s="453" t="s">
        <v>1253</v>
      </c>
      <c r="C291" s="3448"/>
      <c r="D291" s="3414"/>
      <c r="E291" s="465" t="s">
        <v>695</v>
      </c>
      <c r="F291" s="465" t="s">
        <v>42</v>
      </c>
      <c r="G291" s="465" t="s">
        <v>536</v>
      </c>
      <c r="H291" s="465" t="str">
        <f t="shared" si="47"/>
        <v>PK4-ML-ME7</v>
      </c>
      <c r="I291" s="3577"/>
      <c r="J291" s="919" t="s">
        <v>488</v>
      </c>
      <c r="K291" s="3416"/>
      <c r="L291" s="423"/>
      <c r="M291" s="3416"/>
      <c r="N291" s="3416"/>
      <c r="O291" s="3416"/>
      <c r="P291" s="3416"/>
      <c r="Q291" s="3416"/>
      <c r="R291" s="4356"/>
      <c r="S291" s="410"/>
      <c r="T291" s="411"/>
      <c r="U291" s="411"/>
      <c r="V291" s="411"/>
      <c r="W291" s="411"/>
    </row>
    <row r="292" spans="1:23" s="437" customFormat="1" ht="12">
      <c r="A292" s="396" t="s">
        <v>315</v>
      </c>
      <c r="B292" s="449" t="s">
        <v>1250</v>
      </c>
      <c r="C292" s="3488"/>
      <c r="D292" s="3489"/>
      <c r="E292" s="433" t="s">
        <v>695</v>
      </c>
      <c r="F292" s="543" t="s">
        <v>42</v>
      </c>
      <c r="G292" s="419" t="s">
        <v>536</v>
      </c>
      <c r="H292" s="427" t="str">
        <f>A292&amp;"-"&amp;E292&amp;F292&amp;"-"&amp;G292&amp;3</f>
        <v>PK4-ML-ME3</v>
      </c>
      <c r="I292" s="3490" t="s">
        <v>477</v>
      </c>
      <c r="J292" s="915" t="s">
        <v>478</v>
      </c>
      <c r="K292" s="3402" t="str">
        <f t="shared" si="46"/>
        <v>30</v>
      </c>
      <c r="L292" s="407"/>
      <c r="M292" s="3402" t="s">
        <v>80</v>
      </c>
      <c r="N292" s="3402"/>
      <c r="O292" s="3402">
        <v>10</v>
      </c>
      <c r="P292" s="3402">
        <v>1</v>
      </c>
      <c r="Q292" s="3402">
        <f>O292*P292</f>
        <v>10</v>
      </c>
      <c r="R292" s="4354" t="s">
        <v>503</v>
      </c>
      <c r="S292" s="431" t="s">
        <v>528</v>
      </c>
      <c r="T292" s="411"/>
      <c r="U292" s="411"/>
      <c r="V292" s="411"/>
      <c r="W292" s="411"/>
    </row>
    <row r="293" spans="1:23" s="437" customFormat="1" ht="12.75" customHeight="1">
      <c r="A293" s="397" t="s">
        <v>315</v>
      </c>
      <c r="B293" s="413" t="s">
        <v>1251</v>
      </c>
      <c r="C293" s="3440"/>
      <c r="D293" s="3413"/>
      <c r="E293" s="454" t="s">
        <v>695</v>
      </c>
      <c r="F293" s="455" t="s">
        <v>42</v>
      </c>
      <c r="G293" s="456" t="s">
        <v>536</v>
      </c>
      <c r="H293" s="419" t="str">
        <f t="shared" ref="H293:H295" si="48">A293&amp;"-"&amp;E293&amp;F293&amp;"-"&amp;G293&amp;3</f>
        <v>PK4-ML-ME3</v>
      </c>
      <c r="I293" s="3465"/>
      <c r="J293" s="917" t="s">
        <v>478</v>
      </c>
      <c r="K293" s="3403"/>
      <c r="L293" s="415"/>
      <c r="M293" s="3403"/>
      <c r="N293" s="3403"/>
      <c r="O293" s="3403"/>
      <c r="P293" s="3403"/>
      <c r="Q293" s="3403"/>
      <c r="R293" s="4355"/>
      <c r="S293" s="410"/>
      <c r="T293" s="411"/>
      <c r="U293" s="411"/>
      <c r="V293" s="411"/>
      <c r="W293" s="411"/>
    </row>
    <row r="294" spans="1:23" s="437" customFormat="1" ht="12.75" customHeight="1">
      <c r="A294" s="397" t="s">
        <v>315</v>
      </c>
      <c r="B294" s="420" t="s">
        <v>1252</v>
      </c>
      <c r="C294" s="3440"/>
      <c r="D294" s="3413"/>
      <c r="E294" s="454" t="s">
        <v>695</v>
      </c>
      <c r="F294" s="455" t="s">
        <v>42</v>
      </c>
      <c r="G294" s="457" t="s">
        <v>536</v>
      </c>
      <c r="H294" s="419" t="str">
        <f t="shared" si="48"/>
        <v>PK4-ML-ME3</v>
      </c>
      <c r="I294" s="3465"/>
      <c r="J294" s="917" t="s">
        <v>478</v>
      </c>
      <c r="K294" s="3403"/>
      <c r="L294" s="415"/>
      <c r="M294" s="3403"/>
      <c r="N294" s="3403"/>
      <c r="O294" s="3403"/>
      <c r="P294" s="3403"/>
      <c r="Q294" s="3403"/>
      <c r="R294" s="4355"/>
      <c r="S294" s="410"/>
      <c r="T294" s="411"/>
      <c r="U294" s="411"/>
      <c r="V294" s="411"/>
      <c r="W294" s="411"/>
    </row>
    <row r="295" spans="1:23" s="437" customFormat="1" ht="13.5" customHeight="1" thickBot="1">
      <c r="A295" s="402" t="s">
        <v>315</v>
      </c>
      <c r="B295" s="453" t="s">
        <v>1253</v>
      </c>
      <c r="C295" s="3448"/>
      <c r="D295" s="3414"/>
      <c r="E295" s="458" t="s">
        <v>695</v>
      </c>
      <c r="F295" s="459" t="s">
        <v>42</v>
      </c>
      <c r="G295" s="460" t="s">
        <v>536</v>
      </c>
      <c r="H295" s="442" t="str">
        <f t="shared" si="48"/>
        <v>PK4-ML-ME3</v>
      </c>
      <c r="I295" s="3577"/>
      <c r="J295" s="919" t="s">
        <v>478</v>
      </c>
      <c r="K295" s="3416"/>
      <c r="L295" s="423"/>
      <c r="M295" s="3416"/>
      <c r="N295" s="3416"/>
      <c r="O295" s="3416"/>
      <c r="P295" s="3416"/>
      <c r="Q295" s="3416"/>
      <c r="R295" s="4356"/>
      <c r="S295" s="410"/>
      <c r="T295" s="411"/>
      <c r="U295" s="411"/>
      <c r="V295" s="411"/>
      <c r="W295" s="411"/>
    </row>
    <row r="296" spans="1:23" s="437" customFormat="1" ht="12">
      <c r="A296" s="399" t="s">
        <v>315</v>
      </c>
      <c r="B296" s="449" t="s">
        <v>1250</v>
      </c>
      <c r="C296" s="3488"/>
      <c r="D296" s="3489"/>
      <c r="E296" s="427" t="s">
        <v>713</v>
      </c>
      <c r="F296" s="427" t="s">
        <v>7</v>
      </c>
      <c r="G296" s="427" t="s">
        <v>536</v>
      </c>
      <c r="H296" s="427" t="str">
        <f>A296&amp;"-"&amp;E296&amp;F296&amp;"-"&amp;G296&amp;3</f>
        <v>PK4-NA-ME3</v>
      </c>
      <c r="I296" s="3490" t="s">
        <v>489</v>
      </c>
      <c r="J296" s="920" t="s">
        <v>490</v>
      </c>
      <c r="K296" s="3402">
        <v>60</v>
      </c>
      <c r="L296" s="429"/>
      <c r="M296" s="3402" t="s">
        <v>80</v>
      </c>
      <c r="N296" s="3402"/>
      <c r="O296" s="3402">
        <v>60</v>
      </c>
      <c r="P296" s="3402">
        <v>1</v>
      </c>
      <c r="Q296" s="3402">
        <f t="shared" ref="Q296:Q320" si="49">O296*P296</f>
        <v>60</v>
      </c>
      <c r="R296" s="4354" t="s">
        <v>383</v>
      </c>
      <c r="S296" s="432" t="s">
        <v>529</v>
      </c>
      <c r="T296" s="411"/>
      <c r="U296" s="411"/>
      <c r="V296" s="411"/>
      <c r="W296" s="411"/>
    </row>
    <row r="297" spans="1:23" s="437" customFormat="1" ht="12.75" customHeight="1">
      <c r="A297" s="397" t="s">
        <v>315</v>
      </c>
      <c r="B297" s="413" t="s">
        <v>1251</v>
      </c>
      <c r="C297" s="3440"/>
      <c r="D297" s="3413"/>
      <c r="E297" s="427" t="s">
        <v>713</v>
      </c>
      <c r="F297" s="427" t="s">
        <v>7</v>
      </c>
      <c r="G297" s="427" t="s">
        <v>536</v>
      </c>
      <c r="H297" s="427" t="str">
        <f t="shared" ref="H297:H299" si="50">A297&amp;"-"&amp;E297&amp;F297&amp;"-"&amp;G297&amp;3</f>
        <v>PK4-NA-ME3</v>
      </c>
      <c r="I297" s="3465"/>
      <c r="J297" s="920" t="s">
        <v>490</v>
      </c>
      <c r="K297" s="3403"/>
      <c r="L297" s="429"/>
      <c r="M297" s="3403"/>
      <c r="N297" s="3403"/>
      <c r="O297" s="3403"/>
      <c r="P297" s="3403"/>
      <c r="Q297" s="3403"/>
      <c r="R297" s="4355"/>
      <c r="S297" s="432"/>
      <c r="T297" s="411"/>
      <c r="U297" s="411"/>
      <c r="V297" s="411"/>
      <c r="W297" s="411"/>
    </row>
    <row r="298" spans="1:23" s="437" customFormat="1" ht="12.75" customHeight="1">
      <c r="A298" s="397" t="s">
        <v>315</v>
      </c>
      <c r="B298" s="420" t="s">
        <v>1252</v>
      </c>
      <c r="C298" s="3440"/>
      <c r="D298" s="3413"/>
      <c r="E298" s="427" t="s">
        <v>713</v>
      </c>
      <c r="F298" s="427" t="s">
        <v>7</v>
      </c>
      <c r="G298" s="427" t="s">
        <v>536</v>
      </c>
      <c r="H298" s="427" t="str">
        <f t="shared" si="50"/>
        <v>PK4-NA-ME3</v>
      </c>
      <c r="I298" s="3465"/>
      <c r="J298" s="920" t="s">
        <v>490</v>
      </c>
      <c r="K298" s="3403"/>
      <c r="L298" s="429"/>
      <c r="M298" s="3403"/>
      <c r="N298" s="3403"/>
      <c r="O298" s="3403"/>
      <c r="P298" s="3403"/>
      <c r="Q298" s="3403"/>
      <c r="R298" s="4355"/>
      <c r="S298" s="432"/>
      <c r="T298" s="411"/>
      <c r="U298" s="411"/>
      <c r="V298" s="411"/>
      <c r="W298" s="411"/>
    </row>
    <row r="299" spans="1:23" s="437" customFormat="1" ht="13.5" customHeight="1" thickBot="1">
      <c r="A299" s="398" t="s">
        <v>315</v>
      </c>
      <c r="B299" s="453" t="s">
        <v>1253</v>
      </c>
      <c r="C299" s="3448"/>
      <c r="D299" s="3414"/>
      <c r="E299" s="442" t="s">
        <v>713</v>
      </c>
      <c r="F299" s="465" t="s">
        <v>7</v>
      </c>
      <c r="G299" s="465" t="s">
        <v>536</v>
      </c>
      <c r="H299" s="442" t="str">
        <f t="shared" si="50"/>
        <v>PK4-NA-ME3</v>
      </c>
      <c r="I299" s="3577"/>
      <c r="J299" s="921" t="s">
        <v>490</v>
      </c>
      <c r="K299" s="3416"/>
      <c r="L299" s="423"/>
      <c r="M299" s="3416"/>
      <c r="N299" s="3416"/>
      <c r="O299" s="3416"/>
      <c r="P299" s="3416"/>
      <c r="Q299" s="3416"/>
      <c r="R299" s="4356"/>
      <c r="S299" s="432"/>
      <c r="T299" s="411"/>
      <c r="U299" s="411"/>
      <c r="V299" s="411"/>
      <c r="W299" s="411"/>
    </row>
    <row r="300" spans="1:23" s="437" customFormat="1" ht="12">
      <c r="A300" s="399" t="s">
        <v>315</v>
      </c>
      <c r="B300" s="449" t="s">
        <v>1250</v>
      </c>
      <c r="C300" s="3488"/>
      <c r="D300" s="3489"/>
      <c r="E300" s="433" t="s">
        <v>846</v>
      </c>
      <c r="F300" s="543" t="s">
        <v>9</v>
      </c>
      <c r="G300" s="543" t="s">
        <v>697</v>
      </c>
      <c r="H300" s="433" t="str">
        <f>A300&amp;"-"&amp;E300&amp;F300&amp;"-"&amp;G300&amp;3</f>
        <v>PK4-QC-EE3</v>
      </c>
      <c r="I300" s="4357" t="s">
        <v>482</v>
      </c>
      <c r="J300" s="915" t="s">
        <v>485</v>
      </c>
      <c r="K300" s="3402">
        <v>90</v>
      </c>
      <c r="L300" s="407"/>
      <c r="M300" s="3402" t="s">
        <v>80</v>
      </c>
      <c r="N300" s="3402"/>
      <c r="O300" s="3402">
        <v>60</v>
      </c>
      <c r="P300" s="3402">
        <v>1</v>
      </c>
      <c r="Q300" s="3402">
        <f t="shared" si="49"/>
        <v>60</v>
      </c>
      <c r="R300" s="4354" t="s">
        <v>384</v>
      </c>
      <c r="S300" s="432" t="s">
        <v>531</v>
      </c>
      <c r="T300" s="411"/>
      <c r="U300" s="411"/>
      <c r="V300" s="411"/>
      <c r="W300" s="411"/>
    </row>
    <row r="301" spans="1:23" s="437" customFormat="1" ht="12.75" customHeight="1">
      <c r="A301" s="397" t="s">
        <v>315</v>
      </c>
      <c r="B301" s="413" t="s">
        <v>1251</v>
      </c>
      <c r="C301" s="3440"/>
      <c r="D301" s="3413"/>
      <c r="E301" s="461" t="s">
        <v>846</v>
      </c>
      <c r="F301" s="911" t="s">
        <v>9</v>
      </c>
      <c r="G301" s="911" t="s">
        <v>697</v>
      </c>
      <c r="H301" s="518" t="str">
        <f t="shared" ref="H301:H303" si="51">A301&amp;"-"&amp;E301&amp;F301&amp;"-"&amp;G301&amp;3</f>
        <v>PK4-QC-EE3</v>
      </c>
      <c r="I301" s="4358"/>
      <c r="J301" s="923" t="s">
        <v>485</v>
      </c>
      <c r="K301" s="3403"/>
      <c r="L301" s="429"/>
      <c r="M301" s="3403"/>
      <c r="N301" s="3403"/>
      <c r="O301" s="3403"/>
      <c r="P301" s="3403"/>
      <c r="Q301" s="3403"/>
      <c r="R301" s="4355"/>
      <c r="S301" s="432"/>
      <c r="T301" s="411"/>
      <c r="U301" s="411"/>
      <c r="V301" s="411"/>
      <c r="W301" s="411"/>
    </row>
    <row r="302" spans="1:23" s="437" customFormat="1" ht="12.75" customHeight="1">
      <c r="A302" s="397" t="s">
        <v>315</v>
      </c>
      <c r="B302" s="420" t="s">
        <v>1252</v>
      </c>
      <c r="C302" s="3440"/>
      <c r="D302" s="3413"/>
      <c r="E302" s="461" t="s">
        <v>846</v>
      </c>
      <c r="F302" s="461" t="s">
        <v>9</v>
      </c>
      <c r="G302" s="461" t="s">
        <v>697</v>
      </c>
      <c r="H302" s="461" t="str">
        <f t="shared" si="51"/>
        <v>PK4-QC-EE3</v>
      </c>
      <c r="I302" s="4358"/>
      <c r="J302" s="886" t="s">
        <v>485</v>
      </c>
      <c r="K302" s="3403"/>
      <c r="L302" s="463"/>
      <c r="M302" s="3403"/>
      <c r="N302" s="3403"/>
      <c r="O302" s="3403"/>
      <c r="P302" s="3403"/>
      <c r="Q302" s="3403"/>
      <c r="R302" s="4355"/>
      <c r="S302" s="432"/>
      <c r="T302" s="411"/>
      <c r="U302" s="411"/>
      <c r="V302" s="411"/>
      <c r="W302" s="411"/>
    </row>
    <row r="303" spans="1:23" s="437" customFormat="1" ht="13.5" customHeight="1" thickBot="1">
      <c r="A303" s="398" t="s">
        <v>315</v>
      </c>
      <c r="B303" s="453" t="s">
        <v>1253</v>
      </c>
      <c r="C303" s="3448"/>
      <c r="D303" s="3414"/>
      <c r="E303" s="459" t="s">
        <v>846</v>
      </c>
      <c r="F303" s="459" t="s">
        <v>9</v>
      </c>
      <c r="G303" s="459" t="s">
        <v>697</v>
      </c>
      <c r="H303" s="459" t="str">
        <f t="shared" si="51"/>
        <v>PK4-QC-EE3</v>
      </c>
      <c r="I303" s="4359"/>
      <c r="J303" s="925" t="s">
        <v>485</v>
      </c>
      <c r="K303" s="3416"/>
      <c r="L303" s="443"/>
      <c r="M303" s="3416"/>
      <c r="N303" s="3416"/>
      <c r="O303" s="3416"/>
      <c r="P303" s="3416"/>
      <c r="Q303" s="3416"/>
      <c r="R303" s="4356"/>
      <c r="S303" s="432"/>
      <c r="T303" s="411"/>
      <c r="U303" s="411"/>
      <c r="V303" s="411"/>
      <c r="W303" s="411"/>
    </row>
    <row r="304" spans="1:23" s="437" customFormat="1" ht="12">
      <c r="A304" s="399" t="s">
        <v>315</v>
      </c>
      <c r="B304" s="449" t="s">
        <v>1250</v>
      </c>
      <c r="C304" s="3488"/>
      <c r="D304" s="3489"/>
      <c r="E304" s="516" t="s">
        <v>846</v>
      </c>
      <c r="F304" s="433" t="s">
        <v>32</v>
      </c>
      <c r="G304" s="433" t="s">
        <v>697</v>
      </c>
      <c r="H304" s="516" t="str">
        <f>A304&amp;"-"&amp;E304&amp;F304&amp;"-"&amp;G304&amp;3</f>
        <v>PK4-QI-EE3</v>
      </c>
      <c r="I304" s="4357" t="s">
        <v>482</v>
      </c>
      <c r="J304" s="922" t="s">
        <v>507</v>
      </c>
      <c r="K304" s="3402">
        <v>90</v>
      </c>
      <c r="L304" s="407"/>
      <c r="M304" s="3402" t="s">
        <v>80</v>
      </c>
      <c r="N304" s="3402"/>
      <c r="O304" s="3402">
        <v>20</v>
      </c>
      <c r="P304" s="3402">
        <v>1</v>
      </c>
      <c r="Q304" s="3402">
        <f t="shared" si="49"/>
        <v>20</v>
      </c>
      <c r="R304" s="4354" t="s">
        <v>383</v>
      </c>
      <c r="S304" s="432" t="s">
        <v>529</v>
      </c>
      <c r="T304" s="436"/>
      <c r="U304" s="436"/>
      <c r="V304" s="411"/>
      <c r="W304" s="411"/>
    </row>
    <row r="305" spans="1:23" s="437" customFormat="1" ht="12.75" customHeight="1">
      <c r="A305" s="397" t="s">
        <v>315</v>
      </c>
      <c r="B305" s="413" t="s">
        <v>1251</v>
      </c>
      <c r="C305" s="3440"/>
      <c r="D305" s="3413"/>
      <c r="E305" s="454" t="s">
        <v>846</v>
      </c>
      <c r="F305" s="438" t="s">
        <v>32</v>
      </c>
      <c r="G305" s="438" t="s">
        <v>697</v>
      </c>
      <c r="H305" s="454" t="str">
        <f t="shared" ref="H305:H307" si="52">A305&amp;"-"&amp;E305&amp;F305&amp;"-"&amp;G305&amp;3</f>
        <v>PK4-QI-EE3</v>
      </c>
      <c r="I305" s="4358"/>
      <c r="J305" s="924" t="s">
        <v>507</v>
      </c>
      <c r="K305" s="3403"/>
      <c r="L305" s="415"/>
      <c r="M305" s="3403"/>
      <c r="N305" s="3403"/>
      <c r="O305" s="3403"/>
      <c r="P305" s="3403"/>
      <c r="Q305" s="3403"/>
      <c r="R305" s="4355"/>
      <c r="S305" s="432"/>
      <c r="T305" s="436"/>
      <c r="U305" s="436"/>
      <c r="V305" s="411"/>
      <c r="W305" s="411"/>
    </row>
    <row r="306" spans="1:23" s="437" customFormat="1" ht="12.75" customHeight="1">
      <c r="A306" s="397" t="s">
        <v>315</v>
      </c>
      <c r="B306" s="420" t="s">
        <v>1252</v>
      </c>
      <c r="C306" s="3440"/>
      <c r="D306" s="3413"/>
      <c r="E306" s="454" t="s">
        <v>846</v>
      </c>
      <c r="F306" s="438" t="s">
        <v>32</v>
      </c>
      <c r="G306" s="438" t="s">
        <v>697</v>
      </c>
      <c r="H306" s="454" t="str">
        <f t="shared" si="52"/>
        <v>PK4-QI-EE3</v>
      </c>
      <c r="I306" s="4358"/>
      <c r="J306" s="924" t="s">
        <v>507</v>
      </c>
      <c r="K306" s="3403"/>
      <c r="L306" s="415"/>
      <c r="M306" s="3403"/>
      <c r="N306" s="3403"/>
      <c r="O306" s="3403"/>
      <c r="P306" s="3403"/>
      <c r="Q306" s="3403"/>
      <c r="R306" s="4355"/>
      <c r="S306" s="432"/>
      <c r="T306" s="436"/>
      <c r="U306" s="436"/>
      <c r="V306" s="411"/>
      <c r="W306" s="411"/>
    </row>
    <row r="307" spans="1:23" s="437" customFormat="1" ht="13.5" customHeight="1" thickBot="1">
      <c r="A307" s="398" t="s">
        <v>315</v>
      </c>
      <c r="B307" s="453" t="s">
        <v>1253</v>
      </c>
      <c r="C307" s="3448"/>
      <c r="D307" s="3414"/>
      <c r="E307" s="458" t="s">
        <v>846</v>
      </c>
      <c r="F307" s="442" t="s">
        <v>32</v>
      </c>
      <c r="G307" s="442" t="s">
        <v>697</v>
      </c>
      <c r="H307" s="458" t="str">
        <f t="shared" si="52"/>
        <v>PK4-QI-EE3</v>
      </c>
      <c r="I307" s="4359"/>
      <c r="J307" s="925" t="s">
        <v>507</v>
      </c>
      <c r="K307" s="3416"/>
      <c r="L307" s="423"/>
      <c r="M307" s="3416"/>
      <c r="N307" s="3416"/>
      <c r="O307" s="3416"/>
      <c r="P307" s="3416"/>
      <c r="Q307" s="3416"/>
      <c r="R307" s="4356"/>
      <c r="S307" s="432"/>
      <c r="T307" s="436"/>
      <c r="U307" s="436"/>
      <c r="V307" s="411"/>
      <c r="W307" s="411"/>
    </row>
    <row r="308" spans="1:23" s="437" customFormat="1" ht="12">
      <c r="A308" s="396" t="s">
        <v>315</v>
      </c>
      <c r="B308" s="449" t="s">
        <v>1250</v>
      </c>
      <c r="C308" s="3488"/>
      <c r="D308" s="3489"/>
      <c r="E308" s="516" t="s">
        <v>718</v>
      </c>
      <c r="F308" s="433" t="s">
        <v>34</v>
      </c>
      <c r="G308" s="433" t="s">
        <v>536</v>
      </c>
      <c r="H308" s="516" t="str">
        <f>A308&amp;"-"&amp;E308&amp;F308&amp;"-"&amp;G308&amp;3</f>
        <v>PK4-YR-ME3</v>
      </c>
      <c r="I308" s="4357" t="s">
        <v>477</v>
      </c>
      <c r="J308" s="922" t="s">
        <v>479</v>
      </c>
      <c r="K308" s="3402" t="str">
        <f t="shared" ref="K308" si="53">_xlfn.IFS(E308="Y","365",E308="365","30")</f>
        <v>365</v>
      </c>
      <c r="L308" s="407"/>
      <c r="M308" s="3402" t="s">
        <v>80</v>
      </c>
      <c r="N308" s="3402"/>
      <c r="O308" s="3402">
        <v>120</v>
      </c>
      <c r="P308" s="3402">
        <v>2</v>
      </c>
      <c r="Q308" s="3402">
        <f t="shared" si="49"/>
        <v>240</v>
      </c>
      <c r="R308" s="4354" t="s">
        <v>385</v>
      </c>
      <c r="S308" s="432" t="s">
        <v>530</v>
      </c>
      <c r="T308" s="436"/>
      <c r="U308" s="436"/>
      <c r="V308" s="436"/>
      <c r="W308" s="411"/>
    </row>
    <row r="309" spans="1:23" s="437" customFormat="1" ht="12.75" customHeight="1">
      <c r="A309" s="397" t="s">
        <v>315</v>
      </c>
      <c r="B309" s="413" t="s">
        <v>1251</v>
      </c>
      <c r="C309" s="3440"/>
      <c r="D309" s="3413"/>
      <c r="E309" s="454" t="s">
        <v>718</v>
      </c>
      <c r="F309" s="438" t="s">
        <v>34</v>
      </c>
      <c r="G309" s="438" t="s">
        <v>536</v>
      </c>
      <c r="H309" s="454" t="str">
        <f t="shared" ref="H309:H311" si="54">A309&amp;"-"&amp;E309&amp;F309&amp;"-"&amp;G309&amp;3</f>
        <v>PK4-YR-ME3</v>
      </c>
      <c r="I309" s="4358"/>
      <c r="J309" s="924" t="s">
        <v>479</v>
      </c>
      <c r="K309" s="3403"/>
      <c r="L309" s="415"/>
      <c r="M309" s="3403"/>
      <c r="N309" s="3403"/>
      <c r="O309" s="3403"/>
      <c r="P309" s="3403"/>
      <c r="Q309" s="3403"/>
      <c r="R309" s="4355"/>
      <c r="S309" s="432"/>
      <c r="T309" s="436"/>
      <c r="U309" s="436"/>
      <c r="V309" s="436"/>
      <c r="W309" s="411"/>
    </row>
    <row r="310" spans="1:23" s="437" customFormat="1" ht="12.75" customHeight="1">
      <c r="A310" s="397" t="s">
        <v>315</v>
      </c>
      <c r="B310" s="420" t="s">
        <v>1252</v>
      </c>
      <c r="C310" s="3440"/>
      <c r="D310" s="3413"/>
      <c r="E310" s="454" t="s">
        <v>718</v>
      </c>
      <c r="F310" s="438" t="s">
        <v>34</v>
      </c>
      <c r="G310" s="438" t="s">
        <v>536</v>
      </c>
      <c r="H310" s="454" t="str">
        <f t="shared" si="54"/>
        <v>PK4-YR-ME3</v>
      </c>
      <c r="I310" s="4358"/>
      <c r="J310" s="924" t="s">
        <v>479</v>
      </c>
      <c r="K310" s="3403"/>
      <c r="L310" s="415"/>
      <c r="M310" s="3403"/>
      <c r="N310" s="3403"/>
      <c r="O310" s="3403"/>
      <c r="P310" s="3403"/>
      <c r="Q310" s="3403"/>
      <c r="R310" s="4355"/>
      <c r="S310" s="432"/>
      <c r="T310" s="436"/>
      <c r="U310" s="436"/>
      <c r="V310" s="436"/>
      <c r="W310" s="411"/>
    </row>
    <row r="311" spans="1:23" s="437" customFormat="1" ht="13.5" customHeight="1" thickBot="1">
      <c r="A311" s="398" t="s">
        <v>315</v>
      </c>
      <c r="B311" s="453" t="s">
        <v>1253</v>
      </c>
      <c r="C311" s="3448"/>
      <c r="D311" s="3414"/>
      <c r="E311" s="458" t="s">
        <v>718</v>
      </c>
      <c r="F311" s="442" t="s">
        <v>34</v>
      </c>
      <c r="G311" s="442" t="s">
        <v>536</v>
      </c>
      <c r="H311" s="458" t="str">
        <f t="shared" si="54"/>
        <v>PK4-YR-ME3</v>
      </c>
      <c r="I311" s="4359"/>
      <c r="J311" s="925" t="s">
        <v>479</v>
      </c>
      <c r="K311" s="3416"/>
      <c r="L311" s="423"/>
      <c r="M311" s="3416"/>
      <c r="N311" s="3416"/>
      <c r="O311" s="3416"/>
      <c r="P311" s="3416"/>
      <c r="Q311" s="3416"/>
      <c r="R311" s="4356"/>
      <c r="S311" s="432"/>
      <c r="T311" s="436"/>
      <c r="U311" s="436"/>
      <c r="V311" s="436"/>
      <c r="W311" s="411"/>
    </row>
    <row r="312" spans="1:23" s="437" customFormat="1" ht="12">
      <c r="A312" s="399" t="s">
        <v>315</v>
      </c>
      <c r="B312" s="449" t="s">
        <v>1250</v>
      </c>
      <c r="C312" s="3488"/>
      <c r="D312" s="3489"/>
      <c r="E312" s="515" t="s">
        <v>718</v>
      </c>
      <c r="F312" s="433" t="s">
        <v>32</v>
      </c>
      <c r="G312" s="433" t="s">
        <v>536</v>
      </c>
      <c r="H312" s="516" t="str">
        <f>A312&amp;"-"&amp;E312&amp;F312&amp;"-"&amp;G312&amp;3</f>
        <v>PK4-YI-ME3</v>
      </c>
      <c r="I312" s="4357" t="s">
        <v>492</v>
      </c>
      <c r="J312" s="922" t="s">
        <v>494</v>
      </c>
      <c r="K312" s="3402">
        <v>365</v>
      </c>
      <c r="L312" s="407"/>
      <c r="M312" s="3402" t="s">
        <v>80</v>
      </c>
      <c r="N312" s="3402"/>
      <c r="O312" s="3402">
        <v>60</v>
      </c>
      <c r="P312" s="3402">
        <v>1</v>
      </c>
      <c r="Q312" s="3402">
        <f t="shared" si="49"/>
        <v>60</v>
      </c>
      <c r="R312" s="4354" t="s">
        <v>383</v>
      </c>
      <c r="S312" s="432" t="s">
        <v>529</v>
      </c>
      <c r="T312" s="436"/>
      <c r="U312" s="436"/>
      <c r="V312" s="436"/>
      <c r="W312" s="436"/>
    </row>
    <row r="313" spans="1:23" s="437" customFormat="1" ht="12.75" customHeight="1">
      <c r="A313" s="397" t="s">
        <v>315</v>
      </c>
      <c r="B313" s="413" t="s">
        <v>1251</v>
      </c>
      <c r="C313" s="3440"/>
      <c r="D313" s="3413"/>
      <c r="E313" s="455" t="s">
        <v>718</v>
      </c>
      <c r="F313" s="438" t="s">
        <v>32</v>
      </c>
      <c r="G313" s="438" t="s">
        <v>536</v>
      </c>
      <c r="H313" s="454" t="str">
        <f t="shared" ref="H313:H315" si="55">A313&amp;"-"&amp;E313&amp;F313&amp;"-"&amp;G313&amp;3</f>
        <v>PK4-YI-ME3</v>
      </c>
      <c r="I313" s="4358"/>
      <c r="J313" s="924" t="s">
        <v>494</v>
      </c>
      <c r="K313" s="3403"/>
      <c r="L313" s="415"/>
      <c r="M313" s="3403"/>
      <c r="N313" s="3403"/>
      <c r="O313" s="3403"/>
      <c r="P313" s="3403"/>
      <c r="Q313" s="3403"/>
      <c r="R313" s="4355"/>
      <c r="S313" s="432"/>
      <c r="T313" s="436"/>
      <c r="U313" s="436"/>
      <c r="V313" s="436"/>
      <c r="W313" s="436"/>
    </row>
    <row r="314" spans="1:23" s="437" customFormat="1" ht="12.75" customHeight="1">
      <c r="A314" s="397" t="s">
        <v>315</v>
      </c>
      <c r="B314" s="420" t="s">
        <v>1252</v>
      </c>
      <c r="C314" s="3440"/>
      <c r="D314" s="3413"/>
      <c r="E314" s="455" t="s">
        <v>718</v>
      </c>
      <c r="F314" s="438" t="s">
        <v>32</v>
      </c>
      <c r="G314" s="438" t="s">
        <v>536</v>
      </c>
      <c r="H314" s="454" t="str">
        <f t="shared" si="55"/>
        <v>PK4-YI-ME3</v>
      </c>
      <c r="I314" s="4358"/>
      <c r="J314" s="924" t="s">
        <v>494</v>
      </c>
      <c r="K314" s="3403"/>
      <c r="L314" s="415"/>
      <c r="M314" s="3403"/>
      <c r="N314" s="3403"/>
      <c r="O314" s="3403"/>
      <c r="P314" s="3403"/>
      <c r="Q314" s="3403"/>
      <c r="R314" s="4355"/>
      <c r="S314" s="432"/>
      <c r="T314" s="436"/>
      <c r="U314" s="436"/>
      <c r="V314" s="436"/>
      <c r="W314" s="436"/>
    </row>
    <row r="315" spans="1:23" s="437" customFormat="1" ht="13.5" customHeight="1" thickBot="1">
      <c r="A315" s="398" t="s">
        <v>315</v>
      </c>
      <c r="B315" s="453" t="s">
        <v>1253</v>
      </c>
      <c r="C315" s="3448"/>
      <c r="D315" s="3414"/>
      <c r="E315" s="459" t="s">
        <v>718</v>
      </c>
      <c r="F315" s="442" t="s">
        <v>32</v>
      </c>
      <c r="G315" s="442" t="s">
        <v>536</v>
      </c>
      <c r="H315" s="458" t="str">
        <f t="shared" si="55"/>
        <v>PK4-YI-ME3</v>
      </c>
      <c r="I315" s="4359"/>
      <c r="J315" s="925" t="s">
        <v>494</v>
      </c>
      <c r="K315" s="3416"/>
      <c r="L315" s="423"/>
      <c r="M315" s="3416"/>
      <c r="N315" s="3416"/>
      <c r="O315" s="3416"/>
      <c r="P315" s="3416"/>
      <c r="Q315" s="3416"/>
      <c r="R315" s="4356"/>
      <c r="S315" s="432"/>
      <c r="T315" s="436"/>
      <c r="U315" s="436"/>
      <c r="V315" s="436"/>
      <c r="W315" s="436"/>
    </row>
    <row r="316" spans="1:23" s="437" customFormat="1" ht="12">
      <c r="A316" s="399" t="s">
        <v>315</v>
      </c>
      <c r="B316" s="449" t="s">
        <v>1250</v>
      </c>
      <c r="C316" s="3488"/>
      <c r="D316" s="3489"/>
      <c r="E316" s="516" t="s">
        <v>718</v>
      </c>
      <c r="F316" s="433" t="s">
        <v>34</v>
      </c>
      <c r="G316" s="433" t="s">
        <v>536</v>
      </c>
      <c r="H316" s="515" t="str">
        <f>A316&amp;"-"&amp;E316&amp;F316&amp;"-"&amp;G316&amp;7</f>
        <v>PK4-YR-ME7</v>
      </c>
      <c r="I316" s="4357" t="s">
        <v>489</v>
      </c>
      <c r="J316" s="922" t="s">
        <v>491</v>
      </c>
      <c r="K316" s="3402" t="str">
        <f t="shared" ref="K316" si="56">_xlfn.IFS(E316="Y","365",E316="Y","365")</f>
        <v>365</v>
      </c>
      <c r="L316" s="407"/>
      <c r="M316" s="3402" t="s">
        <v>80</v>
      </c>
      <c r="N316" s="3402"/>
      <c r="O316" s="3402">
        <v>120</v>
      </c>
      <c r="P316" s="3402">
        <v>2</v>
      </c>
      <c r="Q316" s="3402">
        <f t="shared" si="49"/>
        <v>240</v>
      </c>
      <c r="R316" s="4354" t="s">
        <v>385</v>
      </c>
      <c r="S316" s="432" t="s">
        <v>530</v>
      </c>
      <c r="T316" s="436"/>
      <c r="U316" s="436"/>
      <c r="V316" s="436"/>
      <c r="W316" s="436"/>
    </row>
    <row r="317" spans="1:23" s="437" customFormat="1" ht="12.75" customHeight="1">
      <c r="A317" s="397" t="s">
        <v>315</v>
      </c>
      <c r="B317" s="413" t="s">
        <v>1251</v>
      </c>
      <c r="C317" s="3440"/>
      <c r="D317" s="3413"/>
      <c r="E317" s="518" t="s">
        <v>718</v>
      </c>
      <c r="F317" s="911" t="s">
        <v>34</v>
      </c>
      <c r="G317" s="911" t="s">
        <v>536</v>
      </c>
      <c r="H317" s="461" t="str">
        <f t="shared" ref="H317:H319" si="57">A317&amp;"-"&amp;E317&amp;F317&amp;"-"&amp;G317&amp;7</f>
        <v>PK4-YR-ME7</v>
      </c>
      <c r="I317" s="4358"/>
      <c r="J317" s="923" t="s">
        <v>491</v>
      </c>
      <c r="K317" s="3403"/>
      <c r="L317" s="429"/>
      <c r="M317" s="3403"/>
      <c r="N317" s="3403"/>
      <c r="O317" s="3403"/>
      <c r="P317" s="3403"/>
      <c r="Q317" s="3403"/>
      <c r="R317" s="4355"/>
      <c r="S317" s="492"/>
      <c r="T317" s="436"/>
      <c r="U317" s="436"/>
      <c r="V317" s="436"/>
      <c r="W317" s="436"/>
    </row>
    <row r="318" spans="1:23" s="437" customFormat="1" ht="12.75" customHeight="1">
      <c r="A318" s="397" t="s">
        <v>315</v>
      </c>
      <c r="B318" s="420" t="s">
        <v>1252</v>
      </c>
      <c r="C318" s="3440"/>
      <c r="D318" s="3413"/>
      <c r="E318" s="454" t="s">
        <v>718</v>
      </c>
      <c r="F318" s="438" t="s">
        <v>34</v>
      </c>
      <c r="G318" s="438" t="s">
        <v>536</v>
      </c>
      <c r="H318" s="455" t="str">
        <f t="shared" si="57"/>
        <v>PK4-YR-ME7</v>
      </c>
      <c r="I318" s="4358"/>
      <c r="J318" s="924" t="s">
        <v>491</v>
      </c>
      <c r="K318" s="3403"/>
      <c r="L318" s="415"/>
      <c r="M318" s="3403"/>
      <c r="N318" s="3403"/>
      <c r="O318" s="3403"/>
      <c r="P318" s="3403"/>
      <c r="Q318" s="3403"/>
      <c r="R318" s="4355"/>
      <c r="S318" s="432"/>
      <c r="T318" s="436"/>
      <c r="U318" s="436"/>
      <c r="V318" s="436"/>
      <c r="W318" s="436"/>
    </row>
    <row r="319" spans="1:23" s="437" customFormat="1" ht="13.5" customHeight="1" thickBot="1">
      <c r="A319" s="398" t="s">
        <v>315</v>
      </c>
      <c r="B319" s="453" t="s">
        <v>1253</v>
      </c>
      <c r="C319" s="3448"/>
      <c r="D319" s="3414"/>
      <c r="E319" s="458" t="s">
        <v>718</v>
      </c>
      <c r="F319" s="442" t="s">
        <v>34</v>
      </c>
      <c r="G319" s="442" t="s">
        <v>536</v>
      </c>
      <c r="H319" s="459" t="str">
        <f t="shared" si="57"/>
        <v>PK4-YR-ME7</v>
      </c>
      <c r="I319" s="4359"/>
      <c r="J319" s="925" t="s">
        <v>491</v>
      </c>
      <c r="K319" s="3416"/>
      <c r="L319" s="423"/>
      <c r="M319" s="3416"/>
      <c r="N319" s="3416"/>
      <c r="O319" s="3416"/>
      <c r="P319" s="3416"/>
      <c r="Q319" s="3416"/>
      <c r="R319" s="4356"/>
      <c r="S319" s="432"/>
      <c r="T319" s="436"/>
      <c r="U319" s="436"/>
      <c r="V319" s="436"/>
      <c r="W319" s="436"/>
    </row>
    <row r="320" spans="1:23" s="437" customFormat="1" ht="12">
      <c r="A320" s="799" t="s">
        <v>315</v>
      </c>
      <c r="B320" s="1070" t="s">
        <v>1250</v>
      </c>
      <c r="C320" s="3488"/>
      <c r="D320" s="3489"/>
      <c r="E320" s="461" t="s">
        <v>718</v>
      </c>
      <c r="F320" s="911" t="s">
        <v>34</v>
      </c>
      <c r="G320" s="911" t="s">
        <v>536</v>
      </c>
      <c r="H320" s="461" t="str">
        <f>A320&amp;"-"&amp;E320&amp;F320&amp;"-"&amp;G320&amp;8</f>
        <v>PK4-YR-ME8</v>
      </c>
      <c r="I320" s="4357" t="s">
        <v>482</v>
      </c>
      <c r="J320" s="923" t="s">
        <v>484</v>
      </c>
      <c r="K320" s="3402">
        <v>365</v>
      </c>
      <c r="L320" s="429"/>
      <c r="M320" s="3402" t="s">
        <v>80</v>
      </c>
      <c r="N320" s="3402"/>
      <c r="O320" s="3402">
        <v>120</v>
      </c>
      <c r="P320" s="3402">
        <v>2</v>
      </c>
      <c r="Q320" s="3402">
        <f t="shared" si="49"/>
        <v>240</v>
      </c>
      <c r="R320" s="4354" t="s">
        <v>503</v>
      </c>
      <c r="S320" s="432" t="s">
        <v>531</v>
      </c>
      <c r="T320" s="436"/>
      <c r="U320" s="436"/>
      <c r="V320" s="436"/>
      <c r="W320" s="436"/>
    </row>
    <row r="321" spans="1:23" s="437" customFormat="1" ht="12.75" customHeight="1">
      <c r="A321" s="801" t="s">
        <v>315</v>
      </c>
      <c r="B321" s="1071" t="s">
        <v>1251</v>
      </c>
      <c r="C321" s="3440"/>
      <c r="D321" s="3413"/>
      <c r="E321" s="461" t="s">
        <v>718</v>
      </c>
      <c r="F321" s="911" t="s">
        <v>34</v>
      </c>
      <c r="G321" s="911" t="s">
        <v>536</v>
      </c>
      <c r="H321" s="461" t="str">
        <f t="shared" ref="H321:H323" si="58">A321&amp;"-"&amp;E321&amp;F321&amp;"-"&amp;G321&amp;8</f>
        <v>PK4-YR-ME8</v>
      </c>
      <c r="I321" s="4358"/>
      <c r="J321" s="923" t="s">
        <v>484</v>
      </c>
      <c r="K321" s="3403"/>
      <c r="L321" s="429"/>
      <c r="M321" s="3403"/>
      <c r="N321" s="3403"/>
      <c r="O321" s="3403"/>
      <c r="P321" s="3403"/>
      <c r="Q321" s="3403"/>
      <c r="R321" s="4355"/>
      <c r="S321" s="431"/>
      <c r="T321" s="436"/>
      <c r="U321" s="436"/>
      <c r="V321" s="436"/>
      <c r="W321" s="436"/>
    </row>
    <row r="322" spans="1:23" s="437" customFormat="1" ht="12.75" customHeight="1">
      <c r="A322" s="801" t="s">
        <v>315</v>
      </c>
      <c r="B322" s="802" t="s">
        <v>1252</v>
      </c>
      <c r="C322" s="3440"/>
      <c r="D322" s="3413"/>
      <c r="E322" s="461" t="s">
        <v>718</v>
      </c>
      <c r="F322" s="911" t="s">
        <v>34</v>
      </c>
      <c r="G322" s="911" t="s">
        <v>536</v>
      </c>
      <c r="H322" s="461" t="str">
        <f t="shared" si="58"/>
        <v>PK4-YR-ME8</v>
      </c>
      <c r="I322" s="4358"/>
      <c r="J322" s="923" t="s">
        <v>484</v>
      </c>
      <c r="K322" s="3403"/>
      <c r="L322" s="429"/>
      <c r="M322" s="3403"/>
      <c r="N322" s="3403"/>
      <c r="O322" s="3403"/>
      <c r="P322" s="3403"/>
      <c r="Q322" s="3403"/>
      <c r="R322" s="4355"/>
      <c r="S322" s="431"/>
      <c r="T322" s="436"/>
      <c r="U322" s="436"/>
      <c r="V322" s="436"/>
      <c r="W322" s="436"/>
    </row>
    <row r="323" spans="1:23" s="437" customFormat="1" ht="13.5" customHeight="1" thickBot="1">
      <c r="A323" s="803" t="s">
        <v>315</v>
      </c>
      <c r="B323" s="1072" t="s">
        <v>1253</v>
      </c>
      <c r="C323" s="3448"/>
      <c r="D323" s="3414"/>
      <c r="E323" s="460" t="s">
        <v>718</v>
      </c>
      <c r="F323" s="910" t="s">
        <v>34</v>
      </c>
      <c r="G323" s="910" t="s">
        <v>536</v>
      </c>
      <c r="H323" s="460" t="str">
        <f t="shared" si="58"/>
        <v>PK4-YR-ME8</v>
      </c>
      <c r="I323" s="4359"/>
      <c r="J323" s="927" t="s">
        <v>484</v>
      </c>
      <c r="K323" s="3416"/>
      <c r="L323" s="451"/>
      <c r="M323" s="3416"/>
      <c r="N323" s="3416"/>
      <c r="O323" s="3416"/>
      <c r="P323" s="3416"/>
      <c r="Q323" s="3416"/>
      <c r="R323" s="4356"/>
      <c r="S323" s="431"/>
      <c r="T323" s="436"/>
      <c r="U323" s="436"/>
      <c r="V323" s="436"/>
      <c r="W323" s="436"/>
    </row>
    <row r="324" spans="1:23">
      <c r="A324" s="396" t="s">
        <v>315</v>
      </c>
      <c r="B324" s="488" t="s">
        <v>1254</v>
      </c>
      <c r="C324" s="3488"/>
      <c r="D324" s="3489"/>
      <c r="E324" s="543" t="s">
        <v>695</v>
      </c>
      <c r="F324" s="543" t="s">
        <v>42</v>
      </c>
      <c r="G324" s="543" t="s">
        <v>536</v>
      </c>
      <c r="H324" s="543" t="str">
        <f>A324&amp;"-"&amp;E324&amp;F324&amp;"-"&amp;G324&amp;6</f>
        <v>PK4-ML-ME6</v>
      </c>
      <c r="I324" s="3490" t="s">
        <v>220</v>
      </c>
      <c r="J324" s="915" t="s">
        <v>1067</v>
      </c>
      <c r="K324" s="3402" t="str">
        <f t="shared" ref="K324" si="59">_xlfn.IFS(E324="M","30",E324="M","30")</f>
        <v>30</v>
      </c>
      <c r="L324" s="407"/>
      <c r="M324" s="3402" t="s">
        <v>80</v>
      </c>
      <c r="N324" s="3402"/>
      <c r="O324" s="3402">
        <v>10</v>
      </c>
      <c r="P324" s="3402">
        <v>1</v>
      </c>
      <c r="Q324" s="3402">
        <v>10</v>
      </c>
      <c r="R324" s="4354" t="s">
        <v>503</v>
      </c>
      <c r="S324" s="410" t="s">
        <v>528</v>
      </c>
    </row>
    <row r="325" spans="1:23">
      <c r="A325" s="397" t="s">
        <v>315</v>
      </c>
      <c r="B325" s="426" t="s">
        <v>1255</v>
      </c>
      <c r="C325" s="3440"/>
      <c r="D325" s="3413"/>
      <c r="E325" s="419" t="s">
        <v>695</v>
      </c>
      <c r="F325" s="419" t="s">
        <v>42</v>
      </c>
      <c r="G325" s="419" t="s">
        <v>536</v>
      </c>
      <c r="H325" s="419" t="str">
        <f t="shared" ref="H325:H331" si="60">A325&amp;"-"&amp;E325&amp;F325&amp;"-"&amp;G325&amp;6</f>
        <v>PK4-ML-ME6</v>
      </c>
      <c r="I325" s="3465"/>
      <c r="J325" s="917" t="s">
        <v>1067</v>
      </c>
      <c r="K325" s="3403"/>
      <c r="L325" s="415"/>
      <c r="M325" s="3403"/>
      <c r="N325" s="3403"/>
      <c r="O325" s="3403"/>
      <c r="P325" s="3403"/>
      <c r="Q325" s="3403"/>
      <c r="R325" s="4355"/>
      <c r="S325" s="410"/>
    </row>
    <row r="326" spans="1:23">
      <c r="A326" s="397" t="s">
        <v>315</v>
      </c>
      <c r="B326" s="418" t="s">
        <v>1256</v>
      </c>
      <c r="C326" s="3440"/>
      <c r="D326" s="3413"/>
      <c r="E326" s="419" t="s">
        <v>695</v>
      </c>
      <c r="F326" s="419" t="s">
        <v>42</v>
      </c>
      <c r="G326" s="419" t="s">
        <v>536</v>
      </c>
      <c r="H326" s="419" t="str">
        <f t="shared" si="60"/>
        <v>PK4-ML-ME6</v>
      </c>
      <c r="I326" s="3465"/>
      <c r="J326" s="917" t="s">
        <v>1067</v>
      </c>
      <c r="K326" s="3403"/>
      <c r="L326" s="415"/>
      <c r="M326" s="3403"/>
      <c r="N326" s="3403"/>
      <c r="O326" s="3403"/>
      <c r="P326" s="3403"/>
      <c r="Q326" s="3403"/>
      <c r="R326" s="4355"/>
      <c r="S326" s="410"/>
    </row>
    <row r="327" spans="1:23">
      <c r="A327" s="397" t="s">
        <v>315</v>
      </c>
      <c r="B327" s="418" t="s">
        <v>1257</v>
      </c>
      <c r="C327" s="3440"/>
      <c r="D327" s="3413"/>
      <c r="E327" s="419" t="s">
        <v>695</v>
      </c>
      <c r="F327" s="419" t="s">
        <v>42</v>
      </c>
      <c r="G327" s="419" t="s">
        <v>536</v>
      </c>
      <c r="H327" s="419" t="str">
        <f t="shared" si="60"/>
        <v>PK4-ML-ME6</v>
      </c>
      <c r="I327" s="3465"/>
      <c r="J327" s="917" t="s">
        <v>1067</v>
      </c>
      <c r="K327" s="3403"/>
      <c r="L327" s="415"/>
      <c r="M327" s="3403"/>
      <c r="N327" s="3403"/>
      <c r="O327" s="3403"/>
      <c r="P327" s="3403"/>
      <c r="Q327" s="3403"/>
      <c r="R327" s="4355"/>
      <c r="S327" s="410"/>
    </row>
    <row r="328" spans="1:23" s="3" customFormat="1">
      <c r="A328" s="397" t="s">
        <v>315</v>
      </c>
      <c r="B328" s="418" t="s">
        <v>1258</v>
      </c>
      <c r="C328" s="3440"/>
      <c r="D328" s="3413"/>
      <c r="E328" s="419" t="s">
        <v>695</v>
      </c>
      <c r="F328" s="419" t="s">
        <v>42</v>
      </c>
      <c r="G328" s="419" t="s">
        <v>536</v>
      </c>
      <c r="H328" s="419" t="str">
        <f t="shared" si="60"/>
        <v>PK4-ML-ME6</v>
      </c>
      <c r="I328" s="3465"/>
      <c r="J328" s="917" t="s">
        <v>1067</v>
      </c>
      <c r="K328" s="3403"/>
      <c r="L328" s="415"/>
      <c r="M328" s="3403"/>
      <c r="N328" s="3403"/>
      <c r="O328" s="3403"/>
      <c r="P328" s="3403"/>
      <c r="Q328" s="3403"/>
      <c r="R328" s="4355"/>
      <c r="S328" s="410"/>
      <c r="V328" s="4"/>
      <c r="W328" s="4"/>
    </row>
    <row r="329" spans="1:23" s="3" customFormat="1">
      <c r="A329" s="397" t="s">
        <v>315</v>
      </c>
      <c r="B329" s="418" t="s">
        <v>1259</v>
      </c>
      <c r="C329" s="3440"/>
      <c r="D329" s="3413"/>
      <c r="E329" s="419" t="s">
        <v>695</v>
      </c>
      <c r="F329" s="419" t="s">
        <v>42</v>
      </c>
      <c r="G329" s="419" t="s">
        <v>536</v>
      </c>
      <c r="H329" s="419" t="str">
        <f t="shared" si="60"/>
        <v>PK4-ML-ME6</v>
      </c>
      <c r="I329" s="3465"/>
      <c r="J329" s="917" t="s">
        <v>1067</v>
      </c>
      <c r="K329" s="3403"/>
      <c r="L329" s="415"/>
      <c r="M329" s="3403"/>
      <c r="N329" s="3403"/>
      <c r="O329" s="3403"/>
      <c r="P329" s="3403"/>
      <c r="Q329" s="3403"/>
      <c r="R329" s="4355"/>
      <c r="S329" s="410"/>
      <c r="V329" s="4"/>
      <c r="W329" s="4"/>
    </row>
    <row r="330" spans="1:23" s="3" customFormat="1">
      <c r="A330" s="397" t="s">
        <v>315</v>
      </c>
      <c r="B330" s="418" t="s">
        <v>1260</v>
      </c>
      <c r="C330" s="3440"/>
      <c r="D330" s="3413"/>
      <c r="E330" s="419" t="s">
        <v>695</v>
      </c>
      <c r="F330" s="419" t="s">
        <v>42</v>
      </c>
      <c r="G330" s="419" t="s">
        <v>536</v>
      </c>
      <c r="H330" s="419" t="str">
        <f t="shared" si="60"/>
        <v>PK4-ML-ME6</v>
      </c>
      <c r="I330" s="3465"/>
      <c r="J330" s="917" t="s">
        <v>1067</v>
      </c>
      <c r="K330" s="3403"/>
      <c r="L330" s="415"/>
      <c r="M330" s="3403"/>
      <c r="N330" s="3403"/>
      <c r="O330" s="3403"/>
      <c r="P330" s="3403"/>
      <c r="Q330" s="3403"/>
      <c r="R330" s="4355"/>
      <c r="S330" s="410"/>
      <c r="V330" s="4"/>
      <c r="W330" s="4"/>
    </row>
    <row r="331" spans="1:23" s="3" customFormat="1" ht="13.5" thickBot="1">
      <c r="A331" s="397" t="s">
        <v>315</v>
      </c>
      <c r="B331" s="418" t="s">
        <v>1261</v>
      </c>
      <c r="C331" s="3440"/>
      <c r="D331" s="3413"/>
      <c r="E331" s="419" t="s">
        <v>695</v>
      </c>
      <c r="F331" s="419" t="s">
        <v>42</v>
      </c>
      <c r="G331" s="419" t="s">
        <v>536</v>
      </c>
      <c r="H331" s="419" t="str">
        <f t="shared" si="60"/>
        <v>PK4-ML-ME6</v>
      </c>
      <c r="I331" s="3465"/>
      <c r="J331" s="917" t="s">
        <v>1067</v>
      </c>
      <c r="K331" s="3403"/>
      <c r="L331" s="415"/>
      <c r="M331" s="3403"/>
      <c r="N331" s="3403"/>
      <c r="O331" s="3403"/>
      <c r="P331" s="3403"/>
      <c r="Q331" s="3403"/>
      <c r="R331" s="4355"/>
      <c r="S331" s="410"/>
      <c r="V331" s="4"/>
      <c r="W331" s="4"/>
    </row>
    <row r="332" spans="1:23" s="3" customFormat="1">
      <c r="A332" s="396" t="s">
        <v>315</v>
      </c>
      <c r="B332" s="488" t="s">
        <v>1254</v>
      </c>
      <c r="C332" s="3488"/>
      <c r="D332" s="3489"/>
      <c r="E332" s="543" t="s">
        <v>695</v>
      </c>
      <c r="F332" s="543" t="s">
        <v>42</v>
      </c>
      <c r="G332" s="543" t="s">
        <v>536</v>
      </c>
      <c r="H332" s="543" t="str">
        <f>A332&amp;"-"&amp;E332&amp;F332&amp;"-"&amp;G332&amp;2</f>
        <v>PK4-ML-ME2</v>
      </c>
      <c r="I332" s="3490" t="s">
        <v>477</v>
      </c>
      <c r="J332" s="915" t="s">
        <v>478</v>
      </c>
      <c r="K332" s="3402" t="str">
        <f t="shared" ref="K332" si="61">_xlfn.IFS(E332="M","30",E332="M","30")</f>
        <v>30</v>
      </c>
      <c r="L332" s="407"/>
      <c r="M332" s="3402" t="s">
        <v>80</v>
      </c>
      <c r="N332" s="3402"/>
      <c r="O332" s="3402">
        <v>10</v>
      </c>
      <c r="P332" s="3402">
        <v>1</v>
      </c>
      <c r="Q332" s="3402">
        <v>10</v>
      </c>
      <c r="R332" s="4354" t="s">
        <v>503</v>
      </c>
      <c r="S332" s="431" t="s">
        <v>528</v>
      </c>
      <c r="V332" s="4"/>
      <c r="W332" s="4"/>
    </row>
    <row r="333" spans="1:23" s="3" customFormat="1">
      <c r="A333" s="397" t="s">
        <v>315</v>
      </c>
      <c r="B333" s="426" t="s">
        <v>1255</v>
      </c>
      <c r="C333" s="3440"/>
      <c r="D333" s="3413"/>
      <c r="E333" s="419" t="s">
        <v>695</v>
      </c>
      <c r="F333" s="419" t="s">
        <v>42</v>
      </c>
      <c r="G333" s="419" t="s">
        <v>536</v>
      </c>
      <c r="H333" s="419" t="str">
        <f t="shared" ref="H333:H339" si="62">A333&amp;"-"&amp;E333&amp;F333&amp;"-"&amp;G333&amp;2</f>
        <v>PK4-ML-ME2</v>
      </c>
      <c r="I333" s="3465"/>
      <c r="J333" s="917" t="s">
        <v>478</v>
      </c>
      <c r="K333" s="3403"/>
      <c r="L333" s="415"/>
      <c r="M333" s="3403"/>
      <c r="N333" s="3403"/>
      <c r="O333" s="3403"/>
      <c r="P333" s="3403"/>
      <c r="Q333" s="3403"/>
      <c r="R333" s="4355"/>
      <c r="S333" s="410"/>
      <c r="V333" s="4"/>
      <c r="W333" s="4"/>
    </row>
    <row r="334" spans="1:23" s="3" customFormat="1">
      <c r="A334" s="397" t="s">
        <v>315</v>
      </c>
      <c r="B334" s="418" t="s">
        <v>1256</v>
      </c>
      <c r="C334" s="3440"/>
      <c r="D334" s="3413"/>
      <c r="E334" s="419" t="s">
        <v>695</v>
      </c>
      <c r="F334" s="419" t="s">
        <v>42</v>
      </c>
      <c r="G334" s="419" t="s">
        <v>536</v>
      </c>
      <c r="H334" s="419" t="str">
        <f t="shared" si="62"/>
        <v>PK4-ML-ME2</v>
      </c>
      <c r="I334" s="3465"/>
      <c r="J334" s="917" t="s">
        <v>478</v>
      </c>
      <c r="K334" s="3403"/>
      <c r="L334" s="415"/>
      <c r="M334" s="3403"/>
      <c r="N334" s="3403"/>
      <c r="O334" s="3403"/>
      <c r="P334" s="3403"/>
      <c r="Q334" s="3403"/>
      <c r="R334" s="4355"/>
      <c r="S334" s="410"/>
      <c r="V334" s="4"/>
      <c r="W334" s="4"/>
    </row>
    <row r="335" spans="1:23" s="3" customFormat="1">
      <c r="A335" s="397" t="s">
        <v>315</v>
      </c>
      <c r="B335" s="418" t="s">
        <v>1257</v>
      </c>
      <c r="C335" s="3440"/>
      <c r="D335" s="3413"/>
      <c r="E335" s="419" t="s">
        <v>695</v>
      </c>
      <c r="F335" s="419" t="s">
        <v>42</v>
      </c>
      <c r="G335" s="419" t="s">
        <v>536</v>
      </c>
      <c r="H335" s="419" t="str">
        <f t="shared" si="62"/>
        <v>PK4-ML-ME2</v>
      </c>
      <c r="I335" s="3465"/>
      <c r="J335" s="917" t="s">
        <v>478</v>
      </c>
      <c r="K335" s="3403"/>
      <c r="L335" s="415"/>
      <c r="M335" s="3403"/>
      <c r="N335" s="3403"/>
      <c r="O335" s="3403"/>
      <c r="P335" s="3403"/>
      <c r="Q335" s="3403"/>
      <c r="R335" s="4355"/>
      <c r="S335" s="410"/>
      <c r="V335" s="4"/>
      <c r="W335" s="4"/>
    </row>
    <row r="336" spans="1:23" s="3" customFormat="1">
      <c r="A336" s="397" t="s">
        <v>315</v>
      </c>
      <c r="B336" s="418" t="s">
        <v>1258</v>
      </c>
      <c r="C336" s="3440"/>
      <c r="D336" s="3413"/>
      <c r="E336" s="419" t="s">
        <v>695</v>
      </c>
      <c r="F336" s="419" t="s">
        <v>42</v>
      </c>
      <c r="G336" s="419" t="s">
        <v>536</v>
      </c>
      <c r="H336" s="419" t="str">
        <f t="shared" si="62"/>
        <v>PK4-ML-ME2</v>
      </c>
      <c r="I336" s="3465"/>
      <c r="J336" s="917" t="s">
        <v>478</v>
      </c>
      <c r="K336" s="3403"/>
      <c r="L336" s="415"/>
      <c r="M336" s="3403"/>
      <c r="N336" s="3403"/>
      <c r="O336" s="3403"/>
      <c r="P336" s="3403"/>
      <c r="Q336" s="3403"/>
      <c r="R336" s="4355"/>
      <c r="S336" s="410"/>
      <c r="V336" s="4"/>
      <c r="W336" s="4"/>
    </row>
    <row r="337" spans="1:23" s="3" customFormat="1">
      <c r="A337" s="397" t="s">
        <v>315</v>
      </c>
      <c r="B337" s="418" t="s">
        <v>1259</v>
      </c>
      <c r="C337" s="3440"/>
      <c r="D337" s="3413"/>
      <c r="E337" s="419" t="s">
        <v>695</v>
      </c>
      <c r="F337" s="419" t="s">
        <v>42</v>
      </c>
      <c r="G337" s="419" t="s">
        <v>536</v>
      </c>
      <c r="H337" s="419" t="str">
        <f t="shared" si="62"/>
        <v>PK4-ML-ME2</v>
      </c>
      <c r="I337" s="3465"/>
      <c r="J337" s="917" t="s">
        <v>478</v>
      </c>
      <c r="K337" s="3403"/>
      <c r="L337" s="415"/>
      <c r="M337" s="3403"/>
      <c r="N337" s="3403"/>
      <c r="O337" s="3403"/>
      <c r="P337" s="3403"/>
      <c r="Q337" s="3403"/>
      <c r="R337" s="4355"/>
      <c r="S337" s="410"/>
      <c r="V337" s="4"/>
      <c r="W337" s="4"/>
    </row>
    <row r="338" spans="1:23" s="3" customFormat="1">
      <c r="A338" s="399" t="s">
        <v>315</v>
      </c>
      <c r="B338" s="418" t="s">
        <v>1260</v>
      </c>
      <c r="C338" s="3440"/>
      <c r="D338" s="3413"/>
      <c r="E338" s="419" t="s">
        <v>695</v>
      </c>
      <c r="F338" s="419" t="s">
        <v>42</v>
      </c>
      <c r="G338" s="419" t="s">
        <v>536</v>
      </c>
      <c r="H338" s="419" t="str">
        <f t="shared" si="62"/>
        <v>PK4-ML-ME2</v>
      </c>
      <c r="I338" s="3465"/>
      <c r="J338" s="916" t="s">
        <v>478</v>
      </c>
      <c r="K338" s="3403"/>
      <c r="L338" s="415"/>
      <c r="M338" s="3403"/>
      <c r="N338" s="3403"/>
      <c r="O338" s="3403"/>
      <c r="P338" s="3403"/>
      <c r="Q338" s="3403"/>
      <c r="R338" s="4355"/>
      <c r="S338" s="410"/>
      <c r="V338" s="4"/>
      <c r="W338" s="4"/>
    </row>
    <row r="339" spans="1:23" s="3" customFormat="1" ht="13.5" thickBot="1">
      <c r="A339" s="398" t="s">
        <v>315</v>
      </c>
      <c r="B339" s="418" t="s">
        <v>1261</v>
      </c>
      <c r="C339" s="3448"/>
      <c r="D339" s="3414"/>
      <c r="E339" s="465" t="s">
        <v>695</v>
      </c>
      <c r="F339" s="465" t="s">
        <v>42</v>
      </c>
      <c r="G339" s="465" t="s">
        <v>536</v>
      </c>
      <c r="H339" s="465" t="str">
        <f t="shared" si="62"/>
        <v>PK4-ML-ME2</v>
      </c>
      <c r="I339" s="3577"/>
      <c r="J339" s="921" t="s">
        <v>478</v>
      </c>
      <c r="K339" s="3416"/>
      <c r="L339" s="423"/>
      <c r="M339" s="3416"/>
      <c r="N339" s="3416"/>
      <c r="O339" s="3416"/>
      <c r="P339" s="3416"/>
      <c r="Q339" s="3416"/>
      <c r="R339" s="4356"/>
      <c r="S339" s="410"/>
      <c r="V339" s="4"/>
      <c r="W339" s="4"/>
    </row>
    <row r="340" spans="1:23" s="3" customFormat="1">
      <c r="A340" s="396" t="s">
        <v>315</v>
      </c>
      <c r="B340" s="488" t="s">
        <v>1254</v>
      </c>
      <c r="C340" s="3488"/>
      <c r="D340" s="3489"/>
      <c r="E340" s="543" t="s">
        <v>713</v>
      </c>
      <c r="F340" s="543" t="s">
        <v>7</v>
      </c>
      <c r="G340" s="543" t="s">
        <v>536</v>
      </c>
      <c r="H340" s="543" t="str">
        <f>A340&amp;"-"&amp;E340&amp;F340&amp;"-"&amp;G340&amp;2</f>
        <v>PK4-NA-ME2</v>
      </c>
      <c r="I340" s="3490" t="s">
        <v>489</v>
      </c>
      <c r="J340" s="914" t="s">
        <v>490</v>
      </c>
      <c r="K340" s="3402">
        <v>60</v>
      </c>
      <c r="L340" s="407"/>
      <c r="M340" s="3402" t="s">
        <v>80</v>
      </c>
      <c r="N340" s="3402"/>
      <c r="O340" s="3402">
        <v>20</v>
      </c>
      <c r="P340" s="3402">
        <v>1</v>
      </c>
      <c r="Q340" s="3402">
        <f t="shared" ref="Q340" si="63">O340*P340</f>
        <v>20</v>
      </c>
      <c r="R340" s="4354" t="s">
        <v>383</v>
      </c>
      <c r="S340" s="432" t="s">
        <v>529</v>
      </c>
      <c r="V340" s="4"/>
      <c r="W340" s="4"/>
    </row>
    <row r="341" spans="1:23" s="3" customFormat="1">
      <c r="A341" s="397" t="s">
        <v>315</v>
      </c>
      <c r="B341" s="426" t="s">
        <v>1255</v>
      </c>
      <c r="C341" s="3440"/>
      <c r="D341" s="3413"/>
      <c r="E341" s="419" t="s">
        <v>713</v>
      </c>
      <c r="F341" s="419" t="s">
        <v>7</v>
      </c>
      <c r="G341" s="419" t="s">
        <v>536</v>
      </c>
      <c r="H341" s="419" t="str">
        <f t="shared" ref="H341:H347" si="64">A341&amp;"-"&amp;E341&amp;F341&amp;"-"&amp;G341&amp;2</f>
        <v>PK4-NA-ME2</v>
      </c>
      <c r="I341" s="3465"/>
      <c r="J341" s="916" t="s">
        <v>490</v>
      </c>
      <c r="K341" s="3403"/>
      <c r="L341" s="415"/>
      <c r="M341" s="3403"/>
      <c r="N341" s="3403"/>
      <c r="O341" s="3403"/>
      <c r="P341" s="3403"/>
      <c r="Q341" s="3403"/>
      <c r="R341" s="4355"/>
      <c r="S341" s="432"/>
      <c r="V341" s="4"/>
      <c r="W341" s="4"/>
    </row>
    <row r="342" spans="1:23" s="3" customFormat="1">
      <c r="A342" s="397" t="s">
        <v>315</v>
      </c>
      <c r="B342" s="418" t="s">
        <v>1256</v>
      </c>
      <c r="C342" s="3440"/>
      <c r="D342" s="3413"/>
      <c r="E342" s="419" t="s">
        <v>713</v>
      </c>
      <c r="F342" s="419" t="s">
        <v>7</v>
      </c>
      <c r="G342" s="419" t="s">
        <v>536</v>
      </c>
      <c r="H342" s="419" t="str">
        <f t="shared" si="64"/>
        <v>PK4-NA-ME2</v>
      </c>
      <c r="I342" s="3465"/>
      <c r="J342" s="916" t="s">
        <v>490</v>
      </c>
      <c r="K342" s="3403"/>
      <c r="L342" s="415"/>
      <c r="M342" s="3403"/>
      <c r="N342" s="3403"/>
      <c r="O342" s="3403"/>
      <c r="P342" s="3403"/>
      <c r="Q342" s="3403"/>
      <c r="R342" s="4355"/>
      <c r="S342" s="432"/>
      <c r="V342" s="4"/>
      <c r="W342" s="4"/>
    </row>
    <row r="343" spans="1:23" s="3" customFormat="1">
      <c r="A343" s="397" t="s">
        <v>315</v>
      </c>
      <c r="B343" s="418" t="s">
        <v>1257</v>
      </c>
      <c r="C343" s="3440"/>
      <c r="D343" s="3413"/>
      <c r="E343" s="419" t="s">
        <v>713</v>
      </c>
      <c r="F343" s="419" t="s">
        <v>7</v>
      </c>
      <c r="G343" s="419" t="s">
        <v>536</v>
      </c>
      <c r="H343" s="419" t="str">
        <f t="shared" si="64"/>
        <v>PK4-NA-ME2</v>
      </c>
      <c r="I343" s="3465"/>
      <c r="J343" s="916" t="s">
        <v>490</v>
      </c>
      <c r="K343" s="3403"/>
      <c r="L343" s="415"/>
      <c r="M343" s="3403"/>
      <c r="N343" s="3403"/>
      <c r="O343" s="3403"/>
      <c r="P343" s="3403"/>
      <c r="Q343" s="3403"/>
      <c r="R343" s="4355"/>
      <c r="S343" s="432"/>
      <c r="V343" s="4"/>
      <c r="W343" s="4"/>
    </row>
    <row r="344" spans="1:23" s="3" customFormat="1">
      <c r="A344" s="397" t="s">
        <v>315</v>
      </c>
      <c r="B344" s="418" t="s">
        <v>1258</v>
      </c>
      <c r="C344" s="3440"/>
      <c r="D344" s="3413"/>
      <c r="E344" s="419" t="s">
        <v>713</v>
      </c>
      <c r="F344" s="419" t="s">
        <v>7</v>
      </c>
      <c r="G344" s="419" t="s">
        <v>536</v>
      </c>
      <c r="H344" s="419" t="str">
        <f t="shared" si="64"/>
        <v>PK4-NA-ME2</v>
      </c>
      <c r="I344" s="3465"/>
      <c r="J344" s="916" t="s">
        <v>490</v>
      </c>
      <c r="K344" s="3403"/>
      <c r="L344" s="415"/>
      <c r="M344" s="3403"/>
      <c r="N344" s="3403"/>
      <c r="O344" s="3403"/>
      <c r="P344" s="3403"/>
      <c r="Q344" s="3403"/>
      <c r="R344" s="4355"/>
      <c r="S344" s="432"/>
      <c r="V344" s="4"/>
      <c r="W344" s="4"/>
    </row>
    <row r="345" spans="1:23" s="3" customFormat="1">
      <c r="A345" s="397" t="s">
        <v>315</v>
      </c>
      <c r="B345" s="418" t="s">
        <v>1259</v>
      </c>
      <c r="C345" s="3440"/>
      <c r="D345" s="3413"/>
      <c r="E345" s="419" t="s">
        <v>713</v>
      </c>
      <c r="F345" s="419" t="s">
        <v>7</v>
      </c>
      <c r="G345" s="419" t="s">
        <v>536</v>
      </c>
      <c r="H345" s="419" t="str">
        <f t="shared" si="64"/>
        <v>PK4-NA-ME2</v>
      </c>
      <c r="I345" s="3465"/>
      <c r="J345" s="916" t="s">
        <v>490</v>
      </c>
      <c r="K345" s="3403"/>
      <c r="L345" s="415"/>
      <c r="M345" s="3403"/>
      <c r="N345" s="3403"/>
      <c r="O345" s="3403"/>
      <c r="P345" s="3403"/>
      <c r="Q345" s="3403"/>
      <c r="R345" s="4355"/>
      <c r="S345" s="432"/>
      <c r="V345" s="4"/>
      <c r="W345" s="4"/>
    </row>
    <row r="346" spans="1:23" s="3" customFormat="1">
      <c r="A346" s="399" t="s">
        <v>315</v>
      </c>
      <c r="B346" s="418" t="s">
        <v>1260</v>
      </c>
      <c r="C346" s="3440"/>
      <c r="D346" s="3413"/>
      <c r="E346" s="427" t="s">
        <v>713</v>
      </c>
      <c r="F346" s="427" t="s">
        <v>7</v>
      </c>
      <c r="G346" s="427" t="s">
        <v>536</v>
      </c>
      <c r="H346" s="419" t="str">
        <f t="shared" si="64"/>
        <v>PK4-NA-ME2</v>
      </c>
      <c r="I346" s="3465"/>
      <c r="J346" s="916" t="s">
        <v>490</v>
      </c>
      <c r="K346" s="3403"/>
      <c r="L346" s="429"/>
      <c r="M346" s="3403"/>
      <c r="N346" s="3403"/>
      <c r="O346" s="3403"/>
      <c r="P346" s="3403"/>
      <c r="Q346" s="3403"/>
      <c r="R346" s="4355"/>
      <c r="S346" s="432"/>
      <c r="V346" s="4"/>
      <c r="W346" s="4"/>
    </row>
    <row r="347" spans="1:23" s="3" customFormat="1" ht="13.5" thickBot="1">
      <c r="A347" s="398" t="s">
        <v>315</v>
      </c>
      <c r="B347" s="418" t="s">
        <v>1261</v>
      </c>
      <c r="C347" s="3448"/>
      <c r="D347" s="3414"/>
      <c r="E347" s="465" t="s">
        <v>713</v>
      </c>
      <c r="F347" s="465" t="s">
        <v>7</v>
      </c>
      <c r="G347" s="465" t="s">
        <v>536</v>
      </c>
      <c r="H347" s="465" t="str">
        <f t="shared" si="64"/>
        <v>PK4-NA-ME2</v>
      </c>
      <c r="I347" s="3577"/>
      <c r="J347" s="921" t="s">
        <v>490</v>
      </c>
      <c r="K347" s="3416"/>
      <c r="L347" s="423"/>
      <c r="M347" s="3416"/>
      <c r="N347" s="3416"/>
      <c r="O347" s="3416"/>
      <c r="P347" s="3416"/>
      <c r="Q347" s="3416"/>
      <c r="R347" s="4356"/>
      <c r="S347" s="432"/>
      <c r="V347" s="4"/>
      <c r="W347" s="4"/>
    </row>
    <row r="348" spans="1:23" s="3" customFormat="1">
      <c r="A348" s="1060" t="s">
        <v>315</v>
      </c>
      <c r="B348" s="488" t="s">
        <v>1254</v>
      </c>
      <c r="C348" s="3488"/>
      <c r="D348" s="3489"/>
      <c r="E348" s="543" t="s">
        <v>846</v>
      </c>
      <c r="F348" s="543" t="s">
        <v>9</v>
      </c>
      <c r="G348" s="543" t="s">
        <v>697</v>
      </c>
      <c r="H348" s="543" t="str">
        <f>A348&amp;"-"&amp;E348&amp;F348&amp;"-"&amp;G348&amp;2</f>
        <v>PK4-QC-EE2</v>
      </c>
      <c r="I348" s="3490" t="s">
        <v>482</v>
      </c>
      <c r="J348" s="914" t="s">
        <v>485</v>
      </c>
      <c r="K348" s="3402">
        <v>90</v>
      </c>
      <c r="L348" s="407"/>
      <c r="M348" s="3402" t="s">
        <v>80</v>
      </c>
      <c r="N348" s="3402"/>
      <c r="O348" s="3402">
        <v>60</v>
      </c>
      <c r="P348" s="3402">
        <v>1</v>
      </c>
      <c r="Q348" s="3402">
        <f t="shared" ref="Q348" si="65">O348*P348</f>
        <v>60</v>
      </c>
      <c r="R348" s="4354" t="s">
        <v>384</v>
      </c>
      <c r="S348" s="432" t="s">
        <v>531</v>
      </c>
      <c r="V348" s="4"/>
      <c r="W348" s="4"/>
    </row>
    <row r="349" spans="1:23" s="3" customFormat="1">
      <c r="A349" s="801" t="s">
        <v>315</v>
      </c>
      <c r="B349" s="426" t="s">
        <v>1255</v>
      </c>
      <c r="C349" s="3440"/>
      <c r="D349" s="3413"/>
      <c r="E349" s="419" t="s">
        <v>846</v>
      </c>
      <c r="F349" s="419" t="s">
        <v>9</v>
      </c>
      <c r="G349" s="419" t="s">
        <v>697</v>
      </c>
      <c r="H349" s="419" t="str">
        <f t="shared" ref="H349:H355" si="66">A349&amp;"-"&amp;E349&amp;F349&amp;"-"&amp;G349&amp;2</f>
        <v>PK4-QC-EE2</v>
      </c>
      <c r="I349" s="3465"/>
      <c r="J349" s="916" t="s">
        <v>485</v>
      </c>
      <c r="K349" s="3403"/>
      <c r="L349" s="415"/>
      <c r="M349" s="3403"/>
      <c r="N349" s="3403"/>
      <c r="O349" s="3403"/>
      <c r="P349" s="3403"/>
      <c r="Q349" s="3403"/>
      <c r="R349" s="4355"/>
      <c r="S349" s="432"/>
      <c r="V349" s="4"/>
      <c r="W349" s="4"/>
    </row>
    <row r="350" spans="1:23" s="3" customFormat="1">
      <c r="A350" s="801" t="s">
        <v>315</v>
      </c>
      <c r="B350" s="418" t="s">
        <v>1256</v>
      </c>
      <c r="C350" s="3440"/>
      <c r="D350" s="3413"/>
      <c r="E350" s="419" t="s">
        <v>846</v>
      </c>
      <c r="F350" s="419" t="s">
        <v>9</v>
      </c>
      <c r="G350" s="419" t="s">
        <v>697</v>
      </c>
      <c r="H350" s="419" t="str">
        <f t="shared" si="66"/>
        <v>PK4-QC-EE2</v>
      </c>
      <c r="I350" s="3465"/>
      <c r="J350" s="916" t="s">
        <v>485</v>
      </c>
      <c r="K350" s="3403"/>
      <c r="L350" s="415"/>
      <c r="M350" s="3403"/>
      <c r="N350" s="3403"/>
      <c r="O350" s="3403"/>
      <c r="P350" s="3403"/>
      <c r="Q350" s="3403"/>
      <c r="R350" s="4355"/>
      <c r="S350" s="432"/>
      <c r="V350" s="4"/>
      <c r="W350" s="4"/>
    </row>
    <row r="351" spans="1:23" s="3" customFormat="1">
      <c r="A351" s="801" t="s">
        <v>315</v>
      </c>
      <c r="B351" s="418" t="s">
        <v>1257</v>
      </c>
      <c r="C351" s="3440"/>
      <c r="D351" s="3413"/>
      <c r="E351" s="419" t="s">
        <v>846</v>
      </c>
      <c r="F351" s="419" t="s">
        <v>9</v>
      </c>
      <c r="G351" s="419" t="s">
        <v>697</v>
      </c>
      <c r="H351" s="419" t="str">
        <f t="shared" si="66"/>
        <v>PK4-QC-EE2</v>
      </c>
      <c r="I351" s="3465"/>
      <c r="J351" s="916" t="s">
        <v>485</v>
      </c>
      <c r="K351" s="3403"/>
      <c r="L351" s="415"/>
      <c r="M351" s="3403"/>
      <c r="N351" s="3403"/>
      <c r="O351" s="3403"/>
      <c r="P351" s="3403"/>
      <c r="Q351" s="3403"/>
      <c r="R351" s="4355"/>
      <c r="S351" s="432"/>
      <c r="V351" s="4"/>
      <c r="W351" s="4"/>
    </row>
    <row r="352" spans="1:23" s="3" customFormat="1">
      <c r="A352" s="801" t="s">
        <v>315</v>
      </c>
      <c r="B352" s="418" t="s">
        <v>1258</v>
      </c>
      <c r="C352" s="3440"/>
      <c r="D352" s="3413"/>
      <c r="E352" s="419" t="s">
        <v>846</v>
      </c>
      <c r="F352" s="419" t="s">
        <v>9</v>
      </c>
      <c r="G352" s="419" t="s">
        <v>697</v>
      </c>
      <c r="H352" s="419" t="str">
        <f t="shared" si="66"/>
        <v>PK4-QC-EE2</v>
      </c>
      <c r="I352" s="3465"/>
      <c r="J352" s="916" t="s">
        <v>485</v>
      </c>
      <c r="K352" s="3403"/>
      <c r="L352" s="415"/>
      <c r="M352" s="3403"/>
      <c r="N352" s="3403"/>
      <c r="O352" s="3403"/>
      <c r="P352" s="3403"/>
      <c r="Q352" s="3403"/>
      <c r="R352" s="4355"/>
      <c r="S352" s="432"/>
      <c r="V352" s="4"/>
      <c r="W352" s="4"/>
    </row>
    <row r="353" spans="1:23" s="3" customFormat="1">
      <c r="A353" s="801" t="s">
        <v>315</v>
      </c>
      <c r="B353" s="418" t="s">
        <v>1259</v>
      </c>
      <c r="C353" s="3440"/>
      <c r="D353" s="3413"/>
      <c r="E353" s="419" t="s">
        <v>846</v>
      </c>
      <c r="F353" s="419" t="s">
        <v>9</v>
      </c>
      <c r="G353" s="419" t="s">
        <v>697</v>
      </c>
      <c r="H353" s="419" t="str">
        <f t="shared" si="66"/>
        <v>PK4-QC-EE2</v>
      </c>
      <c r="I353" s="3465"/>
      <c r="J353" s="916" t="s">
        <v>485</v>
      </c>
      <c r="K353" s="3403"/>
      <c r="L353" s="415"/>
      <c r="M353" s="3403"/>
      <c r="N353" s="3403"/>
      <c r="O353" s="3403"/>
      <c r="P353" s="3403"/>
      <c r="Q353" s="3403"/>
      <c r="R353" s="4355"/>
      <c r="S353" s="432"/>
      <c r="V353" s="4"/>
      <c r="W353" s="4"/>
    </row>
    <row r="354" spans="1:23" s="3" customFormat="1">
      <c r="A354" s="799" t="s">
        <v>315</v>
      </c>
      <c r="B354" s="418" t="s">
        <v>1260</v>
      </c>
      <c r="C354" s="3440"/>
      <c r="D354" s="3413"/>
      <c r="E354" s="427" t="s">
        <v>846</v>
      </c>
      <c r="F354" s="427" t="s">
        <v>9</v>
      </c>
      <c r="G354" s="427" t="s">
        <v>697</v>
      </c>
      <c r="H354" s="427" t="str">
        <f t="shared" si="66"/>
        <v>PK4-QC-EE2</v>
      </c>
      <c r="I354" s="3465"/>
      <c r="J354" s="920" t="s">
        <v>485</v>
      </c>
      <c r="K354" s="3403"/>
      <c r="L354" s="429"/>
      <c r="M354" s="3403"/>
      <c r="N354" s="3403"/>
      <c r="O354" s="3403"/>
      <c r="P354" s="3403"/>
      <c r="Q354" s="3403"/>
      <c r="R354" s="4355"/>
      <c r="S354" s="432"/>
      <c r="V354" s="4"/>
      <c r="W354" s="4"/>
    </row>
    <row r="355" spans="1:23" s="3" customFormat="1" ht="13.5" thickBot="1">
      <c r="A355" s="803" t="s">
        <v>315</v>
      </c>
      <c r="B355" s="418" t="s">
        <v>1261</v>
      </c>
      <c r="C355" s="3448"/>
      <c r="D355" s="3414"/>
      <c r="E355" s="465" t="s">
        <v>846</v>
      </c>
      <c r="F355" s="465" t="s">
        <v>9</v>
      </c>
      <c r="G355" s="465" t="s">
        <v>697</v>
      </c>
      <c r="H355" s="465" t="str">
        <f t="shared" si="66"/>
        <v>PK4-QC-EE2</v>
      </c>
      <c r="I355" s="3577"/>
      <c r="J355" s="921" t="s">
        <v>485</v>
      </c>
      <c r="K355" s="3416"/>
      <c r="L355" s="423"/>
      <c r="M355" s="3416"/>
      <c r="N355" s="3416"/>
      <c r="O355" s="3416"/>
      <c r="P355" s="3416"/>
      <c r="Q355" s="3416"/>
      <c r="R355" s="4356"/>
      <c r="S355" s="432"/>
      <c r="V355" s="4"/>
      <c r="W355" s="4"/>
    </row>
    <row r="356" spans="1:23" s="3" customFormat="1">
      <c r="A356" s="396" t="s">
        <v>315</v>
      </c>
      <c r="B356" s="488" t="s">
        <v>1254</v>
      </c>
      <c r="C356" s="3488"/>
      <c r="D356" s="3489"/>
      <c r="E356" s="515" t="s">
        <v>846</v>
      </c>
      <c r="F356" s="433" t="s">
        <v>32</v>
      </c>
      <c r="G356" s="433" t="s">
        <v>697</v>
      </c>
      <c r="H356" s="516" t="str">
        <f>A356&amp;"-"&amp;E356&amp;F356&amp;"-"&amp;G356&amp;2</f>
        <v>PK4-QI-EE2</v>
      </c>
      <c r="I356" s="3490" t="s">
        <v>482</v>
      </c>
      <c r="J356" s="922" t="s">
        <v>507</v>
      </c>
      <c r="K356" s="3402">
        <v>90</v>
      </c>
      <c r="L356" s="407"/>
      <c r="M356" s="3402" t="s">
        <v>80</v>
      </c>
      <c r="N356" s="3402"/>
      <c r="O356" s="3402">
        <v>60</v>
      </c>
      <c r="P356" s="3402">
        <v>1</v>
      </c>
      <c r="Q356" s="3402">
        <f t="shared" ref="Q356" si="67">O356*P356</f>
        <v>60</v>
      </c>
      <c r="R356" s="4354" t="s">
        <v>384</v>
      </c>
      <c r="S356" s="432" t="s">
        <v>529</v>
      </c>
      <c r="V356" s="4"/>
      <c r="W356" s="4"/>
    </row>
    <row r="357" spans="1:23" s="3" customFormat="1">
      <c r="A357" s="397" t="s">
        <v>315</v>
      </c>
      <c r="B357" s="426" t="s">
        <v>1255</v>
      </c>
      <c r="C357" s="3440"/>
      <c r="D357" s="3413"/>
      <c r="E357" s="455" t="s">
        <v>846</v>
      </c>
      <c r="F357" s="438" t="s">
        <v>32</v>
      </c>
      <c r="G357" s="438" t="s">
        <v>697</v>
      </c>
      <c r="H357" s="518" t="str">
        <f t="shared" ref="H357:H363" si="68">A357&amp;"-"&amp;E357&amp;F357&amp;"-"&amp;G357&amp;2</f>
        <v>PK4-QI-EE2</v>
      </c>
      <c r="I357" s="3465"/>
      <c r="J357" s="923" t="s">
        <v>507</v>
      </c>
      <c r="K357" s="3403"/>
      <c r="L357" s="415"/>
      <c r="M357" s="3403"/>
      <c r="N357" s="3403"/>
      <c r="O357" s="3403"/>
      <c r="P357" s="3403"/>
      <c r="Q357" s="3403"/>
      <c r="R357" s="4355"/>
      <c r="S357" s="432"/>
      <c r="V357" s="4"/>
      <c r="W357" s="4"/>
    </row>
    <row r="358" spans="1:23" s="3" customFormat="1">
      <c r="A358" s="397" t="s">
        <v>315</v>
      </c>
      <c r="B358" s="418" t="s">
        <v>1256</v>
      </c>
      <c r="C358" s="3440"/>
      <c r="D358" s="3413"/>
      <c r="E358" s="455" t="s">
        <v>846</v>
      </c>
      <c r="F358" s="438" t="s">
        <v>32</v>
      </c>
      <c r="G358" s="438" t="s">
        <v>697</v>
      </c>
      <c r="H358" s="518" t="str">
        <f t="shared" si="68"/>
        <v>PK4-QI-EE2</v>
      </c>
      <c r="I358" s="3465"/>
      <c r="J358" s="923" t="s">
        <v>507</v>
      </c>
      <c r="K358" s="3403"/>
      <c r="L358" s="415"/>
      <c r="M358" s="3403"/>
      <c r="N358" s="3403"/>
      <c r="O358" s="3403"/>
      <c r="P358" s="3403"/>
      <c r="Q358" s="3403"/>
      <c r="R358" s="4355"/>
      <c r="S358" s="432"/>
      <c r="V358" s="4"/>
      <c r="W358" s="4"/>
    </row>
    <row r="359" spans="1:23" s="3" customFormat="1">
      <c r="A359" s="397" t="s">
        <v>315</v>
      </c>
      <c r="B359" s="418" t="s">
        <v>1257</v>
      </c>
      <c r="C359" s="3440"/>
      <c r="D359" s="3413"/>
      <c r="E359" s="455" t="s">
        <v>846</v>
      </c>
      <c r="F359" s="438" t="s">
        <v>32</v>
      </c>
      <c r="G359" s="438" t="s">
        <v>697</v>
      </c>
      <c r="H359" s="518" t="str">
        <f t="shared" si="68"/>
        <v>PK4-QI-EE2</v>
      </c>
      <c r="I359" s="3465"/>
      <c r="J359" s="923" t="s">
        <v>507</v>
      </c>
      <c r="K359" s="3403"/>
      <c r="L359" s="415"/>
      <c r="M359" s="3403"/>
      <c r="N359" s="3403"/>
      <c r="O359" s="3403"/>
      <c r="P359" s="3403"/>
      <c r="Q359" s="3403"/>
      <c r="R359" s="4355"/>
      <c r="S359" s="432"/>
      <c r="V359" s="4"/>
      <c r="W359" s="4"/>
    </row>
    <row r="360" spans="1:23" s="3" customFormat="1">
      <c r="A360" s="397" t="s">
        <v>315</v>
      </c>
      <c r="B360" s="418" t="s">
        <v>1258</v>
      </c>
      <c r="C360" s="3440"/>
      <c r="D360" s="3413"/>
      <c r="E360" s="455" t="s">
        <v>846</v>
      </c>
      <c r="F360" s="438" t="s">
        <v>32</v>
      </c>
      <c r="G360" s="438" t="s">
        <v>697</v>
      </c>
      <c r="H360" s="454" t="str">
        <f t="shared" si="68"/>
        <v>PK4-QI-EE2</v>
      </c>
      <c r="I360" s="3465"/>
      <c r="J360" s="924" t="s">
        <v>507</v>
      </c>
      <c r="K360" s="3403"/>
      <c r="L360" s="415"/>
      <c r="M360" s="3403"/>
      <c r="N360" s="3403"/>
      <c r="O360" s="3403"/>
      <c r="P360" s="3403"/>
      <c r="Q360" s="3403"/>
      <c r="R360" s="4355"/>
      <c r="S360" s="432"/>
      <c r="V360" s="4"/>
      <c r="W360" s="4"/>
    </row>
    <row r="361" spans="1:23" s="3" customFormat="1">
      <c r="A361" s="397" t="s">
        <v>315</v>
      </c>
      <c r="B361" s="418" t="s">
        <v>1259</v>
      </c>
      <c r="C361" s="3440"/>
      <c r="D361" s="3413"/>
      <c r="E361" s="455" t="s">
        <v>846</v>
      </c>
      <c r="F361" s="438" t="s">
        <v>32</v>
      </c>
      <c r="G361" s="438" t="s">
        <v>697</v>
      </c>
      <c r="H361" s="454" t="str">
        <f t="shared" si="68"/>
        <v>PK4-QI-EE2</v>
      </c>
      <c r="I361" s="3465"/>
      <c r="J361" s="924" t="s">
        <v>507</v>
      </c>
      <c r="K361" s="3403"/>
      <c r="L361" s="415"/>
      <c r="M361" s="3403"/>
      <c r="N361" s="3403"/>
      <c r="O361" s="3403"/>
      <c r="P361" s="3403"/>
      <c r="Q361" s="3403"/>
      <c r="R361" s="4355"/>
      <c r="S361" s="432"/>
      <c r="V361" s="4"/>
      <c r="W361" s="4"/>
    </row>
    <row r="362" spans="1:23" s="3" customFormat="1">
      <c r="A362" s="399" t="s">
        <v>315</v>
      </c>
      <c r="B362" s="418" t="s">
        <v>1260</v>
      </c>
      <c r="C362" s="3440"/>
      <c r="D362" s="3413"/>
      <c r="E362" s="455" t="s">
        <v>846</v>
      </c>
      <c r="F362" s="438" t="s">
        <v>32</v>
      </c>
      <c r="G362" s="438" t="s">
        <v>697</v>
      </c>
      <c r="H362" s="454" t="str">
        <f t="shared" si="68"/>
        <v>PK4-QI-EE2</v>
      </c>
      <c r="I362" s="3465"/>
      <c r="J362" s="924" t="s">
        <v>507</v>
      </c>
      <c r="K362" s="3403"/>
      <c r="L362" s="429"/>
      <c r="M362" s="3403"/>
      <c r="N362" s="3403"/>
      <c r="O362" s="3403"/>
      <c r="P362" s="3403"/>
      <c r="Q362" s="3403"/>
      <c r="R362" s="4355"/>
      <c r="S362" s="432"/>
      <c r="V362" s="4"/>
      <c r="W362" s="4"/>
    </row>
    <row r="363" spans="1:23" s="3" customFormat="1" ht="13.5" thickBot="1">
      <c r="A363" s="398" t="s">
        <v>315</v>
      </c>
      <c r="B363" s="418" t="s">
        <v>1261</v>
      </c>
      <c r="C363" s="3448"/>
      <c r="D363" s="3414"/>
      <c r="E363" s="459" t="s">
        <v>846</v>
      </c>
      <c r="F363" s="442" t="s">
        <v>32</v>
      </c>
      <c r="G363" s="442" t="s">
        <v>697</v>
      </c>
      <c r="H363" s="458" t="str">
        <f t="shared" si="68"/>
        <v>PK4-QI-EE2</v>
      </c>
      <c r="I363" s="3577"/>
      <c r="J363" s="925" t="s">
        <v>507</v>
      </c>
      <c r="K363" s="3416"/>
      <c r="L363" s="423"/>
      <c r="M363" s="3416"/>
      <c r="N363" s="3416"/>
      <c r="O363" s="3416"/>
      <c r="P363" s="3416"/>
      <c r="Q363" s="3416"/>
      <c r="R363" s="4356"/>
      <c r="S363" s="432"/>
      <c r="V363" s="4"/>
      <c r="W363" s="4"/>
    </row>
    <row r="364" spans="1:23" s="3" customFormat="1">
      <c r="A364" s="396" t="s">
        <v>315</v>
      </c>
      <c r="B364" s="488" t="s">
        <v>1254</v>
      </c>
      <c r="C364" s="3488"/>
      <c r="D364" s="3489"/>
      <c r="E364" s="516" t="s">
        <v>718</v>
      </c>
      <c r="F364" s="433" t="s">
        <v>34</v>
      </c>
      <c r="G364" s="433" t="s">
        <v>536</v>
      </c>
      <c r="H364" s="516" t="str">
        <f>A364&amp;"-"&amp;E364&amp;F364&amp;"-"&amp;G364&amp;2</f>
        <v>PK4-YR-ME2</v>
      </c>
      <c r="I364" s="3490" t="s">
        <v>477</v>
      </c>
      <c r="J364" s="922" t="s">
        <v>479</v>
      </c>
      <c r="K364" s="3402" t="str">
        <f>_xlfn.IFS(E364="Y","365",E364="365","30")</f>
        <v>365</v>
      </c>
      <c r="L364" s="407"/>
      <c r="M364" s="3402" t="s">
        <v>80</v>
      </c>
      <c r="N364" s="3402"/>
      <c r="O364" s="3402">
        <v>120</v>
      </c>
      <c r="P364" s="3402">
        <v>2</v>
      </c>
      <c r="Q364" s="3402">
        <f>O364*P364</f>
        <v>240</v>
      </c>
      <c r="R364" s="4354" t="s">
        <v>385</v>
      </c>
      <c r="S364" s="432" t="s">
        <v>530</v>
      </c>
      <c r="V364" s="4"/>
      <c r="W364" s="4"/>
    </row>
    <row r="365" spans="1:23" s="3" customFormat="1">
      <c r="A365" s="397" t="s">
        <v>315</v>
      </c>
      <c r="B365" s="426" t="s">
        <v>1255</v>
      </c>
      <c r="C365" s="3440"/>
      <c r="D365" s="3413"/>
      <c r="E365" s="455" t="s">
        <v>718</v>
      </c>
      <c r="F365" s="911" t="s">
        <v>34</v>
      </c>
      <c r="G365" s="911" t="s">
        <v>536</v>
      </c>
      <c r="H365" s="518" t="str">
        <f>A365&amp;"-"&amp;E365&amp;F365&amp;"-"&amp;G365&amp;2</f>
        <v>PK4-YR-ME2</v>
      </c>
      <c r="I365" s="3465"/>
      <c r="J365" s="924" t="s">
        <v>479</v>
      </c>
      <c r="K365" s="3403"/>
      <c r="L365" s="415"/>
      <c r="M365" s="3403"/>
      <c r="N365" s="3403"/>
      <c r="O365" s="3403"/>
      <c r="P365" s="3403"/>
      <c r="Q365" s="3403"/>
      <c r="R365" s="4355"/>
      <c r="S365" s="432"/>
      <c r="V365" s="4"/>
      <c r="W365" s="4"/>
    </row>
    <row r="366" spans="1:23" s="3" customFormat="1">
      <c r="A366" s="397" t="s">
        <v>315</v>
      </c>
      <c r="B366" s="418" t="s">
        <v>1256</v>
      </c>
      <c r="C366" s="3440"/>
      <c r="D366" s="3413"/>
      <c r="E366" s="455" t="s">
        <v>718</v>
      </c>
      <c r="F366" s="911" t="s">
        <v>34</v>
      </c>
      <c r="G366" s="911" t="s">
        <v>536</v>
      </c>
      <c r="H366" s="518" t="str">
        <f t="shared" ref="H366:H371" si="69">A366&amp;"-"&amp;E366&amp;F366&amp;"-"&amp;G366&amp;2</f>
        <v>PK4-YR-ME2</v>
      </c>
      <c r="I366" s="3465"/>
      <c r="J366" s="924" t="s">
        <v>479</v>
      </c>
      <c r="K366" s="3403"/>
      <c r="L366" s="415"/>
      <c r="M366" s="3403"/>
      <c r="N366" s="3403"/>
      <c r="O366" s="3403"/>
      <c r="P366" s="3403"/>
      <c r="Q366" s="3403"/>
      <c r="R366" s="4355"/>
      <c r="S366" s="432"/>
      <c r="V366" s="4"/>
      <c r="W366" s="4"/>
    </row>
    <row r="367" spans="1:23" s="3" customFormat="1">
      <c r="A367" s="397" t="s">
        <v>315</v>
      </c>
      <c r="B367" s="418" t="s">
        <v>1257</v>
      </c>
      <c r="C367" s="3440"/>
      <c r="D367" s="3413"/>
      <c r="E367" s="455" t="s">
        <v>718</v>
      </c>
      <c r="F367" s="911" t="s">
        <v>34</v>
      </c>
      <c r="G367" s="911" t="s">
        <v>536</v>
      </c>
      <c r="H367" s="518" t="str">
        <f t="shared" si="69"/>
        <v>PK4-YR-ME2</v>
      </c>
      <c r="I367" s="3465"/>
      <c r="J367" s="924" t="s">
        <v>479</v>
      </c>
      <c r="K367" s="3403"/>
      <c r="L367" s="415"/>
      <c r="M367" s="3403"/>
      <c r="N367" s="3403"/>
      <c r="O367" s="3403"/>
      <c r="P367" s="3403"/>
      <c r="Q367" s="3403"/>
      <c r="R367" s="4355"/>
      <c r="S367" s="432"/>
      <c r="V367" s="4"/>
      <c r="W367" s="4"/>
    </row>
    <row r="368" spans="1:23" s="3" customFormat="1">
      <c r="A368" s="397" t="s">
        <v>315</v>
      </c>
      <c r="B368" s="418" t="s">
        <v>1258</v>
      </c>
      <c r="C368" s="3440"/>
      <c r="D368" s="3413"/>
      <c r="E368" s="455" t="s">
        <v>718</v>
      </c>
      <c r="F368" s="438" t="s">
        <v>34</v>
      </c>
      <c r="G368" s="438" t="s">
        <v>536</v>
      </c>
      <c r="H368" s="454" t="str">
        <f t="shared" si="69"/>
        <v>PK4-YR-ME2</v>
      </c>
      <c r="I368" s="3465"/>
      <c r="J368" s="924" t="s">
        <v>479</v>
      </c>
      <c r="K368" s="3403"/>
      <c r="L368" s="415"/>
      <c r="M368" s="3403"/>
      <c r="N368" s="3403"/>
      <c r="O368" s="3403"/>
      <c r="P368" s="3403"/>
      <c r="Q368" s="3403"/>
      <c r="R368" s="4355"/>
      <c r="S368" s="432"/>
      <c r="V368" s="4"/>
      <c r="W368" s="4"/>
    </row>
    <row r="369" spans="1:23" s="3" customFormat="1">
      <c r="A369" s="397" t="s">
        <v>315</v>
      </c>
      <c r="B369" s="418" t="s">
        <v>1259</v>
      </c>
      <c r="C369" s="3440"/>
      <c r="D369" s="3413"/>
      <c r="E369" s="455" t="s">
        <v>718</v>
      </c>
      <c r="F369" s="438" t="s">
        <v>34</v>
      </c>
      <c r="G369" s="438" t="s">
        <v>536</v>
      </c>
      <c r="H369" s="454" t="str">
        <f t="shared" si="69"/>
        <v>PK4-YR-ME2</v>
      </c>
      <c r="I369" s="3465"/>
      <c r="J369" s="924" t="s">
        <v>479</v>
      </c>
      <c r="K369" s="3403"/>
      <c r="L369" s="415"/>
      <c r="M369" s="3403"/>
      <c r="N369" s="3403"/>
      <c r="O369" s="3403"/>
      <c r="P369" s="3403"/>
      <c r="Q369" s="3403"/>
      <c r="R369" s="4355"/>
      <c r="S369" s="432"/>
      <c r="V369" s="4"/>
      <c r="W369" s="4"/>
    </row>
    <row r="370" spans="1:23" s="3" customFormat="1">
      <c r="A370" s="399" t="s">
        <v>315</v>
      </c>
      <c r="B370" s="418" t="s">
        <v>1260</v>
      </c>
      <c r="C370" s="3440"/>
      <c r="D370" s="3413"/>
      <c r="E370" s="455" t="s">
        <v>718</v>
      </c>
      <c r="F370" s="438" t="s">
        <v>34</v>
      </c>
      <c r="G370" s="438" t="s">
        <v>536</v>
      </c>
      <c r="H370" s="454" t="str">
        <f t="shared" si="69"/>
        <v>PK4-YR-ME2</v>
      </c>
      <c r="I370" s="3465"/>
      <c r="J370" s="924" t="s">
        <v>479</v>
      </c>
      <c r="K370" s="3403"/>
      <c r="L370" s="415"/>
      <c r="M370" s="3403"/>
      <c r="N370" s="3403"/>
      <c r="O370" s="3403"/>
      <c r="P370" s="3403"/>
      <c r="Q370" s="3403"/>
      <c r="R370" s="4355"/>
      <c r="S370" s="432"/>
      <c r="V370" s="4"/>
      <c r="W370" s="4"/>
    </row>
    <row r="371" spans="1:23" s="3" customFormat="1" ht="13.5" thickBot="1">
      <c r="A371" s="398" t="s">
        <v>315</v>
      </c>
      <c r="B371" s="418" t="s">
        <v>1261</v>
      </c>
      <c r="C371" s="3448"/>
      <c r="D371" s="3414"/>
      <c r="E371" s="459" t="s">
        <v>718</v>
      </c>
      <c r="F371" s="442" t="s">
        <v>34</v>
      </c>
      <c r="G371" s="442" t="s">
        <v>536</v>
      </c>
      <c r="H371" s="458" t="str">
        <f t="shared" si="69"/>
        <v>PK4-YR-ME2</v>
      </c>
      <c r="I371" s="3577"/>
      <c r="J371" s="925" t="s">
        <v>479</v>
      </c>
      <c r="K371" s="3416"/>
      <c r="L371" s="423"/>
      <c r="M371" s="3416"/>
      <c r="N371" s="3416"/>
      <c r="O371" s="3416"/>
      <c r="P371" s="3416"/>
      <c r="Q371" s="3416"/>
      <c r="R371" s="4356"/>
      <c r="S371" s="432"/>
      <c r="V371" s="4"/>
      <c r="W371" s="4"/>
    </row>
    <row r="372" spans="1:23" s="3" customFormat="1">
      <c r="A372" s="396" t="s">
        <v>315</v>
      </c>
      <c r="B372" s="488" t="s">
        <v>1254</v>
      </c>
      <c r="C372" s="3488"/>
      <c r="D372" s="3489"/>
      <c r="E372" s="515" t="s">
        <v>718</v>
      </c>
      <c r="F372" s="433" t="s">
        <v>32</v>
      </c>
      <c r="G372" s="433" t="s">
        <v>536</v>
      </c>
      <c r="H372" s="516" t="str">
        <f>A372&amp;"-"&amp;E372&amp;F372&amp;"-"&amp;G372&amp;2</f>
        <v>PK4-YI-ME2</v>
      </c>
      <c r="I372" s="3490" t="s">
        <v>492</v>
      </c>
      <c r="J372" s="922" t="s">
        <v>494</v>
      </c>
      <c r="K372" s="3402" t="str">
        <f>_xlfn.IFS(E372="Y","365",E372="365","30")</f>
        <v>365</v>
      </c>
      <c r="L372" s="407"/>
      <c r="M372" s="3402" t="s">
        <v>80</v>
      </c>
      <c r="N372" s="3402"/>
      <c r="O372" s="3402">
        <v>60</v>
      </c>
      <c r="P372" s="3402">
        <v>2</v>
      </c>
      <c r="Q372" s="3402">
        <f>O372*2</f>
        <v>120</v>
      </c>
      <c r="R372" s="4354" t="s">
        <v>383</v>
      </c>
      <c r="S372" s="432" t="s">
        <v>529</v>
      </c>
      <c r="V372" s="4"/>
      <c r="W372" s="4"/>
    </row>
    <row r="373" spans="1:23" s="3" customFormat="1">
      <c r="A373" s="399" t="s">
        <v>315</v>
      </c>
      <c r="B373" s="426" t="s">
        <v>1255</v>
      </c>
      <c r="C373" s="3440"/>
      <c r="D373" s="3413"/>
      <c r="E373" s="461" t="s">
        <v>718</v>
      </c>
      <c r="F373" s="911" t="s">
        <v>32</v>
      </c>
      <c r="G373" s="911" t="s">
        <v>536</v>
      </c>
      <c r="H373" s="518" t="str">
        <f t="shared" ref="H373:H379" si="70">A373&amp;"-"&amp;E373&amp;F373&amp;"-"&amp;G373&amp;2</f>
        <v>PK4-YI-ME2</v>
      </c>
      <c r="I373" s="3465"/>
      <c r="J373" s="923" t="s">
        <v>494</v>
      </c>
      <c r="K373" s="3403"/>
      <c r="L373" s="429"/>
      <c r="M373" s="3403"/>
      <c r="N373" s="3403"/>
      <c r="O373" s="3403"/>
      <c r="P373" s="3403"/>
      <c r="Q373" s="3403"/>
      <c r="R373" s="4355"/>
      <c r="S373" s="432"/>
      <c r="V373" s="4"/>
      <c r="W373" s="4"/>
    </row>
    <row r="374" spans="1:23" s="3" customFormat="1">
      <c r="A374" s="399" t="s">
        <v>315</v>
      </c>
      <c r="B374" s="418" t="s">
        <v>1256</v>
      </c>
      <c r="C374" s="3440"/>
      <c r="D374" s="3413"/>
      <c r="E374" s="461" t="s">
        <v>718</v>
      </c>
      <c r="F374" s="911" t="s">
        <v>32</v>
      </c>
      <c r="G374" s="911" t="s">
        <v>536</v>
      </c>
      <c r="H374" s="518" t="str">
        <f t="shared" si="70"/>
        <v>PK4-YI-ME2</v>
      </c>
      <c r="I374" s="3465"/>
      <c r="J374" s="923" t="s">
        <v>494</v>
      </c>
      <c r="K374" s="3403"/>
      <c r="L374" s="429"/>
      <c r="M374" s="3403"/>
      <c r="N374" s="3403"/>
      <c r="O374" s="3403"/>
      <c r="P374" s="3403"/>
      <c r="Q374" s="3403"/>
      <c r="R374" s="4355"/>
      <c r="S374" s="432"/>
      <c r="V374" s="4"/>
      <c r="W374" s="4"/>
    </row>
    <row r="375" spans="1:23" s="3" customFormat="1">
      <c r="A375" s="397" t="s">
        <v>315</v>
      </c>
      <c r="B375" s="418" t="s">
        <v>1257</v>
      </c>
      <c r="C375" s="3440"/>
      <c r="D375" s="3413"/>
      <c r="E375" s="455" t="s">
        <v>718</v>
      </c>
      <c r="F375" s="438" t="s">
        <v>32</v>
      </c>
      <c r="G375" s="438" t="s">
        <v>536</v>
      </c>
      <c r="H375" s="518" t="str">
        <f t="shared" si="70"/>
        <v>PK4-YI-ME2</v>
      </c>
      <c r="I375" s="3465"/>
      <c r="J375" s="924" t="s">
        <v>494</v>
      </c>
      <c r="K375" s="3403"/>
      <c r="L375" s="415"/>
      <c r="M375" s="3403"/>
      <c r="N375" s="3403"/>
      <c r="O375" s="3403"/>
      <c r="P375" s="3403"/>
      <c r="Q375" s="3403"/>
      <c r="R375" s="4355"/>
      <c r="S375" s="432"/>
      <c r="V375" s="4"/>
      <c r="W375" s="4"/>
    </row>
    <row r="376" spans="1:23" s="3" customFormat="1">
      <c r="A376" s="397" t="s">
        <v>315</v>
      </c>
      <c r="B376" s="418" t="s">
        <v>1258</v>
      </c>
      <c r="C376" s="3440"/>
      <c r="D376" s="3413"/>
      <c r="E376" s="455" t="s">
        <v>718</v>
      </c>
      <c r="F376" s="438" t="s">
        <v>32</v>
      </c>
      <c r="G376" s="438" t="s">
        <v>536</v>
      </c>
      <c r="H376" s="454" t="str">
        <f t="shared" si="70"/>
        <v>PK4-YI-ME2</v>
      </c>
      <c r="I376" s="3465"/>
      <c r="J376" s="924" t="s">
        <v>494</v>
      </c>
      <c r="K376" s="3403"/>
      <c r="L376" s="415"/>
      <c r="M376" s="3403"/>
      <c r="N376" s="3403"/>
      <c r="O376" s="3403"/>
      <c r="P376" s="3403"/>
      <c r="Q376" s="3403"/>
      <c r="R376" s="4355"/>
      <c r="S376" s="432"/>
      <c r="V376" s="4"/>
      <c r="W376" s="4"/>
    </row>
    <row r="377" spans="1:23" s="3" customFormat="1">
      <c r="A377" s="397" t="s">
        <v>315</v>
      </c>
      <c r="B377" s="418" t="s">
        <v>1259</v>
      </c>
      <c r="C377" s="3440"/>
      <c r="D377" s="3413"/>
      <c r="E377" s="455" t="s">
        <v>718</v>
      </c>
      <c r="F377" s="438" t="s">
        <v>32</v>
      </c>
      <c r="G377" s="438" t="s">
        <v>536</v>
      </c>
      <c r="H377" s="454" t="str">
        <f t="shared" si="70"/>
        <v>PK4-YI-ME2</v>
      </c>
      <c r="I377" s="3465"/>
      <c r="J377" s="924" t="s">
        <v>494</v>
      </c>
      <c r="K377" s="3403"/>
      <c r="L377" s="415"/>
      <c r="M377" s="3403"/>
      <c r="N377" s="3403"/>
      <c r="O377" s="3403"/>
      <c r="P377" s="3403"/>
      <c r="Q377" s="3403"/>
      <c r="R377" s="4355"/>
      <c r="S377" s="432"/>
      <c r="V377" s="4"/>
      <c r="W377" s="4"/>
    </row>
    <row r="378" spans="1:23" s="3" customFormat="1">
      <c r="A378" s="399" t="s">
        <v>315</v>
      </c>
      <c r="B378" s="418" t="s">
        <v>1260</v>
      </c>
      <c r="C378" s="3440"/>
      <c r="D378" s="3413"/>
      <c r="E378" s="455" t="s">
        <v>718</v>
      </c>
      <c r="F378" s="438" t="s">
        <v>32</v>
      </c>
      <c r="G378" s="438" t="s">
        <v>536</v>
      </c>
      <c r="H378" s="454" t="str">
        <f t="shared" si="70"/>
        <v>PK4-YI-ME2</v>
      </c>
      <c r="I378" s="3465"/>
      <c r="J378" s="924" t="s">
        <v>494</v>
      </c>
      <c r="K378" s="3403"/>
      <c r="L378" s="415"/>
      <c r="M378" s="3403"/>
      <c r="N378" s="3403"/>
      <c r="O378" s="3403"/>
      <c r="P378" s="3403"/>
      <c r="Q378" s="3403"/>
      <c r="R378" s="4355"/>
      <c r="S378" s="432"/>
      <c r="V378" s="4"/>
      <c r="W378" s="4"/>
    </row>
    <row r="379" spans="1:23" s="3" customFormat="1" ht="13.5" thickBot="1">
      <c r="A379" s="398" t="s">
        <v>315</v>
      </c>
      <c r="B379" s="418" t="s">
        <v>1261</v>
      </c>
      <c r="C379" s="3448"/>
      <c r="D379" s="3414"/>
      <c r="E379" s="459" t="s">
        <v>718</v>
      </c>
      <c r="F379" s="442" t="s">
        <v>32</v>
      </c>
      <c r="G379" s="442" t="s">
        <v>536</v>
      </c>
      <c r="H379" s="458" t="str">
        <f t="shared" si="70"/>
        <v>PK4-YI-ME2</v>
      </c>
      <c r="I379" s="3577"/>
      <c r="J379" s="925" t="s">
        <v>494</v>
      </c>
      <c r="K379" s="3416"/>
      <c r="L379" s="423"/>
      <c r="M379" s="3416"/>
      <c r="N379" s="3416"/>
      <c r="O379" s="3416"/>
      <c r="P379" s="3416"/>
      <c r="Q379" s="3416"/>
      <c r="R379" s="4356"/>
      <c r="S379" s="432"/>
      <c r="V379" s="4"/>
      <c r="W379" s="4"/>
    </row>
    <row r="380" spans="1:23" s="3" customFormat="1">
      <c r="A380" s="396" t="s">
        <v>315</v>
      </c>
      <c r="B380" s="488" t="s">
        <v>1254</v>
      </c>
      <c r="C380" s="3488"/>
      <c r="D380" s="3489"/>
      <c r="E380" s="515" t="s">
        <v>718</v>
      </c>
      <c r="F380" s="433" t="s">
        <v>34</v>
      </c>
      <c r="G380" s="433" t="s">
        <v>536</v>
      </c>
      <c r="H380" s="516" t="str">
        <f>A380&amp;"-"&amp;E380&amp;F380&amp;"-"&amp;G380&amp;4</f>
        <v>PK4-YR-ME4</v>
      </c>
      <c r="I380" s="3490" t="s">
        <v>489</v>
      </c>
      <c r="J380" s="922" t="s">
        <v>491</v>
      </c>
      <c r="K380" s="3402" t="str">
        <f>_xlfn.IFS(E380="Y","365",E380="365","30")</f>
        <v>365</v>
      </c>
      <c r="L380" s="407"/>
      <c r="M380" s="3402" t="s">
        <v>80</v>
      </c>
      <c r="N380" s="3402"/>
      <c r="O380" s="3402">
        <v>120</v>
      </c>
      <c r="P380" s="3402">
        <v>2</v>
      </c>
      <c r="Q380" s="3402">
        <f>O380*2</f>
        <v>240</v>
      </c>
      <c r="R380" s="4354" t="s">
        <v>385</v>
      </c>
      <c r="S380" s="437" t="s">
        <v>530</v>
      </c>
      <c r="V380" s="4"/>
      <c r="W380" s="4"/>
    </row>
    <row r="381" spans="1:23" s="3" customFormat="1">
      <c r="A381" s="397" t="s">
        <v>315</v>
      </c>
      <c r="B381" s="426" t="s">
        <v>1255</v>
      </c>
      <c r="C381" s="3440"/>
      <c r="D381" s="3413"/>
      <c r="E381" s="455" t="s">
        <v>718</v>
      </c>
      <c r="F381" s="438" t="s">
        <v>34</v>
      </c>
      <c r="G381" s="438" t="s">
        <v>536</v>
      </c>
      <c r="H381" s="455" t="str">
        <f t="shared" ref="H381:H387" si="71">A381&amp;"-"&amp;E381&amp;F381&amp;"-"&amp;G381&amp;4</f>
        <v>PK4-YR-ME4</v>
      </c>
      <c r="I381" s="3465"/>
      <c r="J381" s="924" t="s">
        <v>491</v>
      </c>
      <c r="K381" s="3403"/>
      <c r="L381" s="415"/>
      <c r="M381" s="3403"/>
      <c r="N381" s="3403"/>
      <c r="O381" s="3403"/>
      <c r="P381" s="3403"/>
      <c r="Q381" s="3403"/>
      <c r="R381" s="4355"/>
      <c r="S381" s="432"/>
      <c r="V381" s="4"/>
      <c r="W381" s="4"/>
    </row>
    <row r="382" spans="1:23" s="3" customFormat="1">
      <c r="A382" s="397" t="s">
        <v>315</v>
      </c>
      <c r="B382" s="418" t="s">
        <v>1256</v>
      </c>
      <c r="C382" s="3440"/>
      <c r="D382" s="3413"/>
      <c r="E382" s="455" t="s">
        <v>718</v>
      </c>
      <c r="F382" s="438" t="s">
        <v>34</v>
      </c>
      <c r="G382" s="438" t="s">
        <v>536</v>
      </c>
      <c r="H382" s="455" t="str">
        <f t="shared" si="71"/>
        <v>PK4-YR-ME4</v>
      </c>
      <c r="I382" s="3465"/>
      <c r="J382" s="924" t="s">
        <v>491</v>
      </c>
      <c r="K382" s="3403"/>
      <c r="L382" s="415"/>
      <c r="M382" s="3403"/>
      <c r="N382" s="3403"/>
      <c r="O382" s="3403"/>
      <c r="P382" s="3403"/>
      <c r="Q382" s="3403"/>
      <c r="R382" s="4355"/>
      <c r="S382" s="432"/>
      <c r="V382" s="4"/>
      <c r="W382" s="4"/>
    </row>
    <row r="383" spans="1:23" s="3" customFormat="1">
      <c r="A383" s="397" t="s">
        <v>315</v>
      </c>
      <c r="B383" s="418" t="s">
        <v>1257</v>
      </c>
      <c r="C383" s="3440"/>
      <c r="D383" s="3413"/>
      <c r="E383" s="455" t="s">
        <v>718</v>
      </c>
      <c r="F383" s="438" t="s">
        <v>34</v>
      </c>
      <c r="G383" s="438" t="s">
        <v>536</v>
      </c>
      <c r="H383" s="455" t="str">
        <f t="shared" si="71"/>
        <v>PK4-YR-ME4</v>
      </c>
      <c r="I383" s="3465"/>
      <c r="J383" s="924" t="s">
        <v>491</v>
      </c>
      <c r="K383" s="3403"/>
      <c r="L383" s="415"/>
      <c r="M383" s="3403"/>
      <c r="N383" s="3403"/>
      <c r="O383" s="3403"/>
      <c r="P383" s="3403"/>
      <c r="Q383" s="3403"/>
      <c r="R383" s="4355"/>
      <c r="S383" s="432"/>
      <c r="V383" s="4"/>
      <c r="W383" s="4"/>
    </row>
    <row r="384" spans="1:23" s="3" customFormat="1">
      <c r="A384" s="397" t="s">
        <v>315</v>
      </c>
      <c r="B384" s="418" t="s">
        <v>1258</v>
      </c>
      <c r="C384" s="3440"/>
      <c r="D384" s="3413"/>
      <c r="E384" s="455" t="s">
        <v>718</v>
      </c>
      <c r="F384" s="438" t="s">
        <v>34</v>
      </c>
      <c r="G384" s="438" t="s">
        <v>536</v>
      </c>
      <c r="H384" s="455" t="str">
        <f t="shared" si="71"/>
        <v>PK4-YR-ME4</v>
      </c>
      <c r="I384" s="3465"/>
      <c r="J384" s="924" t="s">
        <v>491</v>
      </c>
      <c r="K384" s="3403"/>
      <c r="L384" s="415"/>
      <c r="M384" s="3403"/>
      <c r="N384" s="3403"/>
      <c r="O384" s="3403"/>
      <c r="P384" s="3403"/>
      <c r="Q384" s="3403"/>
      <c r="R384" s="4355"/>
      <c r="S384" s="432"/>
      <c r="V384" s="4"/>
      <c r="W384" s="4"/>
    </row>
    <row r="385" spans="1:23" s="3" customFormat="1">
      <c r="A385" s="397" t="s">
        <v>315</v>
      </c>
      <c r="B385" s="418" t="s">
        <v>1259</v>
      </c>
      <c r="C385" s="3440"/>
      <c r="D385" s="3413"/>
      <c r="E385" s="455" t="s">
        <v>718</v>
      </c>
      <c r="F385" s="438" t="s">
        <v>34</v>
      </c>
      <c r="G385" s="438" t="s">
        <v>536</v>
      </c>
      <c r="H385" s="455" t="str">
        <f t="shared" si="71"/>
        <v>PK4-YR-ME4</v>
      </c>
      <c r="I385" s="3465"/>
      <c r="J385" s="924" t="s">
        <v>491</v>
      </c>
      <c r="K385" s="3403"/>
      <c r="L385" s="415"/>
      <c r="M385" s="3403"/>
      <c r="N385" s="3403"/>
      <c r="O385" s="3403"/>
      <c r="P385" s="3403"/>
      <c r="Q385" s="3403"/>
      <c r="R385" s="4355"/>
      <c r="S385" s="432"/>
      <c r="V385" s="4"/>
      <c r="W385" s="4"/>
    </row>
    <row r="386" spans="1:23" s="3" customFormat="1">
      <c r="A386" s="399" t="s">
        <v>315</v>
      </c>
      <c r="B386" s="418" t="s">
        <v>1260</v>
      </c>
      <c r="C386" s="3440"/>
      <c r="D386" s="3413"/>
      <c r="E386" s="455" t="s">
        <v>718</v>
      </c>
      <c r="F386" s="438" t="s">
        <v>34</v>
      </c>
      <c r="G386" s="438" t="s">
        <v>536</v>
      </c>
      <c r="H386" s="455" t="str">
        <f t="shared" si="71"/>
        <v>PK4-YR-ME4</v>
      </c>
      <c r="I386" s="3465"/>
      <c r="J386" s="924" t="s">
        <v>491</v>
      </c>
      <c r="K386" s="3403"/>
      <c r="L386" s="415"/>
      <c r="M386" s="3403"/>
      <c r="N386" s="3403"/>
      <c r="O386" s="3403"/>
      <c r="P386" s="3403"/>
      <c r="Q386" s="3403"/>
      <c r="R386" s="4355"/>
      <c r="S386" s="432"/>
      <c r="V386" s="4"/>
      <c r="W386" s="4"/>
    </row>
    <row r="387" spans="1:23" s="3" customFormat="1" ht="13.5" thickBot="1">
      <c r="A387" s="398" t="s">
        <v>315</v>
      </c>
      <c r="B387" s="472" t="s">
        <v>1261</v>
      </c>
      <c r="C387" s="3448"/>
      <c r="D387" s="3414"/>
      <c r="E387" s="459" t="s">
        <v>718</v>
      </c>
      <c r="F387" s="442" t="s">
        <v>34</v>
      </c>
      <c r="G387" s="442" t="s">
        <v>536</v>
      </c>
      <c r="H387" s="459" t="str">
        <f t="shared" si="71"/>
        <v>PK4-YR-ME4</v>
      </c>
      <c r="I387" s="3577"/>
      <c r="J387" s="925" t="s">
        <v>491</v>
      </c>
      <c r="K387" s="3416"/>
      <c r="L387" s="423"/>
      <c r="M387" s="3416"/>
      <c r="N387" s="3416"/>
      <c r="O387" s="3416"/>
      <c r="P387" s="3416"/>
      <c r="Q387" s="3416"/>
      <c r="R387" s="4356"/>
      <c r="S387" s="432"/>
      <c r="V387" s="4"/>
      <c r="W387" s="4"/>
    </row>
    <row r="388" spans="1:23" s="3" customFormat="1">
      <c r="A388" s="1060" t="s">
        <v>315</v>
      </c>
      <c r="B388" s="488" t="s">
        <v>1254</v>
      </c>
      <c r="C388" s="3488"/>
      <c r="D388" s="3489"/>
      <c r="E388" s="515" t="s">
        <v>718</v>
      </c>
      <c r="F388" s="433" t="s">
        <v>34</v>
      </c>
      <c r="G388" s="433" t="s">
        <v>536</v>
      </c>
      <c r="H388" s="515" t="str">
        <f>A388&amp;"-"&amp;E388&amp;F388&amp;"-"&amp;G388&amp;5</f>
        <v>PK4-YR-ME5</v>
      </c>
      <c r="I388" s="3490" t="s">
        <v>482</v>
      </c>
      <c r="J388" s="922" t="s">
        <v>484</v>
      </c>
      <c r="K388" s="3402" t="str">
        <f>_xlfn.IFS(E388="Y","365",E388="365","30")</f>
        <v>365</v>
      </c>
      <c r="L388" s="407"/>
      <c r="M388" s="3402" t="s">
        <v>80</v>
      </c>
      <c r="N388" s="3402"/>
      <c r="O388" s="3402">
        <v>120</v>
      </c>
      <c r="P388" s="3402">
        <v>2</v>
      </c>
      <c r="Q388" s="3402">
        <f>O388*P388</f>
        <v>240</v>
      </c>
      <c r="R388" s="4354" t="s">
        <v>385</v>
      </c>
      <c r="S388" s="431" t="s">
        <v>528</v>
      </c>
      <c r="V388" s="4"/>
      <c r="W388" s="4"/>
    </row>
    <row r="389" spans="1:23" s="3" customFormat="1">
      <c r="A389" s="801" t="s">
        <v>315</v>
      </c>
      <c r="B389" s="426" t="s">
        <v>1255</v>
      </c>
      <c r="C389" s="3440"/>
      <c r="D389" s="3413"/>
      <c r="E389" s="455" t="s">
        <v>718</v>
      </c>
      <c r="F389" s="438" t="s">
        <v>34</v>
      </c>
      <c r="G389" s="438" t="s">
        <v>536</v>
      </c>
      <c r="H389" s="455" t="str">
        <f t="shared" ref="H389:H395" si="72">A389&amp;"-"&amp;E389&amp;F389&amp;"-"&amp;G389&amp;5</f>
        <v>PK4-YR-ME5</v>
      </c>
      <c r="I389" s="3465"/>
      <c r="J389" s="923" t="s">
        <v>484</v>
      </c>
      <c r="K389" s="3403"/>
      <c r="L389" s="415"/>
      <c r="M389" s="3403"/>
      <c r="N389" s="3403"/>
      <c r="O389" s="3403"/>
      <c r="P389" s="3403"/>
      <c r="Q389" s="3403"/>
      <c r="R389" s="4355"/>
      <c r="S389" s="410"/>
      <c r="V389" s="4"/>
      <c r="W389" s="4"/>
    </row>
    <row r="390" spans="1:23" s="3" customFormat="1">
      <c r="A390" s="801" t="s">
        <v>315</v>
      </c>
      <c r="B390" s="418" t="s">
        <v>1256</v>
      </c>
      <c r="C390" s="3440"/>
      <c r="D390" s="3413"/>
      <c r="E390" s="455" t="s">
        <v>718</v>
      </c>
      <c r="F390" s="438" t="s">
        <v>34</v>
      </c>
      <c r="G390" s="438" t="s">
        <v>536</v>
      </c>
      <c r="H390" s="455" t="str">
        <f t="shared" si="72"/>
        <v>PK4-YR-ME5</v>
      </c>
      <c r="I390" s="3465"/>
      <c r="J390" s="924" t="s">
        <v>484</v>
      </c>
      <c r="K390" s="3403"/>
      <c r="L390" s="415"/>
      <c r="M390" s="3403"/>
      <c r="N390" s="3403"/>
      <c r="O390" s="3403"/>
      <c r="P390" s="3403"/>
      <c r="Q390" s="3403"/>
      <c r="R390" s="4355"/>
      <c r="S390" s="410"/>
      <c r="V390" s="4"/>
      <c r="W390" s="4"/>
    </row>
    <row r="391" spans="1:23" s="3" customFormat="1">
      <c r="A391" s="801" t="s">
        <v>315</v>
      </c>
      <c r="B391" s="418" t="s">
        <v>1257</v>
      </c>
      <c r="C391" s="3440"/>
      <c r="D391" s="3413"/>
      <c r="E391" s="455" t="s">
        <v>718</v>
      </c>
      <c r="F391" s="438" t="s">
        <v>34</v>
      </c>
      <c r="G391" s="438" t="s">
        <v>536</v>
      </c>
      <c r="H391" s="455" t="str">
        <f t="shared" si="72"/>
        <v>PK4-YR-ME5</v>
      </c>
      <c r="I391" s="3465"/>
      <c r="J391" s="924" t="s">
        <v>484</v>
      </c>
      <c r="K391" s="3403"/>
      <c r="L391" s="415"/>
      <c r="M391" s="3403"/>
      <c r="N391" s="3403"/>
      <c r="O391" s="3403"/>
      <c r="P391" s="3403"/>
      <c r="Q391" s="3403"/>
      <c r="R391" s="4355"/>
      <c r="S391" s="410"/>
      <c r="V391" s="4"/>
      <c r="W391" s="4"/>
    </row>
    <row r="392" spans="1:23" s="3" customFormat="1">
      <c r="A392" s="801" t="s">
        <v>315</v>
      </c>
      <c r="B392" s="418" t="s">
        <v>1258</v>
      </c>
      <c r="C392" s="3440"/>
      <c r="D392" s="3413"/>
      <c r="E392" s="455" t="s">
        <v>718</v>
      </c>
      <c r="F392" s="438" t="s">
        <v>34</v>
      </c>
      <c r="G392" s="438" t="s">
        <v>536</v>
      </c>
      <c r="H392" s="455" t="str">
        <f t="shared" si="72"/>
        <v>PK4-YR-ME5</v>
      </c>
      <c r="I392" s="3465"/>
      <c r="J392" s="924" t="s">
        <v>484</v>
      </c>
      <c r="K392" s="3403"/>
      <c r="L392" s="415"/>
      <c r="M392" s="3403"/>
      <c r="N392" s="3403"/>
      <c r="O392" s="3403"/>
      <c r="P392" s="3403"/>
      <c r="Q392" s="3403"/>
      <c r="R392" s="4355"/>
      <c r="S392" s="410"/>
      <c r="V392" s="4"/>
      <c r="W392" s="4"/>
    </row>
    <row r="393" spans="1:23" s="3" customFormat="1">
      <c r="A393" s="801" t="s">
        <v>315</v>
      </c>
      <c r="B393" s="418" t="s">
        <v>1259</v>
      </c>
      <c r="C393" s="3440"/>
      <c r="D393" s="3413"/>
      <c r="E393" s="455" t="s">
        <v>718</v>
      </c>
      <c r="F393" s="438" t="s">
        <v>34</v>
      </c>
      <c r="G393" s="438" t="s">
        <v>536</v>
      </c>
      <c r="H393" s="455" t="str">
        <f t="shared" si="72"/>
        <v>PK4-YR-ME5</v>
      </c>
      <c r="I393" s="3465"/>
      <c r="J393" s="924" t="s">
        <v>484</v>
      </c>
      <c r="K393" s="3403"/>
      <c r="L393" s="415"/>
      <c r="M393" s="3403"/>
      <c r="N393" s="3403"/>
      <c r="O393" s="3403"/>
      <c r="P393" s="3403"/>
      <c r="Q393" s="3403"/>
      <c r="R393" s="4355"/>
      <c r="S393" s="410"/>
      <c r="V393" s="4"/>
      <c r="W393" s="4"/>
    </row>
    <row r="394" spans="1:23" s="3" customFormat="1">
      <c r="A394" s="799" t="s">
        <v>315</v>
      </c>
      <c r="B394" s="418" t="s">
        <v>1260</v>
      </c>
      <c r="C394" s="3440"/>
      <c r="D394" s="3413"/>
      <c r="E394" s="455" t="s">
        <v>718</v>
      </c>
      <c r="F394" s="438" t="s">
        <v>34</v>
      </c>
      <c r="G394" s="438" t="s">
        <v>536</v>
      </c>
      <c r="H394" s="455" t="str">
        <f t="shared" si="72"/>
        <v>PK4-YR-ME5</v>
      </c>
      <c r="I394" s="3465"/>
      <c r="J394" s="924" t="s">
        <v>484</v>
      </c>
      <c r="K394" s="3403"/>
      <c r="L394" s="415"/>
      <c r="M394" s="3403"/>
      <c r="N394" s="3403"/>
      <c r="O394" s="3403"/>
      <c r="P394" s="3403"/>
      <c r="Q394" s="3403"/>
      <c r="R394" s="4355"/>
      <c r="S394" s="410"/>
      <c r="V394" s="4"/>
      <c r="W394" s="4"/>
    </row>
    <row r="395" spans="1:23" s="3" customFormat="1" ht="13.5" thickBot="1">
      <c r="A395" s="803" t="s">
        <v>315</v>
      </c>
      <c r="B395" s="472" t="s">
        <v>1261</v>
      </c>
      <c r="C395" s="3448"/>
      <c r="D395" s="3414"/>
      <c r="E395" s="459" t="s">
        <v>718</v>
      </c>
      <c r="F395" s="442" t="s">
        <v>34</v>
      </c>
      <c r="G395" s="442" t="s">
        <v>536</v>
      </c>
      <c r="H395" s="459" t="str">
        <f t="shared" si="72"/>
        <v>PK4-YR-ME5</v>
      </c>
      <c r="I395" s="3577"/>
      <c r="J395" s="925" t="s">
        <v>484</v>
      </c>
      <c r="K395" s="3416"/>
      <c r="L395" s="423"/>
      <c r="M395" s="3416"/>
      <c r="N395" s="3416"/>
      <c r="O395" s="3416"/>
      <c r="P395" s="3416"/>
      <c r="Q395" s="3416"/>
      <c r="R395" s="4356"/>
      <c r="S395" s="410"/>
      <c r="V395" s="4"/>
      <c r="W395" s="4"/>
    </row>
  </sheetData>
  <autoFilter ref="A5:U323" xr:uid="{8E98A4E7-B5D3-4D51-9466-F68D8A6F2918}"/>
  <mergeCells count="503">
    <mergeCell ref="Q105:Q107"/>
    <mergeCell ref="R105:R107"/>
    <mergeCell ref="C130:C133"/>
    <mergeCell ref="D130:D133"/>
    <mergeCell ref="I130:I133"/>
    <mergeCell ref="C134:C137"/>
    <mergeCell ref="D134:D137"/>
    <mergeCell ref="C138:C140"/>
    <mergeCell ref="D138:D140"/>
    <mergeCell ref="I134:I137"/>
    <mergeCell ref="I138:I140"/>
    <mergeCell ref="K130:K133"/>
    <mergeCell ref="K134:K137"/>
    <mergeCell ref="K138:K140"/>
    <mergeCell ref="M130:M133"/>
    <mergeCell ref="N130:N133"/>
    <mergeCell ref="O130:O133"/>
    <mergeCell ref="P130:P133"/>
    <mergeCell ref="Q130:Q133"/>
    <mergeCell ref="R130:R133"/>
    <mergeCell ref="M134:M137"/>
    <mergeCell ref="N134:N137"/>
    <mergeCell ref="O134:O137"/>
    <mergeCell ref="C105:C107"/>
    <mergeCell ref="D105:D107"/>
    <mergeCell ref="I105:I107"/>
    <mergeCell ref="K105:K107"/>
    <mergeCell ref="M105:M107"/>
    <mergeCell ref="N105:N107"/>
    <mergeCell ref="O105:O107"/>
    <mergeCell ref="P105:P107"/>
    <mergeCell ref="M97:M100"/>
    <mergeCell ref="N97:N100"/>
    <mergeCell ref="O97:O100"/>
    <mergeCell ref="P97:P100"/>
    <mergeCell ref="Q97:Q100"/>
    <mergeCell ref="R97:R100"/>
    <mergeCell ref="C101:C104"/>
    <mergeCell ref="D101:D104"/>
    <mergeCell ref="I101:I104"/>
    <mergeCell ref="K101:K104"/>
    <mergeCell ref="M101:M104"/>
    <mergeCell ref="N101:N104"/>
    <mergeCell ref="O101:O104"/>
    <mergeCell ref="P101:P104"/>
    <mergeCell ref="Q101:Q104"/>
    <mergeCell ref="R101:R104"/>
    <mergeCell ref="C97:C100"/>
    <mergeCell ref="D97:D100"/>
    <mergeCell ref="I97:I100"/>
    <mergeCell ref="K97:K100"/>
    <mergeCell ref="P134:P137"/>
    <mergeCell ref="Q134:Q137"/>
    <mergeCell ref="R134:R137"/>
    <mergeCell ref="M138:M140"/>
    <mergeCell ref="N138:N140"/>
    <mergeCell ref="O138:O140"/>
    <mergeCell ref="P138:P140"/>
    <mergeCell ref="Q138:Q140"/>
    <mergeCell ref="R138:R140"/>
    <mergeCell ref="R108:R118"/>
    <mergeCell ref="C119:C129"/>
    <mergeCell ref="D119:D129"/>
    <mergeCell ref="I119:I129"/>
    <mergeCell ref="K119:K129"/>
    <mergeCell ref="M119:M129"/>
    <mergeCell ref="N119:N129"/>
    <mergeCell ref="O119:O129"/>
    <mergeCell ref="P119:P129"/>
    <mergeCell ref="Q119:Q129"/>
    <mergeCell ref="R119:R129"/>
    <mergeCell ref="C108:C118"/>
    <mergeCell ref="D108:D118"/>
    <mergeCell ref="I108:I118"/>
    <mergeCell ref="K108:K118"/>
    <mergeCell ref="M108:M118"/>
    <mergeCell ref="N108:N118"/>
    <mergeCell ref="O108:O118"/>
    <mergeCell ref="P108:P118"/>
    <mergeCell ref="Q108:Q118"/>
    <mergeCell ref="R86:R96"/>
    <mergeCell ref="C86:C96"/>
    <mergeCell ref="D86:D96"/>
    <mergeCell ref="I86:I96"/>
    <mergeCell ref="K86:K96"/>
    <mergeCell ref="M86:M96"/>
    <mergeCell ref="N86:N96"/>
    <mergeCell ref="O86:O96"/>
    <mergeCell ref="P86:P96"/>
    <mergeCell ref="Q86:Q96"/>
    <mergeCell ref="R64:R74"/>
    <mergeCell ref="C75:C85"/>
    <mergeCell ref="D75:D85"/>
    <mergeCell ref="I75:I85"/>
    <mergeCell ref="K75:K85"/>
    <mergeCell ref="M75:M85"/>
    <mergeCell ref="N75:N85"/>
    <mergeCell ref="O75:O85"/>
    <mergeCell ref="P75:P85"/>
    <mergeCell ref="Q75:Q85"/>
    <mergeCell ref="R75:R85"/>
    <mergeCell ref="C64:C74"/>
    <mergeCell ref="D64:D74"/>
    <mergeCell ref="I64:I74"/>
    <mergeCell ref="K64:K74"/>
    <mergeCell ref="M64:M74"/>
    <mergeCell ref="N64:N74"/>
    <mergeCell ref="O64:O74"/>
    <mergeCell ref="P64:P74"/>
    <mergeCell ref="Q64:Q74"/>
    <mergeCell ref="R42:R52"/>
    <mergeCell ref="C53:C63"/>
    <mergeCell ref="D53:D63"/>
    <mergeCell ref="I53:I63"/>
    <mergeCell ref="K53:K63"/>
    <mergeCell ref="M53:M63"/>
    <mergeCell ref="N53:N63"/>
    <mergeCell ref="O53:O63"/>
    <mergeCell ref="P53:P63"/>
    <mergeCell ref="Q53:Q63"/>
    <mergeCell ref="R53:R63"/>
    <mergeCell ref="C42:C52"/>
    <mergeCell ref="D42:D52"/>
    <mergeCell ref="I42:I52"/>
    <mergeCell ref="K42:K52"/>
    <mergeCell ref="M42:M52"/>
    <mergeCell ref="N42:N52"/>
    <mergeCell ref="O42:O52"/>
    <mergeCell ref="P42:P52"/>
    <mergeCell ref="Q42:Q52"/>
    <mergeCell ref="C2:K2"/>
    <mergeCell ref="C6:C9"/>
    <mergeCell ref="D6:D9"/>
    <mergeCell ref="I6:I9"/>
    <mergeCell ref="K6:K9"/>
    <mergeCell ref="M6:M9"/>
    <mergeCell ref="N6:N9"/>
    <mergeCell ref="O6:O9"/>
    <mergeCell ref="P6:P9"/>
    <mergeCell ref="Q6:Q9"/>
    <mergeCell ref="R6:R9"/>
    <mergeCell ref="C10:C13"/>
    <mergeCell ref="D10:D13"/>
    <mergeCell ref="I10:I13"/>
    <mergeCell ref="K10:K13"/>
    <mergeCell ref="M10:M13"/>
    <mergeCell ref="N10:N13"/>
    <mergeCell ref="O10:O13"/>
    <mergeCell ref="P10:P13"/>
    <mergeCell ref="Q10:Q13"/>
    <mergeCell ref="R10:R13"/>
    <mergeCell ref="C14:C17"/>
    <mergeCell ref="D14:D17"/>
    <mergeCell ref="I14:I17"/>
    <mergeCell ref="K14:K17"/>
    <mergeCell ref="M14:M17"/>
    <mergeCell ref="C26:C29"/>
    <mergeCell ref="D26:D29"/>
    <mergeCell ref="C22:C25"/>
    <mergeCell ref="D22:D25"/>
    <mergeCell ref="I22:I25"/>
    <mergeCell ref="J22:J25"/>
    <mergeCell ref="K22:K25"/>
    <mergeCell ref="M22:M25"/>
    <mergeCell ref="I18:I21"/>
    <mergeCell ref="J18:J21"/>
    <mergeCell ref="K18:K21"/>
    <mergeCell ref="M18:M21"/>
    <mergeCell ref="J28:J29"/>
    <mergeCell ref="C18:C21"/>
    <mergeCell ref="D18:D21"/>
    <mergeCell ref="N14:N17"/>
    <mergeCell ref="O14:O17"/>
    <mergeCell ref="P14:P17"/>
    <mergeCell ref="Q14:Q17"/>
    <mergeCell ref="R14:R17"/>
    <mergeCell ref="N30:N33"/>
    <mergeCell ref="O30:O33"/>
    <mergeCell ref="P30:P33"/>
    <mergeCell ref="Q30:Q33"/>
    <mergeCell ref="R30:R33"/>
    <mergeCell ref="R18:R21"/>
    <mergeCell ref="N22:N25"/>
    <mergeCell ref="O22:O25"/>
    <mergeCell ref="P22:P25"/>
    <mergeCell ref="N18:N21"/>
    <mergeCell ref="O18:O21"/>
    <mergeCell ref="R26:R29"/>
    <mergeCell ref="R234:R239"/>
    <mergeCell ref="C240:C245"/>
    <mergeCell ref="D240:D245"/>
    <mergeCell ref="I240:I245"/>
    <mergeCell ref="K240:K245"/>
    <mergeCell ref="M240:M245"/>
    <mergeCell ref="C234:C239"/>
    <mergeCell ref="D234:D239"/>
    <mergeCell ref="I234:I239"/>
    <mergeCell ref="K234:K239"/>
    <mergeCell ref="M234:M239"/>
    <mergeCell ref="N240:N245"/>
    <mergeCell ref="O240:O245"/>
    <mergeCell ref="P240:P245"/>
    <mergeCell ref="Q240:Q245"/>
    <mergeCell ref="R240:R245"/>
    <mergeCell ref="N234:N239"/>
    <mergeCell ref="O234:O239"/>
    <mergeCell ref="P234:P239"/>
    <mergeCell ref="Q234:Q239"/>
    <mergeCell ref="R246:R251"/>
    <mergeCell ref="C252:C257"/>
    <mergeCell ref="D252:D257"/>
    <mergeCell ref="I252:I257"/>
    <mergeCell ref="K252:K257"/>
    <mergeCell ref="M252:M257"/>
    <mergeCell ref="N252:N257"/>
    <mergeCell ref="O252:O257"/>
    <mergeCell ref="P252:P257"/>
    <mergeCell ref="Q252:Q257"/>
    <mergeCell ref="R252:R257"/>
    <mergeCell ref="C246:C251"/>
    <mergeCell ref="D246:D251"/>
    <mergeCell ref="I246:I251"/>
    <mergeCell ref="K246:K251"/>
    <mergeCell ref="M246:M251"/>
    <mergeCell ref="N246:N251"/>
    <mergeCell ref="O246:O251"/>
    <mergeCell ref="P246:P251"/>
    <mergeCell ref="Q246:Q251"/>
    <mergeCell ref="R258:R263"/>
    <mergeCell ref="C264:C269"/>
    <mergeCell ref="D264:D269"/>
    <mergeCell ref="I264:I269"/>
    <mergeCell ref="K264:K269"/>
    <mergeCell ref="M264:M269"/>
    <mergeCell ref="N264:N269"/>
    <mergeCell ref="O264:O269"/>
    <mergeCell ref="P264:P269"/>
    <mergeCell ref="Q264:Q269"/>
    <mergeCell ref="R264:R269"/>
    <mergeCell ref="C258:C263"/>
    <mergeCell ref="D258:D263"/>
    <mergeCell ref="I258:I263"/>
    <mergeCell ref="K258:K263"/>
    <mergeCell ref="M258:M263"/>
    <mergeCell ref="N258:N263"/>
    <mergeCell ref="O258:O263"/>
    <mergeCell ref="P258:P263"/>
    <mergeCell ref="Q258:Q263"/>
    <mergeCell ref="R270:R275"/>
    <mergeCell ref="C276:C281"/>
    <mergeCell ref="D276:D281"/>
    <mergeCell ref="I276:I281"/>
    <mergeCell ref="K276:K281"/>
    <mergeCell ref="M276:M281"/>
    <mergeCell ref="N276:N281"/>
    <mergeCell ref="O276:O281"/>
    <mergeCell ref="P276:P281"/>
    <mergeCell ref="Q276:Q281"/>
    <mergeCell ref="R276:R281"/>
    <mergeCell ref="C270:C275"/>
    <mergeCell ref="D270:D275"/>
    <mergeCell ref="I270:I275"/>
    <mergeCell ref="K270:K275"/>
    <mergeCell ref="M270:M275"/>
    <mergeCell ref="N270:N275"/>
    <mergeCell ref="O270:O275"/>
    <mergeCell ref="P270:P275"/>
    <mergeCell ref="Q270:Q275"/>
    <mergeCell ref="R282:R287"/>
    <mergeCell ref="C288:C291"/>
    <mergeCell ref="D288:D291"/>
    <mergeCell ref="I288:I291"/>
    <mergeCell ref="K288:K291"/>
    <mergeCell ref="M288:M291"/>
    <mergeCell ref="N288:N291"/>
    <mergeCell ref="O288:O291"/>
    <mergeCell ref="P288:P291"/>
    <mergeCell ref="Q288:Q291"/>
    <mergeCell ref="R288:R291"/>
    <mergeCell ref="C282:C287"/>
    <mergeCell ref="D282:D287"/>
    <mergeCell ref="I282:I287"/>
    <mergeCell ref="K282:K287"/>
    <mergeCell ref="M282:M287"/>
    <mergeCell ref="N282:N287"/>
    <mergeCell ref="O282:O287"/>
    <mergeCell ref="P282:P287"/>
    <mergeCell ref="Q282:Q287"/>
    <mergeCell ref="R292:R295"/>
    <mergeCell ref="C296:C299"/>
    <mergeCell ref="D296:D299"/>
    <mergeCell ref="I296:I299"/>
    <mergeCell ref="K296:K299"/>
    <mergeCell ref="M296:M299"/>
    <mergeCell ref="N296:N299"/>
    <mergeCell ref="O296:O299"/>
    <mergeCell ref="P296:P299"/>
    <mergeCell ref="Q296:Q299"/>
    <mergeCell ref="R296:R299"/>
    <mergeCell ref="C292:C295"/>
    <mergeCell ref="D292:D295"/>
    <mergeCell ref="I292:I295"/>
    <mergeCell ref="K292:K295"/>
    <mergeCell ref="M292:M295"/>
    <mergeCell ref="N292:N295"/>
    <mergeCell ref="O292:O295"/>
    <mergeCell ref="P292:P295"/>
    <mergeCell ref="Q292:Q295"/>
    <mergeCell ref="R300:R303"/>
    <mergeCell ref="C304:C307"/>
    <mergeCell ref="D304:D307"/>
    <mergeCell ref="I304:I307"/>
    <mergeCell ref="K304:K307"/>
    <mergeCell ref="M304:M307"/>
    <mergeCell ref="N304:N307"/>
    <mergeCell ref="O304:O307"/>
    <mergeCell ref="P304:P307"/>
    <mergeCell ref="Q304:Q307"/>
    <mergeCell ref="R304:R307"/>
    <mergeCell ref="C300:C303"/>
    <mergeCell ref="D300:D303"/>
    <mergeCell ref="I300:I303"/>
    <mergeCell ref="K300:K303"/>
    <mergeCell ref="M300:M303"/>
    <mergeCell ref="N300:N303"/>
    <mergeCell ref="O300:O303"/>
    <mergeCell ref="P300:P303"/>
    <mergeCell ref="Q300:Q303"/>
    <mergeCell ref="R308:R311"/>
    <mergeCell ref="C312:C315"/>
    <mergeCell ref="D312:D315"/>
    <mergeCell ref="I312:I315"/>
    <mergeCell ref="K312:K315"/>
    <mergeCell ref="M312:M315"/>
    <mergeCell ref="N312:N315"/>
    <mergeCell ref="O312:O315"/>
    <mergeCell ref="P312:P315"/>
    <mergeCell ref="Q312:Q315"/>
    <mergeCell ref="R312:R315"/>
    <mergeCell ref="C308:C311"/>
    <mergeCell ref="D308:D311"/>
    <mergeCell ref="I308:I311"/>
    <mergeCell ref="K308:K311"/>
    <mergeCell ref="M308:M311"/>
    <mergeCell ref="N308:N311"/>
    <mergeCell ref="O308:O311"/>
    <mergeCell ref="P308:P311"/>
    <mergeCell ref="Q308:Q311"/>
    <mergeCell ref="O324:O331"/>
    <mergeCell ref="P324:P331"/>
    <mergeCell ref="Q324:Q331"/>
    <mergeCell ref="R316:R319"/>
    <mergeCell ref="C320:C323"/>
    <mergeCell ref="D320:D323"/>
    <mergeCell ref="I320:I323"/>
    <mergeCell ref="K320:K323"/>
    <mergeCell ref="M320:M323"/>
    <mergeCell ref="N320:N323"/>
    <mergeCell ref="O320:O323"/>
    <mergeCell ref="P320:P323"/>
    <mergeCell ref="Q320:Q323"/>
    <mergeCell ref="R320:R323"/>
    <mergeCell ref="C316:C319"/>
    <mergeCell ref="D316:D319"/>
    <mergeCell ref="I316:I319"/>
    <mergeCell ref="K316:K319"/>
    <mergeCell ref="M316:M319"/>
    <mergeCell ref="N316:N319"/>
    <mergeCell ref="O316:O319"/>
    <mergeCell ref="P316:P319"/>
    <mergeCell ref="Q316:Q319"/>
    <mergeCell ref="I340:I347"/>
    <mergeCell ref="K340:K347"/>
    <mergeCell ref="M340:M347"/>
    <mergeCell ref="N340:N347"/>
    <mergeCell ref="O340:O347"/>
    <mergeCell ref="P340:P347"/>
    <mergeCell ref="Q340:Q347"/>
    <mergeCell ref="R324:R331"/>
    <mergeCell ref="C332:C339"/>
    <mergeCell ref="D332:D339"/>
    <mergeCell ref="I332:I339"/>
    <mergeCell ref="K332:K339"/>
    <mergeCell ref="M332:M339"/>
    <mergeCell ref="N332:N339"/>
    <mergeCell ref="O332:O339"/>
    <mergeCell ref="P332:P339"/>
    <mergeCell ref="Q332:Q339"/>
    <mergeCell ref="R332:R339"/>
    <mergeCell ref="C324:C331"/>
    <mergeCell ref="D324:D331"/>
    <mergeCell ref="I324:I331"/>
    <mergeCell ref="K324:K331"/>
    <mergeCell ref="M324:M331"/>
    <mergeCell ref="N324:N331"/>
    <mergeCell ref="R340:R347"/>
    <mergeCell ref="C348:C355"/>
    <mergeCell ref="D348:D355"/>
    <mergeCell ref="I348:I355"/>
    <mergeCell ref="K348:K355"/>
    <mergeCell ref="M348:M355"/>
    <mergeCell ref="R356:R363"/>
    <mergeCell ref="C364:C371"/>
    <mergeCell ref="D364:D371"/>
    <mergeCell ref="I364:I371"/>
    <mergeCell ref="K364:K371"/>
    <mergeCell ref="M364:M371"/>
    <mergeCell ref="N348:N355"/>
    <mergeCell ref="O348:O355"/>
    <mergeCell ref="P348:P355"/>
    <mergeCell ref="Q348:Q355"/>
    <mergeCell ref="R348:R355"/>
    <mergeCell ref="C356:C363"/>
    <mergeCell ref="D356:D363"/>
    <mergeCell ref="I356:I363"/>
    <mergeCell ref="K356:K363"/>
    <mergeCell ref="M356:M363"/>
    <mergeCell ref="C340:C347"/>
    <mergeCell ref="D340:D347"/>
    <mergeCell ref="C388:C395"/>
    <mergeCell ref="D388:D395"/>
    <mergeCell ref="I388:I395"/>
    <mergeCell ref="K388:K395"/>
    <mergeCell ref="M388:M395"/>
    <mergeCell ref="N372:N379"/>
    <mergeCell ref="O372:O379"/>
    <mergeCell ref="P372:P379"/>
    <mergeCell ref="Q372:Q379"/>
    <mergeCell ref="C380:C387"/>
    <mergeCell ref="D380:D387"/>
    <mergeCell ref="I380:I387"/>
    <mergeCell ref="K380:K387"/>
    <mergeCell ref="M380:M387"/>
    <mergeCell ref="C372:C379"/>
    <mergeCell ref="D372:D379"/>
    <mergeCell ref="I372:I379"/>
    <mergeCell ref="K372:K379"/>
    <mergeCell ref="M372:M379"/>
    <mergeCell ref="N388:N395"/>
    <mergeCell ref="O388:O395"/>
    <mergeCell ref="P388:P395"/>
    <mergeCell ref="Q388:Q395"/>
    <mergeCell ref="R388:R395"/>
    <mergeCell ref="J6:J9"/>
    <mergeCell ref="J10:J13"/>
    <mergeCell ref="J14:J15"/>
    <mergeCell ref="J16:J17"/>
    <mergeCell ref="N380:N387"/>
    <mergeCell ref="O380:O387"/>
    <mergeCell ref="P380:P387"/>
    <mergeCell ref="Q380:Q387"/>
    <mergeCell ref="R380:R387"/>
    <mergeCell ref="R372:R379"/>
    <mergeCell ref="N364:N371"/>
    <mergeCell ref="O364:O371"/>
    <mergeCell ref="P364:P371"/>
    <mergeCell ref="Q364:Q371"/>
    <mergeCell ref="R364:R371"/>
    <mergeCell ref="N356:N363"/>
    <mergeCell ref="O356:O363"/>
    <mergeCell ref="P356:P363"/>
    <mergeCell ref="Q356:Q363"/>
    <mergeCell ref="P26:P29"/>
    <mergeCell ref="Q26:Q29"/>
    <mergeCell ref="P18:P21"/>
    <mergeCell ref="Q18:Q21"/>
    <mergeCell ref="J30:J33"/>
    <mergeCell ref="C34:C37"/>
    <mergeCell ref="D34:D37"/>
    <mergeCell ref="I34:I37"/>
    <mergeCell ref="J34:J37"/>
    <mergeCell ref="K34:K37"/>
    <mergeCell ref="Q22:Q25"/>
    <mergeCell ref="R22:R25"/>
    <mergeCell ref="I26:I29"/>
    <mergeCell ref="J26:J27"/>
    <mergeCell ref="K26:K29"/>
    <mergeCell ref="M26:M29"/>
    <mergeCell ref="N26:N29"/>
    <mergeCell ref="O26:O29"/>
    <mergeCell ref="C30:C33"/>
    <mergeCell ref="D30:D33"/>
    <mergeCell ref="I30:I33"/>
    <mergeCell ref="K30:K33"/>
    <mergeCell ref="M30:M33"/>
    <mergeCell ref="M34:M37"/>
    <mergeCell ref="R38:R41"/>
    <mergeCell ref="J40:J41"/>
    <mergeCell ref="C38:C41"/>
    <mergeCell ref="D38:D41"/>
    <mergeCell ref="I38:I41"/>
    <mergeCell ref="J38:J39"/>
    <mergeCell ref="K38:K41"/>
    <mergeCell ref="M38:M41"/>
    <mergeCell ref="R34:R37"/>
    <mergeCell ref="N34:N37"/>
    <mergeCell ref="O34:O37"/>
    <mergeCell ref="P34:P37"/>
    <mergeCell ref="Q34:Q37"/>
    <mergeCell ref="N38:N41"/>
    <mergeCell ref="O38:O41"/>
    <mergeCell ref="P38:P41"/>
    <mergeCell ref="Q38:Q41"/>
  </mergeCells>
  <conditionalFormatting sqref="B130:B139">
    <cfRule type="duplicateValues" dxfId="53" priority="1"/>
  </conditionalFormatting>
  <dataValidations count="7">
    <dataValidation allowBlank="1" showInputMessage="1" showErrorMessage="1" promptTitle="Planned Inspection and Cond. mon" prompt="Planned Inspection and Condition Monitoring  work generated out of SAP." sqref="R14 R304 R246 R270 R296 R312 R340 R372:R374 R26 R38 R64:R70 R108:R114" xr:uid="{51335AF1-B51D-473B-9EE4-39ADEB0E4611}"/>
    <dataValidation allowBlank="1" showInputMessage="1" showErrorMessage="1" promptTitle="Planned Preventive Maintenance" prompt="Planned Preventative work generated out of SAP." sqref="R282 R264 R276 R308 R364 R380 R388 R130:R136 R97:R103 R119:R125" xr:uid="{9388498F-70D7-4D21-BBE4-0D8195549EAE}"/>
    <dataValidation allowBlank="1" showInputMessage="1" showErrorMessage="1" promptTitle="Planned Cleaning " prompt="Planned Cleaning of equipment to perform Maintenance Activity._x000a_" sqref="R300 R258 R252 R356 R348 R86:R92 R75:R81" xr:uid="{6D070F68-3653-4114-9314-84A518C455FF}"/>
    <dataValidation allowBlank="1" showInputMessage="1" showErrorMessage="1" promptTitle="Planned Lubrication" prompt="Planned Lubrication work._x000a_" sqref="R6 R10 R234 R240 R292 R288 R320 R324 R332 R18 R22 R30 R34 R42 R53:R60" xr:uid="{087128D9-1343-48CE-AD57-0DED32E64ACE}"/>
    <dataValidation type="list" allowBlank="1" showInputMessage="1" showErrorMessage="1" sqref="F296:F301 F304:F395 F6:F13 F15:F25 F27:F37 F39:F41 F141:F292" xr:uid="{4776579F-9067-42F3-909A-97A0B0096671}">
      <formula1>$U$6:$U$9</formula1>
    </dataValidation>
    <dataValidation type="list" allowBlank="1" showInputMessage="1" showErrorMessage="1" sqref="G296:G301 G304:G395 G6:G292" xr:uid="{5AE45BB8-B773-4684-80D5-05A5ED4B4EB9}">
      <formula1>$T$6:$T$8</formula1>
    </dataValidation>
    <dataValidation type="list" allowBlank="1" showInputMessage="1" showErrorMessage="1" sqref="F71:F140 F42:F63" xr:uid="{DA8D2096-21B2-4348-8F60-F71678E67D62}">
      <formula1>$U$6:$U$10</formula1>
    </dataValidation>
  </dataValidations>
  <printOptions horizontalCentered="1"/>
  <pageMargins left="0.23622047244094491" right="0.23622047244094491" top="0.19685039370078741" bottom="0.39370078740157483" header="0.15748031496062992" footer="0.19685039370078741"/>
  <pageSetup paperSize="9" scale="78" fitToHeight="0" orientation="landscape" r:id="rId1"/>
  <headerFooter>
    <oddFooter>&amp;L&amp;8&amp;A : PM Master Plan&amp;R&amp;8Page &amp;P / &amp;N</oddFooter>
  </headerFooter>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317BA-AD0C-4872-A833-DE2895AC3DAB}">
  <sheetPr>
    <tabColor rgb="FF00FF00"/>
    <pageSetUpPr fitToPage="1"/>
  </sheetPr>
  <dimension ref="A1:W37"/>
  <sheetViews>
    <sheetView zoomScaleNormal="100" workbookViewId="0">
      <pane xSplit="2" ySplit="5" topLeftCell="C6" activePane="bottomRight" state="frozen"/>
      <selection activeCell="B7" sqref="B7:B22"/>
      <selection pane="topRight" activeCell="B7" sqref="B7:B22"/>
      <selection pane="bottomLeft" activeCell="B7" sqref="B7:B22"/>
      <selection pane="bottomRight" activeCell="N6" sqref="N6:N13"/>
    </sheetView>
  </sheetViews>
  <sheetFormatPr defaultColWidth="9.140625" defaultRowHeight="12" outlineLevelCol="1"/>
  <cols>
    <col min="1" max="1" width="8.28515625" style="752" customWidth="1"/>
    <col min="2" max="2" width="29.85546875" style="753" customWidth="1"/>
    <col min="3" max="3" width="18.140625" style="754" customWidth="1"/>
    <col min="4" max="4" width="14.42578125" style="754" customWidth="1"/>
    <col min="5" max="5" width="10.28515625" style="979" customWidth="1"/>
    <col min="6" max="7" width="9.140625" style="979" customWidth="1"/>
    <col min="8" max="8" width="10.5703125" style="979" customWidth="1"/>
    <col min="9" max="9" width="21" style="608" customWidth="1"/>
    <col min="10" max="10" width="66.28515625" style="608" customWidth="1"/>
    <col min="11" max="11" width="10.42578125" style="666" customWidth="1"/>
    <col min="12" max="12" width="24.28515625" style="665" hidden="1" customWidth="1" outlineLevel="1"/>
    <col min="13" max="13" width="5.140625" style="666" hidden="1" customWidth="1" outlineLevel="1"/>
    <col min="14" max="14" width="10.42578125" style="666" customWidth="1" collapsed="1"/>
    <col min="15" max="15" width="10.42578125" style="666" customWidth="1"/>
    <col min="16" max="16" width="10.42578125" style="666" customWidth="1" collapsed="1"/>
    <col min="17" max="18" width="10.42578125" style="666" customWidth="1"/>
    <col min="19" max="19" width="9.140625" style="608"/>
    <col min="20" max="20" width="19.42578125" style="608" customWidth="1"/>
    <col min="21" max="16384" width="9.140625" style="608"/>
  </cols>
  <sheetData>
    <row r="1" spans="1:23" ht="12.75" thickBot="1"/>
    <row r="2" spans="1:23" ht="30" customHeight="1" thickBot="1">
      <c r="C2" s="3805" t="s">
        <v>1384</v>
      </c>
      <c r="D2" s="3806"/>
      <c r="E2" s="3806"/>
      <c r="F2" s="3806"/>
      <c r="G2" s="3806"/>
      <c r="H2" s="3806"/>
      <c r="I2" s="3806"/>
      <c r="J2" s="3806"/>
      <c r="K2" s="3807"/>
      <c r="M2" s="608"/>
      <c r="N2" s="608"/>
      <c r="O2" s="608"/>
      <c r="P2" s="608"/>
      <c r="Q2" s="608"/>
      <c r="R2" s="608"/>
    </row>
    <row r="3" spans="1:23" s="973" customFormat="1" ht="15.75" customHeight="1">
      <c r="A3" s="1560"/>
      <c r="B3" s="1561"/>
      <c r="C3" s="1148" t="s">
        <v>44</v>
      </c>
      <c r="D3" s="1148" t="s">
        <v>62</v>
      </c>
      <c r="E3" s="979"/>
      <c r="F3" s="979"/>
      <c r="G3" s="979"/>
      <c r="H3" s="979"/>
      <c r="K3" s="1251"/>
      <c r="L3" s="637"/>
      <c r="M3" s="1251"/>
      <c r="N3" s="1251"/>
      <c r="O3" s="1251"/>
      <c r="P3" s="1251"/>
      <c r="Q3" s="1251"/>
      <c r="R3" s="1251"/>
    </row>
    <row r="4" spans="1:23" s="973" customFormat="1" ht="15.75" customHeight="1" thickBot="1">
      <c r="A4" s="1560"/>
      <c r="B4" s="1561"/>
      <c r="C4" s="577"/>
      <c r="D4" s="577"/>
      <c r="E4" s="979"/>
      <c r="F4" s="979"/>
      <c r="G4" s="979"/>
      <c r="H4" s="979"/>
      <c r="K4" s="1562"/>
      <c r="L4" s="1563"/>
      <c r="M4" s="1562"/>
      <c r="N4" s="1562"/>
      <c r="O4" s="1562"/>
      <c r="P4" s="1562"/>
      <c r="Q4" s="1562"/>
      <c r="R4" s="1562"/>
    </row>
    <row r="5" spans="1:23" s="973" customFormat="1" ht="14.25" customHeight="1" thickBot="1">
      <c r="A5" s="1555" t="s">
        <v>0</v>
      </c>
      <c r="B5" s="1556" t="s">
        <v>1</v>
      </c>
      <c r="C5" s="1557" t="s">
        <v>44</v>
      </c>
      <c r="D5" s="1557" t="s">
        <v>62</v>
      </c>
      <c r="E5" s="1557" t="s">
        <v>537</v>
      </c>
      <c r="F5" s="1557" t="s">
        <v>527</v>
      </c>
      <c r="G5" s="1557" t="s">
        <v>535</v>
      </c>
      <c r="H5" s="1557" t="s">
        <v>45</v>
      </c>
      <c r="I5" s="1556" t="s">
        <v>2</v>
      </c>
      <c r="J5" s="1556" t="s">
        <v>3</v>
      </c>
      <c r="K5" s="1556" t="s">
        <v>4</v>
      </c>
      <c r="L5" s="1556" t="s">
        <v>5</v>
      </c>
      <c r="M5" s="1556"/>
      <c r="N5" s="1556" t="s">
        <v>51</v>
      </c>
      <c r="O5" s="1556" t="s">
        <v>52</v>
      </c>
      <c r="P5" s="1556" t="s">
        <v>54</v>
      </c>
      <c r="Q5" s="1556" t="s">
        <v>50</v>
      </c>
      <c r="R5" s="1556" t="s">
        <v>53</v>
      </c>
      <c r="S5" s="1558" t="s">
        <v>382</v>
      </c>
      <c r="T5" s="1149" t="s">
        <v>527</v>
      </c>
      <c r="U5" s="1251" t="s">
        <v>535</v>
      </c>
      <c r="V5" s="1251" t="s">
        <v>527</v>
      </c>
      <c r="W5" s="1559"/>
    </row>
    <row r="6" spans="1:23" s="973" customFormat="1" ht="12.75" customHeight="1">
      <c r="A6" s="1549" t="s">
        <v>315</v>
      </c>
      <c r="B6" s="1564" t="s">
        <v>1457</v>
      </c>
      <c r="C6" s="3793">
        <v>364427</v>
      </c>
      <c r="D6" s="3759">
        <v>5728</v>
      </c>
      <c r="E6" s="975" t="s">
        <v>713</v>
      </c>
      <c r="F6" s="974" t="s">
        <v>32</v>
      </c>
      <c r="G6" s="974" t="s">
        <v>536</v>
      </c>
      <c r="H6" s="974" t="str">
        <f>A6&amp;"-"&amp;E6&amp;F6&amp;"-"&amp;G6</f>
        <v>PK4-NI-ME</v>
      </c>
      <c r="I6" s="1568" t="s">
        <v>1390</v>
      </c>
      <c r="J6" s="634" t="s">
        <v>1374</v>
      </c>
      <c r="K6" s="950">
        <v>60</v>
      </c>
      <c r="L6" s="1337"/>
      <c r="M6" s="950"/>
      <c r="N6" s="3754"/>
      <c r="O6" s="3742" t="s">
        <v>80</v>
      </c>
      <c r="P6" s="3742">
        <v>60</v>
      </c>
      <c r="Q6" s="3742">
        <v>2</v>
      </c>
      <c r="R6" s="3802">
        <f>P6*Q6</f>
        <v>120</v>
      </c>
      <c r="S6" s="3787" t="s">
        <v>383</v>
      </c>
      <c r="T6" s="637" t="s">
        <v>529</v>
      </c>
      <c r="U6" s="1251" t="s">
        <v>536</v>
      </c>
      <c r="V6" s="1251" t="s">
        <v>32</v>
      </c>
      <c r="W6" s="973" t="s">
        <v>708</v>
      </c>
    </row>
    <row r="7" spans="1:23" s="973" customFormat="1" ht="12.75" customHeight="1">
      <c r="A7" s="1565" t="s">
        <v>315</v>
      </c>
      <c r="B7" s="1638" t="s">
        <v>1458</v>
      </c>
      <c r="C7" s="3673"/>
      <c r="D7" s="3760"/>
      <c r="E7" s="964" t="s">
        <v>713</v>
      </c>
      <c r="F7" s="988" t="s">
        <v>32</v>
      </c>
      <c r="G7" s="988" t="s">
        <v>536</v>
      </c>
      <c r="H7" s="988" t="str">
        <f t="shared" ref="H7:H37" si="0">A7&amp;"-"&amp;E7&amp;F7&amp;"-"&amp;G7</f>
        <v>PK4-NI-ME</v>
      </c>
      <c r="I7" s="1639" t="s">
        <v>1391</v>
      </c>
      <c r="J7" s="949" t="s">
        <v>1385</v>
      </c>
      <c r="K7" s="1625">
        <v>60</v>
      </c>
      <c r="L7" s="1626"/>
      <c r="M7" s="1625"/>
      <c r="N7" s="3613"/>
      <c r="O7" s="3743"/>
      <c r="P7" s="3743"/>
      <c r="Q7" s="3743"/>
      <c r="R7" s="3803"/>
      <c r="S7" s="3788"/>
      <c r="T7" s="637"/>
      <c r="U7" s="1251"/>
      <c r="V7" s="1251"/>
    </row>
    <row r="8" spans="1:23" s="973" customFormat="1" ht="12.75" customHeight="1">
      <c r="A8" s="1565" t="s">
        <v>315</v>
      </c>
      <c r="B8" s="1638" t="s">
        <v>1459</v>
      </c>
      <c r="C8" s="3673"/>
      <c r="D8" s="3760"/>
      <c r="E8" s="964" t="s">
        <v>713</v>
      </c>
      <c r="F8" s="988" t="s">
        <v>32</v>
      </c>
      <c r="G8" s="988" t="s">
        <v>536</v>
      </c>
      <c r="H8" s="988" t="str">
        <f t="shared" si="0"/>
        <v>PK4-NI-ME</v>
      </c>
      <c r="I8" s="1639"/>
      <c r="J8" s="949"/>
      <c r="K8" s="1625">
        <v>60</v>
      </c>
      <c r="L8" s="1626"/>
      <c r="M8" s="1625"/>
      <c r="N8" s="3613"/>
      <c r="O8" s="3743"/>
      <c r="P8" s="3743"/>
      <c r="Q8" s="3743"/>
      <c r="R8" s="3803"/>
      <c r="S8" s="3788"/>
      <c r="T8" s="637"/>
      <c r="U8" s="1251"/>
      <c r="V8" s="1251"/>
    </row>
    <row r="9" spans="1:23" s="973" customFormat="1" ht="12.75" customHeight="1">
      <c r="A9" s="1565" t="s">
        <v>315</v>
      </c>
      <c r="B9" s="1638" t="s">
        <v>1460</v>
      </c>
      <c r="C9" s="3673"/>
      <c r="D9" s="3760"/>
      <c r="E9" s="964" t="s">
        <v>713</v>
      </c>
      <c r="F9" s="988" t="s">
        <v>32</v>
      </c>
      <c r="G9" s="988" t="s">
        <v>536</v>
      </c>
      <c r="H9" s="988" t="str">
        <f t="shared" si="0"/>
        <v>PK4-NI-ME</v>
      </c>
      <c r="I9" s="1639"/>
      <c r="J9" s="949"/>
      <c r="K9" s="1625">
        <v>60</v>
      </c>
      <c r="L9" s="1626"/>
      <c r="M9" s="1625"/>
      <c r="N9" s="3613"/>
      <c r="O9" s="3743"/>
      <c r="P9" s="3743"/>
      <c r="Q9" s="3743"/>
      <c r="R9" s="3803"/>
      <c r="S9" s="3788"/>
      <c r="T9" s="637"/>
      <c r="U9" s="1251"/>
      <c r="V9" s="1251"/>
    </row>
    <row r="10" spans="1:23" s="973" customFormat="1" ht="12.75" customHeight="1">
      <c r="A10" s="1565" t="s">
        <v>315</v>
      </c>
      <c r="B10" s="1638" t="s">
        <v>1461</v>
      </c>
      <c r="C10" s="3673"/>
      <c r="D10" s="3760"/>
      <c r="E10" s="964" t="s">
        <v>713</v>
      </c>
      <c r="F10" s="988" t="s">
        <v>32</v>
      </c>
      <c r="G10" s="988" t="s">
        <v>536</v>
      </c>
      <c r="H10" s="988" t="str">
        <f t="shared" si="0"/>
        <v>PK4-NI-ME</v>
      </c>
      <c r="I10" s="1639"/>
      <c r="J10" s="949"/>
      <c r="K10" s="1625">
        <v>60</v>
      </c>
      <c r="L10" s="1626"/>
      <c r="M10" s="1625"/>
      <c r="N10" s="3613"/>
      <c r="O10" s="3743"/>
      <c r="P10" s="3743"/>
      <c r="Q10" s="3743"/>
      <c r="R10" s="3803"/>
      <c r="S10" s="3788"/>
      <c r="T10" s="637"/>
      <c r="U10" s="1251"/>
      <c r="V10" s="1251"/>
    </row>
    <row r="11" spans="1:23" s="973" customFormat="1" ht="12.75" customHeight="1">
      <c r="A11" s="1565" t="s">
        <v>315</v>
      </c>
      <c r="B11" s="1638" t="s">
        <v>1462</v>
      </c>
      <c r="C11" s="3673"/>
      <c r="D11" s="3760"/>
      <c r="E11" s="964" t="s">
        <v>713</v>
      </c>
      <c r="F11" s="988" t="s">
        <v>32</v>
      </c>
      <c r="G11" s="988" t="s">
        <v>536</v>
      </c>
      <c r="H11" s="988" t="str">
        <f t="shared" si="0"/>
        <v>PK4-NI-ME</v>
      </c>
      <c r="I11" s="1639"/>
      <c r="J11" s="949"/>
      <c r="K11" s="1625">
        <v>60</v>
      </c>
      <c r="L11" s="1626"/>
      <c r="M11" s="1625"/>
      <c r="N11" s="3613"/>
      <c r="O11" s="3743"/>
      <c r="P11" s="3743"/>
      <c r="Q11" s="3743"/>
      <c r="R11" s="3803"/>
      <c r="S11" s="3788"/>
      <c r="T11" s="637"/>
      <c r="U11" s="1251"/>
      <c r="V11" s="1251"/>
    </row>
    <row r="12" spans="1:23" s="973" customFormat="1" ht="12.75" customHeight="1">
      <c r="A12" s="1565" t="s">
        <v>315</v>
      </c>
      <c r="B12" s="1638" t="s">
        <v>1463</v>
      </c>
      <c r="C12" s="3673"/>
      <c r="D12" s="3760"/>
      <c r="E12" s="964" t="s">
        <v>713</v>
      </c>
      <c r="F12" s="988" t="s">
        <v>32</v>
      </c>
      <c r="G12" s="988" t="s">
        <v>536</v>
      </c>
      <c r="H12" s="988" t="str">
        <f t="shared" si="0"/>
        <v>PK4-NI-ME</v>
      </c>
      <c r="I12" s="1639"/>
      <c r="J12" s="949"/>
      <c r="K12" s="1625">
        <v>60</v>
      </c>
      <c r="L12" s="1626"/>
      <c r="M12" s="1625"/>
      <c r="N12" s="3613"/>
      <c r="O12" s="3743"/>
      <c r="P12" s="3743"/>
      <c r="Q12" s="3743"/>
      <c r="R12" s="3803"/>
      <c r="S12" s="3788"/>
      <c r="T12" s="637"/>
      <c r="U12" s="1251"/>
      <c r="V12" s="1251"/>
    </row>
    <row r="13" spans="1:23" s="973" customFormat="1" ht="12.75" customHeight="1" thickBot="1">
      <c r="A13" s="1565" t="s">
        <v>315</v>
      </c>
      <c r="B13" s="1638" t="s">
        <v>1464</v>
      </c>
      <c r="C13" s="3673"/>
      <c r="D13" s="3760"/>
      <c r="E13" s="964" t="s">
        <v>713</v>
      </c>
      <c r="F13" s="988" t="s">
        <v>32</v>
      </c>
      <c r="G13" s="988" t="s">
        <v>536</v>
      </c>
      <c r="H13" s="988" t="str">
        <f t="shared" si="0"/>
        <v>PK4-NI-ME</v>
      </c>
      <c r="I13" s="1639"/>
      <c r="J13" s="949"/>
      <c r="K13" s="1625">
        <v>60</v>
      </c>
      <c r="L13" s="1626"/>
      <c r="M13" s="1625"/>
      <c r="N13" s="3613"/>
      <c r="O13" s="3743"/>
      <c r="P13" s="3743"/>
      <c r="Q13" s="3743"/>
      <c r="R13" s="3803"/>
      <c r="S13" s="3788"/>
      <c r="T13" s="637"/>
      <c r="U13" s="1251"/>
      <c r="V13" s="1251"/>
    </row>
    <row r="14" spans="1:23" s="973" customFormat="1" ht="12.75" customHeight="1">
      <c r="A14" s="1549" t="s">
        <v>315</v>
      </c>
      <c r="B14" s="1571" t="s">
        <v>1465</v>
      </c>
      <c r="C14" s="3793">
        <v>364428</v>
      </c>
      <c r="D14" s="3759">
        <v>5729</v>
      </c>
      <c r="E14" s="974" t="s">
        <v>713</v>
      </c>
      <c r="F14" s="974" t="s">
        <v>32</v>
      </c>
      <c r="G14" s="974" t="s">
        <v>536</v>
      </c>
      <c r="H14" s="974" t="str">
        <f t="shared" si="0"/>
        <v>PK4-NI-ME</v>
      </c>
      <c r="I14" s="4360" t="s">
        <v>1482</v>
      </c>
      <c r="J14" s="1338" t="s">
        <v>1376</v>
      </c>
      <c r="K14" s="1336">
        <v>60</v>
      </c>
      <c r="L14" s="1495"/>
      <c r="M14" s="1496"/>
      <c r="N14" s="3799"/>
      <c r="O14" s="3742" t="s">
        <v>80</v>
      </c>
      <c r="P14" s="3742">
        <v>60</v>
      </c>
      <c r="Q14" s="3742">
        <v>2</v>
      </c>
      <c r="R14" s="3742">
        <f>P14*Q14</f>
        <v>120</v>
      </c>
      <c r="S14" s="3787" t="s">
        <v>383</v>
      </c>
      <c r="T14" s="637" t="s">
        <v>529</v>
      </c>
      <c r="U14" s="1251"/>
      <c r="V14" s="1251"/>
    </row>
    <row r="15" spans="1:23" s="973" customFormat="1" ht="12.75" customHeight="1">
      <c r="A15" s="1565" t="s">
        <v>315</v>
      </c>
      <c r="B15" s="1572" t="s">
        <v>1466</v>
      </c>
      <c r="C15" s="3673"/>
      <c r="D15" s="3760"/>
      <c r="E15" s="988" t="s">
        <v>713</v>
      </c>
      <c r="F15" s="988" t="s">
        <v>32</v>
      </c>
      <c r="G15" s="988" t="s">
        <v>536</v>
      </c>
      <c r="H15" s="988" t="str">
        <f t="shared" si="0"/>
        <v>PK4-NI-ME</v>
      </c>
      <c r="I15" s="4361"/>
      <c r="J15" s="1640" t="s">
        <v>1375</v>
      </c>
      <c r="K15" s="1641">
        <v>60</v>
      </c>
      <c r="L15" s="1172"/>
      <c r="M15" s="1173"/>
      <c r="N15" s="3800"/>
      <c r="O15" s="3743"/>
      <c r="P15" s="3743"/>
      <c r="Q15" s="3743"/>
      <c r="R15" s="3743"/>
      <c r="S15" s="3788"/>
      <c r="T15" s="637"/>
      <c r="U15" s="1251"/>
      <c r="V15" s="1251"/>
    </row>
    <row r="16" spans="1:23" s="973" customFormat="1" ht="12.75" customHeight="1">
      <c r="A16" s="1565" t="s">
        <v>315</v>
      </c>
      <c r="B16" s="1572" t="s">
        <v>1467</v>
      </c>
      <c r="C16" s="3673"/>
      <c r="D16" s="3760"/>
      <c r="E16" s="988" t="s">
        <v>713</v>
      </c>
      <c r="F16" s="988" t="s">
        <v>32</v>
      </c>
      <c r="G16" s="988" t="s">
        <v>536</v>
      </c>
      <c r="H16" s="988" t="str">
        <f t="shared" si="0"/>
        <v>PK4-NI-ME</v>
      </c>
      <c r="I16" s="4361"/>
      <c r="J16" s="1640" t="s">
        <v>1364</v>
      </c>
      <c r="K16" s="1641">
        <v>60</v>
      </c>
      <c r="L16" s="1172"/>
      <c r="M16" s="1173"/>
      <c r="N16" s="3800"/>
      <c r="O16" s="3743"/>
      <c r="P16" s="3743"/>
      <c r="Q16" s="3743"/>
      <c r="R16" s="3743"/>
      <c r="S16" s="3788"/>
      <c r="T16" s="637"/>
      <c r="U16" s="1251"/>
      <c r="V16" s="1251"/>
    </row>
    <row r="17" spans="1:22" s="973" customFormat="1" ht="12.75" customHeight="1">
      <c r="A17" s="1565" t="s">
        <v>315</v>
      </c>
      <c r="B17" s="1572" t="s">
        <v>1468</v>
      </c>
      <c r="C17" s="3673"/>
      <c r="D17" s="3760"/>
      <c r="E17" s="988" t="s">
        <v>713</v>
      </c>
      <c r="F17" s="988" t="s">
        <v>32</v>
      </c>
      <c r="G17" s="988" t="s">
        <v>536</v>
      </c>
      <c r="H17" s="988" t="str">
        <f t="shared" si="0"/>
        <v>PK4-NI-ME</v>
      </c>
      <c r="I17" s="4361"/>
      <c r="J17" s="1640" t="s">
        <v>1378</v>
      </c>
      <c r="K17" s="1641">
        <v>60</v>
      </c>
      <c r="L17" s="1172"/>
      <c r="M17" s="1173"/>
      <c r="N17" s="3800"/>
      <c r="O17" s="3743"/>
      <c r="P17" s="3743"/>
      <c r="Q17" s="3743"/>
      <c r="R17" s="3743"/>
      <c r="S17" s="3788"/>
      <c r="T17" s="637"/>
      <c r="U17" s="1251"/>
      <c r="V17" s="1251"/>
    </row>
    <row r="18" spans="1:22" s="973" customFormat="1" ht="12.75" customHeight="1">
      <c r="A18" s="1565" t="s">
        <v>315</v>
      </c>
      <c r="B18" s="1572" t="s">
        <v>1469</v>
      </c>
      <c r="C18" s="3673"/>
      <c r="D18" s="3760"/>
      <c r="E18" s="988" t="s">
        <v>713</v>
      </c>
      <c r="F18" s="988" t="s">
        <v>32</v>
      </c>
      <c r="G18" s="988" t="s">
        <v>536</v>
      </c>
      <c r="H18" s="988" t="str">
        <f t="shared" si="0"/>
        <v>PK4-NI-ME</v>
      </c>
      <c r="I18" s="4361"/>
      <c r="J18" s="1640"/>
      <c r="K18" s="1641">
        <v>60</v>
      </c>
      <c r="L18" s="1172"/>
      <c r="M18" s="1173"/>
      <c r="N18" s="3800"/>
      <c r="O18" s="3743"/>
      <c r="P18" s="3743"/>
      <c r="Q18" s="3743"/>
      <c r="R18" s="3743"/>
      <c r="S18" s="3788"/>
      <c r="T18" s="637"/>
      <c r="U18" s="1251"/>
      <c r="V18" s="1251"/>
    </row>
    <row r="19" spans="1:22" s="973" customFormat="1" ht="12.75" customHeight="1">
      <c r="A19" s="1565" t="s">
        <v>315</v>
      </c>
      <c r="B19" s="1572" t="s">
        <v>1470</v>
      </c>
      <c r="C19" s="3673"/>
      <c r="D19" s="3760"/>
      <c r="E19" s="988" t="s">
        <v>713</v>
      </c>
      <c r="F19" s="988" t="s">
        <v>32</v>
      </c>
      <c r="G19" s="988" t="s">
        <v>536</v>
      </c>
      <c r="H19" s="988" t="str">
        <f t="shared" si="0"/>
        <v>PK4-NI-ME</v>
      </c>
      <c r="I19" s="4361"/>
      <c r="J19" s="1640"/>
      <c r="K19" s="1641">
        <v>60</v>
      </c>
      <c r="L19" s="1172"/>
      <c r="M19" s="1173"/>
      <c r="N19" s="3800"/>
      <c r="O19" s="3743"/>
      <c r="P19" s="3743"/>
      <c r="Q19" s="3743"/>
      <c r="R19" s="3743"/>
      <c r="S19" s="3788"/>
      <c r="T19" s="637"/>
      <c r="U19" s="1251"/>
      <c r="V19" s="1251"/>
    </row>
    <row r="20" spans="1:22" s="973" customFormat="1" ht="12.75" customHeight="1">
      <c r="A20" s="1565" t="s">
        <v>315</v>
      </c>
      <c r="B20" s="1572" t="s">
        <v>1471</v>
      </c>
      <c r="C20" s="3673"/>
      <c r="D20" s="3760"/>
      <c r="E20" s="988" t="s">
        <v>713</v>
      </c>
      <c r="F20" s="988" t="s">
        <v>32</v>
      </c>
      <c r="G20" s="988" t="s">
        <v>536</v>
      </c>
      <c r="H20" s="988" t="str">
        <f t="shared" si="0"/>
        <v>PK4-NI-ME</v>
      </c>
      <c r="I20" s="4361"/>
      <c r="J20" s="1640"/>
      <c r="K20" s="1641">
        <v>60</v>
      </c>
      <c r="L20" s="1172"/>
      <c r="M20" s="1173"/>
      <c r="N20" s="3800"/>
      <c r="O20" s="3743"/>
      <c r="P20" s="3743"/>
      <c r="Q20" s="3743"/>
      <c r="R20" s="3743"/>
      <c r="S20" s="3788"/>
      <c r="T20" s="637"/>
      <c r="U20" s="1251"/>
      <c r="V20" s="1251"/>
    </row>
    <row r="21" spans="1:22" s="973" customFormat="1" ht="12.75" customHeight="1">
      <c r="A21" s="1565" t="s">
        <v>315</v>
      </c>
      <c r="B21" s="1572" t="s">
        <v>1472</v>
      </c>
      <c r="C21" s="3673"/>
      <c r="D21" s="3760"/>
      <c r="E21" s="988" t="s">
        <v>713</v>
      </c>
      <c r="F21" s="988" t="s">
        <v>32</v>
      </c>
      <c r="G21" s="988" t="s">
        <v>536</v>
      </c>
      <c r="H21" s="988" t="str">
        <f t="shared" si="0"/>
        <v>PK4-NI-ME</v>
      </c>
      <c r="I21" s="4361"/>
      <c r="J21" s="1640"/>
      <c r="K21" s="1641">
        <v>60</v>
      </c>
      <c r="L21" s="1172"/>
      <c r="M21" s="1173"/>
      <c r="N21" s="3800"/>
      <c r="O21" s="3743"/>
      <c r="P21" s="3743"/>
      <c r="Q21" s="3743"/>
      <c r="R21" s="3743"/>
      <c r="S21" s="3788"/>
      <c r="T21" s="637"/>
      <c r="U21" s="1251"/>
      <c r="V21" s="1251"/>
    </row>
    <row r="22" spans="1:22" s="973" customFormat="1" ht="12.75" customHeight="1">
      <c r="A22" s="1565" t="s">
        <v>315</v>
      </c>
      <c r="B22" s="1572" t="s">
        <v>1473</v>
      </c>
      <c r="C22" s="3673"/>
      <c r="D22" s="3760"/>
      <c r="E22" s="988" t="s">
        <v>713</v>
      </c>
      <c r="F22" s="988" t="s">
        <v>32</v>
      </c>
      <c r="G22" s="988" t="s">
        <v>536</v>
      </c>
      <c r="H22" s="988" t="str">
        <f t="shared" si="0"/>
        <v>PK4-NI-ME</v>
      </c>
      <c r="I22" s="4361"/>
      <c r="J22" s="1640"/>
      <c r="K22" s="1641">
        <v>60</v>
      </c>
      <c r="L22" s="1172"/>
      <c r="M22" s="1173"/>
      <c r="N22" s="3800"/>
      <c r="O22" s="3743"/>
      <c r="P22" s="3743"/>
      <c r="Q22" s="3743"/>
      <c r="R22" s="3743"/>
      <c r="S22" s="3788"/>
      <c r="T22" s="637"/>
      <c r="U22" s="1251"/>
      <c r="V22" s="1251"/>
    </row>
    <row r="23" spans="1:22" s="973" customFormat="1" ht="12.75" customHeight="1">
      <c r="A23" s="1565" t="s">
        <v>315</v>
      </c>
      <c r="B23" s="1572" t="s">
        <v>1474</v>
      </c>
      <c r="C23" s="3673"/>
      <c r="D23" s="3760"/>
      <c r="E23" s="988" t="s">
        <v>713</v>
      </c>
      <c r="F23" s="988" t="s">
        <v>32</v>
      </c>
      <c r="G23" s="988" t="s">
        <v>536</v>
      </c>
      <c r="H23" s="988" t="str">
        <f t="shared" si="0"/>
        <v>PK4-NI-ME</v>
      </c>
      <c r="I23" s="4361"/>
      <c r="J23" s="1640"/>
      <c r="K23" s="1641">
        <v>60</v>
      </c>
      <c r="L23" s="1172"/>
      <c r="M23" s="1173"/>
      <c r="N23" s="3800"/>
      <c r="O23" s="3743"/>
      <c r="P23" s="3743"/>
      <c r="Q23" s="3743"/>
      <c r="R23" s="3743"/>
      <c r="S23" s="3788"/>
      <c r="T23" s="637"/>
      <c r="U23" s="1251"/>
      <c r="V23" s="1251"/>
    </row>
    <row r="24" spans="1:22" s="973" customFormat="1" ht="12.75" customHeight="1">
      <c r="A24" s="1565" t="s">
        <v>315</v>
      </c>
      <c r="B24" s="1572" t="s">
        <v>1475</v>
      </c>
      <c r="C24" s="3673"/>
      <c r="D24" s="3760"/>
      <c r="E24" s="977" t="s">
        <v>713</v>
      </c>
      <c r="F24" s="977" t="s">
        <v>32</v>
      </c>
      <c r="G24" s="977" t="s">
        <v>536</v>
      </c>
      <c r="H24" s="977" t="str">
        <f t="shared" si="0"/>
        <v>PK4-NI-ME</v>
      </c>
      <c r="I24" s="4361"/>
      <c r="J24" s="1359"/>
      <c r="K24" s="1574">
        <v>60</v>
      </c>
      <c r="L24" s="1575"/>
      <c r="M24" s="1576"/>
      <c r="N24" s="3800"/>
      <c r="O24" s="3743"/>
      <c r="P24" s="3743"/>
      <c r="Q24" s="3743"/>
      <c r="R24" s="3743"/>
      <c r="S24" s="3788"/>
      <c r="T24" s="637"/>
      <c r="U24" s="1251"/>
      <c r="V24" s="1251"/>
    </row>
    <row r="25" spans="1:22" s="973" customFormat="1" ht="12.75" customHeight="1">
      <c r="A25" s="1565" t="s">
        <v>315</v>
      </c>
      <c r="B25" s="1572" t="s">
        <v>1476</v>
      </c>
      <c r="C25" s="3673"/>
      <c r="D25" s="3760"/>
      <c r="E25" s="977" t="s">
        <v>713</v>
      </c>
      <c r="F25" s="977" t="s">
        <v>32</v>
      </c>
      <c r="G25" s="977" t="s">
        <v>536</v>
      </c>
      <c r="H25" s="977" t="str">
        <f t="shared" si="0"/>
        <v>PK4-NI-ME</v>
      </c>
      <c r="I25" s="4361"/>
      <c r="J25" s="1359"/>
      <c r="K25" s="1574">
        <v>60</v>
      </c>
      <c r="L25" s="1575"/>
      <c r="M25" s="1576"/>
      <c r="N25" s="3800"/>
      <c r="O25" s="3743"/>
      <c r="P25" s="3743"/>
      <c r="Q25" s="3743"/>
      <c r="R25" s="3743"/>
      <c r="S25" s="3788"/>
      <c r="T25" s="637"/>
      <c r="U25" s="1251"/>
      <c r="V25" s="1251"/>
    </row>
    <row r="26" spans="1:22" s="973" customFormat="1" ht="12.75" customHeight="1">
      <c r="A26" s="1565" t="s">
        <v>315</v>
      </c>
      <c r="B26" s="1572" t="s">
        <v>1477</v>
      </c>
      <c r="C26" s="3673"/>
      <c r="D26" s="3760"/>
      <c r="E26" s="977" t="s">
        <v>713</v>
      </c>
      <c r="F26" s="977" t="s">
        <v>32</v>
      </c>
      <c r="G26" s="977" t="s">
        <v>536</v>
      </c>
      <c r="H26" s="977" t="str">
        <f t="shared" si="0"/>
        <v>PK4-NI-ME</v>
      </c>
      <c r="I26" s="4361"/>
      <c r="J26" s="1359"/>
      <c r="K26" s="1574">
        <v>60</v>
      </c>
      <c r="L26" s="1575"/>
      <c r="M26" s="1576"/>
      <c r="N26" s="3800"/>
      <c r="O26" s="3743"/>
      <c r="P26" s="3743"/>
      <c r="Q26" s="3743"/>
      <c r="R26" s="3743"/>
      <c r="S26" s="3788"/>
      <c r="T26" s="637"/>
      <c r="U26" s="1251"/>
      <c r="V26" s="1251"/>
    </row>
    <row r="27" spans="1:22" s="973" customFormat="1" ht="12.75" customHeight="1">
      <c r="A27" s="1565" t="s">
        <v>315</v>
      </c>
      <c r="B27" s="1572" t="s">
        <v>1478</v>
      </c>
      <c r="C27" s="3673"/>
      <c r="D27" s="3760"/>
      <c r="E27" s="977" t="s">
        <v>713</v>
      </c>
      <c r="F27" s="977" t="s">
        <v>32</v>
      </c>
      <c r="G27" s="977" t="s">
        <v>536</v>
      </c>
      <c r="H27" s="977" t="str">
        <f t="shared" si="0"/>
        <v>PK4-NI-ME</v>
      </c>
      <c r="I27" s="4361"/>
      <c r="J27" s="1359"/>
      <c r="K27" s="1574">
        <v>60</v>
      </c>
      <c r="L27" s="1575"/>
      <c r="M27" s="1576"/>
      <c r="N27" s="3800"/>
      <c r="O27" s="3743"/>
      <c r="P27" s="3743"/>
      <c r="Q27" s="3743"/>
      <c r="R27" s="3743"/>
      <c r="S27" s="3788"/>
      <c r="T27" s="637"/>
      <c r="U27" s="1251"/>
      <c r="V27" s="1251"/>
    </row>
    <row r="28" spans="1:22" s="973" customFormat="1" ht="12.75" customHeight="1">
      <c r="A28" s="1565" t="s">
        <v>315</v>
      </c>
      <c r="B28" s="1572" t="s">
        <v>1479</v>
      </c>
      <c r="C28" s="3673"/>
      <c r="D28" s="3760"/>
      <c r="E28" s="977" t="s">
        <v>713</v>
      </c>
      <c r="F28" s="977" t="s">
        <v>32</v>
      </c>
      <c r="G28" s="977" t="s">
        <v>536</v>
      </c>
      <c r="H28" s="977" t="str">
        <f t="shared" si="0"/>
        <v>PK4-NI-ME</v>
      </c>
      <c r="I28" s="4361"/>
      <c r="J28" s="1359"/>
      <c r="K28" s="1574">
        <v>60</v>
      </c>
      <c r="L28" s="1575"/>
      <c r="M28" s="1576"/>
      <c r="N28" s="3800"/>
      <c r="O28" s="3743"/>
      <c r="P28" s="3743"/>
      <c r="Q28" s="3743"/>
      <c r="R28" s="3743"/>
      <c r="S28" s="3788"/>
      <c r="T28" s="637"/>
      <c r="U28" s="1251"/>
      <c r="V28" s="1251"/>
    </row>
    <row r="29" spans="1:22" s="973" customFormat="1" ht="12.75" customHeight="1" thickBot="1">
      <c r="A29" s="1565" t="s">
        <v>315</v>
      </c>
      <c r="B29" s="1572" t="s">
        <v>1480</v>
      </c>
      <c r="C29" s="3794"/>
      <c r="D29" s="3795"/>
      <c r="E29" s="977" t="s">
        <v>713</v>
      </c>
      <c r="F29" s="977" t="s">
        <v>32</v>
      </c>
      <c r="G29" s="977" t="s">
        <v>536</v>
      </c>
      <c r="H29" s="977" t="str">
        <f t="shared" si="0"/>
        <v>PK4-NI-ME</v>
      </c>
      <c r="I29" s="4362"/>
      <c r="J29" s="1359"/>
      <c r="K29" s="1574">
        <v>60</v>
      </c>
      <c r="L29" s="1575"/>
      <c r="M29" s="1576"/>
      <c r="N29" s="3801"/>
      <c r="O29" s="3548"/>
      <c r="P29" s="3548"/>
      <c r="Q29" s="3548"/>
      <c r="R29" s="3548"/>
      <c r="S29" s="3789"/>
      <c r="T29" s="637"/>
      <c r="U29" s="1251"/>
      <c r="V29" s="1251"/>
    </row>
    <row r="30" spans="1:22" s="973" customFormat="1" ht="12.75" customHeight="1">
      <c r="A30" s="1549" t="s">
        <v>315</v>
      </c>
      <c r="B30" s="3790" t="s">
        <v>1481</v>
      </c>
      <c r="C30" s="3793">
        <v>364429</v>
      </c>
      <c r="D30" s="3759">
        <v>5730</v>
      </c>
      <c r="E30" s="974" t="s">
        <v>713</v>
      </c>
      <c r="F30" s="974" t="s">
        <v>32</v>
      </c>
      <c r="G30" s="974" t="s">
        <v>536</v>
      </c>
      <c r="H30" s="974" t="str">
        <f t="shared" si="0"/>
        <v>PK4-NI-ME</v>
      </c>
      <c r="I30" s="3796" t="s">
        <v>1481</v>
      </c>
      <c r="J30" s="1338" t="s">
        <v>1377</v>
      </c>
      <c r="K30" s="1336">
        <v>60</v>
      </c>
      <c r="L30" s="1495"/>
      <c r="M30" s="1496"/>
      <c r="N30" s="3799"/>
      <c r="O30" s="3742" t="s">
        <v>80</v>
      </c>
      <c r="P30" s="3742">
        <v>60</v>
      </c>
      <c r="Q30" s="3742">
        <v>2</v>
      </c>
      <c r="R30" s="3742">
        <f>P30*Q30</f>
        <v>120</v>
      </c>
      <c r="S30" s="3787" t="s">
        <v>383</v>
      </c>
      <c r="T30" s="637" t="s">
        <v>529</v>
      </c>
      <c r="U30" s="1251"/>
      <c r="V30" s="1251"/>
    </row>
    <row r="31" spans="1:22" s="973" customFormat="1" ht="12.75" customHeight="1">
      <c r="A31" s="1565" t="s">
        <v>315</v>
      </c>
      <c r="B31" s="3791"/>
      <c r="C31" s="3673"/>
      <c r="D31" s="3760"/>
      <c r="E31" s="977" t="s">
        <v>713</v>
      </c>
      <c r="F31" s="977" t="s">
        <v>32</v>
      </c>
      <c r="G31" s="977" t="s">
        <v>536</v>
      </c>
      <c r="H31" s="977" t="str">
        <f t="shared" si="0"/>
        <v>PK4-NI-ME</v>
      </c>
      <c r="I31" s="3797"/>
      <c r="J31" s="1359" t="s">
        <v>1365</v>
      </c>
      <c r="K31" s="1574">
        <v>60</v>
      </c>
      <c r="L31" s="1575"/>
      <c r="M31" s="1576"/>
      <c r="N31" s="3800"/>
      <c r="O31" s="3743"/>
      <c r="P31" s="3743"/>
      <c r="Q31" s="3743"/>
      <c r="R31" s="3743"/>
      <c r="S31" s="3788"/>
      <c r="T31" s="637"/>
      <c r="U31" s="1251"/>
      <c r="V31" s="1251"/>
    </row>
    <row r="32" spans="1:22" s="973" customFormat="1" ht="12.75" customHeight="1" thickBot="1">
      <c r="A32" s="1550" t="s">
        <v>315</v>
      </c>
      <c r="B32" s="3792"/>
      <c r="C32" s="3794"/>
      <c r="D32" s="3795"/>
      <c r="E32" s="614" t="s">
        <v>713</v>
      </c>
      <c r="F32" s="614" t="s">
        <v>32</v>
      </c>
      <c r="G32" s="614" t="s">
        <v>536</v>
      </c>
      <c r="H32" s="614" t="str">
        <f t="shared" si="0"/>
        <v>PK4-NI-ME</v>
      </c>
      <c r="I32" s="3798"/>
      <c r="J32" s="1339" t="s">
        <v>1381</v>
      </c>
      <c r="K32" s="1577">
        <v>60</v>
      </c>
      <c r="L32" s="1578"/>
      <c r="M32" s="1579"/>
      <c r="N32" s="3801"/>
      <c r="O32" s="3548"/>
      <c r="P32" s="3548"/>
      <c r="Q32" s="3548"/>
      <c r="R32" s="3548"/>
      <c r="S32" s="3789"/>
      <c r="T32" s="637"/>
      <c r="U32" s="1251"/>
      <c r="V32" s="1251"/>
    </row>
    <row r="33" spans="1:22" s="973" customFormat="1" ht="12.75" customHeight="1">
      <c r="A33" s="1549" t="s">
        <v>315</v>
      </c>
      <c r="B33" s="3790" t="s">
        <v>356</v>
      </c>
      <c r="C33" s="3793">
        <v>364430</v>
      </c>
      <c r="D33" s="3759">
        <v>5731</v>
      </c>
      <c r="E33" s="974" t="s">
        <v>713</v>
      </c>
      <c r="F33" s="974" t="s">
        <v>32</v>
      </c>
      <c r="G33" s="974" t="s">
        <v>536</v>
      </c>
      <c r="H33" s="974" t="str">
        <f t="shared" si="0"/>
        <v>PK4-NI-ME</v>
      </c>
      <c r="I33" s="3796" t="s">
        <v>356</v>
      </c>
      <c r="J33" s="1631" t="s">
        <v>1513</v>
      </c>
      <c r="K33" s="1336">
        <v>60</v>
      </c>
      <c r="L33" s="1495"/>
      <c r="M33" s="1496"/>
      <c r="N33" s="3799"/>
      <c r="O33" s="3742" t="s">
        <v>80</v>
      </c>
      <c r="P33" s="3742">
        <v>60</v>
      </c>
      <c r="Q33" s="3742">
        <v>2</v>
      </c>
      <c r="R33" s="3742">
        <f>P33*Q33</f>
        <v>120</v>
      </c>
      <c r="S33" s="3787" t="s">
        <v>383</v>
      </c>
      <c r="T33" s="637" t="s">
        <v>529</v>
      </c>
      <c r="U33" s="1251"/>
      <c r="V33" s="1251"/>
    </row>
    <row r="34" spans="1:22" s="973" customFormat="1" ht="12.75" customHeight="1">
      <c r="A34" s="1565" t="s">
        <v>315</v>
      </c>
      <c r="B34" s="3791"/>
      <c r="C34" s="3673"/>
      <c r="D34" s="3760"/>
      <c r="E34" s="977" t="s">
        <v>713</v>
      </c>
      <c r="F34" s="977" t="s">
        <v>32</v>
      </c>
      <c r="G34" s="977" t="s">
        <v>536</v>
      </c>
      <c r="H34" s="977" t="str">
        <f t="shared" si="0"/>
        <v>PK4-NI-ME</v>
      </c>
      <c r="I34" s="3797"/>
      <c r="J34" s="1143" t="s">
        <v>1382</v>
      </c>
      <c r="K34" s="1574">
        <v>60</v>
      </c>
      <c r="L34" s="1575"/>
      <c r="M34" s="1576"/>
      <c r="N34" s="3800"/>
      <c r="O34" s="3743"/>
      <c r="P34" s="3743"/>
      <c r="Q34" s="3743"/>
      <c r="R34" s="3743"/>
      <c r="S34" s="3788"/>
      <c r="T34" s="637"/>
      <c r="U34" s="1251"/>
      <c r="V34" s="1251"/>
    </row>
    <row r="35" spans="1:22" s="973" customFormat="1" ht="12.75" customHeight="1">
      <c r="A35" s="1565" t="s">
        <v>315</v>
      </c>
      <c r="B35" s="3791"/>
      <c r="C35" s="3673"/>
      <c r="D35" s="3760"/>
      <c r="E35" s="977" t="s">
        <v>713</v>
      </c>
      <c r="F35" s="977" t="s">
        <v>32</v>
      </c>
      <c r="G35" s="977" t="s">
        <v>536</v>
      </c>
      <c r="H35" s="977" t="str">
        <f t="shared" si="0"/>
        <v>PK4-NI-ME</v>
      </c>
      <c r="I35" s="3797"/>
      <c r="J35" s="1143" t="s">
        <v>1366</v>
      </c>
      <c r="K35" s="1574">
        <v>60</v>
      </c>
      <c r="L35" s="1575"/>
      <c r="M35" s="1576"/>
      <c r="N35" s="3800"/>
      <c r="O35" s="3743"/>
      <c r="P35" s="3743"/>
      <c r="Q35" s="3743"/>
      <c r="R35" s="3743"/>
      <c r="S35" s="3788"/>
      <c r="T35" s="637"/>
      <c r="U35" s="1251"/>
      <c r="V35" s="1251"/>
    </row>
    <row r="36" spans="1:22" s="973" customFormat="1" ht="12.75" customHeight="1">
      <c r="A36" s="1565" t="s">
        <v>315</v>
      </c>
      <c r="B36" s="3791"/>
      <c r="C36" s="3673"/>
      <c r="D36" s="3760"/>
      <c r="E36" s="977" t="s">
        <v>713</v>
      </c>
      <c r="F36" s="977" t="s">
        <v>32</v>
      </c>
      <c r="G36" s="977" t="s">
        <v>536</v>
      </c>
      <c r="H36" s="977" t="str">
        <f t="shared" si="0"/>
        <v>PK4-NI-ME</v>
      </c>
      <c r="I36" s="3797"/>
      <c r="J36" s="1143" t="s">
        <v>1367</v>
      </c>
      <c r="K36" s="1574">
        <v>60</v>
      </c>
      <c r="L36" s="1575"/>
      <c r="M36" s="1576"/>
      <c r="N36" s="3800"/>
      <c r="O36" s="3743"/>
      <c r="P36" s="3743"/>
      <c r="Q36" s="3743"/>
      <c r="R36" s="3743"/>
      <c r="S36" s="3788"/>
      <c r="T36" s="637"/>
      <c r="U36" s="1251"/>
      <c r="V36" s="1251"/>
    </row>
    <row r="37" spans="1:22" s="973" customFormat="1" ht="12.75" customHeight="1" thickBot="1">
      <c r="A37" s="1550" t="s">
        <v>315</v>
      </c>
      <c r="B37" s="3792"/>
      <c r="C37" s="3794"/>
      <c r="D37" s="3795"/>
      <c r="E37" s="614" t="s">
        <v>713</v>
      </c>
      <c r="F37" s="614" t="s">
        <v>32</v>
      </c>
      <c r="G37" s="614" t="s">
        <v>536</v>
      </c>
      <c r="H37" s="614" t="str">
        <f t="shared" si="0"/>
        <v>PK4-NI-ME</v>
      </c>
      <c r="I37" s="3798"/>
      <c r="J37" s="1632" t="s">
        <v>1368</v>
      </c>
      <c r="K37" s="1577">
        <v>60</v>
      </c>
      <c r="L37" s="1578"/>
      <c r="M37" s="1579"/>
      <c r="N37" s="3801"/>
      <c r="O37" s="3548"/>
      <c r="P37" s="3548"/>
      <c r="Q37" s="3548"/>
      <c r="R37" s="3548"/>
      <c r="S37" s="3789"/>
      <c r="T37" s="637"/>
      <c r="U37" s="1251"/>
      <c r="V37" s="1251"/>
    </row>
  </sheetData>
  <autoFilter ref="A5:S13" xr:uid="{F34ACF59-8687-4512-BF31-BD56A6BFBA7E}"/>
  <mergeCells count="38">
    <mergeCell ref="C2:K2"/>
    <mergeCell ref="C6:C13"/>
    <mergeCell ref="D6:D13"/>
    <mergeCell ref="N6:N13"/>
    <mergeCell ref="O6:O13"/>
    <mergeCell ref="Q6:Q13"/>
    <mergeCell ref="R6:R13"/>
    <mergeCell ref="S6:S13"/>
    <mergeCell ref="C14:C29"/>
    <mergeCell ref="D14:D29"/>
    <mergeCell ref="I14:I29"/>
    <mergeCell ref="N14:N29"/>
    <mergeCell ref="O14:O29"/>
    <mergeCell ref="P14:P29"/>
    <mergeCell ref="Q14:Q29"/>
    <mergeCell ref="P6:P13"/>
    <mergeCell ref="R14:R29"/>
    <mergeCell ref="S14:S29"/>
    <mergeCell ref="B30:B32"/>
    <mergeCell ref="C30:C32"/>
    <mergeCell ref="D30:D32"/>
    <mergeCell ref="I30:I32"/>
    <mergeCell ref="N30:N32"/>
    <mergeCell ref="O30:O32"/>
    <mergeCell ref="P30:P32"/>
    <mergeCell ref="Q30:Q32"/>
    <mergeCell ref="R33:R37"/>
    <mergeCell ref="S33:S37"/>
    <mergeCell ref="R30:R32"/>
    <mergeCell ref="S30:S32"/>
    <mergeCell ref="O33:O37"/>
    <mergeCell ref="P33:P37"/>
    <mergeCell ref="Q33:Q37"/>
    <mergeCell ref="B33:B37"/>
    <mergeCell ref="C33:C37"/>
    <mergeCell ref="D33:D37"/>
    <mergeCell ref="I33:I37"/>
    <mergeCell ref="N33:N37"/>
  </mergeCells>
  <phoneticPr fontId="71" type="noConversion"/>
  <conditionalFormatting sqref="J6:J37">
    <cfRule type="expression" dxfId="52" priority="1" stopIfTrue="1">
      <formula>IF(FIND("Flume Transfer Blower",$K6)&gt;0,1,0)</formula>
    </cfRule>
  </conditionalFormatting>
  <dataValidations count="2">
    <dataValidation type="list" allowBlank="1" showInputMessage="1" showErrorMessage="1" sqref="G6:G37" xr:uid="{9CA8BD0F-8A2E-4949-8DE8-B34F27F126A3}">
      <formula1>$U$6:$U$13</formula1>
    </dataValidation>
    <dataValidation type="list" allowBlank="1" showInputMessage="1" showErrorMessage="1" sqref="F6:F37" xr:uid="{9FE0194E-A173-46EB-AF14-BAEA98D1BEA5}">
      <formula1>$V$6:$V$13</formula1>
    </dataValidation>
  </dataValidations>
  <printOptions horizontalCentered="1"/>
  <pageMargins left="0.23622047244094491" right="0.23622047244094491" top="0.19685039370078741" bottom="0.39370078740157483" header="0.15748031496062992" footer="0.19685039370078741"/>
  <pageSetup paperSize="9" scale="71" fitToHeight="0" orientation="landscape" r:id="rId1"/>
  <headerFooter>
    <oddFooter>&amp;L&amp;8&amp;A : PM Master Plan&amp;R&amp;8Page &amp;P / &amp;N</oddFooter>
  </headerFooter>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0C11-51BB-401E-90C5-7761E3F60471}">
  <sheetPr>
    <tabColor rgb="FF7030A0"/>
    <pageSetUpPr fitToPage="1"/>
  </sheetPr>
  <dimension ref="A1:V82"/>
  <sheetViews>
    <sheetView zoomScaleNormal="100" workbookViewId="0">
      <pane xSplit="2" ySplit="5" topLeftCell="C59" activePane="bottomRight" state="frozen"/>
      <selection activeCell="B7" sqref="B7:B22"/>
      <selection pane="topRight" activeCell="B7" sqref="B7:B22"/>
      <selection pane="bottomLeft" activeCell="B7" sqref="B7:B22"/>
      <selection pane="bottomRight" activeCell="C74" sqref="C74:C76"/>
    </sheetView>
  </sheetViews>
  <sheetFormatPr defaultColWidth="9.140625" defaultRowHeight="12.75" outlineLevelCol="1"/>
  <cols>
    <col min="1" max="1" width="6.5703125" style="1" customWidth="1"/>
    <col min="2" max="2" width="33.42578125" style="2" customWidth="1"/>
    <col min="3" max="3" width="17" style="278" customWidth="1"/>
    <col min="4" max="4" width="12.140625" style="278" customWidth="1"/>
    <col min="5" max="5" width="9.7109375" style="43" customWidth="1"/>
    <col min="6" max="7" width="6.7109375" style="43" customWidth="1"/>
    <col min="8" max="8" width="12.85546875" style="43" customWidth="1"/>
    <col min="9" max="9" width="26.28515625" style="4" customWidth="1"/>
    <col min="10" max="10" width="53" style="4" customWidth="1"/>
    <col min="11" max="11" width="8.85546875" style="3" customWidth="1"/>
    <col min="12" max="12" width="18" style="52" hidden="1" customWidth="1" outlineLevel="1"/>
    <col min="13" max="13" width="7.140625" style="3" customWidth="1" collapsed="1"/>
    <col min="14" max="14" width="7.140625" style="3" customWidth="1"/>
    <col min="15" max="15" width="7.5703125" style="3" customWidth="1" collapsed="1"/>
    <col min="16" max="16" width="7.5703125" style="3" customWidth="1"/>
    <col min="17" max="17" width="8.85546875" style="3" customWidth="1"/>
    <col min="18" max="18" width="9" style="4" customWidth="1"/>
    <col min="19" max="19" width="19.28515625" style="52" customWidth="1"/>
    <col min="20" max="20" width="8.7109375" style="3" customWidth="1"/>
    <col min="21" max="21" width="7.7109375" style="3" customWidth="1"/>
    <col min="22" max="22" width="23.42578125" style="4" customWidth="1"/>
    <col min="23" max="23" width="15.7109375" style="4" customWidth="1"/>
    <col min="24" max="16384" width="9.140625" style="4"/>
  </cols>
  <sheetData>
    <row r="1" spans="1:22" ht="13.5" hidden="1" thickBot="1"/>
    <row r="2" spans="1:22" s="502" customFormat="1" ht="30" hidden="1" customHeight="1" thickBot="1">
      <c r="A2" s="503"/>
      <c r="C2" s="3812" t="s">
        <v>1333</v>
      </c>
      <c r="D2" s="3813"/>
      <c r="E2" s="3813"/>
      <c r="F2" s="3813"/>
      <c r="G2" s="3813"/>
      <c r="H2" s="3813"/>
      <c r="I2" s="3813"/>
      <c r="J2" s="3813"/>
      <c r="K2" s="3814"/>
      <c r="L2" s="501"/>
      <c r="S2" s="501"/>
      <c r="T2" s="503"/>
      <c r="U2" s="503"/>
    </row>
    <row r="3" spans="1:22" s="502" customFormat="1" ht="15" hidden="1">
      <c r="A3" s="503"/>
      <c r="C3" s="577" t="s">
        <v>44</v>
      </c>
      <c r="D3" s="577" t="s">
        <v>62</v>
      </c>
      <c r="E3" s="506"/>
      <c r="F3" s="506"/>
      <c r="G3" s="506"/>
      <c r="H3" s="506"/>
      <c r="K3" s="503"/>
      <c r="L3" s="501"/>
      <c r="M3" s="503"/>
      <c r="N3" s="503"/>
      <c r="O3" s="503"/>
      <c r="P3" s="503"/>
      <c r="Q3" s="503"/>
      <c r="S3" s="501"/>
      <c r="T3" s="503"/>
      <c r="U3" s="503"/>
    </row>
    <row r="4" spans="1:22" s="502" customFormat="1" ht="15" hidden="1">
      <c r="A4" s="503"/>
      <c r="C4" s="578">
        <f>SUBTOTAL(2,C6:C61)</f>
        <v>11</v>
      </c>
      <c r="D4" s="578">
        <f>SUBTOTAL(2,D6:D61)</f>
        <v>11</v>
      </c>
      <c r="E4" s="506"/>
      <c r="F4" s="506"/>
      <c r="G4" s="506"/>
      <c r="H4" s="506"/>
      <c r="K4" s="507"/>
      <c r="L4" s="501"/>
      <c r="M4" s="507"/>
      <c r="N4" s="507"/>
      <c r="O4" s="507"/>
      <c r="P4" s="507"/>
      <c r="Q4" s="507"/>
      <c r="S4" s="501"/>
      <c r="T4" s="503"/>
      <c r="U4" s="503"/>
    </row>
    <row r="5" spans="1:22" s="514" customFormat="1" ht="14.25" customHeight="1" thickBot="1">
      <c r="A5" s="499" t="s">
        <v>0</v>
      </c>
      <c r="B5" s="499" t="s">
        <v>1</v>
      </c>
      <c r="C5" s="500" t="s">
        <v>44</v>
      </c>
      <c r="D5" s="500" t="s">
        <v>62</v>
      </c>
      <c r="E5" s="500" t="s">
        <v>537</v>
      </c>
      <c r="F5" s="500" t="s">
        <v>527</v>
      </c>
      <c r="G5" s="500" t="s">
        <v>535</v>
      </c>
      <c r="H5" s="500" t="s">
        <v>45</v>
      </c>
      <c r="I5" s="499" t="s">
        <v>2</v>
      </c>
      <c r="J5" s="499" t="s">
        <v>3</v>
      </c>
      <c r="K5" s="499" t="s">
        <v>4</v>
      </c>
      <c r="L5" s="499" t="s">
        <v>5</v>
      </c>
      <c r="M5" s="499" t="s">
        <v>51</v>
      </c>
      <c r="N5" s="499" t="s">
        <v>52</v>
      </c>
      <c r="O5" s="499" t="s">
        <v>54</v>
      </c>
      <c r="P5" s="499" t="s">
        <v>50</v>
      </c>
      <c r="Q5" s="499" t="s">
        <v>53</v>
      </c>
      <c r="R5" s="499" t="s">
        <v>382</v>
      </c>
      <c r="S5" s="432"/>
      <c r="T5" s="510" t="s">
        <v>535</v>
      </c>
      <c r="U5" s="510" t="s">
        <v>527</v>
      </c>
    </row>
    <row r="6" spans="1:22" s="437" customFormat="1" ht="12.75" customHeight="1">
      <c r="A6" s="1444" t="s">
        <v>1314</v>
      </c>
      <c r="B6" s="1176" t="s">
        <v>1328</v>
      </c>
      <c r="C6" s="4768">
        <v>364152</v>
      </c>
      <c r="D6" s="4774">
        <v>5584</v>
      </c>
      <c r="E6" s="1177" t="s">
        <v>695</v>
      </c>
      <c r="F6" s="1177" t="s">
        <v>32</v>
      </c>
      <c r="G6" s="1177" t="s">
        <v>536</v>
      </c>
      <c r="H6" s="1177" t="str">
        <f>A6&amp;"-"&amp;E6&amp;F6&amp;"-"&amp;G6</f>
        <v>PH-MI-ME</v>
      </c>
      <c r="I6" s="4777" t="s">
        <v>1335</v>
      </c>
      <c r="J6" s="1178" t="s">
        <v>1318</v>
      </c>
      <c r="K6" s="4771" t="str">
        <f t="shared" ref="K6" si="0">_xlfn.IFS(E6="M","30",E6="M","30")</f>
        <v>30</v>
      </c>
      <c r="L6" s="407"/>
      <c r="M6" s="3402" t="s">
        <v>80</v>
      </c>
      <c r="N6" s="3402"/>
      <c r="O6" s="3402">
        <v>10</v>
      </c>
      <c r="P6" s="3402">
        <v>1</v>
      </c>
      <c r="Q6" s="3402">
        <f>SUM(O6*P6)</f>
        <v>10</v>
      </c>
      <c r="R6" s="4354" t="s">
        <v>383</v>
      </c>
      <c r="S6" s="410" t="s">
        <v>529</v>
      </c>
      <c r="T6" s="411" t="s">
        <v>536</v>
      </c>
      <c r="U6" s="411" t="s">
        <v>32</v>
      </c>
      <c r="V6" s="412" t="s">
        <v>708</v>
      </c>
    </row>
    <row r="7" spans="1:22" s="437" customFormat="1" ht="12.75" customHeight="1">
      <c r="A7" s="1445" t="s">
        <v>1314</v>
      </c>
      <c r="B7" s="1179" t="s">
        <v>1337</v>
      </c>
      <c r="C7" s="4769"/>
      <c r="D7" s="4775"/>
      <c r="E7" s="582" t="s">
        <v>695</v>
      </c>
      <c r="F7" s="582" t="s">
        <v>32</v>
      </c>
      <c r="G7" s="582" t="s">
        <v>536</v>
      </c>
      <c r="H7" s="582" t="str">
        <f t="shared" ref="H7:H25" si="1">A7&amp;"-"&amp;E7&amp;F7&amp;"-"&amp;G7</f>
        <v>PH-MI-ME</v>
      </c>
      <c r="I7" s="4778"/>
      <c r="J7" s="1180" t="s">
        <v>1319</v>
      </c>
      <c r="K7" s="4772"/>
      <c r="L7" s="415"/>
      <c r="M7" s="3403"/>
      <c r="N7" s="3403"/>
      <c r="O7" s="3403"/>
      <c r="P7" s="3403"/>
      <c r="Q7" s="3403"/>
      <c r="R7" s="4355"/>
      <c r="S7" s="410"/>
      <c r="T7" s="411" t="s">
        <v>697</v>
      </c>
      <c r="U7" s="411" t="s">
        <v>42</v>
      </c>
      <c r="V7" s="410" t="s">
        <v>707</v>
      </c>
    </row>
    <row r="8" spans="1:22" s="437" customFormat="1" ht="12.75" customHeight="1">
      <c r="A8" s="1445" t="s">
        <v>1314</v>
      </c>
      <c r="B8" s="1179" t="s">
        <v>1329</v>
      </c>
      <c r="C8" s="4769"/>
      <c r="D8" s="4775"/>
      <c r="E8" s="582" t="s">
        <v>695</v>
      </c>
      <c r="F8" s="582" t="s">
        <v>32</v>
      </c>
      <c r="G8" s="582" t="s">
        <v>536</v>
      </c>
      <c r="H8" s="582" t="str">
        <f t="shared" ref="H8:H21" si="2">A8&amp;"-"&amp;E8&amp;F8&amp;"-"&amp;G8</f>
        <v>PH-MI-ME</v>
      </c>
      <c r="I8" s="4778"/>
      <c r="J8" s="1180" t="s">
        <v>1320</v>
      </c>
      <c r="K8" s="4772"/>
      <c r="L8" s="415"/>
      <c r="M8" s="3403"/>
      <c r="N8" s="3403"/>
      <c r="O8" s="3403"/>
      <c r="P8" s="3403"/>
      <c r="Q8" s="3403"/>
      <c r="R8" s="4355"/>
      <c r="S8" s="410"/>
      <c r="T8" s="411" t="s">
        <v>706</v>
      </c>
      <c r="U8" s="411" t="s">
        <v>9</v>
      </c>
      <c r="V8" s="410" t="s">
        <v>709</v>
      </c>
    </row>
    <row r="9" spans="1:22" s="437" customFormat="1" ht="12.75" customHeight="1">
      <c r="A9" s="1445" t="s">
        <v>1314</v>
      </c>
      <c r="B9" s="1179" t="s">
        <v>1309</v>
      </c>
      <c r="C9" s="4769"/>
      <c r="D9" s="4775"/>
      <c r="E9" s="582" t="s">
        <v>695</v>
      </c>
      <c r="F9" s="582" t="s">
        <v>32</v>
      </c>
      <c r="G9" s="582" t="s">
        <v>536</v>
      </c>
      <c r="H9" s="582" t="str">
        <f t="shared" si="2"/>
        <v>PH-MI-ME</v>
      </c>
      <c r="I9" s="4778"/>
      <c r="J9" s="1180" t="s">
        <v>1334</v>
      </c>
      <c r="K9" s="4772"/>
      <c r="L9" s="415"/>
      <c r="M9" s="3403"/>
      <c r="N9" s="3403"/>
      <c r="O9" s="3403"/>
      <c r="P9" s="3403"/>
      <c r="Q9" s="3403"/>
      <c r="R9" s="4355"/>
      <c r="S9" s="410"/>
      <c r="T9" s="411"/>
      <c r="U9" s="411" t="s">
        <v>7</v>
      </c>
      <c r="V9" s="412" t="s">
        <v>719</v>
      </c>
    </row>
    <row r="10" spans="1:22" s="437" customFormat="1" ht="12.75" customHeight="1">
      <c r="A10" s="1445" t="s">
        <v>1314</v>
      </c>
      <c r="B10" s="1179" t="s">
        <v>1338</v>
      </c>
      <c r="C10" s="4769"/>
      <c r="D10" s="4775"/>
      <c r="E10" s="582" t="s">
        <v>695</v>
      </c>
      <c r="F10" s="582" t="s">
        <v>32</v>
      </c>
      <c r="G10" s="582" t="s">
        <v>536</v>
      </c>
      <c r="H10" s="582" t="str">
        <f>A10&amp;"-"&amp;E10&amp;F10&amp;"-"&amp;G10</f>
        <v>PH-MI-ME</v>
      </c>
      <c r="I10" s="4778"/>
      <c r="J10" s="1180" t="s">
        <v>1322</v>
      </c>
      <c r="K10" s="4772"/>
      <c r="L10" s="415"/>
      <c r="M10" s="3403"/>
      <c r="N10" s="3403"/>
      <c r="O10" s="3403"/>
      <c r="P10" s="3403"/>
      <c r="Q10" s="3403"/>
      <c r="R10" s="4355"/>
      <c r="S10" s="410"/>
      <c r="T10" s="411"/>
      <c r="U10" s="411" t="s">
        <v>34</v>
      </c>
      <c r="V10" s="410" t="s">
        <v>1353</v>
      </c>
    </row>
    <row r="11" spans="1:22" s="437" customFormat="1" ht="12.75" customHeight="1">
      <c r="A11" s="1445" t="s">
        <v>1314</v>
      </c>
      <c r="B11" s="1179"/>
      <c r="C11" s="4769"/>
      <c r="D11" s="4775"/>
      <c r="E11" s="582" t="s">
        <v>695</v>
      </c>
      <c r="F11" s="582" t="s">
        <v>32</v>
      </c>
      <c r="G11" s="582" t="s">
        <v>536</v>
      </c>
      <c r="H11" s="582" t="str">
        <f t="shared" si="2"/>
        <v>PH-MI-ME</v>
      </c>
      <c r="I11" s="4778"/>
      <c r="J11" s="1180" t="s">
        <v>1323</v>
      </c>
      <c r="K11" s="4772"/>
      <c r="L11" s="415"/>
      <c r="M11" s="3403"/>
      <c r="N11" s="3403"/>
      <c r="O11" s="3403"/>
      <c r="P11" s="3403"/>
      <c r="Q11" s="3403"/>
      <c r="R11" s="4355"/>
      <c r="S11" s="410"/>
      <c r="T11" s="411"/>
      <c r="U11" s="411"/>
      <c r="V11" s="410"/>
    </row>
    <row r="12" spans="1:22" s="437" customFormat="1" ht="12.75" customHeight="1" thickBot="1">
      <c r="A12" s="1446" t="s">
        <v>1314</v>
      </c>
      <c r="B12" s="1181"/>
      <c r="C12" s="4770"/>
      <c r="D12" s="4776"/>
      <c r="E12" s="1042" t="s">
        <v>695</v>
      </c>
      <c r="F12" s="1042" t="s">
        <v>32</v>
      </c>
      <c r="G12" s="1042" t="s">
        <v>536</v>
      </c>
      <c r="H12" s="1042" t="str">
        <f t="shared" si="2"/>
        <v>PH-MI-ME</v>
      </c>
      <c r="I12" s="4779"/>
      <c r="J12" s="1182" t="s">
        <v>1324</v>
      </c>
      <c r="K12" s="4773"/>
      <c r="L12" s="423"/>
      <c r="M12" s="3416"/>
      <c r="N12" s="3416"/>
      <c r="O12" s="3416"/>
      <c r="P12" s="3416"/>
      <c r="Q12" s="3416"/>
      <c r="R12" s="4356"/>
      <c r="S12" s="410"/>
      <c r="T12" s="411"/>
      <c r="U12" s="411"/>
      <c r="V12" s="410"/>
    </row>
    <row r="13" spans="1:22" s="437" customFormat="1" ht="12.75" customHeight="1">
      <c r="A13" s="1444" t="s">
        <v>1314</v>
      </c>
      <c r="B13" s="1176" t="s">
        <v>1328</v>
      </c>
      <c r="C13" s="4768">
        <v>364153</v>
      </c>
      <c r="D13" s="4774">
        <v>5585</v>
      </c>
      <c r="E13" s="1177" t="s">
        <v>696</v>
      </c>
      <c r="F13" s="1177" t="s">
        <v>42</v>
      </c>
      <c r="G13" s="1177" t="s">
        <v>536</v>
      </c>
      <c r="H13" s="1177" t="str">
        <f t="shared" si="2"/>
        <v>PH-HL-ME</v>
      </c>
      <c r="I13" s="4777" t="s">
        <v>1335</v>
      </c>
      <c r="J13" s="4777" t="s">
        <v>1330</v>
      </c>
      <c r="K13" s="4771" t="s">
        <v>1332</v>
      </c>
      <c r="L13" s="407"/>
      <c r="M13" s="3402" t="s">
        <v>80</v>
      </c>
      <c r="N13" s="3402"/>
      <c r="O13" s="3402">
        <v>60</v>
      </c>
      <c r="P13" s="3402">
        <v>2</v>
      </c>
      <c r="Q13" s="3402">
        <f>SUM(O13*P13)</f>
        <v>120</v>
      </c>
      <c r="R13" s="4354" t="s">
        <v>503</v>
      </c>
      <c r="S13" s="431" t="s">
        <v>528</v>
      </c>
      <c r="T13" s="411"/>
      <c r="U13" s="411"/>
      <c r="V13" s="410"/>
    </row>
    <row r="14" spans="1:22" s="437" customFormat="1" ht="12.75" customHeight="1">
      <c r="A14" s="1447" t="s">
        <v>1314</v>
      </c>
      <c r="B14" s="1184" t="s">
        <v>1337</v>
      </c>
      <c r="C14" s="4769"/>
      <c r="D14" s="4775"/>
      <c r="E14" s="1183" t="s">
        <v>696</v>
      </c>
      <c r="F14" s="1183" t="s">
        <v>42</v>
      </c>
      <c r="G14" s="1183" t="s">
        <v>536</v>
      </c>
      <c r="H14" s="1183" t="str">
        <f t="shared" ref="H14:H17" si="3">A14&amp;"-"&amp;E14&amp;F14&amp;"-"&amp;G14</f>
        <v>PH-HL-ME</v>
      </c>
      <c r="I14" s="4778"/>
      <c r="J14" s="4778"/>
      <c r="K14" s="4772"/>
      <c r="L14" s="429"/>
      <c r="M14" s="3403"/>
      <c r="N14" s="3403"/>
      <c r="O14" s="3403"/>
      <c r="P14" s="3403"/>
      <c r="Q14" s="3403"/>
      <c r="R14" s="4355"/>
      <c r="S14" s="410"/>
      <c r="T14" s="411"/>
      <c r="U14" s="411"/>
      <c r="V14" s="410"/>
    </row>
    <row r="15" spans="1:22" s="437" customFormat="1" ht="12.75" customHeight="1">
      <c r="A15" s="1447" t="s">
        <v>1314</v>
      </c>
      <c r="B15" s="1184" t="s">
        <v>1329</v>
      </c>
      <c r="C15" s="4769"/>
      <c r="D15" s="4775"/>
      <c r="E15" s="1183" t="s">
        <v>696</v>
      </c>
      <c r="F15" s="1183" t="s">
        <v>42</v>
      </c>
      <c r="G15" s="1183" t="s">
        <v>536</v>
      </c>
      <c r="H15" s="1183" t="str">
        <f t="shared" si="3"/>
        <v>PH-HL-ME</v>
      </c>
      <c r="I15" s="4778"/>
      <c r="J15" s="4778"/>
      <c r="K15" s="4772"/>
      <c r="L15" s="429"/>
      <c r="M15" s="3403"/>
      <c r="N15" s="3403"/>
      <c r="O15" s="3403"/>
      <c r="P15" s="3403"/>
      <c r="Q15" s="3403"/>
      <c r="R15" s="4355"/>
      <c r="S15" s="410"/>
      <c r="T15" s="411"/>
      <c r="U15" s="411"/>
      <c r="V15" s="410"/>
    </row>
    <row r="16" spans="1:22" s="437" customFormat="1" ht="12.75" customHeight="1">
      <c r="A16" s="1447" t="s">
        <v>1314</v>
      </c>
      <c r="B16" s="1179" t="s">
        <v>1309</v>
      </c>
      <c r="C16" s="4769"/>
      <c r="D16" s="4775"/>
      <c r="E16" s="1183" t="s">
        <v>696</v>
      </c>
      <c r="F16" s="1183" t="s">
        <v>42</v>
      </c>
      <c r="G16" s="1183" t="s">
        <v>536</v>
      </c>
      <c r="H16" s="1183" t="str">
        <f t="shared" ref="H16" si="4">A16&amp;"-"&amp;E16&amp;F16&amp;"-"&amp;G16</f>
        <v>PH-HL-ME</v>
      </c>
      <c r="I16" s="4778"/>
      <c r="J16" s="4778"/>
      <c r="K16" s="4772"/>
      <c r="L16" s="1056"/>
      <c r="M16" s="3403"/>
      <c r="N16" s="3403"/>
      <c r="O16" s="3403"/>
      <c r="P16" s="3403"/>
      <c r="Q16" s="3403"/>
      <c r="R16" s="4355"/>
      <c r="S16" s="410"/>
      <c r="T16" s="411"/>
      <c r="U16" s="411"/>
      <c r="V16" s="410"/>
    </row>
    <row r="17" spans="1:22" s="437" customFormat="1" ht="12.75" customHeight="1" thickBot="1">
      <c r="A17" s="1448" t="s">
        <v>1314</v>
      </c>
      <c r="B17" s="1370" t="s">
        <v>1338</v>
      </c>
      <c r="C17" s="4770"/>
      <c r="D17" s="4776"/>
      <c r="E17" s="1022" t="s">
        <v>696</v>
      </c>
      <c r="F17" s="1022" t="s">
        <v>42</v>
      </c>
      <c r="G17" s="1022" t="s">
        <v>536</v>
      </c>
      <c r="H17" s="1022" t="str">
        <f t="shared" si="3"/>
        <v>PH-HL-ME</v>
      </c>
      <c r="I17" s="4779"/>
      <c r="J17" s="4779"/>
      <c r="K17" s="4773"/>
      <c r="L17" s="451"/>
      <c r="M17" s="3416"/>
      <c r="N17" s="3416"/>
      <c r="O17" s="3416"/>
      <c r="P17" s="3416"/>
      <c r="Q17" s="3416"/>
      <c r="R17" s="4356"/>
      <c r="S17" s="410"/>
      <c r="T17" s="411"/>
      <c r="U17" s="411"/>
      <c r="V17" s="410"/>
    </row>
    <row r="18" spans="1:22" s="437" customFormat="1" ht="12.75" customHeight="1">
      <c r="A18" s="1449" t="s">
        <v>1314</v>
      </c>
      <c r="B18" s="1450" t="s">
        <v>1328</v>
      </c>
      <c r="C18" s="4762">
        <v>364150</v>
      </c>
      <c r="D18" s="4765">
        <v>5617</v>
      </c>
      <c r="E18" s="1451" t="s">
        <v>718</v>
      </c>
      <c r="F18" s="1451" t="s">
        <v>34</v>
      </c>
      <c r="G18" s="1451" t="s">
        <v>536</v>
      </c>
      <c r="H18" s="1451" t="str">
        <f t="shared" si="2"/>
        <v>PH-YR-ME</v>
      </c>
      <c r="I18" s="4756" t="s">
        <v>1335</v>
      </c>
      <c r="J18" s="1452" t="s">
        <v>1331</v>
      </c>
      <c r="K18" s="4759" t="s">
        <v>1336</v>
      </c>
      <c r="L18" s="407"/>
      <c r="M18" s="3402" t="s">
        <v>80</v>
      </c>
      <c r="N18" s="3402"/>
      <c r="O18" s="3402">
        <v>60</v>
      </c>
      <c r="P18" s="3402">
        <v>2</v>
      </c>
      <c r="Q18" s="3402">
        <f>SUM(O18*P18)</f>
        <v>120</v>
      </c>
      <c r="R18" s="4354" t="s">
        <v>385</v>
      </c>
      <c r="S18" s="432" t="s">
        <v>530</v>
      </c>
      <c r="T18" s="411"/>
      <c r="U18" s="411"/>
      <c r="V18" s="410"/>
    </row>
    <row r="19" spans="1:22" s="437" customFormat="1" ht="12.75" customHeight="1">
      <c r="A19" s="1453" t="s">
        <v>1314</v>
      </c>
      <c r="B19" s="1454" t="s">
        <v>1337</v>
      </c>
      <c r="C19" s="4763"/>
      <c r="D19" s="4766"/>
      <c r="E19" s="1455" t="s">
        <v>718</v>
      </c>
      <c r="F19" s="1455" t="s">
        <v>34</v>
      </c>
      <c r="G19" s="1455" t="s">
        <v>536</v>
      </c>
      <c r="H19" s="1455" t="str">
        <f t="shared" si="2"/>
        <v>PH-YR-ME</v>
      </c>
      <c r="I19" s="4757"/>
      <c r="J19" s="1456" t="s">
        <v>1325</v>
      </c>
      <c r="K19" s="4760"/>
      <c r="L19" s="429"/>
      <c r="M19" s="3403"/>
      <c r="N19" s="3403"/>
      <c r="O19" s="3403"/>
      <c r="P19" s="3403"/>
      <c r="Q19" s="3403"/>
      <c r="R19" s="4355"/>
      <c r="S19" s="432"/>
      <c r="T19" s="411"/>
      <c r="U19" s="411"/>
      <c r="V19" s="410"/>
    </row>
    <row r="20" spans="1:22" s="437" customFormat="1" ht="12.75" customHeight="1">
      <c r="A20" s="1453" t="s">
        <v>1314</v>
      </c>
      <c r="B20" s="1454" t="s">
        <v>1329</v>
      </c>
      <c r="C20" s="4763"/>
      <c r="D20" s="4766"/>
      <c r="E20" s="1455" t="s">
        <v>718</v>
      </c>
      <c r="F20" s="1455" t="s">
        <v>34</v>
      </c>
      <c r="G20" s="1455" t="s">
        <v>536</v>
      </c>
      <c r="H20" s="1455" t="str">
        <f t="shared" si="2"/>
        <v>PH-YR-ME</v>
      </c>
      <c r="I20" s="4757"/>
      <c r="J20" s="1456" t="s">
        <v>1326</v>
      </c>
      <c r="K20" s="4760"/>
      <c r="L20" s="429"/>
      <c r="M20" s="3403"/>
      <c r="N20" s="3403"/>
      <c r="O20" s="3403"/>
      <c r="P20" s="3403"/>
      <c r="Q20" s="3403"/>
      <c r="R20" s="4355"/>
      <c r="S20" s="432"/>
    </row>
    <row r="21" spans="1:22" s="437" customFormat="1" ht="12.75" customHeight="1">
      <c r="A21" s="1465" t="s">
        <v>1314</v>
      </c>
      <c r="B21" s="1466" t="s">
        <v>1309</v>
      </c>
      <c r="C21" s="4763"/>
      <c r="D21" s="4766"/>
      <c r="E21" s="1467" t="s">
        <v>718</v>
      </c>
      <c r="F21" s="1467" t="s">
        <v>34</v>
      </c>
      <c r="G21" s="1467" t="s">
        <v>536</v>
      </c>
      <c r="H21" s="1467" t="str">
        <f t="shared" si="2"/>
        <v>PH-YR-ME</v>
      </c>
      <c r="I21" s="4757"/>
      <c r="J21" s="1468" t="s">
        <v>1327</v>
      </c>
      <c r="K21" s="4760"/>
      <c r="L21" s="1056"/>
      <c r="M21" s="3403"/>
      <c r="N21" s="3403"/>
      <c r="O21" s="3403"/>
      <c r="P21" s="3403"/>
      <c r="Q21" s="3403"/>
      <c r="R21" s="4355"/>
      <c r="S21" s="432"/>
      <c r="T21" s="411"/>
      <c r="U21" s="411"/>
      <c r="V21" s="410"/>
    </row>
    <row r="22" spans="1:22" s="437" customFormat="1" ht="12.75" customHeight="1" thickBot="1">
      <c r="A22" s="1457" t="s">
        <v>1314</v>
      </c>
      <c r="B22" s="1458" t="s">
        <v>1338</v>
      </c>
      <c r="C22" s="4764"/>
      <c r="D22" s="4767"/>
      <c r="E22" s="1459" t="s">
        <v>718</v>
      </c>
      <c r="F22" s="1459" t="s">
        <v>34</v>
      </c>
      <c r="G22" s="1459" t="s">
        <v>536</v>
      </c>
      <c r="H22" s="1459" t="str">
        <f t="shared" si="1"/>
        <v>PH-YR-ME</v>
      </c>
      <c r="I22" s="4758"/>
      <c r="J22" s="1460"/>
      <c r="K22" s="4761"/>
      <c r="L22" s="451"/>
      <c r="M22" s="3416"/>
      <c r="N22" s="3416"/>
      <c r="O22" s="3416"/>
      <c r="P22" s="3416"/>
      <c r="Q22" s="3416"/>
      <c r="R22" s="4356"/>
      <c r="S22" s="432"/>
      <c r="T22" s="411"/>
    </row>
    <row r="23" spans="1:22" s="437" customFormat="1" ht="12.75" customHeight="1">
      <c r="A23" s="1060" t="s">
        <v>1314</v>
      </c>
      <c r="B23" s="1069" t="s">
        <v>1328</v>
      </c>
      <c r="C23" s="3488">
        <v>364211</v>
      </c>
      <c r="D23" s="3489">
        <v>5618</v>
      </c>
      <c r="E23" s="543" t="s">
        <v>696</v>
      </c>
      <c r="F23" s="543" t="s">
        <v>9</v>
      </c>
      <c r="G23" s="543" t="s">
        <v>697</v>
      </c>
      <c r="H23" s="543" t="str">
        <f t="shared" si="1"/>
        <v>PH-HC-EE</v>
      </c>
      <c r="I23" s="4357" t="s">
        <v>482</v>
      </c>
      <c r="J23" s="3490" t="s">
        <v>485</v>
      </c>
      <c r="K23" s="3402" t="s">
        <v>1332</v>
      </c>
      <c r="L23" s="407"/>
      <c r="M23" s="3402" t="s">
        <v>80</v>
      </c>
      <c r="N23" s="3402"/>
      <c r="O23" s="3402">
        <v>60</v>
      </c>
      <c r="P23" s="3402">
        <v>2</v>
      </c>
      <c r="Q23" s="3402">
        <f>SUM(O23*P23)</f>
        <v>120</v>
      </c>
      <c r="R23" s="4354" t="s">
        <v>384</v>
      </c>
      <c r="S23" s="432" t="s">
        <v>531</v>
      </c>
      <c r="T23" s="411"/>
      <c r="U23" s="411"/>
      <c r="V23" s="412"/>
    </row>
    <row r="24" spans="1:22" s="437" customFormat="1" ht="12.75" customHeight="1">
      <c r="A24" s="801" t="s">
        <v>1314</v>
      </c>
      <c r="B24" s="1066" t="s">
        <v>1337</v>
      </c>
      <c r="C24" s="3440"/>
      <c r="D24" s="3413"/>
      <c r="E24" s="419" t="s">
        <v>696</v>
      </c>
      <c r="F24" s="419" t="s">
        <v>9</v>
      </c>
      <c r="G24" s="419" t="s">
        <v>697</v>
      </c>
      <c r="H24" s="419" t="str">
        <f t="shared" si="1"/>
        <v>PH-HC-EE</v>
      </c>
      <c r="I24" s="4358"/>
      <c r="J24" s="3465"/>
      <c r="K24" s="3403"/>
      <c r="L24" s="429"/>
      <c r="M24" s="3403"/>
      <c r="N24" s="3403"/>
      <c r="O24" s="3403"/>
      <c r="P24" s="3403"/>
      <c r="Q24" s="3403"/>
      <c r="R24" s="4355"/>
      <c r="S24" s="432"/>
      <c r="T24" s="411"/>
      <c r="U24" s="411"/>
      <c r="V24" s="412"/>
    </row>
    <row r="25" spans="1:22" s="437" customFormat="1" ht="12.75" customHeight="1">
      <c r="A25" s="801" t="s">
        <v>1314</v>
      </c>
      <c r="B25" s="1066" t="s">
        <v>1329</v>
      </c>
      <c r="C25" s="3440"/>
      <c r="D25" s="3413"/>
      <c r="E25" s="419" t="s">
        <v>696</v>
      </c>
      <c r="F25" s="419" t="s">
        <v>9</v>
      </c>
      <c r="G25" s="419" t="s">
        <v>697</v>
      </c>
      <c r="H25" s="419" t="str">
        <f t="shared" si="1"/>
        <v>PH-HC-EE</v>
      </c>
      <c r="I25" s="4358"/>
      <c r="J25" s="3465"/>
      <c r="K25" s="3403"/>
      <c r="L25" s="429"/>
      <c r="M25" s="3403"/>
      <c r="N25" s="3403"/>
      <c r="O25" s="3403"/>
      <c r="P25" s="3403"/>
      <c r="Q25" s="3403"/>
      <c r="R25" s="4355"/>
      <c r="S25" s="432"/>
      <c r="T25" s="411"/>
      <c r="U25" s="411"/>
      <c r="V25" s="412"/>
    </row>
    <row r="26" spans="1:22" s="437" customFormat="1" ht="12.75" customHeight="1">
      <c r="A26" s="1067" t="s">
        <v>1314</v>
      </c>
      <c r="B26" s="1068" t="s">
        <v>1309</v>
      </c>
      <c r="C26" s="3440"/>
      <c r="D26" s="3413"/>
      <c r="E26" s="419" t="s">
        <v>696</v>
      </c>
      <c r="F26" s="419" t="s">
        <v>9</v>
      </c>
      <c r="G26" s="419" t="s">
        <v>697</v>
      </c>
      <c r="H26" s="419" t="str">
        <f t="shared" ref="H26" si="5">A26&amp;"-"&amp;E26&amp;F26&amp;"-"&amp;G26</f>
        <v>PH-HC-EE</v>
      </c>
      <c r="I26" s="4358"/>
      <c r="J26" s="3465"/>
      <c r="K26" s="3403"/>
      <c r="L26" s="1056"/>
      <c r="M26" s="3403"/>
      <c r="N26" s="3403"/>
      <c r="O26" s="3403"/>
      <c r="P26" s="3403"/>
      <c r="Q26" s="3403"/>
      <c r="R26" s="4355"/>
      <c r="S26" s="432"/>
      <c r="T26" s="411"/>
      <c r="U26" s="411"/>
      <c r="V26" s="412"/>
    </row>
    <row r="27" spans="1:22" s="437" customFormat="1" ht="12.75" customHeight="1" thickBot="1">
      <c r="A27" s="803" t="s">
        <v>1314</v>
      </c>
      <c r="B27" s="1088" t="s">
        <v>1338</v>
      </c>
      <c r="C27" s="3448"/>
      <c r="D27" s="3414"/>
      <c r="E27" s="465" t="s">
        <v>696</v>
      </c>
      <c r="F27" s="465" t="s">
        <v>9</v>
      </c>
      <c r="G27" s="465" t="s">
        <v>697</v>
      </c>
      <c r="H27" s="465" t="str">
        <f t="shared" ref="H27" si="6">A27&amp;"-"&amp;E27&amp;F27&amp;"-"&amp;G27</f>
        <v>PH-HC-EE</v>
      </c>
      <c r="I27" s="4359"/>
      <c r="J27" s="3577"/>
      <c r="K27" s="3416"/>
      <c r="L27" s="451"/>
      <c r="M27" s="3416"/>
      <c r="N27" s="3416"/>
      <c r="O27" s="3416"/>
      <c r="P27" s="3416"/>
      <c r="Q27" s="3416"/>
      <c r="R27" s="4356"/>
      <c r="S27" s="432"/>
      <c r="T27" s="411"/>
      <c r="U27" s="411"/>
      <c r="V27" s="412"/>
    </row>
    <row r="28" spans="1:22" s="437" customFormat="1" ht="12.75" customHeight="1">
      <c r="A28" s="1441" t="s">
        <v>1314</v>
      </c>
      <c r="B28" s="1185" t="s">
        <v>1311</v>
      </c>
      <c r="C28" s="4721">
        <v>364154</v>
      </c>
      <c r="D28" s="4724">
        <v>5586</v>
      </c>
      <c r="E28" s="1186" t="s">
        <v>695</v>
      </c>
      <c r="F28" s="1186" t="s">
        <v>32</v>
      </c>
      <c r="G28" s="1186" t="s">
        <v>536</v>
      </c>
      <c r="H28" s="1186" t="str">
        <f>A28&amp;"-"&amp;E28&amp;F28&amp;"-"&amp;G28</f>
        <v>PH-MI-ME</v>
      </c>
      <c r="I28" s="4727" t="s">
        <v>1335</v>
      </c>
      <c r="J28" s="1187" t="s">
        <v>1318</v>
      </c>
      <c r="K28" s="4730" t="str">
        <f t="shared" ref="K28" si="7">_xlfn.IFS(E28="M","30",E28="M","30")</f>
        <v>30</v>
      </c>
      <c r="L28" s="1188"/>
      <c r="M28" s="3402" t="s">
        <v>80</v>
      </c>
      <c r="N28" s="3402"/>
      <c r="O28" s="3402">
        <v>10</v>
      </c>
      <c r="P28" s="3402">
        <v>1</v>
      </c>
      <c r="Q28" s="3402">
        <f>SUM(O28*P28)</f>
        <v>10</v>
      </c>
      <c r="R28" s="4354" t="s">
        <v>383</v>
      </c>
      <c r="S28" s="410" t="s">
        <v>529</v>
      </c>
      <c r="T28" s="436"/>
      <c r="U28" s="436"/>
    </row>
    <row r="29" spans="1:22" s="437" customFormat="1" ht="12.75" customHeight="1">
      <c r="A29" s="1442" t="s">
        <v>1314</v>
      </c>
      <c r="B29" s="1189" t="s">
        <v>1312</v>
      </c>
      <c r="C29" s="4722"/>
      <c r="D29" s="4725"/>
      <c r="E29" s="1162" t="s">
        <v>695</v>
      </c>
      <c r="F29" s="1162" t="s">
        <v>32</v>
      </c>
      <c r="G29" s="1162" t="s">
        <v>536</v>
      </c>
      <c r="H29" s="1162" t="str">
        <f t="shared" ref="H29:H31" si="8">A29&amp;"-"&amp;E29&amp;F29&amp;"-"&amp;G29</f>
        <v>PH-MI-ME</v>
      </c>
      <c r="I29" s="4728"/>
      <c r="J29" s="1190" t="s">
        <v>1319</v>
      </c>
      <c r="K29" s="4731"/>
      <c r="L29" s="1191"/>
      <c r="M29" s="3403"/>
      <c r="N29" s="3403"/>
      <c r="O29" s="3403"/>
      <c r="P29" s="3403"/>
      <c r="Q29" s="3403"/>
      <c r="R29" s="4355"/>
      <c r="S29" s="410"/>
      <c r="T29" s="436"/>
      <c r="U29" s="436"/>
    </row>
    <row r="30" spans="1:22" s="437" customFormat="1" ht="12.75" customHeight="1">
      <c r="A30" s="1442" t="s">
        <v>1314</v>
      </c>
      <c r="B30" s="1189" t="s">
        <v>1313</v>
      </c>
      <c r="C30" s="4722"/>
      <c r="D30" s="4725"/>
      <c r="E30" s="1162" t="s">
        <v>695</v>
      </c>
      <c r="F30" s="1162" t="s">
        <v>32</v>
      </c>
      <c r="G30" s="1162" t="s">
        <v>536</v>
      </c>
      <c r="H30" s="1162" t="str">
        <f t="shared" si="8"/>
        <v>PH-MI-ME</v>
      </c>
      <c r="I30" s="4728"/>
      <c r="J30" s="1190" t="s">
        <v>1320</v>
      </c>
      <c r="K30" s="4731"/>
      <c r="L30" s="1191"/>
      <c r="M30" s="3403"/>
      <c r="N30" s="3403"/>
      <c r="O30" s="3403"/>
      <c r="P30" s="3403"/>
      <c r="Q30" s="3403"/>
      <c r="R30" s="4355"/>
      <c r="S30" s="410"/>
      <c r="T30" s="436"/>
      <c r="U30" s="436"/>
    </row>
    <row r="31" spans="1:22" s="437" customFormat="1" ht="12.75" customHeight="1">
      <c r="A31" s="1442" t="s">
        <v>1314</v>
      </c>
      <c r="B31" s="1189"/>
      <c r="C31" s="4722"/>
      <c r="D31" s="4725"/>
      <c r="E31" s="1162" t="s">
        <v>695</v>
      </c>
      <c r="F31" s="1162" t="s">
        <v>32</v>
      </c>
      <c r="G31" s="1162" t="s">
        <v>536</v>
      </c>
      <c r="H31" s="1162" t="str">
        <f t="shared" si="8"/>
        <v>PH-MI-ME</v>
      </c>
      <c r="I31" s="4728"/>
      <c r="J31" s="1190" t="s">
        <v>1321</v>
      </c>
      <c r="K31" s="4731"/>
      <c r="L31" s="1191"/>
      <c r="M31" s="3403"/>
      <c r="N31" s="3403"/>
      <c r="O31" s="3403"/>
      <c r="P31" s="3403"/>
      <c r="Q31" s="3403"/>
      <c r="R31" s="4355"/>
      <c r="S31" s="410"/>
      <c r="T31" s="436"/>
      <c r="U31" s="436"/>
    </row>
    <row r="32" spans="1:22" s="437" customFormat="1" ht="12.75" customHeight="1">
      <c r="A32" s="1442" t="s">
        <v>1314</v>
      </c>
      <c r="B32" s="1189"/>
      <c r="C32" s="4722"/>
      <c r="D32" s="4725"/>
      <c r="E32" s="1162" t="s">
        <v>695</v>
      </c>
      <c r="F32" s="1162" t="s">
        <v>32</v>
      </c>
      <c r="G32" s="1162" t="s">
        <v>536</v>
      </c>
      <c r="H32" s="1162" t="str">
        <f>A32&amp;"-"&amp;E32&amp;F32&amp;"-"&amp;G32</f>
        <v>PH-MI-ME</v>
      </c>
      <c r="I32" s="4728"/>
      <c r="J32" s="1190" t="s">
        <v>1322</v>
      </c>
      <c r="K32" s="4731"/>
      <c r="L32" s="1191"/>
      <c r="M32" s="3403"/>
      <c r="N32" s="3403"/>
      <c r="O32" s="3403"/>
      <c r="P32" s="3403"/>
      <c r="Q32" s="3403"/>
      <c r="R32" s="4355"/>
      <c r="S32" s="410"/>
      <c r="T32" s="436"/>
      <c r="U32" s="436"/>
    </row>
    <row r="33" spans="1:21" s="437" customFormat="1" ht="12.75" customHeight="1">
      <c r="A33" s="1442" t="s">
        <v>1314</v>
      </c>
      <c r="B33" s="1189"/>
      <c r="C33" s="4722"/>
      <c r="D33" s="4725"/>
      <c r="E33" s="1162" t="s">
        <v>695</v>
      </c>
      <c r="F33" s="1162" t="s">
        <v>32</v>
      </c>
      <c r="G33" s="1162" t="s">
        <v>536</v>
      </c>
      <c r="H33" s="1162" t="str">
        <f t="shared" ref="H33:H46" si="9">A33&amp;"-"&amp;E33&amp;F33&amp;"-"&amp;G33</f>
        <v>PH-MI-ME</v>
      </c>
      <c r="I33" s="4728"/>
      <c r="J33" s="1190" t="s">
        <v>1323</v>
      </c>
      <c r="K33" s="4731"/>
      <c r="L33" s="1191"/>
      <c r="M33" s="3403"/>
      <c r="N33" s="3403"/>
      <c r="O33" s="3403"/>
      <c r="P33" s="3403"/>
      <c r="Q33" s="3403"/>
      <c r="R33" s="4355"/>
      <c r="S33" s="410"/>
      <c r="T33" s="436"/>
      <c r="U33" s="436"/>
    </row>
    <row r="34" spans="1:21" s="437" customFormat="1" ht="12.75" customHeight="1" thickBot="1">
      <c r="A34" s="1443" t="s">
        <v>1314</v>
      </c>
      <c r="B34" s="1196"/>
      <c r="C34" s="4723"/>
      <c r="D34" s="4726"/>
      <c r="E34" s="1197" t="s">
        <v>695</v>
      </c>
      <c r="F34" s="1197" t="s">
        <v>32</v>
      </c>
      <c r="G34" s="1197" t="s">
        <v>536</v>
      </c>
      <c r="H34" s="1197" t="str">
        <f t="shared" si="9"/>
        <v>PH-MI-ME</v>
      </c>
      <c r="I34" s="4729"/>
      <c r="J34" s="1198" t="s">
        <v>1324</v>
      </c>
      <c r="K34" s="4732"/>
      <c r="L34" s="1199"/>
      <c r="M34" s="3416"/>
      <c r="N34" s="3416"/>
      <c r="O34" s="3416"/>
      <c r="P34" s="3416"/>
      <c r="Q34" s="3416"/>
      <c r="R34" s="4356"/>
      <c r="S34" s="410"/>
      <c r="T34" s="436"/>
      <c r="U34" s="436"/>
    </row>
    <row r="35" spans="1:21" s="437" customFormat="1" ht="12.75" customHeight="1">
      <c r="A35" s="1441" t="s">
        <v>1314</v>
      </c>
      <c r="B35" s="1185" t="s">
        <v>1311</v>
      </c>
      <c r="C35" s="4721">
        <v>364155</v>
      </c>
      <c r="D35" s="4724">
        <v>5587</v>
      </c>
      <c r="E35" s="1186" t="s">
        <v>696</v>
      </c>
      <c r="F35" s="1186" t="s">
        <v>42</v>
      </c>
      <c r="G35" s="1186" t="s">
        <v>536</v>
      </c>
      <c r="H35" s="1186" t="str">
        <f t="shared" si="9"/>
        <v>PH-HL-ME</v>
      </c>
      <c r="I35" s="4727" t="s">
        <v>1335</v>
      </c>
      <c r="J35" s="4727" t="s">
        <v>1330</v>
      </c>
      <c r="K35" s="4730" t="s">
        <v>1332</v>
      </c>
      <c r="L35" s="1188"/>
      <c r="M35" s="3402" t="s">
        <v>80</v>
      </c>
      <c r="N35" s="3402"/>
      <c r="O35" s="3402">
        <v>60</v>
      </c>
      <c r="P35" s="3402">
        <v>2</v>
      </c>
      <c r="Q35" s="3402">
        <f>SUM(O35*P35)</f>
        <v>120</v>
      </c>
      <c r="R35" s="4354" t="s">
        <v>384</v>
      </c>
      <c r="S35" s="432" t="s">
        <v>531</v>
      </c>
      <c r="T35" s="436"/>
      <c r="U35" s="436"/>
    </row>
    <row r="36" spans="1:21" s="437" customFormat="1" ht="12.75" customHeight="1">
      <c r="A36" s="1442" t="s">
        <v>1314</v>
      </c>
      <c r="B36" s="1189" t="s">
        <v>1312</v>
      </c>
      <c r="C36" s="4722"/>
      <c r="D36" s="4725"/>
      <c r="E36" s="1201" t="s">
        <v>696</v>
      </c>
      <c r="F36" s="1201" t="s">
        <v>42</v>
      </c>
      <c r="G36" s="1201" t="s">
        <v>536</v>
      </c>
      <c r="H36" s="1201" t="str">
        <f t="shared" si="9"/>
        <v>PH-HL-ME</v>
      </c>
      <c r="I36" s="4728"/>
      <c r="J36" s="4728"/>
      <c r="K36" s="4731"/>
      <c r="L36" s="1203"/>
      <c r="M36" s="3403"/>
      <c r="N36" s="3403"/>
      <c r="O36" s="3403"/>
      <c r="P36" s="3403"/>
      <c r="Q36" s="3403"/>
      <c r="R36" s="4355"/>
      <c r="S36" s="410"/>
      <c r="T36" s="436"/>
      <c r="U36" s="436"/>
    </row>
    <row r="37" spans="1:21" s="437" customFormat="1" ht="12.75" customHeight="1">
      <c r="A37" s="1442" t="s">
        <v>1314</v>
      </c>
      <c r="B37" s="1189" t="s">
        <v>1313</v>
      </c>
      <c r="C37" s="4722"/>
      <c r="D37" s="4725"/>
      <c r="E37" s="1371" t="s">
        <v>696</v>
      </c>
      <c r="F37" s="1201" t="s">
        <v>42</v>
      </c>
      <c r="G37" s="1201" t="s">
        <v>536</v>
      </c>
      <c r="H37" s="1201" t="str">
        <f t="shared" si="9"/>
        <v>PH-HL-ME</v>
      </c>
      <c r="I37" s="4728"/>
      <c r="J37" s="4728"/>
      <c r="K37" s="4731"/>
      <c r="L37" s="1203"/>
      <c r="M37" s="3403"/>
      <c r="N37" s="3403"/>
      <c r="O37" s="3403"/>
      <c r="P37" s="3403"/>
      <c r="Q37" s="3403"/>
      <c r="R37" s="4355"/>
      <c r="S37" s="410"/>
      <c r="T37" s="436"/>
      <c r="U37" s="436"/>
    </row>
    <row r="38" spans="1:21" s="437" customFormat="1" ht="12.75" customHeight="1" thickBot="1">
      <c r="A38" s="1442" t="s">
        <v>1314</v>
      </c>
      <c r="B38" s="1189"/>
      <c r="C38" s="4722"/>
      <c r="D38" s="4725"/>
      <c r="E38" s="1371" t="s">
        <v>696</v>
      </c>
      <c r="F38" s="1201" t="s">
        <v>42</v>
      </c>
      <c r="G38" s="1201" t="s">
        <v>536</v>
      </c>
      <c r="H38" s="1201" t="str">
        <f t="shared" si="9"/>
        <v>PH-HL-ME</v>
      </c>
      <c r="I38" s="4728"/>
      <c r="J38" s="4728"/>
      <c r="K38" s="4731"/>
      <c r="L38" s="1203"/>
      <c r="M38" s="3403"/>
      <c r="N38" s="3403"/>
      <c r="O38" s="3403"/>
      <c r="P38" s="3403"/>
      <c r="Q38" s="3403"/>
      <c r="R38" s="4355"/>
      <c r="S38" s="410"/>
      <c r="T38" s="436"/>
      <c r="U38" s="436"/>
    </row>
    <row r="39" spans="1:21" s="437" customFormat="1" ht="12.75" customHeight="1">
      <c r="A39" s="1449" t="s">
        <v>1314</v>
      </c>
      <c r="B39" s="1450" t="s">
        <v>1311</v>
      </c>
      <c r="C39" s="4762">
        <v>364212</v>
      </c>
      <c r="D39" s="4765">
        <v>5619</v>
      </c>
      <c r="E39" s="1451" t="s">
        <v>718</v>
      </c>
      <c r="F39" s="1451" t="s">
        <v>34</v>
      </c>
      <c r="G39" s="1451" t="s">
        <v>536</v>
      </c>
      <c r="H39" s="1451" t="str">
        <f t="shared" si="9"/>
        <v>PH-YR-ME</v>
      </c>
      <c r="I39" s="4756" t="s">
        <v>1335</v>
      </c>
      <c r="J39" s="1452" t="s">
        <v>1331</v>
      </c>
      <c r="K39" s="4759" t="s">
        <v>1336</v>
      </c>
      <c r="L39" s="407"/>
      <c r="M39" s="3402" t="s">
        <v>80</v>
      </c>
      <c r="N39" s="3402"/>
      <c r="O39" s="3402">
        <v>60</v>
      </c>
      <c r="P39" s="3402">
        <v>2</v>
      </c>
      <c r="Q39" s="3402">
        <f>SUM(O39*P39)</f>
        <v>120</v>
      </c>
      <c r="R39" s="4354" t="s">
        <v>385</v>
      </c>
      <c r="S39" s="432" t="s">
        <v>530</v>
      </c>
      <c r="T39" s="436"/>
      <c r="U39" s="436"/>
    </row>
    <row r="40" spans="1:21" s="437" customFormat="1" ht="12.75" customHeight="1">
      <c r="A40" s="1453" t="s">
        <v>1314</v>
      </c>
      <c r="B40" s="1454" t="s">
        <v>1312</v>
      </c>
      <c r="C40" s="4763"/>
      <c r="D40" s="4766"/>
      <c r="E40" s="1455" t="s">
        <v>718</v>
      </c>
      <c r="F40" s="1455" t="s">
        <v>34</v>
      </c>
      <c r="G40" s="1455" t="s">
        <v>536</v>
      </c>
      <c r="H40" s="1455" t="str">
        <f t="shared" si="9"/>
        <v>PH-YR-ME</v>
      </c>
      <c r="I40" s="4757"/>
      <c r="J40" s="1456" t="s">
        <v>1325</v>
      </c>
      <c r="K40" s="4760"/>
      <c r="L40" s="429"/>
      <c r="M40" s="3403"/>
      <c r="N40" s="3403"/>
      <c r="O40" s="3403"/>
      <c r="P40" s="3403"/>
      <c r="Q40" s="3403"/>
      <c r="R40" s="4355"/>
      <c r="S40" s="432"/>
      <c r="T40" s="436"/>
      <c r="U40" s="436"/>
    </row>
    <row r="41" spans="1:21" s="437" customFormat="1" ht="12.75" customHeight="1">
      <c r="A41" s="1453" t="s">
        <v>1314</v>
      </c>
      <c r="B41" s="1454" t="s">
        <v>1313</v>
      </c>
      <c r="C41" s="4763"/>
      <c r="D41" s="4766"/>
      <c r="E41" s="1455" t="s">
        <v>718</v>
      </c>
      <c r="F41" s="1455" t="s">
        <v>34</v>
      </c>
      <c r="G41" s="1455" t="s">
        <v>536</v>
      </c>
      <c r="H41" s="1455" t="str">
        <f t="shared" si="9"/>
        <v>PH-YR-ME</v>
      </c>
      <c r="I41" s="4757"/>
      <c r="J41" s="1456" t="s">
        <v>1326</v>
      </c>
      <c r="K41" s="4760"/>
      <c r="L41" s="429"/>
      <c r="M41" s="3403"/>
      <c r="N41" s="3403"/>
      <c r="O41" s="3403"/>
      <c r="P41" s="3403"/>
      <c r="Q41" s="3403"/>
      <c r="R41" s="4355"/>
      <c r="S41" s="432"/>
      <c r="T41" s="436"/>
      <c r="U41" s="436"/>
    </row>
    <row r="42" spans="1:21" s="437" customFormat="1" ht="12.75" customHeight="1" thickBot="1">
      <c r="A42" s="1457" t="s">
        <v>1314</v>
      </c>
      <c r="B42" s="1458"/>
      <c r="C42" s="4764"/>
      <c r="D42" s="4767"/>
      <c r="E42" s="1459" t="s">
        <v>718</v>
      </c>
      <c r="F42" s="1459" t="s">
        <v>34</v>
      </c>
      <c r="G42" s="1459" t="s">
        <v>536</v>
      </c>
      <c r="H42" s="1459" t="str">
        <f t="shared" ref="H42" si="10">A42&amp;"-"&amp;E42&amp;F42&amp;"-"&amp;G42</f>
        <v>PH-YR-ME</v>
      </c>
      <c r="I42" s="4758"/>
      <c r="J42" s="1460" t="s">
        <v>1327</v>
      </c>
      <c r="K42" s="4761"/>
      <c r="L42" s="451"/>
      <c r="M42" s="3416"/>
      <c r="N42" s="3416"/>
      <c r="O42" s="3416"/>
      <c r="P42" s="3416"/>
      <c r="Q42" s="3416"/>
      <c r="R42" s="4356"/>
      <c r="S42" s="432"/>
      <c r="T42" s="436"/>
      <c r="U42" s="436"/>
    </row>
    <row r="43" spans="1:21" s="437" customFormat="1" ht="12.75" customHeight="1">
      <c r="A43" s="1463" t="s">
        <v>1314</v>
      </c>
      <c r="B43" s="1069" t="s">
        <v>1311</v>
      </c>
      <c r="C43" s="3488">
        <v>364213</v>
      </c>
      <c r="D43" s="3489">
        <v>5620</v>
      </c>
      <c r="E43" s="433" t="s">
        <v>696</v>
      </c>
      <c r="F43" s="543" t="s">
        <v>9</v>
      </c>
      <c r="G43" s="543" t="s">
        <v>697</v>
      </c>
      <c r="H43" s="543" t="str">
        <f t="shared" si="9"/>
        <v>PH-HC-EE</v>
      </c>
      <c r="I43" s="3490" t="s">
        <v>482</v>
      </c>
      <c r="J43" s="3490" t="s">
        <v>485</v>
      </c>
      <c r="K43" s="3402" t="s">
        <v>1332</v>
      </c>
      <c r="L43" s="407"/>
      <c r="M43" s="3402" t="s">
        <v>80</v>
      </c>
      <c r="N43" s="3402"/>
      <c r="O43" s="3402">
        <v>60</v>
      </c>
      <c r="P43" s="3402">
        <v>2</v>
      </c>
      <c r="Q43" s="3402">
        <f>SUM(O43*P43)</f>
        <v>120</v>
      </c>
      <c r="R43" s="4354" t="s">
        <v>384</v>
      </c>
      <c r="S43" s="432" t="s">
        <v>531</v>
      </c>
      <c r="T43" s="436"/>
      <c r="U43" s="436"/>
    </row>
    <row r="44" spans="1:21" s="437" customFormat="1" ht="12.75" customHeight="1">
      <c r="A44" s="1081" t="s">
        <v>1314</v>
      </c>
      <c r="B44" s="1066" t="s">
        <v>1312</v>
      </c>
      <c r="C44" s="3440"/>
      <c r="D44" s="3413"/>
      <c r="E44" s="438" t="s">
        <v>696</v>
      </c>
      <c r="F44" s="419" t="s">
        <v>9</v>
      </c>
      <c r="G44" s="419" t="s">
        <v>697</v>
      </c>
      <c r="H44" s="419" t="str">
        <f t="shared" si="9"/>
        <v>PH-HC-EE</v>
      </c>
      <c r="I44" s="3465"/>
      <c r="J44" s="3465"/>
      <c r="K44" s="3403"/>
      <c r="L44" s="429"/>
      <c r="M44" s="3403"/>
      <c r="N44" s="3403"/>
      <c r="O44" s="3403"/>
      <c r="P44" s="3403"/>
      <c r="Q44" s="3403"/>
      <c r="R44" s="4355"/>
      <c r="S44" s="432"/>
      <c r="T44" s="436"/>
      <c r="U44" s="436"/>
    </row>
    <row r="45" spans="1:21" s="437" customFormat="1" ht="12.75" customHeight="1">
      <c r="A45" s="1081" t="s">
        <v>1314</v>
      </c>
      <c r="B45" s="1066" t="s">
        <v>1313</v>
      </c>
      <c r="C45" s="3440"/>
      <c r="D45" s="3413"/>
      <c r="E45" s="438" t="s">
        <v>696</v>
      </c>
      <c r="F45" s="419" t="s">
        <v>9</v>
      </c>
      <c r="G45" s="419" t="s">
        <v>697</v>
      </c>
      <c r="H45" s="419" t="str">
        <f t="shared" si="9"/>
        <v>PH-HC-EE</v>
      </c>
      <c r="I45" s="3465"/>
      <c r="J45" s="3465"/>
      <c r="K45" s="3403"/>
      <c r="L45" s="429"/>
      <c r="M45" s="3403"/>
      <c r="N45" s="3403"/>
      <c r="O45" s="3403"/>
      <c r="P45" s="3403"/>
      <c r="Q45" s="3403"/>
      <c r="R45" s="4355"/>
      <c r="S45" s="432"/>
      <c r="T45" s="436"/>
      <c r="U45" s="436"/>
    </row>
    <row r="46" spans="1:21" s="437" customFormat="1" ht="12.75" customHeight="1" thickBot="1">
      <c r="A46" s="1464" t="s">
        <v>1314</v>
      </c>
      <c r="B46" s="1088"/>
      <c r="C46" s="3448"/>
      <c r="D46" s="3414"/>
      <c r="E46" s="442" t="s">
        <v>696</v>
      </c>
      <c r="F46" s="465" t="s">
        <v>9</v>
      </c>
      <c r="G46" s="465" t="s">
        <v>697</v>
      </c>
      <c r="H46" s="465" t="str">
        <f t="shared" si="9"/>
        <v>PH-HC-EE</v>
      </c>
      <c r="I46" s="3577"/>
      <c r="J46" s="3577"/>
      <c r="K46" s="3416"/>
      <c r="L46" s="451"/>
      <c r="M46" s="3416"/>
      <c r="N46" s="3416"/>
      <c r="O46" s="3416"/>
      <c r="P46" s="3416"/>
      <c r="Q46" s="3416"/>
      <c r="R46" s="4356"/>
      <c r="S46" s="432"/>
      <c r="T46" s="436"/>
      <c r="U46" s="436"/>
    </row>
    <row r="47" spans="1:21" s="437" customFormat="1" ht="12.75" customHeight="1">
      <c r="A47" s="1437" t="s">
        <v>1314</v>
      </c>
      <c r="B47" s="1372" t="s">
        <v>1310</v>
      </c>
      <c r="C47" s="4747">
        <v>364156</v>
      </c>
      <c r="D47" s="4744">
        <v>5588</v>
      </c>
      <c r="E47" s="1373" t="s">
        <v>695</v>
      </c>
      <c r="F47" s="1373" t="s">
        <v>42</v>
      </c>
      <c r="G47" s="1373" t="s">
        <v>536</v>
      </c>
      <c r="H47" s="1373" t="str">
        <f>A47&amp;"-"&amp;E47&amp;F47&amp;"-"&amp;G47</f>
        <v>PH-ML-ME</v>
      </c>
      <c r="I47" s="4750" t="s">
        <v>1335</v>
      </c>
      <c r="J47" s="1374" t="s">
        <v>1318</v>
      </c>
      <c r="K47" s="4753" t="str">
        <f t="shared" ref="K47" si="11">_xlfn.IFS(E47="M","30",E47="M","30")</f>
        <v>30</v>
      </c>
      <c r="L47" s="1375"/>
      <c r="M47" s="3402" t="s">
        <v>80</v>
      </c>
      <c r="N47" s="3402"/>
      <c r="O47" s="3402">
        <v>10</v>
      </c>
      <c r="P47" s="3402">
        <v>1</v>
      </c>
      <c r="Q47" s="3402">
        <f>SUM(O47*P47)</f>
        <v>10</v>
      </c>
      <c r="R47" s="4354" t="s">
        <v>383</v>
      </c>
      <c r="S47" s="410" t="s">
        <v>529</v>
      </c>
      <c r="T47" s="436"/>
      <c r="U47" s="436"/>
    </row>
    <row r="48" spans="1:21" s="437" customFormat="1" ht="12.75" customHeight="1">
      <c r="A48" s="1438" t="s">
        <v>1314</v>
      </c>
      <c r="B48" s="1376" t="s">
        <v>1315</v>
      </c>
      <c r="C48" s="4748"/>
      <c r="D48" s="4745"/>
      <c r="E48" s="1377" t="s">
        <v>695</v>
      </c>
      <c r="F48" s="1377" t="s">
        <v>42</v>
      </c>
      <c r="G48" s="1377" t="s">
        <v>536</v>
      </c>
      <c r="H48" s="1377" t="str">
        <f t="shared" ref="H48:H50" si="12">A48&amp;"-"&amp;E48&amp;F48&amp;"-"&amp;G48</f>
        <v>PH-ML-ME</v>
      </c>
      <c r="I48" s="4751"/>
      <c r="J48" s="1378" t="s">
        <v>1319</v>
      </c>
      <c r="K48" s="4754"/>
      <c r="L48" s="1379"/>
      <c r="M48" s="3403"/>
      <c r="N48" s="3403"/>
      <c r="O48" s="3403"/>
      <c r="P48" s="3403"/>
      <c r="Q48" s="3403"/>
      <c r="R48" s="4355"/>
      <c r="S48" s="410"/>
      <c r="T48" s="436"/>
      <c r="U48" s="436"/>
    </row>
    <row r="49" spans="1:21" s="437" customFormat="1" ht="12.75" customHeight="1">
      <c r="A49" s="1438" t="s">
        <v>1314</v>
      </c>
      <c r="B49" s="1376" t="s">
        <v>1316</v>
      </c>
      <c r="C49" s="4748"/>
      <c r="D49" s="4745"/>
      <c r="E49" s="1377" t="s">
        <v>695</v>
      </c>
      <c r="F49" s="1377" t="s">
        <v>42</v>
      </c>
      <c r="G49" s="1377" t="s">
        <v>536</v>
      </c>
      <c r="H49" s="1377" t="str">
        <f t="shared" si="12"/>
        <v>PH-ML-ME</v>
      </c>
      <c r="I49" s="4751"/>
      <c r="J49" s="1378" t="s">
        <v>1320</v>
      </c>
      <c r="K49" s="4754"/>
      <c r="L49" s="1379"/>
      <c r="M49" s="3403"/>
      <c r="N49" s="3403"/>
      <c r="O49" s="3403"/>
      <c r="P49" s="3403"/>
      <c r="Q49" s="3403"/>
      <c r="R49" s="4355"/>
      <c r="S49" s="410"/>
      <c r="T49" s="436"/>
      <c r="U49" s="436"/>
    </row>
    <row r="50" spans="1:21" s="437" customFormat="1" ht="12.75" customHeight="1">
      <c r="A50" s="1438" t="s">
        <v>1314</v>
      </c>
      <c r="B50" s="1376" t="s">
        <v>1317</v>
      </c>
      <c r="C50" s="4748"/>
      <c r="D50" s="4745"/>
      <c r="E50" s="1377" t="s">
        <v>695</v>
      </c>
      <c r="F50" s="1377" t="s">
        <v>42</v>
      </c>
      <c r="G50" s="1377" t="s">
        <v>536</v>
      </c>
      <c r="H50" s="1377" t="str">
        <f t="shared" si="12"/>
        <v>PH-ML-ME</v>
      </c>
      <c r="I50" s="4751"/>
      <c r="J50" s="1378" t="s">
        <v>1321</v>
      </c>
      <c r="K50" s="4754"/>
      <c r="L50" s="1379"/>
      <c r="M50" s="3403"/>
      <c r="N50" s="3403"/>
      <c r="O50" s="3403"/>
      <c r="P50" s="3403"/>
      <c r="Q50" s="3403"/>
      <c r="R50" s="4355"/>
      <c r="S50" s="410"/>
      <c r="T50" s="436"/>
      <c r="U50" s="436"/>
    </row>
    <row r="51" spans="1:21" s="437" customFormat="1" ht="12.75" customHeight="1">
      <c r="A51" s="1439" t="s">
        <v>1314</v>
      </c>
      <c r="B51" s="1376"/>
      <c r="C51" s="4748"/>
      <c r="D51" s="4745"/>
      <c r="E51" s="1377" t="s">
        <v>695</v>
      </c>
      <c r="F51" s="1377" t="s">
        <v>42</v>
      </c>
      <c r="G51" s="1377" t="s">
        <v>536</v>
      </c>
      <c r="H51" s="1377" t="str">
        <f>A51&amp;"-"&amp;E51&amp;F51&amp;"-"&amp;G51</f>
        <v>PH-ML-ME</v>
      </c>
      <c r="I51" s="4751"/>
      <c r="J51" s="1378" t="s">
        <v>1322</v>
      </c>
      <c r="K51" s="4754"/>
      <c r="L51" s="1379"/>
      <c r="M51" s="3403"/>
      <c r="N51" s="3403"/>
      <c r="O51" s="3403"/>
      <c r="P51" s="3403"/>
      <c r="Q51" s="3403"/>
      <c r="R51" s="4355"/>
      <c r="S51" s="410"/>
      <c r="T51" s="436"/>
      <c r="U51" s="436"/>
    </row>
    <row r="52" spans="1:21" s="437" customFormat="1" ht="12.75" customHeight="1">
      <c r="A52" s="1439" t="s">
        <v>1314</v>
      </c>
      <c r="B52" s="1376"/>
      <c r="C52" s="4748"/>
      <c r="D52" s="4745"/>
      <c r="E52" s="1377" t="s">
        <v>695</v>
      </c>
      <c r="F52" s="1377" t="s">
        <v>42</v>
      </c>
      <c r="G52" s="1377" t="s">
        <v>536</v>
      </c>
      <c r="H52" s="1377" t="str">
        <f t="shared" ref="H52:H65" si="13">A52&amp;"-"&amp;E52&amp;F52&amp;"-"&amp;G52</f>
        <v>PH-ML-ME</v>
      </c>
      <c r="I52" s="4751"/>
      <c r="J52" s="1378" t="s">
        <v>1323</v>
      </c>
      <c r="K52" s="4754"/>
      <c r="L52" s="1379"/>
      <c r="M52" s="3403"/>
      <c r="N52" s="3403"/>
      <c r="O52" s="3403"/>
      <c r="P52" s="3403"/>
      <c r="Q52" s="3403"/>
      <c r="R52" s="4355"/>
      <c r="S52" s="410"/>
      <c r="T52" s="436"/>
      <c r="U52" s="436"/>
    </row>
    <row r="53" spans="1:21" s="437" customFormat="1" ht="12.75" customHeight="1" thickBot="1">
      <c r="A53" s="1440" t="s">
        <v>1314</v>
      </c>
      <c r="B53" s="1380"/>
      <c r="C53" s="4749"/>
      <c r="D53" s="4746"/>
      <c r="E53" s="1381" t="s">
        <v>695</v>
      </c>
      <c r="F53" s="1381" t="s">
        <v>42</v>
      </c>
      <c r="G53" s="1381" t="s">
        <v>536</v>
      </c>
      <c r="H53" s="1381" t="str">
        <f t="shared" si="13"/>
        <v>PH-ML-ME</v>
      </c>
      <c r="I53" s="4752"/>
      <c r="J53" s="1382" t="s">
        <v>1324</v>
      </c>
      <c r="K53" s="4755"/>
      <c r="L53" s="1383"/>
      <c r="M53" s="3416"/>
      <c r="N53" s="3416"/>
      <c r="O53" s="3416"/>
      <c r="P53" s="3416"/>
      <c r="Q53" s="3416"/>
      <c r="R53" s="4356"/>
      <c r="S53" s="410"/>
      <c r="T53" s="436"/>
      <c r="U53" s="436"/>
    </row>
    <row r="54" spans="1:21" s="437" customFormat="1" ht="12.75" customHeight="1">
      <c r="A54" s="1437" t="s">
        <v>1314</v>
      </c>
      <c r="B54" s="1372" t="s">
        <v>1310</v>
      </c>
      <c r="C54" s="4747">
        <v>364157</v>
      </c>
      <c r="D54" s="4744">
        <v>5589</v>
      </c>
      <c r="E54" s="1373" t="s">
        <v>695</v>
      </c>
      <c r="F54" s="1373" t="s">
        <v>42</v>
      </c>
      <c r="G54" s="1373" t="s">
        <v>536</v>
      </c>
      <c r="H54" s="1373" t="str">
        <f t="shared" si="13"/>
        <v>PH-ML-ME</v>
      </c>
      <c r="I54" s="4750" t="s">
        <v>1335</v>
      </c>
      <c r="J54" s="4750" t="s">
        <v>1330</v>
      </c>
      <c r="K54" s="4753" t="s">
        <v>1332</v>
      </c>
      <c r="L54" s="1375"/>
      <c r="M54" s="3402" t="s">
        <v>80</v>
      </c>
      <c r="N54" s="3402"/>
      <c r="O54" s="3402">
        <v>60</v>
      </c>
      <c r="P54" s="3402">
        <v>2</v>
      </c>
      <c r="Q54" s="3402">
        <f>SUM(O54*P54)</f>
        <v>120</v>
      </c>
      <c r="R54" s="4354" t="s">
        <v>503</v>
      </c>
      <c r="S54" s="431" t="s">
        <v>528</v>
      </c>
      <c r="T54" s="436"/>
      <c r="U54" s="436"/>
    </row>
    <row r="55" spans="1:21" s="437" customFormat="1" ht="12.75" customHeight="1">
      <c r="A55" s="1438" t="s">
        <v>1314</v>
      </c>
      <c r="B55" s="1376" t="s">
        <v>1315</v>
      </c>
      <c r="C55" s="4748"/>
      <c r="D55" s="4745"/>
      <c r="E55" s="1384" t="s">
        <v>695</v>
      </c>
      <c r="F55" s="1384" t="s">
        <v>42</v>
      </c>
      <c r="G55" s="1384" t="s">
        <v>536</v>
      </c>
      <c r="H55" s="1384" t="str">
        <f t="shared" si="13"/>
        <v>PH-ML-ME</v>
      </c>
      <c r="I55" s="4751"/>
      <c r="J55" s="4751"/>
      <c r="K55" s="4754"/>
      <c r="L55" s="1385"/>
      <c r="M55" s="3403"/>
      <c r="N55" s="3403"/>
      <c r="O55" s="3403"/>
      <c r="P55" s="3403"/>
      <c r="Q55" s="3403"/>
      <c r="R55" s="4355"/>
      <c r="S55" s="410"/>
      <c r="T55" s="436"/>
      <c r="U55" s="436"/>
    </row>
    <row r="56" spans="1:21" s="437" customFormat="1" ht="12.75" customHeight="1">
      <c r="A56" s="1438" t="s">
        <v>1314</v>
      </c>
      <c r="B56" s="1376" t="s">
        <v>1316</v>
      </c>
      <c r="C56" s="4748"/>
      <c r="D56" s="4745"/>
      <c r="E56" s="1384" t="s">
        <v>695</v>
      </c>
      <c r="F56" s="1384" t="s">
        <v>42</v>
      </c>
      <c r="G56" s="1384" t="s">
        <v>536</v>
      </c>
      <c r="H56" s="1384" t="str">
        <f t="shared" si="13"/>
        <v>PH-ML-ME</v>
      </c>
      <c r="I56" s="4751"/>
      <c r="J56" s="4751"/>
      <c r="K56" s="4754"/>
      <c r="L56" s="1385"/>
      <c r="M56" s="3403"/>
      <c r="N56" s="3403"/>
      <c r="O56" s="3403"/>
      <c r="P56" s="3403"/>
      <c r="Q56" s="3403"/>
      <c r="R56" s="4355"/>
      <c r="S56" s="410"/>
      <c r="T56" s="436"/>
      <c r="U56" s="436"/>
    </row>
    <row r="57" spans="1:21" s="437" customFormat="1" ht="12.75" customHeight="1" thickBot="1">
      <c r="A57" s="1438" t="s">
        <v>1314</v>
      </c>
      <c r="B57" s="1376" t="s">
        <v>1317</v>
      </c>
      <c r="C57" s="4749"/>
      <c r="D57" s="4746"/>
      <c r="E57" s="1386" t="s">
        <v>695</v>
      </c>
      <c r="F57" s="1386" t="s">
        <v>42</v>
      </c>
      <c r="G57" s="1386" t="s">
        <v>536</v>
      </c>
      <c r="H57" s="1386" t="str">
        <f t="shared" si="13"/>
        <v>PH-ML-ME</v>
      </c>
      <c r="I57" s="4752"/>
      <c r="J57" s="4752"/>
      <c r="K57" s="4755"/>
      <c r="L57" s="1387"/>
      <c r="M57" s="3416"/>
      <c r="N57" s="3416"/>
      <c r="O57" s="3416"/>
      <c r="P57" s="3416"/>
      <c r="Q57" s="3416"/>
      <c r="R57" s="4356"/>
      <c r="S57" s="410"/>
      <c r="T57" s="436"/>
      <c r="U57" s="436"/>
    </row>
    <row r="58" spans="1:21" s="437" customFormat="1" ht="12.75" customHeight="1">
      <c r="A58" s="1449" t="s">
        <v>1314</v>
      </c>
      <c r="B58" s="1450" t="s">
        <v>1310</v>
      </c>
      <c r="C58" s="4762">
        <v>364214</v>
      </c>
      <c r="D58" s="4765">
        <v>5621</v>
      </c>
      <c r="E58" s="1451" t="s">
        <v>695</v>
      </c>
      <c r="F58" s="1451" t="s">
        <v>42</v>
      </c>
      <c r="G58" s="1451" t="s">
        <v>536</v>
      </c>
      <c r="H58" s="1451" t="str">
        <f t="shared" si="13"/>
        <v>PH-ML-ME</v>
      </c>
      <c r="I58" s="4756" t="s">
        <v>1335</v>
      </c>
      <c r="J58" s="1452" t="s">
        <v>1331</v>
      </c>
      <c r="K58" s="4759" t="s">
        <v>1336</v>
      </c>
      <c r="L58" s="407"/>
      <c r="M58" s="3402" t="s">
        <v>80</v>
      </c>
      <c r="N58" s="3402"/>
      <c r="O58" s="3402">
        <v>60</v>
      </c>
      <c r="P58" s="3402">
        <v>2</v>
      </c>
      <c r="Q58" s="3402">
        <f>SUM(O58*P58)</f>
        <v>120</v>
      </c>
      <c r="R58" s="4354" t="s">
        <v>385</v>
      </c>
      <c r="S58" s="432" t="s">
        <v>530</v>
      </c>
      <c r="T58" s="436"/>
      <c r="U58" s="436"/>
    </row>
    <row r="59" spans="1:21" s="437" customFormat="1" ht="12.75" customHeight="1">
      <c r="A59" s="1461" t="s">
        <v>1314</v>
      </c>
      <c r="B59" s="1454" t="s">
        <v>1315</v>
      </c>
      <c r="C59" s="4763"/>
      <c r="D59" s="4766"/>
      <c r="E59" s="1455" t="s">
        <v>695</v>
      </c>
      <c r="F59" s="1455" t="s">
        <v>42</v>
      </c>
      <c r="G59" s="1455" t="s">
        <v>536</v>
      </c>
      <c r="H59" s="1455" t="str">
        <f t="shared" si="13"/>
        <v>PH-ML-ME</v>
      </c>
      <c r="I59" s="4757"/>
      <c r="J59" s="1456" t="s">
        <v>1325</v>
      </c>
      <c r="K59" s="4760"/>
      <c r="L59" s="429"/>
      <c r="M59" s="3403"/>
      <c r="N59" s="3403"/>
      <c r="O59" s="3403"/>
      <c r="P59" s="3403"/>
      <c r="Q59" s="3403"/>
      <c r="R59" s="4355"/>
      <c r="S59" s="432"/>
      <c r="T59" s="436"/>
      <c r="U59" s="436"/>
    </row>
    <row r="60" spans="1:21" s="437" customFormat="1" ht="12.75" customHeight="1">
      <c r="A60" s="1461" t="s">
        <v>1314</v>
      </c>
      <c r="B60" s="1454" t="s">
        <v>1316</v>
      </c>
      <c r="C60" s="4763"/>
      <c r="D60" s="4766"/>
      <c r="E60" s="1455" t="s">
        <v>695</v>
      </c>
      <c r="F60" s="1455" t="s">
        <v>42</v>
      </c>
      <c r="G60" s="1455" t="s">
        <v>536</v>
      </c>
      <c r="H60" s="1455" t="str">
        <f t="shared" si="13"/>
        <v>PH-ML-ME</v>
      </c>
      <c r="I60" s="4757"/>
      <c r="J60" s="1456" t="s">
        <v>1326</v>
      </c>
      <c r="K60" s="4760"/>
      <c r="L60" s="429"/>
      <c r="M60" s="3403"/>
      <c r="N60" s="3403"/>
      <c r="O60" s="3403"/>
      <c r="P60" s="3403"/>
      <c r="Q60" s="3403"/>
      <c r="R60" s="4355"/>
      <c r="S60" s="432"/>
      <c r="T60" s="436"/>
      <c r="U60" s="436"/>
    </row>
    <row r="61" spans="1:21" s="437" customFormat="1" ht="12.75" customHeight="1" thickBot="1">
      <c r="A61" s="1462" t="s">
        <v>1314</v>
      </c>
      <c r="B61" s="1458" t="s">
        <v>1317</v>
      </c>
      <c r="C61" s="4764"/>
      <c r="D61" s="4767"/>
      <c r="E61" s="1459" t="s">
        <v>695</v>
      </c>
      <c r="F61" s="1459" t="s">
        <v>42</v>
      </c>
      <c r="G61" s="1459" t="s">
        <v>536</v>
      </c>
      <c r="H61" s="1459" t="str">
        <f t="shared" si="13"/>
        <v>PH-ML-ME</v>
      </c>
      <c r="I61" s="4758"/>
      <c r="J61" s="1460" t="s">
        <v>1327</v>
      </c>
      <c r="K61" s="4761"/>
      <c r="L61" s="451"/>
      <c r="M61" s="3416"/>
      <c r="N61" s="3416"/>
      <c r="O61" s="3416"/>
      <c r="P61" s="3416"/>
      <c r="Q61" s="3416"/>
      <c r="R61" s="4356"/>
      <c r="S61" s="432"/>
      <c r="T61" s="436"/>
      <c r="U61" s="436"/>
    </row>
    <row r="62" spans="1:21">
      <c r="A62" s="1463" t="s">
        <v>1314</v>
      </c>
      <c r="B62" s="1069" t="s">
        <v>1310</v>
      </c>
      <c r="C62" s="3488">
        <v>364215</v>
      </c>
      <c r="D62" s="3489">
        <v>5622</v>
      </c>
      <c r="E62" s="433" t="s">
        <v>696</v>
      </c>
      <c r="F62" s="543" t="s">
        <v>9</v>
      </c>
      <c r="G62" s="543" t="s">
        <v>697</v>
      </c>
      <c r="H62" s="543" t="str">
        <f t="shared" si="13"/>
        <v>PH-HC-EE</v>
      </c>
      <c r="I62" s="3490" t="s">
        <v>482</v>
      </c>
      <c r="J62" s="3490" t="s">
        <v>485</v>
      </c>
      <c r="K62" s="3402" t="s">
        <v>1332</v>
      </c>
      <c r="L62" s="407"/>
      <c r="M62" s="3402" t="s">
        <v>80</v>
      </c>
      <c r="N62" s="3402"/>
      <c r="O62" s="3402">
        <v>60</v>
      </c>
      <c r="P62" s="3402">
        <v>2</v>
      </c>
      <c r="Q62" s="3402">
        <f>SUM(O62*P62)</f>
        <v>120</v>
      </c>
      <c r="R62" s="4354" t="s">
        <v>384</v>
      </c>
      <c r="S62" s="432" t="s">
        <v>531</v>
      </c>
    </row>
    <row r="63" spans="1:21">
      <c r="A63" s="1081" t="s">
        <v>1314</v>
      </c>
      <c r="B63" s="1066" t="s">
        <v>1315</v>
      </c>
      <c r="C63" s="3440"/>
      <c r="D63" s="3413"/>
      <c r="E63" s="438" t="s">
        <v>696</v>
      </c>
      <c r="F63" s="419" t="s">
        <v>9</v>
      </c>
      <c r="G63" s="427" t="s">
        <v>697</v>
      </c>
      <c r="H63" s="427" t="str">
        <f t="shared" si="13"/>
        <v>PH-HC-EE</v>
      </c>
      <c r="I63" s="3465"/>
      <c r="J63" s="3465"/>
      <c r="K63" s="3403"/>
      <c r="L63" s="429"/>
      <c r="M63" s="3403"/>
      <c r="N63" s="3403"/>
      <c r="O63" s="3403"/>
      <c r="P63" s="3403"/>
      <c r="Q63" s="3403"/>
      <c r="R63" s="4355"/>
      <c r="S63" s="432"/>
    </row>
    <row r="64" spans="1:21">
      <c r="A64" s="1081" t="s">
        <v>1314</v>
      </c>
      <c r="B64" s="1066" t="s">
        <v>1316</v>
      </c>
      <c r="C64" s="3440"/>
      <c r="D64" s="3413"/>
      <c r="E64" s="438" t="s">
        <v>696</v>
      </c>
      <c r="F64" s="419" t="s">
        <v>9</v>
      </c>
      <c r="G64" s="427" t="s">
        <v>697</v>
      </c>
      <c r="H64" s="427" t="str">
        <f t="shared" si="13"/>
        <v>PH-HC-EE</v>
      </c>
      <c r="I64" s="3465"/>
      <c r="J64" s="3465"/>
      <c r="K64" s="3403"/>
      <c r="L64" s="429"/>
      <c r="M64" s="3403"/>
      <c r="N64" s="3403"/>
      <c r="O64" s="3403"/>
      <c r="P64" s="3403"/>
      <c r="Q64" s="3403"/>
      <c r="R64" s="4355"/>
      <c r="S64" s="432"/>
    </row>
    <row r="65" spans="1:19" ht="13.5" thickBot="1">
      <c r="A65" s="1464" t="s">
        <v>1314</v>
      </c>
      <c r="B65" s="1088" t="s">
        <v>1317</v>
      </c>
      <c r="C65" s="3448"/>
      <c r="D65" s="3414"/>
      <c r="E65" s="442" t="s">
        <v>696</v>
      </c>
      <c r="F65" s="465" t="s">
        <v>9</v>
      </c>
      <c r="G65" s="1087" t="s">
        <v>697</v>
      </c>
      <c r="H65" s="1087" t="str">
        <f t="shared" si="13"/>
        <v>PH-HC-EE</v>
      </c>
      <c r="I65" s="3577"/>
      <c r="J65" s="3577"/>
      <c r="K65" s="3416"/>
      <c r="L65" s="451"/>
      <c r="M65" s="3416"/>
      <c r="N65" s="3416"/>
      <c r="O65" s="3416"/>
      <c r="P65" s="3416"/>
      <c r="Q65" s="3416"/>
      <c r="R65" s="4356"/>
      <c r="S65" s="432"/>
    </row>
    <row r="66" spans="1:19">
      <c r="A66" s="1473" t="s">
        <v>1314</v>
      </c>
      <c r="B66" s="1474" t="s">
        <v>1340</v>
      </c>
      <c r="C66" s="4783">
        <v>364203</v>
      </c>
      <c r="D66" s="4780">
        <v>5637</v>
      </c>
      <c r="E66" s="1475" t="s">
        <v>695</v>
      </c>
      <c r="F66" s="1476" t="s">
        <v>32</v>
      </c>
      <c r="G66" s="1476" t="s">
        <v>536</v>
      </c>
      <c r="H66" s="1476" t="str">
        <f t="shared" ref="H66:H68" si="14">A66&amp;"-"&amp;E66&amp;F66&amp;"-"&amp;G66</f>
        <v>PH-MI-ME</v>
      </c>
      <c r="I66" s="4738" t="s">
        <v>1343</v>
      </c>
      <c r="J66" s="1487" t="s">
        <v>1344</v>
      </c>
      <c r="K66" s="4741" t="s">
        <v>1352</v>
      </c>
      <c r="L66" s="1469"/>
      <c r="M66" s="3402"/>
      <c r="N66" s="3402" t="s">
        <v>80</v>
      </c>
      <c r="O66" s="3402">
        <v>10</v>
      </c>
      <c r="P66" s="3402">
        <v>2</v>
      </c>
      <c r="Q66" s="3402">
        <f>SUM(O66*P66)</f>
        <v>20</v>
      </c>
      <c r="R66" s="4354" t="s">
        <v>383</v>
      </c>
      <c r="S66" s="410" t="s">
        <v>529</v>
      </c>
    </row>
    <row r="67" spans="1:19">
      <c r="A67" s="1477" t="s">
        <v>1314</v>
      </c>
      <c r="B67" s="1478" t="s">
        <v>1341</v>
      </c>
      <c r="C67" s="4784"/>
      <c r="D67" s="4781"/>
      <c r="E67" s="1479" t="s">
        <v>695</v>
      </c>
      <c r="F67" s="1480" t="s">
        <v>32</v>
      </c>
      <c r="G67" s="1481" t="s">
        <v>536</v>
      </c>
      <c r="H67" s="1481" t="str">
        <f t="shared" si="14"/>
        <v>PH-MI-ME</v>
      </c>
      <c r="I67" s="4739"/>
      <c r="J67" s="1488" t="s">
        <v>1345</v>
      </c>
      <c r="K67" s="4742"/>
      <c r="L67" s="1470"/>
      <c r="M67" s="3403"/>
      <c r="N67" s="3403"/>
      <c r="O67" s="3403"/>
      <c r="P67" s="3403"/>
      <c r="Q67" s="3403"/>
      <c r="R67" s="4355"/>
      <c r="S67" s="432"/>
    </row>
    <row r="68" spans="1:19">
      <c r="A68" s="1477" t="s">
        <v>1314</v>
      </c>
      <c r="B68" s="1478" t="s">
        <v>1339</v>
      </c>
      <c r="C68" s="4784"/>
      <c r="D68" s="4781"/>
      <c r="E68" s="1479" t="s">
        <v>695</v>
      </c>
      <c r="F68" s="1480" t="s">
        <v>32</v>
      </c>
      <c r="G68" s="1481" t="s">
        <v>536</v>
      </c>
      <c r="H68" s="1481" t="str">
        <f t="shared" si="14"/>
        <v>PH-MI-ME</v>
      </c>
      <c r="I68" s="4739"/>
      <c r="J68" s="1488" t="s">
        <v>1346</v>
      </c>
      <c r="K68" s="4742"/>
      <c r="L68" s="1470"/>
      <c r="M68" s="3403"/>
      <c r="N68" s="3403"/>
      <c r="O68" s="3403"/>
      <c r="P68" s="3403"/>
      <c r="Q68" s="3403"/>
      <c r="R68" s="4355"/>
      <c r="S68" s="432"/>
    </row>
    <row r="69" spans="1:19">
      <c r="A69" s="1477" t="s">
        <v>1314</v>
      </c>
      <c r="B69" s="1482"/>
      <c r="C69" s="4784"/>
      <c r="D69" s="4781"/>
      <c r="E69" s="1479" t="s">
        <v>695</v>
      </c>
      <c r="F69" s="1480" t="s">
        <v>32</v>
      </c>
      <c r="G69" s="1480" t="s">
        <v>536</v>
      </c>
      <c r="H69" s="1480" t="s">
        <v>1342</v>
      </c>
      <c r="I69" s="4739"/>
      <c r="J69" s="1488" t="s">
        <v>1347</v>
      </c>
      <c r="K69" s="4742"/>
      <c r="L69" s="1472"/>
      <c r="M69" s="3403"/>
      <c r="N69" s="3403"/>
      <c r="O69" s="3403"/>
      <c r="P69" s="3403"/>
      <c r="Q69" s="3403"/>
      <c r="R69" s="4355"/>
      <c r="S69" s="432"/>
    </row>
    <row r="70" spans="1:19" ht="13.5" thickBot="1">
      <c r="A70" s="1483" t="s">
        <v>1314</v>
      </c>
      <c r="B70" s="1484"/>
      <c r="C70" s="4785"/>
      <c r="D70" s="4782"/>
      <c r="E70" s="1485" t="s">
        <v>695</v>
      </c>
      <c r="F70" s="1486" t="s">
        <v>32</v>
      </c>
      <c r="G70" s="1486" t="s">
        <v>536</v>
      </c>
      <c r="H70" s="1486" t="s">
        <v>1342</v>
      </c>
      <c r="I70" s="4740"/>
      <c r="J70" s="1491" t="s">
        <v>1348</v>
      </c>
      <c r="K70" s="4743"/>
      <c r="L70" s="1471"/>
      <c r="M70" s="3416"/>
      <c r="N70" s="3416"/>
      <c r="O70" s="3416"/>
      <c r="P70" s="3416"/>
      <c r="Q70" s="3416"/>
      <c r="R70" s="4356"/>
      <c r="S70" s="432"/>
    </row>
    <row r="71" spans="1:19">
      <c r="A71" s="1477" t="s">
        <v>1314</v>
      </c>
      <c r="B71" s="1490" t="s">
        <v>1340</v>
      </c>
      <c r="C71" s="4783">
        <v>364204</v>
      </c>
      <c r="D71" s="4780">
        <v>5638</v>
      </c>
      <c r="E71" s="1489" t="s">
        <v>695</v>
      </c>
      <c r="F71" s="1481" t="s">
        <v>42</v>
      </c>
      <c r="G71" s="1481" t="s">
        <v>536</v>
      </c>
      <c r="H71" s="1481" t="s">
        <v>1342</v>
      </c>
      <c r="I71" s="4738" t="s">
        <v>1343</v>
      </c>
      <c r="J71" s="4738" t="s">
        <v>1351</v>
      </c>
      <c r="K71" s="4741" t="s">
        <v>1352</v>
      </c>
      <c r="L71" s="1472"/>
      <c r="M71" s="3402"/>
      <c r="N71" s="3402" t="s">
        <v>80</v>
      </c>
      <c r="O71" s="3402">
        <v>10</v>
      </c>
      <c r="P71" s="3402">
        <v>2</v>
      </c>
      <c r="Q71" s="3402">
        <v>20</v>
      </c>
      <c r="R71" s="4354" t="s">
        <v>503</v>
      </c>
      <c r="S71" s="431" t="s">
        <v>528</v>
      </c>
    </row>
    <row r="72" spans="1:19">
      <c r="A72" s="1477" t="s">
        <v>1314</v>
      </c>
      <c r="B72" s="1482" t="s">
        <v>1341</v>
      </c>
      <c r="C72" s="4784"/>
      <c r="D72" s="4781"/>
      <c r="E72" s="1479" t="s">
        <v>695</v>
      </c>
      <c r="F72" s="1480" t="s">
        <v>42</v>
      </c>
      <c r="G72" s="1480" t="s">
        <v>536</v>
      </c>
      <c r="H72" s="1480" t="s">
        <v>1342</v>
      </c>
      <c r="I72" s="4739"/>
      <c r="J72" s="4739"/>
      <c r="K72" s="4742"/>
      <c r="L72" s="1472"/>
      <c r="M72" s="3403"/>
      <c r="N72" s="3403"/>
      <c r="O72" s="3403"/>
      <c r="P72" s="3403"/>
      <c r="Q72" s="3403"/>
      <c r="R72" s="4355"/>
      <c r="S72" s="432"/>
    </row>
    <row r="73" spans="1:19" ht="13.5" thickBot="1">
      <c r="A73" s="1483" t="s">
        <v>1314</v>
      </c>
      <c r="B73" s="1484" t="s">
        <v>1339</v>
      </c>
      <c r="C73" s="4785"/>
      <c r="D73" s="4782"/>
      <c r="E73" s="1485" t="s">
        <v>695</v>
      </c>
      <c r="F73" s="1486" t="s">
        <v>42</v>
      </c>
      <c r="G73" s="1486" t="s">
        <v>536</v>
      </c>
      <c r="H73" s="1486" t="s">
        <v>1342</v>
      </c>
      <c r="I73" s="4740"/>
      <c r="J73" s="4740"/>
      <c r="K73" s="4743"/>
      <c r="L73" s="1471"/>
      <c r="M73" s="3416"/>
      <c r="N73" s="3416"/>
      <c r="O73" s="3416"/>
      <c r="P73" s="3416"/>
      <c r="Q73" s="3416"/>
      <c r="R73" s="4356"/>
      <c r="S73" s="432"/>
    </row>
    <row r="74" spans="1:19">
      <c r="A74" s="1473" t="s">
        <v>1314</v>
      </c>
      <c r="B74" s="1490" t="s">
        <v>1340</v>
      </c>
      <c r="C74" s="4783">
        <v>364205</v>
      </c>
      <c r="D74" s="4780">
        <v>5639</v>
      </c>
      <c r="E74" s="1489" t="s">
        <v>695</v>
      </c>
      <c r="F74" s="1481" t="s">
        <v>9</v>
      </c>
      <c r="G74" s="1481" t="s">
        <v>536</v>
      </c>
      <c r="H74" s="1481" t="s">
        <v>1342</v>
      </c>
      <c r="I74" s="4738" t="s">
        <v>1343</v>
      </c>
      <c r="J74" s="4738" t="s">
        <v>485</v>
      </c>
      <c r="K74" s="4741" t="s">
        <v>1332</v>
      </c>
      <c r="L74" s="1472"/>
      <c r="M74" s="3402" t="s">
        <v>80</v>
      </c>
      <c r="N74" s="3402"/>
      <c r="O74" s="3402">
        <v>120</v>
      </c>
      <c r="P74" s="3402">
        <v>2</v>
      </c>
      <c r="Q74" s="3402">
        <f>O74*2</f>
        <v>240</v>
      </c>
      <c r="R74" s="4354" t="s">
        <v>384</v>
      </c>
      <c r="S74" s="431" t="s">
        <v>531</v>
      </c>
    </row>
    <row r="75" spans="1:19">
      <c r="A75" s="1477" t="s">
        <v>1314</v>
      </c>
      <c r="B75" s="1482" t="s">
        <v>1341</v>
      </c>
      <c r="C75" s="4784"/>
      <c r="D75" s="4781"/>
      <c r="E75" s="1479" t="s">
        <v>695</v>
      </c>
      <c r="F75" s="1480" t="s">
        <v>9</v>
      </c>
      <c r="G75" s="1480" t="s">
        <v>536</v>
      </c>
      <c r="H75" s="1480" t="s">
        <v>1342</v>
      </c>
      <c r="I75" s="4739"/>
      <c r="J75" s="4739"/>
      <c r="K75" s="4742"/>
      <c r="L75" s="1472"/>
      <c r="M75" s="3403"/>
      <c r="N75" s="3403"/>
      <c r="O75" s="3403"/>
      <c r="P75" s="3403"/>
      <c r="Q75" s="3403"/>
      <c r="R75" s="4355"/>
      <c r="S75" s="432"/>
    </row>
    <row r="76" spans="1:19" ht="13.5" thickBot="1">
      <c r="A76" s="1483" t="s">
        <v>1314</v>
      </c>
      <c r="B76" s="1484" t="s">
        <v>1339</v>
      </c>
      <c r="C76" s="4785"/>
      <c r="D76" s="4782"/>
      <c r="E76" s="1485" t="s">
        <v>695</v>
      </c>
      <c r="F76" s="1486" t="s">
        <v>9</v>
      </c>
      <c r="G76" s="1486" t="s">
        <v>536</v>
      </c>
      <c r="H76" s="1486" t="s">
        <v>1342</v>
      </c>
      <c r="I76" s="4740"/>
      <c r="J76" s="4740"/>
      <c r="K76" s="4743"/>
      <c r="L76" s="1471"/>
      <c r="M76" s="3416"/>
      <c r="N76" s="3416"/>
      <c r="O76" s="3416"/>
      <c r="P76" s="3416"/>
      <c r="Q76" s="3416"/>
      <c r="R76" s="4356"/>
      <c r="S76" s="432"/>
    </row>
    <row r="77" spans="1:19">
      <c r="A77" s="1477" t="s">
        <v>1314</v>
      </c>
      <c r="B77" s="1490" t="s">
        <v>1340</v>
      </c>
      <c r="C77" s="4783">
        <v>364206</v>
      </c>
      <c r="D77" s="4780">
        <v>5640</v>
      </c>
      <c r="E77" s="1489" t="s">
        <v>695</v>
      </c>
      <c r="F77" s="1481" t="s">
        <v>42</v>
      </c>
      <c r="G77" s="1481" t="s">
        <v>536</v>
      </c>
      <c r="H77" s="1481" t="s">
        <v>1342</v>
      </c>
      <c r="I77" s="4739" t="s">
        <v>1343</v>
      </c>
      <c r="J77" s="4738" t="s">
        <v>1349</v>
      </c>
      <c r="K77" s="4741" t="s">
        <v>1332</v>
      </c>
      <c r="L77" s="1472"/>
      <c r="M77" s="3402" t="s">
        <v>80</v>
      </c>
      <c r="N77" s="3402"/>
      <c r="O77" s="3402">
        <v>120</v>
      </c>
      <c r="P77" s="3402">
        <v>2</v>
      </c>
      <c r="Q77" s="3402">
        <f>O77*2</f>
        <v>240</v>
      </c>
      <c r="R77" s="4354" t="s">
        <v>503</v>
      </c>
      <c r="S77" s="431" t="s">
        <v>528</v>
      </c>
    </row>
    <row r="78" spans="1:19">
      <c r="A78" s="1477" t="s">
        <v>1314</v>
      </c>
      <c r="B78" s="1482" t="s">
        <v>1341</v>
      </c>
      <c r="C78" s="4784"/>
      <c r="D78" s="4781"/>
      <c r="E78" s="1479" t="s">
        <v>695</v>
      </c>
      <c r="F78" s="1480" t="s">
        <v>42</v>
      </c>
      <c r="G78" s="1480" t="s">
        <v>536</v>
      </c>
      <c r="H78" s="1480" t="s">
        <v>1342</v>
      </c>
      <c r="I78" s="4739"/>
      <c r="J78" s="4739"/>
      <c r="K78" s="4742"/>
      <c r="L78" s="1472"/>
      <c r="M78" s="3403"/>
      <c r="N78" s="3403"/>
      <c r="O78" s="3403"/>
      <c r="P78" s="3403"/>
      <c r="Q78" s="3403"/>
      <c r="R78" s="4355"/>
      <c r="S78" s="432"/>
    </row>
    <row r="79" spans="1:19" ht="13.5" thickBot="1">
      <c r="A79" s="1483" t="s">
        <v>1314</v>
      </c>
      <c r="B79" s="1484" t="s">
        <v>1339</v>
      </c>
      <c r="C79" s="4785"/>
      <c r="D79" s="4782"/>
      <c r="E79" s="1485" t="s">
        <v>695</v>
      </c>
      <c r="F79" s="1486" t="s">
        <v>42</v>
      </c>
      <c r="G79" s="1486" t="s">
        <v>536</v>
      </c>
      <c r="H79" s="1486" t="s">
        <v>1342</v>
      </c>
      <c r="I79" s="4740"/>
      <c r="J79" s="4740"/>
      <c r="K79" s="4743"/>
      <c r="L79" s="1471"/>
      <c r="M79" s="3416"/>
      <c r="N79" s="3416"/>
      <c r="O79" s="3416"/>
      <c r="P79" s="3416"/>
      <c r="Q79" s="3416"/>
      <c r="R79" s="4356"/>
      <c r="S79" s="432"/>
    </row>
    <row r="80" spans="1:19">
      <c r="A80" s="1477" t="s">
        <v>1314</v>
      </c>
      <c r="B80" s="1490" t="s">
        <v>1340</v>
      </c>
      <c r="C80" s="4783">
        <v>364207</v>
      </c>
      <c r="D80" s="4780">
        <v>5641</v>
      </c>
      <c r="E80" s="1489" t="s">
        <v>695</v>
      </c>
      <c r="F80" s="1481" t="s">
        <v>34</v>
      </c>
      <c r="G80" s="1481" t="s">
        <v>536</v>
      </c>
      <c r="H80" s="1481" t="s">
        <v>1342</v>
      </c>
      <c r="I80" s="4738" t="s">
        <v>1343</v>
      </c>
      <c r="J80" s="4738" t="s">
        <v>1350</v>
      </c>
      <c r="K80" s="4741" t="s">
        <v>1336</v>
      </c>
      <c r="L80" s="1472"/>
      <c r="M80" s="3402" t="s">
        <v>80</v>
      </c>
      <c r="N80" s="3402"/>
      <c r="O80" s="3402">
        <v>240</v>
      </c>
      <c r="P80" s="3402">
        <v>3</v>
      </c>
      <c r="Q80" s="3402">
        <f>O80*P80</f>
        <v>720</v>
      </c>
      <c r="R80" s="4354" t="s">
        <v>385</v>
      </c>
      <c r="S80" s="431" t="s">
        <v>530</v>
      </c>
    </row>
    <row r="81" spans="1:19">
      <c r="A81" s="1477" t="s">
        <v>1314</v>
      </c>
      <c r="B81" s="1482" t="s">
        <v>1341</v>
      </c>
      <c r="C81" s="4784"/>
      <c r="D81" s="4781"/>
      <c r="E81" s="1479" t="s">
        <v>695</v>
      </c>
      <c r="F81" s="1480" t="s">
        <v>34</v>
      </c>
      <c r="G81" s="1480" t="s">
        <v>536</v>
      </c>
      <c r="H81" s="1480" t="s">
        <v>1342</v>
      </c>
      <c r="I81" s="4739"/>
      <c r="J81" s="4739"/>
      <c r="K81" s="4742"/>
      <c r="L81" s="1472"/>
      <c r="M81" s="3403"/>
      <c r="N81" s="3403"/>
      <c r="O81" s="3403"/>
      <c r="P81" s="3403"/>
      <c r="Q81" s="3403"/>
      <c r="R81" s="4355"/>
      <c r="S81" s="432"/>
    </row>
    <row r="82" spans="1:19" ht="13.5" thickBot="1">
      <c r="A82" s="1483" t="s">
        <v>1314</v>
      </c>
      <c r="B82" s="1484" t="s">
        <v>1339</v>
      </c>
      <c r="C82" s="4785"/>
      <c r="D82" s="4782"/>
      <c r="E82" s="1485" t="s">
        <v>695</v>
      </c>
      <c r="F82" s="1486" t="s">
        <v>34</v>
      </c>
      <c r="G82" s="1486" t="s">
        <v>536</v>
      </c>
      <c r="H82" s="1486" t="s">
        <v>1342</v>
      </c>
      <c r="I82" s="4740"/>
      <c r="J82" s="4740"/>
      <c r="K82" s="4743"/>
      <c r="L82" s="1471"/>
      <c r="M82" s="3416"/>
      <c r="N82" s="3416"/>
      <c r="O82" s="3416"/>
      <c r="P82" s="3416"/>
      <c r="Q82" s="3416"/>
      <c r="R82" s="4356"/>
      <c r="S82" s="432"/>
    </row>
  </sheetData>
  <autoFilter ref="A5:U61" xr:uid="{8E98A4E7-B5D3-4D51-9466-F68D8A6F2918}"/>
  <mergeCells count="181">
    <mergeCell ref="D71:D73"/>
    <mergeCell ref="D74:D76"/>
    <mergeCell ref="D80:D82"/>
    <mergeCell ref="D77:D79"/>
    <mergeCell ref="C71:C73"/>
    <mergeCell ref="C74:C76"/>
    <mergeCell ref="C77:C79"/>
    <mergeCell ref="C80:C82"/>
    <mergeCell ref="C2:K2"/>
    <mergeCell ref="C13:C17"/>
    <mergeCell ref="C47:C53"/>
    <mergeCell ref="D47:D53"/>
    <mergeCell ref="I47:I53"/>
    <mergeCell ref="K43:K46"/>
    <mergeCell ref="I43:I46"/>
    <mergeCell ref="J43:J46"/>
    <mergeCell ref="I18:I22"/>
    <mergeCell ref="K47:K53"/>
    <mergeCell ref="D66:D70"/>
    <mergeCell ref="C66:C70"/>
    <mergeCell ref="C62:C65"/>
    <mergeCell ref="D62:D65"/>
    <mergeCell ref="D58:D61"/>
    <mergeCell ref="C58:C61"/>
    <mergeCell ref="R13:R17"/>
    <mergeCell ref="Q13:Q17"/>
    <mergeCell ref="P13:P17"/>
    <mergeCell ref="O13:O17"/>
    <mergeCell ref="C6:C12"/>
    <mergeCell ref="M6:M12"/>
    <mergeCell ref="K6:K12"/>
    <mergeCell ref="D6:D12"/>
    <mergeCell ref="I6:I12"/>
    <mergeCell ref="R6:R12"/>
    <mergeCell ref="Q6:Q12"/>
    <mergeCell ref="P6:P12"/>
    <mergeCell ref="O6:O12"/>
    <mergeCell ref="N6:N12"/>
    <mergeCell ref="N13:N17"/>
    <mergeCell ref="M13:M17"/>
    <mergeCell ref="K13:K17"/>
    <mergeCell ref="I13:I17"/>
    <mergeCell ref="J13:J17"/>
    <mergeCell ref="D13:D17"/>
    <mergeCell ref="R28:R34"/>
    <mergeCell ref="Q18:Q22"/>
    <mergeCell ref="R18:R22"/>
    <mergeCell ref="R23:R27"/>
    <mergeCell ref="O18:O22"/>
    <mergeCell ref="P18:P22"/>
    <mergeCell ref="M35:M38"/>
    <mergeCell ref="K18:K22"/>
    <mergeCell ref="M18:M22"/>
    <mergeCell ref="D43:D46"/>
    <mergeCell ref="C43:C46"/>
    <mergeCell ref="C23:C27"/>
    <mergeCell ref="I23:I27"/>
    <mergeCell ref="M28:M34"/>
    <mergeCell ref="N28:N34"/>
    <mergeCell ref="O28:O34"/>
    <mergeCell ref="R39:R42"/>
    <mergeCell ref="I39:I42"/>
    <mergeCell ref="K39:K42"/>
    <mergeCell ref="M39:M42"/>
    <mergeCell ref="N39:N42"/>
    <mergeCell ref="O39:O42"/>
    <mergeCell ref="P39:P42"/>
    <mergeCell ref="Q39:Q42"/>
    <mergeCell ref="C35:C38"/>
    <mergeCell ref="Q35:Q38"/>
    <mergeCell ref="P35:P38"/>
    <mergeCell ref="I35:I38"/>
    <mergeCell ref="K35:K38"/>
    <mergeCell ref="J35:J38"/>
    <mergeCell ref="R35:R38"/>
    <mergeCell ref="K23:K27"/>
    <mergeCell ref="N35:N38"/>
    <mergeCell ref="C18:C22"/>
    <mergeCell ref="D18:D22"/>
    <mergeCell ref="D39:D42"/>
    <mergeCell ref="C39:C42"/>
    <mergeCell ref="D35:D38"/>
    <mergeCell ref="P28:P34"/>
    <mergeCell ref="C28:C34"/>
    <mergeCell ref="D28:D34"/>
    <mergeCell ref="I28:I34"/>
    <mergeCell ref="K28:K34"/>
    <mergeCell ref="J23:J27"/>
    <mergeCell ref="D23:D27"/>
    <mergeCell ref="N18:N22"/>
    <mergeCell ref="R62:R65"/>
    <mergeCell ref="I62:I65"/>
    <mergeCell ref="J62:J65"/>
    <mergeCell ref="K62:K65"/>
    <mergeCell ref="M62:M65"/>
    <mergeCell ref="N62:N65"/>
    <mergeCell ref="R43:R46"/>
    <mergeCell ref="Q43:Q46"/>
    <mergeCell ref="P43:P46"/>
    <mergeCell ref="O43:O46"/>
    <mergeCell ref="N43:N46"/>
    <mergeCell ref="M43:M46"/>
    <mergeCell ref="R54:R57"/>
    <mergeCell ref="I58:I61"/>
    <mergeCell ref="K58:K61"/>
    <mergeCell ref="M58:M61"/>
    <mergeCell ref="N58:N61"/>
    <mergeCell ref="O58:O61"/>
    <mergeCell ref="P58:P61"/>
    <mergeCell ref="Q58:Q61"/>
    <mergeCell ref="R58:R61"/>
    <mergeCell ref="Q47:Q53"/>
    <mergeCell ref="R47:R53"/>
    <mergeCell ref="I54:I57"/>
    <mergeCell ref="O62:O65"/>
    <mergeCell ref="P62:P65"/>
    <mergeCell ref="Q62:Q65"/>
    <mergeCell ref="M23:M27"/>
    <mergeCell ref="N23:N27"/>
    <mergeCell ref="O23:O27"/>
    <mergeCell ref="P23:P27"/>
    <mergeCell ref="Q23:Q27"/>
    <mergeCell ref="O35:O38"/>
    <mergeCell ref="M47:M53"/>
    <mergeCell ref="N47:N53"/>
    <mergeCell ref="O47:O53"/>
    <mergeCell ref="P47:P53"/>
    <mergeCell ref="Q28:Q34"/>
    <mergeCell ref="D54:D57"/>
    <mergeCell ref="C54:C57"/>
    <mergeCell ref="J54:J57"/>
    <mergeCell ref="K54:K57"/>
    <mergeCell ref="M54:M57"/>
    <mergeCell ref="N54:N57"/>
    <mergeCell ref="O54:O57"/>
    <mergeCell ref="P54:P57"/>
    <mergeCell ref="Q54:Q57"/>
    <mergeCell ref="I66:I70"/>
    <mergeCell ref="I71:I73"/>
    <mergeCell ref="K77:K79"/>
    <mergeCell ref="M77:M79"/>
    <mergeCell ref="R66:R70"/>
    <mergeCell ref="Q66:Q70"/>
    <mergeCell ref="P66:P70"/>
    <mergeCell ref="O66:O70"/>
    <mergeCell ref="N66:N70"/>
    <mergeCell ref="M66:M70"/>
    <mergeCell ref="K66:K70"/>
    <mergeCell ref="J71:J73"/>
    <mergeCell ref="R71:R73"/>
    <mergeCell ref="Q71:Q73"/>
    <mergeCell ref="P71:P73"/>
    <mergeCell ref="O71:O73"/>
    <mergeCell ref="N71:N73"/>
    <mergeCell ref="M71:M73"/>
    <mergeCell ref="K71:K73"/>
    <mergeCell ref="I77:I79"/>
    <mergeCell ref="I80:I82"/>
    <mergeCell ref="N80:N82"/>
    <mergeCell ref="O80:O82"/>
    <mergeCell ref="P80:P82"/>
    <mergeCell ref="Q80:Q82"/>
    <mergeCell ref="R80:R82"/>
    <mergeCell ref="I74:I76"/>
    <mergeCell ref="J74:J76"/>
    <mergeCell ref="J77:J79"/>
    <mergeCell ref="J80:J82"/>
    <mergeCell ref="K74:K76"/>
    <mergeCell ref="M74:M76"/>
    <mergeCell ref="K80:K82"/>
    <mergeCell ref="M80:M82"/>
    <mergeCell ref="N74:N76"/>
    <mergeCell ref="O74:O76"/>
    <mergeCell ref="P74:P76"/>
    <mergeCell ref="Q74:Q76"/>
    <mergeCell ref="R74:R76"/>
    <mergeCell ref="N77:N79"/>
    <mergeCell ref="O77:O79"/>
    <mergeCell ref="P77:P79"/>
    <mergeCell ref="Q77:Q79"/>
    <mergeCell ref="R77:R79"/>
  </mergeCells>
  <dataValidations count="4">
    <dataValidation allowBlank="1" showInputMessage="1" showErrorMessage="1" promptTitle="Planned Lubrication" prompt="Planned Lubrication work._x000a_" sqref="R6 R35 R28 R47 R54:R57 R13:R17" xr:uid="{D044A887-6F73-4B51-949C-6629DF0694BF}"/>
    <dataValidation allowBlank="1" showInputMessage="1" showErrorMessage="1" promptTitle="Planned Preventive Maintenance" prompt="Planned Preventative work generated out of SAP." sqref="R18:R27 R58:R62 R39:R43 R66" xr:uid="{FE00EC33-C534-414B-B953-2DC20454CB32}"/>
    <dataValidation type="list" allowBlank="1" showInputMessage="1" showErrorMessage="1" sqref="F6:F82" xr:uid="{E40477F9-4952-4474-BF08-438241F7BDF1}">
      <formula1>$U$6:$U$10</formula1>
    </dataValidation>
    <dataValidation type="list" allowBlank="1" showInputMessage="1" showErrorMessage="1" sqref="G6:G82" xr:uid="{825478B5-533D-46FC-B45B-C9302509A9AE}">
      <formula1>$T$6:$T$19</formula1>
    </dataValidation>
  </dataValidations>
  <printOptions horizontalCentered="1"/>
  <pageMargins left="0.23622047244094491" right="0.23622047244094491" top="0.19685039370078741" bottom="0.39370078740157483" header="0.15748031496062992" footer="0.19685039370078741"/>
  <pageSetup paperSize="9" scale="75" fitToHeight="0" orientation="landscape" r:id="rId1"/>
  <headerFooter>
    <oddFooter>&amp;L&amp;8&amp;A : PM Master Plan&amp;R&amp;8Page &amp;P / &amp;N</oddFooter>
  </headerFooter>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86B3B-E130-4BC5-B1A4-7DD96F314BEA}">
  <sheetPr>
    <tabColor rgb="FF7030A0"/>
    <pageSetUpPr fitToPage="1"/>
  </sheetPr>
  <dimension ref="A1:XAE89"/>
  <sheetViews>
    <sheetView zoomScaleNormal="100" workbookViewId="0">
      <pane xSplit="2" ySplit="5" topLeftCell="C52" activePane="bottomRight" state="frozen"/>
      <selection activeCell="B7" sqref="B7:B22"/>
      <selection pane="topRight" activeCell="B7" sqref="B7:B22"/>
      <selection pane="bottomLeft" activeCell="B7" sqref="B7:B22"/>
      <selection pane="bottomRight" activeCell="J62" sqref="J62:J65"/>
    </sheetView>
  </sheetViews>
  <sheetFormatPr defaultColWidth="9.140625" defaultRowHeight="12.75" outlineLevelCol="1"/>
  <cols>
    <col min="1" max="1" width="6.5703125" style="1" customWidth="1"/>
    <col min="2" max="2" width="37.85546875" style="2" customWidth="1"/>
    <col min="3" max="3" width="17" style="278" customWidth="1"/>
    <col min="4" max="4" width="12.140625" style="278" customWidth="1"/>
    <col min="5" max="5" width="9.7109375" style="43" customWidth="1"/>
    <col min="6" max="7" width="6.7109375" style="43" customWidth="1"/>
    <col min="8" max="8" width="12.85546875" style="43" customWidth="1"/>
    <col min="9" max="9" width="26.28515625" style="4" customWidth="1"/>
    <col min="10" max="10" width="61.42578125" style="4" customWidth="1"/>
    <col min="11" max="11" width="8.85546875" style="3" customWidth="1"/>
    <col min="12" max="12" width="18" style="52" hidden="1" customWidth="1" outlineLevel="1"/>
    <col min="13" max="13" width="7.140625" style="3" customWidth="1" collapsed="1"/>
    <col min="14" max="14" width="7.140625" style="3" customWidth="1"/>
    <col min="15" max="15" width="7.5703125" style="3" customWidth="1" collapsed="1"/>
    <col min="16" max="16" width="7.5703125" style="3" customWidth="1"/>
    <col min="17" max="17" width="8.85546875" style="3" customWidth="1"/>
    <col min="18" max="18" width="9" style="4" customWidth="1"/>
    <col min="19" max="19" width="19.28515625" style="52" customWidth="1"/>
    <col min="20" max="16384" width="9.140625" style="4"/>
  </cols>
  <sheetData>
    <row r="1" spans="1:19" hidden="1"/>
    <row r="2" spans="1:19" s="502" customFormat="1" ht="30" hidden="1" customHeight="1" thickBot="1">
      <c r="A2" s="503"/>
      <c r="C2" s="3812" t="s">
        <v>1333</v>
      </c>
      <c r="D2" s="3813"/>
      <c r="E2" s="3813"/>
      <c r="F2" s="3813"/>
      <c r="G2" s="3813"/>
      <c r="H2" s="3813"/>
      <c r="I2" s="3813"/>
      <c r="J2" s="3813"/>
      <c r="K2" s="3814"/>
      <c r="L2" s="501"/>
      <c r="S2" s="501"/>
    </row>
    <row r="3" spans="1:19" s="502" customFormat="1" ht="15" hidden="1">
      <c r="A3" s="503"/>
      <c r="C3" s="577" t="s">
        <v>44</v>
      </c>
      <c r="D3" s="577" t="s">
        <v>62</v>
      </c>
      <c r="E3" s="506"/>
      <c r="F3" s="506"/>
      <c r="G3" s="506"/>
      <c r="H3" s="506"/>
      <c r="K3" s="503"/>
      <c r="L3" s="501"/>
      <c r="M3" s="503"/>
      <c r="N3" s="503"/>
      <c r="O3" s="503"/>
      <c r="P3" s="503"/>
      <c r="Q3" s="503"/>
      <c r="S3" s="501"/>
    </row>
    <row r="4" spans="1:19" s="502" customFormat="1" ht="15" hidden="1">
      <c r="A4" s="503"/>
      <c r="C4" s="578">
        <f>SUBTOTAL(2,C6:C61)</f>
        <v>11</v>
      </c>
      <c r="D4" s="578">
        <f>SUBTOTAL(2,D6:D61)</f>
        <v>11</v>
      </c>
      <c r="E4" s="506"/>
      <c r="F4" s="506"/>
      <c r="G4" s="506"/>
      <c r="H4" s="506"/>
      <c r="K4" s="507"/>
      <c r="L4" s="501"/>
      <c r="M4" s="507"/>
      <c r="N4" s="507"/>
      <c r="O4" s="507"/>
      <c r="P4" s="507"/>
      <c r="Q4" s="507"/>
      <c r="S4" s="501"/>
    </row>
    <row r="5" spans="1:19" s="514" customFormat="1" ht="14.25" customHeight="1" thickBot="1">
      <c r="A5" s="499" t="s">
        <v>0</v>
      </c>
      <c r="B5" s="499" t="s">
        <v>1</v>
      </c>
      <c r="C5" s="500" t="s">
        <v>44</v>
      </c>
      <c r="D5" s="500" t="s">
        <v>62</v>
      </c>
      <c r="E5" s="500" t="s">
        <v>537</v>
      </c>
      <c r="F5" s="500" t="s">
        <v>527</v>
      </c>
      <c r="G5" s="500" t="s">
        <v>535</v>
      </c>
      <c r="H5" s="500" t="s">
        <v>45</v>
      </c>
      <c r="I5" s="499" t="s">
        <v>2</v>
      </c>
      <c r="J5" s="499" t="s">
        <v>3</v>
      </c>
      <c r="K5" s="499" t="s">
        <v>1039</v>
      </c>
      <c r="L5" s="499" t="s">
        <v>5</v>
      </c>
      <c r="M5" s="499" t="s">
        <v>51</v>
      </c>
      <c r="N5" s="499" t="s">
        <v>52</v>
      </c>
      <c r="O5" s="499" t="s">
        <v>54</v>
      </c>
      <c r="P5" s="499" t="s">
        <v>50</v>
      </c>
      <c r="Q5" s="499" t="s">
        <v>53</v>
      </c>
      <c r="R5" s="499" t="s">
        <v>382</v>
      </c>
      <c r="S5" s="432"/>
    </row>
    <row r="6" spans="1:19" s="437" customFormat="1" ht="12.75" customHeight="1">
      <c r="A6" s="1444" t="s">
        <v>1314</v>
      </c>
      <c r="B6" s="1176" t="s">
        <v>1328</v>
      </c>
      <c r="C6" s="4768">
        <v>364152</v>
      </c>
      <c r="D6" s="4774">
        <v>5584</v>
      </c>
      <c r="E6" s="1177" t="s">
        <v>695</v>
      </c>
      <c r="F6" s="1177" t="s">
        <v>32</v>
      </c>
      <c r="G6" s="1177" t="s">
        <v>536</v>
      </c>
      <c r="H6" s="1177" t="str">
        <f>A6&amp;"-"&amp;E6&amp;F6&amp;"-"&amp;G6</f>
        <v>PH-MI-ME</v>
      </c>
      <c r="I6" s="4777" t="s">
        <v>1335</v>
      </c>
      <c r="J6" s="1178" t="s">
        <v>1318</v>
      </c>
      <c r="K6" s="4771" t="str">
        <f t="shared" ref="K6" si="0">_xlfn.IFS(E6="M","30",E6="M","30")</f>
        <v>30</v>
      </c>
      <c r="L6" s="407"/>
      <c r="M6" s="3402" t="s">
        <v>80</v>
      </c>
      <c r="N6" s="3402"/>
      <c r="O6" s="3402">
        <v>10</v>
      </c>
      <c r="P6" s="3402">
        <v>1</v>
      </c>
      <c r="Q6" s="3402">
        <f>SUM(O6*P6)</f>
        <v>10</v>
      </c>
      <c r="R6" s="4354" t="s">
        <v>383</v>
      </c>
      <c r="S6" s="410" t="s">
        <v>529</v>
      </c>
    </row>
    <row r="7" spans="1:19" s="437" customFormat="1" ht="12.75" customHeight="1">
      <c r="A7" s="1445" t="s">
        <v>1314</v>
      </c>
      <c r="B7" s="1179" t="s">
        <v>1337</v>
      </c>
      <c r="C7" s="4769"/>
      <c r="D7" s="4775"/>
      <c r="E7" s="582" t="s">
        <v>695</v>
      </c>
      <c r="F7" s="582" t="s">
        <v>32</v>
      </c>
      <c r="G7" s="582" t="s">
        <v>536</v>
      </c>
      <c r="H7" s="582" t="str">
        <f t="shared" ref="H7:H27" si="1">A7&amp;"-"&amp;E7&amp;F7&amp;"-"&amp;G7</f>
        <v>PH-MI-ME</v>
      </c>
      <c r="I7" s="4778"/>
      <c r="J7" s="1180" t="s">
        <v>1319</v>
      </c>
      <c r="K7" s="4772"/>
      <c r="L7" s="415"/>
      <c r="M7" s="3403"/>
      <c r="N7" s="3403"/>
      <c r="O7" s="3403"/>
      <c r="P7" s="3403"/>
      <c r="Q7" s="3403"/>
      <c r="R7" s="4355"/>
      <c r="S7" s="410"/>
    </row>
    <row r="8" spans="1:19" s="437" customFormat="1" ht="12.75" customHeight="1">
      <c r="A8" s="1445" t="s">
        <v>1314</v>
      </c>
      <c r="B8" s="1179" t="s">
        <v>1329</v>
      </c>
      <c r="C8" s="4769"/>
      <c r="D8" s="4775"/>
      <c r="E8" s="582" t="s">
        <v>695</v>
      </c>
      <c r="F8" s="582" t="s">
        <v>32</v>
      </c>
      <c r="G8" s="582" t="s">
        <v>536</v>
      </c>
      <c r="H8" s="582" t="str">
        <f t="shared" si="1"/>
        <v>PH-MI-ME</v>
      </c>
      <c r="I8" s="4778"/>
      <c r="J8" s="1180" t="s">
        <v>1320</v>
      </c>
      <c r="K8" s="4772"/>
      <c r="L8" s="415"/>
      <c r="M8" s="3403"/>
      <c r="N8" s="3403"/>
      <c r="O8" s="3403"/>
      <c r="P8" s="3403"/>
      <c r="Q8" s="3403"/>
      <c r="R8" s="4355"/>
      <c r="S8" s="410"/>
    </row>
    <row r="9" spans="1:19" s="437" customFormat="1" ht="12.75" customHeight="1">
      <c r="A9" s="1445" t="s">
        <v>1314</v>
      </c>
      <c r="B9" s="1179" t="s">
        <v>1309</v>
      </c>
      <c r="C9" s="4769"/>
      <c r="D9" s="4775"/>
      <c r="E9" s="582" t="s">
        <v>695</v>
      </c>
      <c r="F9" s="582" t="s">
        <v>32</v>
      </c>
      <c r="G9" s="582" t="s">
        <v>536</v>
      </c>
      <c r="H9" s="582" t="str">
        <f t="shared" si="1"/>
        <v>PH-MI-ME</v>
      </c>
      <c r="I9" s="4778"/>
      <c r="J9" s="1180" t="s">
        <v>1334</v>
      </c>
      <c r="K9" s="4772"/>
      <c r="L9" s="415"/>
      <c r="M9" s="3403"/>
      <c r="N9" s="3403"/>
      <c r="O9" s="3403"/>
      <c r="P9" s="3403"/>
      <c r="Q9" s="3403"/>
      <c r="R9" s="4355"/>
      <c r="S9" s="410"/>
    </row>
    <row r="10" spans="1:19" s="437" customFormat="1" ht="12.75" customHeight="1">
      <c r="A10" s="1445" t="s">
        <v>1314</v>
      </c>
      <c r="B10" s="1179" t="s">
        <v>1338</v>
      </c>
      <c r="C10" s="4769"/>
      <c r="D10" s="4775"/>
      <c r="E10" s="582" t="s">
        <v>695</v>
      </c>
      <c r="F10" s="582" t="s">
        <v>32</v>
      </c>
      <c r="G10" s="582" t="s">
        <v>536</v>
      </c>
      <c r="H10" s="582" t="str">
        <f>A10&amp;"-"&amp;E10&amp;F10&amp;"-"&amp;G10</f>
        <v>PH-MI-ME</v>
      </c>
      <c r="I10" s="4778"/>
      <c r="J10" s="1180" t="s">
        <v>1322</v>
      </c>
      <c r="K10" s="4772"/>
      <c r="L10" s="415"/>
      <c r="M10" s="3403"/>
      <c r="N10" s="3403"/>
      <c r="O10" s="3403"/>
      <c r="P10" s="3403"/>
      <c r="Q10" s="3403"/>
      <c r="R10" s="4355"/>
      <c r="S10" s="410"/>
    </row>
    <row r="11" spans="1:19" s="437" customFormat="1" ht="12.75" customHeight="1">
      <c r="A11" s="1445" t="s">
        <v>1314</v>
      </c>
      <c r="B11" s="1179"/>
      <c r="C11" s="4769"/>
      <c r="D11" s="4775"/>
      <c r="E11" s="582" t="s">
        <v>695</v>
      </c>
      <c r="F11" s="582" t="s">
        <v>32</v>
      </c>
      <c r="G11" s="582" t="s">
        <v>536</v>
      </c>
      <c r="H11" s="582" t="str">
        <f t="shared" si="1"/>
        <v>PH-MI-ME</v>
      </c>
      <c r="I11" s="4778"/>
      <c r="J11" s="1180" t="s">
        <v>1323</v>
      </c>
      <c r="K11" s="4772"/>
      <c r="L11" s="415"/>
      <c r="M11" s="3403"/>
      <c r="N11" s="3403"/>
      <c r="O11" s="3403"/>
      <c r="P11" s="3403"/>
      <c r="Q11" s="3403"/>
      <c r="R11" s="4355"/>
      <c r="S11" s="410"/>
    </row>
    <row r="12" spans="1:19" s="437" customFormat="1" ht="12.75" customHeight="1" thickBot="1">
      <c r="A12" s="1446" t="s">
        <v>1314</v>
      </c>
      <c r="B12" s="1181"/>
      <c r="C12" s="4770"/>
      <c r="D12" s="4776"/>
      <c r="E12" s="1042" t="s">
        <v>695</v>
      </c>
      <c r="F12" s="1042" t="s">
        <v>32</v>
      </c>
      <c r="G12" s="1042" t="s">
        <v>536</v>
      </c>
      <c r="H12" s="1042" t="str">
        <f t="shared" si="1"/>
        <v>PH-MI-ME</v>
      </c>
      <c r="I12" s="4779"/>
      <c r="J12" s="1182" t="s">
        <v>1324</v>
      </c>
      <c r="K12" s="4773"/>
      <c r="L12" s="423"/>
      <c r="M12" s="3416"/>
      <c r="N12" s="3416"/>
      <c r="O12" s="3416"/>
      <c r="P12" s="3416"/>
      <c r="Q12" s="3416"/>
      <c r="R12" s="4356"/>
      <c r="S12" s="410"/>
    </row>
    <row r="13" spans="1:19" s="437" customFormat="1" ht="12.75" customHeight="1">
      <c r="A13" s="1444" t="s">
        <v>1314</v>
      </c>
      <c r="B13" s="1176" t="s">
        <v>1328</v>
      </c>
      <c r="C13" s="4768">
        <v>364153</v>
      </c>
      <c r="D13" s="4774">
        <v>5585</v>
      </c>
      <c r="E13" s="1177" t="s">
        <v>696</v>
      </c>
      <c r="F13" s="1177" t="s">
        <v>42</v>
      </c>
      <c r="G13" s="1177" t="s">
        <v>536</v>
      </c>
      <c r="H13" s="1177" t="str">
        <f t="shared" si="1"/>
        <v>PH-HL-ME</v>
      </c>
      <c r="I13" s="4777" t="s">
        <v>1335</v>
      </c>
      <c r="J13" s="4777" t="s">
        <v>1330</v>
      </c>
      <c r="K13" s="4771" t="s">
        <v>1332</v>
      </c>
      <c r="L13" s="407"/>
      <c r="M13" s="3402" t="s">
        <v>80</v>
      </c>
      <c r="N13" s="3402"/>
      <c r="O13" s="3402">
        <v>60</v>
      </c>
      <c r="P13" s="3402">
        <v>2</v>
      </c>
      <c r="Q13" s="3402">
        <f>SUM(O13*P13)</f>
        <v>120</v>
      </c>
      <c r="R13" s="4354" t="s">
        <v>503</v>
      </c>
      <c r="S13" s="431" t="s">
        <v>528</v>
      </c>
    </row>
    <row r="14" spans="1:19" s="437" customFormat="1" ht="12.75" customHeight="1">
      <c r="A14" s="1447" t="s">
        <v>1314</v>
      </c>
      <c r="B14" s="1184" t="s">
        <v>1337</v>
      </c>
      <c r="C14" s="4769"/>
      <c r="D14" s="4775"/>
      <c r="E14" s="1183" t="s">
        <v>696</v>
      </c>
      <c r="F14" s="1183" t="s">
        <v>42</v>
      </c>
      <c r="G14" s="1183" t="s">
        <v>536</v>
      </c>
      <c r="H14" s="1183" t="str">
        <f t="shared" si="1"/>
        <v>PH-HL-ME</v>
      </c>
      <c r="I14" s="4778"/>
      <c r="J14" s="4778"/>
      <c r="K14" s="4772"/>
      <c r="L14" s="429"/>
      <c r="M14" s="3403"/>
      <c r="N14" s="3403"/>
      <c r="O14" s="3403"/>
      <c r="P14" s="3403"/>
      <c r="Q14" s="3403"/>
      <c r="R14" s="4355"/>
      <c r="S14" s="410"/>
    </row>
    <row r="15" spans="1:19" s="437" customFormat="1" ht="12.75" customHeight="1">
      <c r="A15" s="1447" t="s">
        <v>1314</v>
      </c>
      <c r="B15" s="1184" t="s">
        <v>1329</v>
      </c>
      <c r="C15" s="4769"/>
      <c r="D15" s="4775"/>
      <c r="E15" s="1183" t="s">
        <v>696</v>
      </c>
      <c r="F15" s="1183" t="s">
        <v>42</v>
      </c>
      <c r="G15" s="1183" t="s">
        <v>536</v>
      </c>
      <c r="H15" s="1183" t="str">
        <f t="shared" si="1"/>
        <v>PH-HL-ME</v>
      </c>
      <c r="I15" s="4778"/>
      <c r="J15" s="4778"/>
      <c r="K15" s="4772"/>
      <c r="L15" s="429"/>
      <c r="M15" s="3403"/>
      <c r="N15" s="3403"/>
      <c r="O15" s="3403"/>
      <c r="P15" s="3403"/>
      <c r="Q15" s="3403"/>
      <c r="R15" s="4355"/>
      <c r="S15" s="410"/>
    </row>
    <row r="16" spans="1:19" s="437" customFormat="1" ht="12.75" customHeight="1">
      <c r="A16" s="1447" t="s">
        <v>1314</v>
      </c>
      <c r="B16" s="1179" t="s">
        <v>1309</v>
      </c>
      <c r="C16" s="4769"/>
      <c r="D16" s="4775"/>
      <c r="E16" s="1183" t="s">
        <v>696</v>
      </c>
      <c r="F16" s="1183" t="s">
        <v>42</v>
      </c>
      <c r="G16" s="1183" t="s">
        <v>536</v>
      </c>
      <c r="H16" s="1183" t="str">
        <f t="shared" si="1"/>
        <v>PH-HL-ME</v>
      </c>
      <c r="I16" s="4778"/>
      <c r="J16" s="4778"/>
      <c r="K16" s="4772"/>
      <c r="L16" s="1056"/>
      <c r="M16" s="3403"/>
      <c r="N16" s="3403"/>
      <c r="O16" s="3403"/>
      <c r="P16" s="3403"/>
      <c r="Q16" s="3403"/>
      <c r="R16" s="4355"/>
      <c r="S16" s="410"/>
    </row>
    <row r="17" spans="1:19" s="437" customFormat="1" ht="12.75" customHeight="1" thickBot="1">
      <c r="A17" s="1448" t="s">
        <v>1314</v>
      </c>
      <c r="B17" s="1370" t="s">
        <v>1338</v>
      </c>
      <c r="C17" s="4770"/>
      <c r="D17" s="4776"/>
      <c r="E17" s="1022" t="s">
        <v>696</v>
      </c>
      <c r="F17" s="1022" t="s">
        <v>42</v>
      </c>
      <c r="G17" s="1022" t="s">
        <v>536</v>
      </c>
      <c r="H17" s="1022" t="str">
        <f t="shared" si="1"/>
        <v>PH-HL-ME</v>
      </c>
      <c r="I17" s="4779"/>
      <c r="J17" s="4779"/>
      <c r="K17" s="4773"/>
      <c r="L17" s="451"/>
      <c r="M17" s="3416"/>
      <c r="N17" s="3416"/>
      <c r="O17" s="3416"/>
      <c r="P17" s="3416"/>
      <c r="Q17" s="3416"/>
      <c r="R17" s="4356"/>
      <c r="S17" s="410"/>
    </row>
    <row r="18" spans="1:19" s="437" customFormat="1" ht="12.75" customHeight="1">
      <c r="A18" s="1449" t="s">
        <v>1314</v>
      </c>
      <c r="B18" s="1450" t="s">
        <v>1328</v>
      </c>
      <c r="C18" s="4762">
        <v>364150</v>
      </c>
      <c r="D18" s="4765">
        <v>5617</v>
      </c>
      <c r="E18" s="1451" t="s">
        <v>718</v>
      </c>
      <c r="F18" s="1451" t="s">
        <v>34</v>
      </c>
      <c r="G18" s="1451" t="s">
        <v>536</v>
      </c>
      <c r="H18" s="1451" t="str">
        <f t="shared" si="1"/>
        <v>PH-YR-ME</v>
      </c>
      <c r="I18" s="4756" t="s">
        <v>1335</v>
      </c>
      <c r="J18" s="1452" t="s">
        <v>1331</v>
      </c>
      <c r="K18" s="4759" t="s">
        <v>1336</v>
      </c>
      <c r="L18" s="407"/>
      <c r="M18" s="3402" t="s">
        <v>80</v>
      </c>
      <c r="N18" s="3402"/>
      <c r="O18" s="3402">
        <v>60</v>
      </c>
      <c r="P18" s="3402">
        <v>2</v>
      </c>
      <c r="Q18" s="3402">
        <f>SUM(O18*P18)</f>
        <v>120</v>
      </c>
      <c r="R18" s="4354" t="s">
        <v>385</v>
      </c>
      <c r="S18" s="432" t="s">
        <v>530</v>
      </c>
    </row>
    <row r="19" spans="1:19" s="437" customFormat="1" ht="12.75" customHeight="1">
      <c r="A19" s="1453" t="s">
        <v>1314</v>
      </c>
      <c r="B19" s="1454" t="s">
        <v>1337</v>
      </c>
      <c r="C19" s="4763"/>
      <c r="D19" s="4766"/>
      <c r="E19" s="1455" t="s">
        <v>718</v>
      </c>
      <c r="F19" s="1455" t="s">
        <v>34</v>
      </c>
      <c r="G19" s="1455" t="s">
        <v>536</v>
      </c>
      <c r="H19" s="1455" t="str">
        <f t="shared" si="1"/>
        <v>PH-YR-ME</v>
      </c>
      <c r="I19" s="4757"/>
      <c r="J19" s="1456" t="s">
        <v>1325</v>
      </c>
      <c r="K19" s="4760"/>
      <c r="L19" s="429"/>
      <c r="M19" s="3403"/>
      <c r="N19" s="3403"/>
      <c r="O19" s="3403"/>
      <c r="P19" s="3403"/>
      <c r="Q19" s="3403"/>
      <c r="R19" s="4355"/>
      <c r="S19" s="432"/>
    </row>
    <row r="20" spans="1:19" s="437" customFormat="1" ht="12.75" customHeight="1">
      <c r="A20" s="1453" t="s">
        <v>1314</v>
      </c>
      <c r="B20" s="1454" t="s">
        <v>1329</v>
      </c>
      <c r="C20" s="4763"/>
      <c r="D20" s="4766"/>
      <c r="E20" s="1455" t="s">
        <v>718</v>
      </c>
      <c r="F20" s="1455" t="s">
        <v>34</v>
      </c>
      <c r="G20" s="1455" t="s">
        <v>536</v>
      </c>
      <c r="H20" s="1455" t="str">
        <f t="shared" si="1"/>
        <v>PH-YR-ME</v>
      </c>
      <c r="I20" s="4757"/>
      <c r="J20" s="1456" t="s">
        <v>1326</v>
      </c>
      <c r="K20" s="4760"/>
      <c r="L20" s="429"/>
      <c r="M20" s="3403"/>
      <c r="N20" s="3403"/>
      <c r="O20" s="3403"/>
      <c r="P20" s="3403"/>
      <c r="Q20" s="3403"/>
      <c r="R20" s="4355"/>
      <c r="S20" s="432"/>
    </row>
    <row r="21" spans="1:19" s="437" customFormat="1" ht="12.75" customHeight="1">
      <c r="A21" s="1465" t="s">
        <v>1314</v>
      </c>
      <c r="B21" s="1466" t="s">
        <v>1309</v>
      </c>
      <c r="C21" s="4763"/>
      <c r="D21" s="4766"/>
      <c r="E21" s="1467" t="s">
        <v>718</v>
      </c>
      <c r="F21" s="1467" t="s">
        <v>34</v>
      </c>
      <c r="G21" s="1467" t="s">
        <v>536</v>
      </c>
      <c r="H21" s="1467" t="str">
        <f t="shared" si="1"/>
        <v>PH-YR-ME</v>
      </c>
      <c r="I21" s="4757"/>
      <c r="J21" s="1468" t="s">
        <v>1327</v>
      </c>
      <c r="K21" s="4760"/>
      <c r="L21" s="1056"/>
      <c r="M21" s="3403"/>
      <c r="N21" s="3403"/>
      <c r="O21" s="3403"/>
      <c r="P21" s="3403"/>
      <c r="Q21" s="3403"/>
      <c r="R21" s="4355"/>
      <c r="S21" s="432"/>
    </row>
    <row r="22" spans="1:19" s="437" customFormat="1" ht="12.75" customHeight="1" thickBot="1">
      <c r="A22" s="1457" t="s">
        <v>1314</v>
      </c>
      <c r="B22" s="1458" t="s">
        <v>1338</v>
      </c>
      <c r="C22" s="4764"/>
      <c r="D22" s="4767"/>
      <c r="E22" s="1459" t="s">
        <v>718</v>
      </c>
      <c r="F22" s="1459" t="s">
        <v>34</v>
      </c>
      <c r="G22" s="1459" t="s">
        <v>536</v>
      </c>
      <c r="H22" s="1459" t="str">
        <f t="shared" si="1"/>
        <v>PH-YR-ME</v>
      </c>
      <c r="I22" s="4758"/>
      <c r="J22" s="1460"/>
      <c r="K22" s="4761"/>
      <c r="L22" s="451"/>
      <c r="M22" s="3416"/>
      <c r="N22" s="3416"/>
      <c r="O22" s="3416"/>
      <c r="P22" s="3416"/>
      <c r="Q22" s="3416"/>
      <c r="R22" s="4356"/>
      <c r="S22" s="432"/>
    </row>
    <row r="23" spans="1:19" s="437" customFormat="1" ht="12.75" customHeight="1">
      <c r="A23" s="1060" t="s">
        <v>1314</v>
      </c>
      <c r="B23" s="1069" t="s">
        <v>1328</v>
      </c>
      <c r="C23" s="3488">
        <v>364211</v>
      </c>
      <c r="D23" s="3489">
        <v>5618</v>
      </c>
      <c r="E23" s="543" t="s">
        <v>696</v>
      </c>
      <c r="F23" s="543" t="s">
        <v>9</v>
      </c>
      <c r="G23" s="543" t="s">
        <v>697</v>
      </c>
      <c r="H23" s="543" t="str">
        <f t="shared" si="1"/>
        <v>PH-HC-EE</v>
      </c>
      <c r="I23" s="4357" t="s">
        <v>482</v>
      </c>
      <c r="J23" s="3490" t="s">
        <v>485</v>
      </c>
      <c r="K23" s="3402" t="s">
        <v>1332</v>
      </c>
      <c r="L23" s="407"/>
      <c r="M23" s="3402" t="s">
        <v>80</v>
      </c>
      <c r="N23" s="3402"/>
      <c r="O23" s="3402">
        <v>60</v>
      </c>
      <c r="P23" s="3402">
        <v>2</v>
      </c>
      <c r="Q23" s="3402">
        <f>SUM(O23*P23)</f>
        <v>120</v>
      </c>
      <c r="R23" s="4354" t="s">
        <v>384</v>
      </c>
      <c r="S23" s="432" t="s">
        <v>531</v>
      </c>
    </row>
    <row r="24" spans="1:19" s="437" customFormat="1" ht="12.75" customHeight="1">
      <c r="A24" s="801" t="s">
        <v>1314</v>
      </c>
      <c r="B24" s="1066" t="s">
        <v>1337</v>
      </c>
      <c r="C24" s="3440"/>
      <c r="D24" s="3413"/>
      <c r="E24" s="419" t="s">
        <v>696</v>
      </c>
      <c r="F24" s="419" t="s">
        <v>9</v>
      </c>
      <c r="G24" s="419" t="s">
        <v>697</v>
      </c>
      <c r="H24" s="419" t="str">
        <f t="shared" si="1"/>
        <v>PH-HC-EE</v>
      </c>
      <c r="I24" s="4358"/>
      <c r="J24" s="3465"/>
      <c r="K24" s="3403"/>
      <c r="L24" s="429"/>
      <c r="M24" s="3403"/>
      <c r="N24" s="3403"/>
      <c r="O24" s="3403"/>
      <c r="P24" s="3403"/>
      <c r="Q24" s="3403"/>
      <c r="R24" s="4355"/>
      <c r="S24" s="432"/>
    </row>
    <row r="25" spans="1:19" s="437" customFormat="1" ht="12.75" customHeight="1">
      <c r="A25" s="801" t="s">
        <v>1314</v>
      </c>
      <c r="B25" s="1066" t="s">
        <v>1329</v>
      </c>
      <c r="C25" s="3440"/>
      <c r="D25" s="3413"/>
      <c r="E25" s="419" t="s">
        <v>696</v>
      </c>
      <c r="F25" s="419" t="s">
        <v>9</v>
      </c>
      <c r="G25" s="419" t="s">
        <v>697</v>
      </c>
      <c r="H25" s="419" t="str">
        <f t="shared" si="1"/>
        <v>PH-HC-EE</v>
      </c>
      <c r="I25" s="4358"/>
      <c r="J25" s="3465"/>
      <c r="K25" s="3403"/>
      <c r="L25" s="429"/>
      <c r="M25" s="3403"/>
      <c r="N25" s="3403"/>
      <c r="O25" s="3403"/>
      <c r="P25" s="3403"/>
      <c r="Q25" s="3403"/>
      <c r="R25" s="4355"/>
      <c r="S25" s="432"/>
    </row>
    <row r="26" spans="1:19" s="437" customFormat="1" ht="12.75" customHeight="1">
      <c r="A26" s="1067" t="s">
        <v>1314</v>
      </c>
      <c r="B26" s="1068" t="s">
        <v>1309</v>
      </c>
      <c r="C26" s="3440"/>
      <c r="D26" s="3413"/>
      <c r="E26" s="419" t="s">
        <v>696</v>
      </c>
      <c r="F26" s="419" t="s">
        <v>9</v>
      </c>
      <c r="G26" s="419" t="s">
        <v>697</v>
      </c>
      <c r="H26" s="419" t="str">
        <f t="shared" si="1"/>
        <v>PH-HC-EE</v>
      </c>
      <c r="I26" s="4358"/>
      <c r="J26" s="3465"/>
      <c r="K26" s="3403"/>
      <c r="L26" s="1056"/>
      <c r="M26" s="3403"/>
      <c r="N26" s="3403"/>
      <c r="O26" s="3403"/>
      <c r="P26" s="3403"/>
      <c r="Q26" s="3403"/>
      <c r="R26" s="4355"/>
      <c r="S26" s="432"/>
    </row>
    <row r="27" spans="1:19" s="437" customFormat="1" ht="12.75" customHeight="1" thickBot="1">
      <c r="A27" s="803" t="s">
        <v>1314</v>
      </c>
      <c r="B27" s="1088" t="s">
        <v>1338</v>
      </c>
      <c r="C27" s="3448"/>
      <c r="D27" s="3414"/>
      <c r="E27" s="465" t="s">
        <v>696</v>
      </c>
      <c r="F27" s="465" t="s">
        <v>9</v>
      </c>
      <c r="G27" s="465" t="s">
        <v>697</v>
      </c>
      <c r="H27" s="465" t="str">
        <f t="shared" si="1"/>
        <v>PH-HC-EE</v>
      </c>
      <c r="I27" s="4359"/>
      <c r="J27" s="3577"/>
      <c r="K27" s="3416"/>
      <c r="L27" s="451"/>
      <c r="M27" s="3416"/>
      <c r="N27" s="3416"/>
      <c r="O27" s="3416"/>
      <c r="P27" s="3416"/>
      <c r="Q27" s="3416"/>
      <c r="R27" s="4356"/>
      <c r="S27" s="432"/>
    </row>
    <row r="28" spans="1:19" s="437" customFormat="1" ht="12.75" customHeight="1">
      <c r="A28" s="1441" t="s">
        <v>1314</v>
      </c>
      <c r="B28" s="1185" t="s">
        <v>1311</v>
      </c>
      <c r="C28" s="4721">
        <v>364154</v>
      </c>
      <c r="D28" s="4724">
        <v>5586</v>
      </c>
      <c r="E28" s="1186" t="s">
        <v>695</v>
      </c>
      <c r="F28" s="1186" t="s">
        <v>32</v>
      </c>
      <c r="G28" s="1186" t="s">
        <v>536</v>
      </c>
      <c r="H28" s="1186" t="str">
        <f>A28&amp;"-"&amp;E28&amp;F28&amp;"-"&amp;G28</f>
        <v>PH-MI-ME</v>
      </c>
      <c r="I28" s="4727" t="s">
        <v>1335</v>
      </c>
      <c r="J28" s="1187" t="s">
        <v>1318</v>
      </c>
      <c r="K28" s="4730" t="str">
        <f t="shared" ref="K28" si="2">_xlfn.IFS(E28="M","30",E28="M","30")</f>
        <v>30</v>
      </c>
      <c r="L28" s="1188"/>
      <c r="M28" s="3402" t="s">
        <v>80</v>
      </c>
      <c r="N28" s="3402"/>
      <c r="O28" s="3402">
        <v>10</v>
      </c>
      <c r="P28" s="3402">
        <v>1</v>
      </c>
      <c r="Q28" s="3402">
        <f>SUM(O28*P28)</f>
        <v>10</v>
      </c>
      <c r="R28" s="4354" t="s">
        <v>383</v>
      </c>
      <c r="S28" s="410" t="s">
        <v>529</v>
      </c>
    </row>
    <row r="29" spans="1:19" s="437" customFormat="1" ht="12.75" customHeight="1">
      <c r="A29" s="1442" t="s">
        <v>1314</v>
      </c>
      <c r="B29" s="1189" t="s">
        <v>1312</v>
      </c>
      <c r="C29" s="4722"/>
      <c r="D29" s="4725"/>
      <c r="E29" s="1162" t="s">
        <v>695</v>
      </c>
      <c r="F29" s="1162" t="s">
        <v>32</v>
      </c>
      <c r="G29" s="1162" t="s">
        <v>536</v>
      </c>
      <c r="H29" s="1162" t="str">
        <f t="shared" ref="H29:H31" si="3">A29&amp;"-"&amp;E29&amp;F29&amp;"-"&amp;G29</f>
        <v>PH-MI-ME</v>
      </c>
      <c r="I29" s="4728"/>
      <c r="J29" s="1190" t="s">
        <v>1319</v>
      </c>
      <c r="K29" s="4731"/>
      <c r="L29" s="1191"/>
      <c r="M29" s="3403"/>
      <c r="N29" s="3403"/>
      <c r="O29" s="3403"/>
      <c r="P29" s="3403"/>
      <c r="Q29" s="3403"/>
      <c r="R29" s="4355"/>
      <c r="S29" s="410"/>
    </row>
    <row r="30" spans="1:19" s="437" customFormat="1" ht="12.75" customHeight="1">
      <c r="A30" s="1442" t="s">
        <v>1314</v>
      </c>
      <c r="B30" s="1189" t="s">
        <v>1313</v>
      </c>
      <c r="C30" s="4722"/>
      <c r="D30" s="4725"/>
      <c r="E30" s="1162" t="s">
        <v>695</v>
      </c>
      <c r="F30" s="1162" t="s">
        <v>32</v>
      </c>
      <c r="G30" s="1162" t="s">
        <v>536</v>
      </c>
      <c r="H30" s="1162" t="str">
        <f t="shared" si="3"/>
        <v>PH-MI-ME</v>
      </c>
      <c r="I30" s="4728"/>
      <c r="J30" s="1190" t="s">
        <v>1320</v>
      </c>
      <c r="K30" s="4731"/>
      <c r="L30" s="1191"/>
      <c r="M30" s="3403"/>
      <c r="N30" s="3403"/>
      <c r="O30" s="3403"/>
      <c r="P30" s="3403"/>
      <c r="Q30" s="3403"/>
      <c r="R30" s="4355"/>
      <c r="S30" s="410"/>
    </row>
    <row r="31" spans="1:19" s="437" customFormat="1" ht="12.75" customHeight="1">
      <c r="A31" s="1442" t="s">
        <v>1314</v>
      </c>
      <c r="B31" s="1189"/>
      <c r="C31" s="4722"/>
      <c r="D31" s="4725"/>
      <c r="E31" s="1162" t="s">
        <v>695</v>
      </c>
      <c r="F31" s="1162" t="s">
        <v>32</v>
      </c>
      <c r="G31" s="1162" t="s">
        <v>536</v>
      </c>
      <c r="H31" s="1162" t="str">
        <f t="shared" si="3"/>
        <v>PH-MI-ME</v>
      </c>
      <c r="I31" s="4728"/>
      <c r="J31" s="1190" t="s">
        <v>1321</v>
      </c>
      <c r="K31" s="4731"/>
      <c r="L31" s="1191"/>
      <c r="M31" s="3403"/>
      <c r="N31" s="3403"/>
      <c r="O31" s="3403"/>
      <c r="P31" s="3403"/>
      <c r="Q31" s="3403"/>
      <c r="R31" s="4355"/>
      <c r="S31" s="410"/>
    </row>
    <row r="32" spans="1:19" s="437" customFormat="1" ht="12.75" customHeight="1">
      <c r="A32" s="1442" t="s">
        <v>1314</v>
      </c>
      <c r="B32" s="1189"/>
      <c r="C32" s="4722"/>
      <c r="D32" s="4725"/>
      <c r="E32" s="1162" t="s">
        <v>695</v>
      </c>
      <c r="F32" s="1162" t="s">
        <v>32</v>
      </c>
      <c r="G32" s="1162" t="s">
        <v>536</v>
      </c>
      <c r="H32" s="1162" t="str">
        <f>A32&amp;"-"&amp;E32&amp;F32&amp;"-"&amp;G32</f>
        <v>PH-MI-ME</v>
      </c>
      <c r="I32" s="4728"/>
      <c r="J32" s="1190" t="s">
        <v>1322</v>
      </c>
      <c r="K32" s="4731"/>
      <c r="L32" s="1191"/>
      <c r="M32" s="3403"/>
      <c r="N32" s="3403"/>
      <c r="O32" s="3403"/>
      <c r="P32" s="3403"/>
      <c r="Q32" s="3403"/>
      <c r="R32" s="4355"/>
      <c r="S32" s="410"/>
    </row>
    <row r="33" spans="1:19" s="437" customFormat="1" ht="12.75" customHeight="1">
      <c r="A33" s="1442" t="s">
        <v>1314</v>
      </c>
      <c r="B33" s="1189"/>
      <c r="C33" s="4722"/>
      <c r="D33" s="4725"/>
      <c r="E33" s="1162" t="s">
        <v>695</v>
      </c>
      <c r="F33" s="1162" t="s">
        <v>32</v>
      </c>
      <c r="G33" s="1162" t="s">
        <v>536</v>
      </c>
      <c r="H33" s="1162" t="str">
        <f t="shared" ref="H33:H46" si="4">A33&amp;"-"&amp;E33&amp;F33&amp;"-"&amp;G33</f>
        <v>PH-MI-ME</v>
      </c>
      <c r="I33" s="4728"/>
      <c r="J33" s="1190" t="s">
        <v>1323</v>
      </c>
      <c r="K33" s="4731"/>
      <c r="L33" s="1191"/>
      <c r="M33" s="3403"/>
      <c r="N33" s="3403"/>
      <c r="O33" s="3403"/>
      <c r="P33" s="3403"/>
      <c r="Q33" s="3403"/>
      <c r="R33" s="4355"/>
      <c r="S33" s="410"/>
    </row>
    <row r="34" spans="1:19" s="437" customFormat="1" ht="12.75" customHeight="1" thickBot="1">
      <c r="A34" s="1443" t="s">
        <v>1314</v>
      </c>
      <c r="B34" s="1196"/>
      <c r="C34" s="4723"/>
      <c r="D34" s="4726"/>
      <c r="E34" s="1197" t="s">
        <v>695</v>
      </c>
      <c r="F34" s="1197" t="s">
        <v>32</v>
      </c>
      <c r="G34" s="1197" t="s">
        <v>536</v>
      </c>
      <c r="H34" s="1197" t="str">
        <f t="shared" si="4"/>
        <v>PH-MI-ME</v>
      </c>
      <c r="I34" s="4729"/>
      <c r="J34" s="1198" t="s">
        <v>1324</v>
      </c>
      <c r="K34" s="4732"/>
      <c r="L34" s="1199"/>
      <c r="M34" s="3416"/>
      <c r="N34" s="3416"/>
      <c r="O34" s="3416"/>
      <c r="P34" s="3416"/>
      <c r="Q34" s="3416"/>
      <c r="R34" s="4356"/>
      <c r="S34" s="410"/>
    </row>
    <row r="35" spans="1:19" s="437" customFormat="1" ht="12.75" customHeight="1">
      <c r="A35" s="1441" t="s">
        <v>1314</v>
      </c>
      <c r="B35" s="1185" t="s">
        <v>1311</v>
      </c>
      <c r="C35" s="4721">
        <v>364155</v>
      </c>
      <c r="D35" s="4724">
        <v>5587</v>
      </c>
      <c r="E35" s="1186" t="s">
        <v>696</v>
      </c>
      <c r="F35" s="1186" t="s">
        <v>42</v>
      </c>
      <c r="G35" s="1186" t="s">
        <v>536</v>
      </c>
      <c r="H35" s="1186" t="str">
        <f t="shared" si="4"/>
        <v>PH-HL-ME</v>
      </c>
      <c r="I35" s="4727" t="s">
        <v>1335</v>
      </c>
      <c r="J35" s="4727" t="s">
        <v>1330</v>
      </c>
      <c r="K35" s="4730" t="s">
        <v>1332</v>
      </c>
      <c r="L35" s="1188"/>
      <c r="M35" s="3402" t="s">
        <v>80</v>
      </c>
      <c r="N35" s="3402"/>
      <c r="O35" s="3402">
        <v>60</v>
      </c>
      <c r="P35" s="3402">
        <v>2</v>
      </c>
      <c r="Q35" s="3402">
        <f>SUM(O35*P35)</f>
        <v>120</v>
      </c>
      <c r="R35" s="4354" t="s">
        <v>384</v>
      </c>
      <c r="S35" s="432" t="s">
        <v>531</v>
      </c>
    </row>
    <row r="36" spans="1:19" s="437" customFormat="1" ht="12.75" customHeight="1">
      <c r="A36" s="1442" t="s">
        <v>1314</v>
      </c>
      <c r="B36" s="1189" t="s">
        <v>1312</v>
      </c>
      <c r="C36" s="4722"/>
      <c r="D36" s="4725"/>
      <c r="E36" s="1201" t="s">
        <v>696</v>
      </c>
      <c r="F36" s="1201" t="s">
        <v>42</v>
      </c>
      <c r="G36" s="1201" t="s">
        <v>536</v>
      </c>
      <c r="H36" s="1201" t="str">
        <f t="shared" si="4"/>
        <v>PH-HL-ME</v>
      </c>
      <c r="I36" s="4728"/>
      <c r="J36" s="4728"/>
      <c r="K36" s="4731"/>
      <c r="L36" s="1203"/>
      <c r="M36" s="3403"/>
      <c r="N36" s="3403"/>
      <c r="O36" s="3403"/>
      <c r="P36" s="3403"/>
      <c r="Q36" s="3403"/>
      <c r="R36" s="4355"/>
      <c r="S36" s="410"/>
    </row>
    <row r="37" spans="1:19" s="437" customFormat="1" ht="12.75" customHeight="1">
      <c r="A37" s="1442" t="s">
        <v>1314</v>
      </c>
      <c r="B37" s="1189" t="s">
        <v>1313</v>
      </c>
      <c r="C37" s="4722"/>
      <c r="D37" s="4725"/>
      <c r="E37" s="1371" t="s">
        <v>696</v>
      </c>
      <c r="F37" s="1201" t="s">
        <v>42</v>
      </c>
      <c r="G37" s="1201" t="s">
        <v>536</v>
      </c>
      <c r="H37" s="1201" t="str">
        <f t="shared" si="4"/>
        <v>PH-HL-ME</v>
      </c>
      <c r="I37" s="4728"/>
      <c r="J37" s="4728"/>
      <c r="K37" s="4731"/>
      <c r="L37" s="1203"/>
      <c r="M37" s="3403"/>
      <c r="N37" s="3403"/>
      <c r="O37" s="3403"/>
      <c r="P37" s="3403"/>
      <c r="Q37" s="3403"/>
      <c r="R37" s="4355"/>
      <c r="S37" s="410"/>
    </row>
    <row r="38" spans="1:19" s="437" customFormat="1" ht="12.75" customHeight="1" thickBot="1">
      <c r="A38" s="1442" t="s">
        <v>1314</v>
      </c>
      <c r="B38" s="1189"/>
      <c r="C38" s="4722"/>
      <c r="D38" s="4725"/>
      <c r="E38" s="1371" t="s">
        <v>696</v>
      </c>
      <c r="F38" s="1201" t="s">
        <v>42</v>
      </c>
      <c r="G38" s="1201" t="s">
        <v>536</v>
      </c>
      <c r="H38" s="1201" t="str">
        <f t="shared" si="4"/>
        <v>PH-HL-ME</v>
      </c>
      <c r="I38" s="4728"/>
      <c r="J38" s="4728"/>
      <c r="K38" s="4731"/>
      <c r="L38" s="1203"/>
      <c r="M38" s="3403"/>
      <c r="N38" s="3403"/>
      <c r="O38" s="3403"/>
      <c r="P38" s="3403"/>
      <c r="Q38" s="3403"/>
      <c r="R38" s="4355"/>
      <c r="S38" s="410"/>
    </row>
    <row r="39" spans="1:19" s="437" customFormat="1" ht="12.75" customHeight="1">
      <c r="A39" s="1449" t="s">
        <v>1314</v>
      </c>
      <c r="B39" s="1450" t="s">
        <v>1311</v>
      </c>
      <c r="C39" s="4762">
        <v>364212</v>
      </c>
      <c r="D39" s="4765">
        <v>5619</v>
      </c>
      <c r="E39" s="1451" t="s">
        <v>718</v>
      </c>
      <c r="F39" s="1451" t="s">
        <v>34</v>
      </c>
      <c r="G39" s="1451" t="s">
        <v>536</v>
      </c>
      <c r="H39" s="1451" t="str">
        <f t="shared" si="4"/>
        <v>PH-YR-ME</v>
      </c>
      <c r="I39" s="4756" t="s">
        <v>1335</v>
      </c>
      <c r="J39" s="1452" t="s">
        <v>1331</v>
      </c>
      <c r="K39" s="4759" t="s">
        <v>1336</v>
      </c>
      <c r="L39" s="407"/>
      <c r="M39" s="3402" t="s">
        <v>80</v>
      </c>
      <c r="N39" s="3402"/>
      <c r="O39" s="3402">
        <v>60</v>
      </c>
      <c r="P39" s="3402">
        <v>2</v>
      </c>
      <c r="Q39" s="3402">
        <f>SUM(O39*P39)</f>
        <v>120</v>
      </c>
      <c r="R39" s="4354" t="s">
        <v>385</v>
      </c>
      <c r="S39" s="432" t="s">
        <v>530</v>
      </c>
    </row>
    <row r="40" spans="1:19" s="437" customFormat="1" ht="12.75" customHeight="1">
      <c r="A40" s="1453" t="s">
        <v>1314</v>
      </c>
      <c r="B40" s="1454" t="s">
        <v>1312</v>
      </c>
      <c r="C40" s="4763"/>
      <c r="D40" s="4766"/>
      <c r="E40" s="1455" t="s">
        <v>718</v>
      </c>
      <c r="F40" s="1455" t="s">
        <v>34</v>
      </c>
      <c r="G40" s="1455" t="s">
        <v>536</v>
      </c>
      <c r="H40" s="1455" t="str">
        <f t="shared" si="4"/>
        <v>PH-YR-ME</v>
      </c>
      <c r="I40" s="4757"/>
      <c r="J40" s="1456" t="s">
        <v>1325</v>
      </c>
      <c r="K40" s="4760"/>
      <c r="L40" s="429"/>
      <c r="M40" s="3403"/>
      <c r="N40" s="3403"/>
      <c r="O40" s="3403"/>
      <c r="P40" s="3403"/>
      <c r="Q40" s="3403"/>
      <c r="R40" s="4355"/>
      <c r="S40" s="432"/>
    </row>
    <row r="41" spans="1:19" s="437" customFormat="1" ht="12.75" customHeight="1">
      <c r="A41" s="1453" t="s">
        <v>1314</v>
      </c>
      <c r="B41" s="1454" t="s">
        <v>1313</v>
      </c>
      <c r="C41" s="4763"/>
      <c r="D41" s="4766"/>
      <c r="E41" s="1455" t="s">
        <v>718</v>
      </c>
      <c r="F41" s="1455" t="s">
        <v>34</v>
      </c>
      <c r="G41" s="1455" t="s">
        <v>536</v>
      </c>
      <c r="H41" s="1455" t="str">
        <f t="shared" si="4"/>
        <v>PH-YR-ME</v>
      </c>
      <c r="I41" s="4757"/>
      <c r="J41" s="1456" t="s">
        <v>1326</v>
      </c>
      <c r="K41" s="4760"/>
      <c r="L41" s="429"/>
      <c r="M41" s="3403"/>
      <c r="N41" s="3403"/>
      <c r="O41" s="3403"/>
      <c r="P41" s="3403"/>
      <c r="Q41" s="3403"/>
      <c r="R41" s="4355"/>
      <c r="S41" s="432"/>
    </row>
    <row r="42" spans="1:19" s="437" customFormat="1" ht="12.75" customHeight="1" thickBot="1">
      <c r="A42" s="1457" t="s">
        <v>1314</v>
      </c>
      <c r="B42" s="1458"/>
      <c r="C42" s="4764"/>
      <c r="D42" s="4767"/>
      <c r="E42" s="1459" t="s">
        <v>718</v>
      </c>
      <c r="F42" s="1459" t="s">
        <v>34</v>
      </c>
      <c r="G42" s="1459" t="s">
        <v>536</v>
      </c>
      <c r="H42" s="1459" t="str">
        <f t="shared" si="4"/>
        <v>PH-YR-ME</v>
      </c>
      <c r="I42" s="4758"/>
      <c r="J42" s="1460" t="s">
        <v>1327</v>
      </c>
      <c r="K42" s="4761"/>
      <c r="L42" s="451"/>
      <c r="M42" s="3416"/>
      <c r="N42" s="3416"/>
      <c r="O42" s="3416"/>
      <c r="P42" s="3416"/>
      <c r="Q42" s="3416"/>
      <c r="R42" s="4356"/>
      <c r="S42" s="432"/>
    </row>
    <row r="43" spans="1:19" s="437" customFormat="1" ht="12.75" customHeight="1">
      <c r="A43" s="1463" t="s">
        <v>1314</v>
      </c>
      <c r="B43" s="1069" t="s">
        <v>1311</v>
      </c>
      <c r="C43" s="3488">
        <v>364213</v>
      </c>
      <c r="D43" s="3489">
        <v>5620</v>
      </c>
      <c r="E43" s="433" t="s">
        <v>696</v>
      </c>
      <c r="F43" s="543" t="s">
        <v>9</v>
      </c>
      <c r="G43" s="543" t="s">
        <v>697</v>
      </c>
      <c r="H43" s="543" t="str">
        <f t="shared" si="4"/>
        <v>PH-HC-EE</v>
      </c>
      <c r="I43" s="3490" t="s">
        <v>482</v>
      </c>
      <c r="J43" s="3490" t="s">
        <v>485</v>
      </c>
      <c r="K43" s="3402" t="s">
        <v>1332</v>
      </c>
      <c r="L43" s="407"/>
      <c r="M43" s="3402" t="s">
        <v>80</v>
      </c>
      <c r="N43" s="3402"/>
      <c r="O43" s="3402">
        <v>60</v>
      </c>
      <c r="P43" s="3402">
        <v>2</v>
      </c>
      <c r="Q43" s="3402">
        <f>SUM(O43*P43)</f>
        <v>120</v>
      </c>
      <c r="R43" s="4354" t="s">
        <v>384</v>
      </c>
      <c r="S43" s="432" t="s">
        <v>531</v>
      </c>
    </row>
    <row r="44" spans="1:19" s="437" customFormat="1" ht="12.75" customHeight="1">
      <c r="A44" s="1081" t="s">
        <v>1314</v>
      </c>
      <c r="B44" s="1066" t="s">
        <v>1312</v>
      </c>
      <c r="C44" s="3440"/>
      <c r="D44" s="3413"/>
      <c r="E44" s="438" t="s">
        <v>696</v>
      </c>
      <c r="F44" s="419" t="s">
        <v>9</v>
      </c>
      <c r="G44" s="419" t="s">
        <v>697</v>
      </c>
      <c r="H44" s="419" t="str">
        <f t="shared" si="4"/>
        <v>PH-HC-EE</v>
      </c>
      <c r="I44" s="3465"/>
      <c r="J44" s="3465"/>
      <c r="K44" s="3403"/>
      <c r="L44" s="429"/>
      <c r="M44" s="3403"/>
      <c r="N44" s="3403"/>
      <c r="O44" s="3403"/>
      <c r="P44" s="3403"/>
      <c r="Q44" s="3403"/>
      <c r="R44" s="4355"/>
      <c r="S44" s="432"/>
    </row>
    <row r="45" spans="1:19" s="437" customFormat="1" ht="12.75" customHeight="1">
      <c r="A45" s="1081" t="s">
        <v>1314</v>
      </c>
      <c r="B45" s="1066" t="s">
        <v>1313</v>
      </c>
      <c r="C45" s="3440"/>
      <c r="D45" s="3413"/>
      <c r="E45" s="438" t="s">
        <v>696</v>
      </c>
      <c r="F45" s="419" t="s">
        <v>9</v>
      </c>
      <c r="G45" s="419" t="s">
        <v>697</v>
      </c>
      <c r="H45" s="419" t="str">
        <f t="shared" si="4"/>
        <v>PH-HC-EE</v>
      </c>
      <c r="I45" s="3465"/>
      <c r="J45" s="3465"/>
      <c r="K45" s="3403"/>
      <c r="L45" s="429"/>
      <c r="M45" s="3403"/>
      <c r="N45" s="3403"/>
      <c r="O45" s="3403"/>
      <c r="P45" s="3403"/>
      <c r="Q45" s="3403"/>
      <c r="R45" s="4355"/>
      <c r="S45" s="432"/>
    </row>
    <row r="46" spans="1:19" s="437" customFormat="1" ht="12.75" customHeight="1" thickBot="1">
      <c r="A46" s="1464" t="s">
        <v>1314</v>
      </c>
      <c r="B46" s="1088"/>
      <c r="C46" s="3448"/>
      <c r="D46" s="3414"/>
      <c r="E46" s="442" t="s">
        <v>696</v>
      </c>
      <c r="F46" s="465" t="s">
        <v>9</v>
      </c>
      <c r="G46" s="465" t="s">
        <v>697</v>
      </c>
      <c r="H46" s="465" t="str">
        <f t="shared" si="4"/>
        <v>PH-HC-EE</v>
      </c>
      <c r="I46" s="3577"/>
      <c r="J46" s="3577"/>
      <c r="K46" s="3416"/>
      <c r="L46" s="451"/>
      <c r="M46" s="3416"/>
      <c r="N46" s="3416"/>
      <c r="O46" s="3416"/>
      <c r="P46" s="3416"/>
      <c r="Q46" s="3416"/>
      <c r="R46" s="4356"/>
      <c r="S46" s="432"/>
    </row>
    <row r="47" spans="1:19" s="437" customFormat="1" ht="12.75" customHeight="1">
      <c r="A47" s="1437" t="s">
        <v>1314</v>
      </c>
      <c r="B47" s="1372" t="s">
        <v>1310</v>
      </c>
      <c r="C47" s="4747">
        <v>364156</v>
      </c>
      <c r="D47" s="4744">
        <v>5588</v>
      </c>
      <c r="E47" s="1373" t="s">
        <v>695</v>
      </c>
      <c r="F47" s="1373" t="s">
        <v>42</v>
      </c>
      <c r="G47" s="1373" t="s">
        <v>536</v>
      </c>
      <c r="H47" s="1373" t="str">
        <f>A47&amp;"-"&amp;E47&amp;F47&amp;"-"&amp;G47</f>
        <v>PH-ML-ME</v>
      </c>
      <c r="I47" s="4750" t="s">
        <v>1335</v>
      </c>
      <c r="J47" s="1374" t="s">
        <v>1318</v>
      </c>
      <c r="K47" s="4753" t="str">
        <f t="shared" ref="K47" si="5">_xlfn.IFS(E47="M","30",E47="M","30")</f>
        <v>30</v>
      </c>
      <c r="L47" s="1375"/>
      <c r="M47" s="3402" t="s">
        <v>80</v>
      </c>
      <c r="N47" s="3402"/>
      <c r="O47" s="3402">
        <v>10</v>
      </c>
      <c r="P47" s="3402">
        <v>1</v>
      </c>
      <c r="Q47" s="3402">
        <f>SUM(O47*P47)</f>
        <v>10</v>
      </c>
      <c r="R47" s="4354" t="s">
        <v>383</v>
      </c>
      <c r="S47" s="410" t="s">
        <v>529</v>
      </c>
    </row>
    <row r="48" spans="1:19" s="437" customFormat="1" ht="12.75" customHeight="1">
      <c r="A48" s="1438" t="s">
        <v>1314</v>
      </c>
      <c r="B48" s="1376" t="s">
        <v>1315</v>
      </c>
      <c r="C48" s="4748"/>
      <c r="D48" s="4745"/>
      <c r="E48" s="1377" t="s">
        <v>695</v>
      </c>
      <c r="F48" s="1377" t="s">
        <v>42</v>
      </c>
      <c r="G48" s="1377" t="s">
        <v>536</v>
      </c>
      <c r="H48" s="1377" t="str">
        <f t="shared" ref="H48:H50" si="6">A48&amp;"-"&amp;E48&amp;F48&amp;"-"&amp;G48</f>
        <v>PH-ML-ME</v>
      </c>
      <c r="I48" s="4751"/>
      <c r="J48" s="1378" t="s">
        <v>1319</v>
      </c>
      <c r="K48" s="4754"/>
      <c r="L48" s="1379"/>
      <c r="M48" s="3403"/>
      <c r="N48" s="3403"/>
      <c r="O48" s="3403"/>
      <c r="P48" s="3403"/>
      <c r="Q48" s="3403"/>
      <c r="R48" s="4355"/>
      <c r="S48" s="410"/>
    </row>
    <row r="49" spans="1:19" s="437" customFormat="1" ht="12.75" customHeight="1">
      <c r="A49" s="1438" t="s">
        <v>1314</v>
      </c>
      <c r="B49" s="1376" t="s">
        <v>1316</v>
      </c>
      <c r="C49" s="4748"/>
      <c r="D49" s="4745"/>
      <c r="E49" s="1377" t="s">
        <v>695</v>
      </c>
      <c r="F49" s="1377" t="s">
        <v>42</v>
      </c>
      <c r="G49" s="1377" t="s">
        <v>536</v>
      </c>
      <c r="H49" s="1377" t="str">
        <f t="shared" si="6"/>
        <v>PH-ML-ME</v>
      </c>
      <c r="I49" s="4751"/>
      <c r="J49" s="1378" t="s">
        <v>1320</v>
      </c>
      <c r="K49" s="4754"/>
      <c r="L49" s="1379"/>
      <c r="M49" s="3403"/>
      <c r="N49" s="3403"/>
      <c r="O49" s="3403"/>
      <c r="P49" s="3403"/>
      <c r="Q49" s="3403"/>
      <c r="R49" s="4355"/>
      <c r="S49" s="410"/>
    </row>
    <row r="50" spans="1:19" s="437" customFormat="1" ht="12.75" customHeight="1">
      <c r="A50" s="1438" t="s">
        <v>1314</v>
      </c>
      <c r="B50" s="1376" t="s">
        <v>1317</v>
      </c>
      <c r="C50" s="4748"/>
      <c r="D50" s="4745"/>
      <c r="E50" s="1377" t="s">
        <v>695</v>
      </c>
      <c r="F50" s="1377" t="s">
        <v>42</v>
      </c>
      <c r="G50" s="1377" t="s">
        <v>536</v>
      </c>
      <c r="H50" s="1377" t="str">
        <f t="shared" si="6"/>
        <v>PH-ML-ME</v>
      </c>
      <c r="I50" s="4751"/>
      <c r="J50" s="1378" t="s">
        <v>1321</v>
      </c>
      <c r="K50" s="4754"/>
      <c r="L50" s="1379"/>
      <c r="M50" s="3403"/>
      <c r="N50" s="3403"/>
      <c r="O50" s="3403"/>
      <c r="P50" s="3403"/>
      <c r="Q50" s="3403"/>
      <c r="R50" s="4355"/>
      <c r="S50" s="410"/>
    </row>
    <row r="51" spans="1:19" s="437" customFormat="1" ht="12.75" customHeight="1">
      <c r="A51" s="1439" t="s">
        <v>1314</v>
      </c>
      <c r="B51" s="1376"/>
      <c r="C51" s="4748"/>
      <c r="D51" s="4745"/>
      <c r="E51" s="1377" t="s">
        <v>695</v>
      </c>
      <c r="F51" s="1377" t="s">
        <v>42</v>
      </c>
      <c r="G51" s="1377" t="s">
        <v>536</v>
      </c>
      <c r="H51" s="1377" t="str">
        <f>A51&amp;"-"&amp;E51&amp;F51&amp;"-"&amp;G51</f>
        <v>PH-ML-ME</v>
      </c>
      <c r="I51" s="4751"/>
      <c r="J51" s="1378" t="s">
        <v>1322</v>
      </c>
      <c r="K51" s="4754"/>
      <c r="L51" s="1379"/>
      <c r="M51" s="3403"/>
      <c r="N51" s="3403"/>
      <c r="O51" s="3403"/>
      <c r="P51" s="3403"/>
      <c r="Q51" s="3403"/>
      <c r="R51" s="4355"/>
      <c r="S51" s="410"/>
    </row>
    <row r="52" spans="1:19" s="437" customFormat="1" ht="12.75" customHeight="1">
      <c r="A52" s="1439" t="s">
        <v>1314</v>
      </c>
      <c r="B52" s="1376"/>
      <c r="C52" s="4748"/>
      <c r="D52" s="4745"/>
      <c r="E52" s="1377" t="s">
        <v>695</v>
      </c>
      <c r="F52" s="1377" t="s">
        <v>42</v>
      </c>
      <c r="G52" s="1377" t="s">
        <v>536</v>
      </c>
      <c r="H52" s="1377" t="str">
        <f t="shared" ref="H52:H70" si="7">A52&amp;"-"&amp;E52&amp;F52&amp;"-"&amp;G52</f>
        <v>PH-ML-ME</v>
      </c>
      <c r="I52" s="4751"/>
      <c r="J52" s="1378" t="s">
        <v>1323</v>
      </c>
      <c r="K52" s="4754"/>
      <c r="L52" s="1379"/>
      <c r="M52" s="3403"/>
      <c r="N52" s="3403"/>
      <c r="O52" s="3403"/>
      <c r="P52" s="3403"/>
      <c r="Q52" s="3403"/>
      <c r="R52" s="4355"/>
      <c r="S52" s="410"/>
    </row>
    <row r="53" spans="1:19" s="437" customFormat="1" ht="12.75" customHeight="1" thickBot="1">
      <c r="A53" s="1440" t="s">
        <v>1314</v>
      </c>
      <c r="B53" s="1380"/>
      <c r="C53" s="4749"/>
      <c r="D53" s="4746"/>
      <c r="E53" s="1381" t="s">
        <v>695</v>
      </c>
      <c r="F53" s="1381" t="s">
        <v>42</v>
      </c>
      <c r="G53" s="1381" t="s">
        <v>536</v>
      </c>
      <c r="H53" s="1381" t="str">
        <f t="shared" si="7"/>
        <v>PH-ML-ME</v>
      </c>
      <c r="I53" s="4752"/>
      <c r="J53" s="1382" t="s">
        <v>1324</v>
      </c>
      <c r="K53" s="4755"/>
      <c r="L53" s="1383"/>
      <c r="M53" s="3416"/>
      <c r="N53" s="3416"/>
      <c r="O53" s="3416"/>
      <c r="P53" s="3416"/>
      <c r="Q53" s="3416"/>
      <c r="R53" s="4356"/>
      <c r="S53" s="410"/>
    </row>
    <row r="54" spans="1:19" s="437" customFormat="1" ht="12.75" customHeight="1">
      <c r="A54" s="1437" t="s">
        <v>1314</v>
      </c>
      <c r="B54" s="1372" t="s">
        <v>1310</v>
      </c>
      <c r="C54" s="4747">
        <v>364157</v>
      </c>
      <c r="D54" s="4744">
        <v>5589</v>
      </c>
      <c r="E54" s="1373" t="s">
        <v>695</v>
      </c>
      <c r="F54" s="1373" t="s">
        <v>42</v>
      </c>
      <c r="G54" s="1373" t="s">
        <v>536</v>
      </c>
      <c r="H54" s="1373" t="str">
        <f t="shared" si="7"/>
        <v>PH-ML-ME</v>
      </c>
      <c r="I54" s="4750" t="s">
        <v>1335</v>
      </c>
      <c r="J54" s="4750" t="s">
        <v>1330</v>
      </c>
      <c r="K54" s="4753" t="s">
        <v>1332</v>
      </c>
      <c r="L54" s="1375"/>
      <c r="M54" s="3402" t="s">
        <v>80</v>
      </c>
      <c r="N54" s="3402"/>
      <c r="O54" s="3402">
        <v>60</v>
      </c>
      <c r="P54" s="3402">
        <v>2</v>
      </c>
      <c r="Q54" s="3402">
        <f>SUM(O54*P54)</f>
        <v>120</v>
      </c>
      <c r="R54" s="4354" t="s">
        <v>503</v>
      </c>
      <c r="S54" s="431" t="s">
        <v>528</v>
      </c>
    </row>
    <row r="55" spans="1:19" s="437" customFormat="1" ht="12.75" customHeight="1">
      <c r="A55" s="1438" t="s">
        <v>1314</v>
      </c>
      <c r="B55" s="1376" t="s">
        <v>1315</v>
      </c>
      <c r="C55" s="4748"/>
      <c r="D55" s="4745"/>
      <c r="E55" s="1384" t="s">
        <v>695</v>
      </c>
      <c r="F55" s="1384" t="s">
        <v>42</v>
      </c>
      <c r="G55" s="1384" t="s">
        <v>536</v>
      </c>
      <c r="H55" s="1384" t="str">
        <f t="shared" si="7"/>
        <v>PH-ML-ME</v>
      </c>
      <c r="I55" s="4751"/>
      <c r="J55" s="4751"/>
      <c r="K55" s="4754"/>
      <c r="L55" s="1385"/>
      <c r="M55" s="3403"/>
      <c r="N55" s="3403"/>
      <c r="O55" s="3403"/>
      <c r="P55" s="3403"/>
      <c r="Q55" s="3403"/>
      <c r="R55" s="4355"/>
      <c r="S55" s="410"/>
    </row>
    <row r="56" spans="1:19" s="437" customFormat="1" ht="12.75" customHeight="1">
      <c r="A56" s="1438" t="s">
        <v>1314</v>
      </c>
      <c r="B56" s="1376" t="s">
        <v>1316</v>
      </c>
      <c r="C56" s="4748"/>
      <c r="D56" s="4745"/>
      <c r="E56" s="1384" t="s">
        <v>695</v>
      </c>
      <c r="F56" s="1384" t="s">
        <v>42</v>
      </c>
      <c r="G56" s="1384" t="s">
        <v>536</v>
      </c>
      <c r="H56" s="1384" t="str">
        <f t="shared" si="7"/>
        <v>PH-ML-ME</v>
      </c>
      <c r="I56" s="4751"/>
      <c r="J56" s="4751"/>
      <c r="K56" s="4754"/>
      <c r="L56" s="1385"/>
      <c r="M56" s="3403"/>
      <c r="N56" s="3403"/>
      <c r="O56" s="3403"/>
      <c r="P56" s="3403"/>
      <c r="Q56" s="3403"/>
      <c r="R56" s="4355"/>
      <c r="S56" s="410"/>
    </row>
    <row r="57" spans="1:19" s="437" customFormat="1" ht="12.75" customHeight="1" thickBot="1">
      <c r="A57" s="1438" t="s">
        <v>1314</v>
      </c>
      <c r="B57" s="1376" t="s">
        <v>1317</v>
      </c>
      <c r="C57" s="4749"/>
      <c r="D57" s="4746"/>
      <c r="E57" s="1386" t="s">
        <v>695</v>
      </c>
      <c r="F57" s="1386" t="s">
        <v>42</v>
      </c>
      <c r="G57" s="1386" t="s">
        <v>536</v>
      </c>
      <c r="H57" s="1386" t="str">
        <f t="shared" si="7"/>
        <v>PH-ML-ME</v>
      </c>
      <c r="I57" s="4752"/>
      <c r="J57" s="4752"/>
      <c r="K57" s="4755"/>
      <c r="L57" s="1387"/>
      <c r="M57" s="3416"/>
      <c r="N57" s="3416"/>
      <c r="O57" s="3416"/>
      <c r="P57" s="3416"/>
      <c r="Q57" s="3416"/>
      <c r="R57" s="4356"/>
      <c r="S57" s="410"/>
    </row>
    <row r="58" spans="1:19" s="437" customFormat="1" ht="12.75" customHeight="1">
      <c r="A58" s="1449" t="s">
        <v>1314</v>
      </c>
      <c r="B58" s="1450" t="s">
        <v>1310</v>
      </c>
      <c r="C58" s="4762">
        <v>364214</v>
      </c>
      <c r="D58" s="4765">
        <v>5621</v>
      </c>
      <c r="E58" s="1451" t="s">
        <v>695</v>
      </c>
      <c r="F58" s="1451" t="s">
        <v>42</v>
      </c>
      <c r="G58" s="1451" t="s">
        <v>536</v>
      </c>
      <c r="H58" s="1451" t="str">
        <f t="shared" si="7"/>
        <v>PH-ML-ME</v>
      </c>
      <c r="I58" s="4756" t="s">
        <v>1335</v>
      </c>
      <c r="J58" s="1452" t="s">
        <v>1331</v>
      </c>
      <c r="K58" s="4759" t="s">
        <v>1336</v>
      </c>
      <c r="L58" s="407"/>
      <c r="M58" s="3402" t="s">
        <v>80</v>
      </c>
      <c r="N58" s="3402"/>
      <c r="O58" s="3402">
        <v>60</v>
      </c>
      <c r="P58" s="3402">
        <v>2</v>
      </c>
      <c r="Q58" s="3402">
        <f>SUM(O58*P58)</f>
        <v>120</v>
      </c>
      <c r="R58" s="4354" t="s">
        <v>385</v>
      </c>
      <c r="S58" s="432" t="s">
        <v>530</v>
      </c>
    </row>
    <row r="59" spans="1:19" s="437" customFormat="1" ht="12.75" customHeight="1">
      <c r="A59" s="1461" t="s">
        <v>1314</v>
      </c>
      <c r="B59" s="1454" t="s">
        <v>1315</v>
      </c>
      <c r="C59" s="4763"/>
      <c r="D59" s="4766"/>
      <c r="E59" s="1455" t="s">
        <v>695</v>
      </c>
      <c r="F59" s="1455" t="s">
        <v>42</v>
      </c>
      <c r="G59" s="1455" t="s">
        <v>536</v>
      </c>
      <c r="H59" s="1455" t="str">
        <f t="shared" si="7"/>
        <v>PH-ML-ME</v>
      </c>
      <c r="I59" s="4757"/>
      <c r="J59" s="1456" t="s">
        <v>1325</v>
      </c>
      <c r="K59" s="4760"/>
      <c r="L59" s="429"/>
      <c r="M59" s="3403"/>
      <c r="N59" s="3403"/>
      <c r="O59" s="3403"/>
      <c r="P59" s="3403"/>
      <c r="Q59" s="3403"/>
      <c r="R59" s="4355"/>
      <c r="S59" s="432"/>
    </row>
    <row r="60" spans="1:19" s="437" customFormat="1" ht="12.75" customHeight="1">
      <c r="A60" s="1461" t="s">
        <v>1314</v>
      </c>
      <c r="B60" s="1454" t="s">
        <v>1316</v>
      </c>
      <c r="C60" s="4763"/>
      <c r="D60" s="4766"/>
      <c r="E60" s="1455" t="s">
        <v>695</v>
      </c>
      <c r="F60" s="1455" t="s">
        <v>42</v>
      </c>
      <c r="G60" s="1455" t="s">
        <v>536</v>
      </c>
      <c r="H60" s="1455" t="str">
        <f t="shared" si="7"/>
        <v>PH-ML-ME</v>
      </c>
      <c r="I60" s="4757"/>
      <c r="J60" s="1456" t="s">
        <v>1326</v>
      </c>
      <c r="K60" s="4760"/>
      <c r="L60" s="429"/>
      <c r="M60" s="3403"/>
      <c r="N60" s="3403"/>
      <c r="O60" s="3403"/>
      <c r="P60" s="3403"/>
      <c r="Q60" s="3403"/>
      <c r="R60" s="4355"/>
      <c r="S60" s="432"/>
    </row>
    <row r="61" spans="1:19" s="437" customFormat="1" ht="12.75" customHeight="1" thickBot="1">
      <c r="A61" s="1462" t="s">
        <v>1314</v>
      </c>
      <c r="B61" s="1458" t="s">
        <v>1317</v>
      </c>
      <c r="C61" s="4764"/>
      <c r="D61" s="4767"/>
      <c r="E61" s="1459" t="s">
        <v>695</v>
      </c>
      <c r="F61" s="1459" t="s">
        <v>42</v>
      </c>
      <c r="G61" s="1459" t="s">
        <v>536</v>
      </c>
      <c r="H61" s="1459" t="str">
        <f t="shared" si="7"/>
        <v>PH-ML-ME</v>
      </c>
      <c r="I61" s="4758"/>
      <c r="J61" s="1460" t="s">
        <v>1327</v>
      </c>
      <c r="K61" s="4761"/>
      <c r="L61" s="451"/>
      <c r="M61" s="3416"/>
      <c r="N61" s="3416"/>
      <c r="O61" s="3416"/>
      <c r="P61" s="3416"/>
      <c r="Q61" s="3416"/>
      <c r="R61" s="4356"/>
      <c r="S61" s="432"/>
    </row>
    <row r="62" spans="1:19">
      <c r="A62" s="1463" t="s">
        <v>1314</v>
      </c>
      <c r="B62" s="1069" t="s">
        <v>1310</v>
      </c>
      <c r="C62" s="3488">
        <v>364215</v>
      </c>
      <c r="D62" s="3489">
        <v>5622</v>
      </c>
      <c r="E62" s="433" t="s">
        <v>696</v>
      </c>
      <c r="F62" s="543" t="s">
        <v>9</v>
      </c>
      <c r="G62" s="543" t="s">
        <v>697</v>
      </c>
      <c r="H62" s="543" t="str">
        <f t="shared" si="7"/>
        <v>PH-HC-EE</v>
      </c>
      <c r="I62" s="3490" t="s">
        <v>482</v>
      </c>
      <c r="J62" s="3490" t="s">
        <v>485</v>
      </c>
      <c r="K62" s="3402" t="s">
        <v>1332</v>
      </c>
      <c r="L62" s="407"/>
      <c r="M62" s="3402" t="s">
        <v>80</v>
      </c>
      <c r="N62" s="3402"/>
      <c r="O62" s="3402">
        <v>60</v>
      </c>
      <c r="P62" s="3402">
        <v>2</v>
      </c>
      <c r="Q62" s="3402">
        <f>SUM(O62*P62)</f>
        <v>120</v>
      </c>
      <c r="R62" s="4354" t="s">
        <v>384</v>
      </c>
      <c r="S62" s="432" t="s">
        <v>531</v>
      </c>
    </row>
    <row r="63" spans="1:19">
      <c r="A63" s="1081" t="s">
        <v>1314</v>
      </c>
      <c r="B63" s="1066" t="s">
        <v>1315</v>
      </c>
      <c r="C63" s="3440"/>
      <c r="D63" s="3413"/>
      <c r="E63" s="438" t="s">
        <v>696</v>
      </c>
      <c r="F63" s="419" t="s">
        <v>9</v>
      </c>
      <c r="G63" s="427" t="s">
        <v>697</v>
      </c>
      <c r="H63" s="427" t="str">
        <f t="shared" si="7"/>
        <v>PH-HC-EE</v>
      </c>
      <c r="I63" s="3465"/>
      <c r="J63" s="3465"/>
      <c r="K63" s="3403"/>
      <c r="L63" s="429"/>
      <c r="M63" s="3403"/>
      <c r="N63" s="3403"/>
      <c r="O63" s="3403"/>
      <c r="P63" s="3403"/>
      <c r="Q63" s="3403"/>
      <c r="R63" s="4355"/>
      <c r="S63" s="432"/>
    </row>
    <row r="64" spans="1:19">
      <c r="A64" s="1081" t="s">
        <v>1314</v>
      </c>
      <c r="B64" s="1066" t="s">
        <v>1316</v>
      </c>
      <c r="C64" s="3440"/>
      <c r="D64" s="3413"/>
      <c r="E64" s="438" t="s">
        <v>696</v>
      </c>
      <c r="F64" s="419" t="s">
        <v>9</v>
      </c>
      <c r="G64" s="427" t="s">
        <v>697</v>
      </c>
      <c r="H64" s="427" t="str">
        <f t="shared" si="7"/>
        <v>PH-HC-EE</v>
      </c>
      <c r="I64" s="3465"/>
      <c r="J64" s="3465"/>
      <c r="K64" s="3403"/>
      <c r="L64" s="429"/>
      <c r="M64" s="3403"/>
      <c r="N64" s="3403"/>
      <c r="O64" s="3403"/>
      <c r="P64" s="3403"/>
      <c r="Q64" s="3403"/>
      <c r="R64" s="4355"/>
      <c r="S64" s="432"/>
    </row>
    <row r="65" spans="1:16255" s="3" customFormat="1" ht="13.5" thickBot="1">
      <c r="A65" s="1464" t="s">
        <v>1314</v>
      </c>
      <c r="B65" s="1088" t="s">
        <v>1317</v>
      </c>
      <c r="C65" s="3448"/>
      <c r="D65" s="3414"/>
      <c r="E65" s="442" t="s">
        <v>696</v>
      </c>
      <c r="F65" s="465" t="s">
        <v>9</v>
      </c>
      <c r="G65" s="1087" t="s">
        <v>697</v>
      </c>
      <c r="H65" s="1087" t="str">
        <f t="shared" si="7"/>
        <v>PH-HC-EE</v>
      </c>
      <c r="I65" s="3577"/>
      <c r="J65" s="3577"/>
      <c r="K65" s="3416"/>
      <c r="L65" s="451"/>
      <c r="M65" s="3416"/>
      <c r="N65" s="3416"/>
      <c r="O65" s="3416"/>
      <c r="P65" s="3416"/>
      <c r="Q65" s="3416"/>
      <c r="R65" s="4356"/>
      <c r="S65" s="432"/>
    </row>
    <row r="66" spans="1:16255" s="3" customFormat="1">
      <c r="A66" s="1081"/>
      <c r="B66" s="1082"/>
      <c r="C66" s="1062"/>
      <c r="D66" s="1061"/>
      <c r="E66" s="1061"/>
      <c r="F66" s="1063"/>
      <c r="G66" s="1063"/>
      <c r="H66" s="1063"/>
      <c r="I66" s="1056"/>
      <c r="J66" s="1056"/>
      <c r="K66" s="564"/>
      <c r="L66" s="1056"/>
      <c r="M66" s="564"/>
      <c r="N66" s="564"/>
      <c r="O66" s="564"/>
      <c r="P66" s="564"/>
      <c r="Q66" s="564"/>
      <c r="R66" s="1065"/>
      <c r="S66" s="432"/>
    </row>
    <row r="67" spans="1:16255" s="3" customFormat="1">
      <c r="A67" s="1081"/>
      <c r="B67" s="1082"/>
      <c r="C67" s="1062"/>
      <c r="D67" s="1061"/>
      <c r="E67" s="1061"/>
      <c r="F67" s="1063"/>
      <c r="G67" s="1063"/>
      <c r="H67" s="1063"/>
      <c r="I67" s="1056"/>
      <c r="J67" s="1056"/>
      <c r="K67" s="564"/>
      <c r="L67" s="1056"/>
      <c r="M67" s="564"/>
      <c r="N67" s="564"/>
      <c r="O67" s="564"/>
      <c r="P67" s="564"/>
      <c r="Q67" s="564"/>
      <c r="R67" s="1065"/>
      <c r="S67" s="432"/>
    </row>
    <row r="68" spans="1:16255" s="3" customFormat="1">
      <c r="A68" s="1081"/>
      <c r="B68" s="1082"/>
      <c r="C68" s="1062"/>
      <c r="D68" s="1061"/>
      <c r="E68" s="1061"/>
      <c r="F68" s="1063"/>
      <c r="G68" s="1063"/>
      <c r="H68" s="1063"/>
      <c r="I68" s="1056"/>
      <c r="J68" s="1056"/>
      <c r="K68" s="564"/>
      <c r="L68" s="1056"/>
      <c r="M68" s="564"/>
      <c r="N68" s="564"/>
      <c r="O68" s="564"/>
      <c r="P68" s="564"/>
      <c r="Q68" s="564"/>
      <c r="R68" s="1065"/>
      <c r="S68" s="432"/>
    </row>
    <row r="69" spans="1:16255" s="3" customFormat="1" ht="13.5" thickBot="1">
      <c r="A69" s="1081"/>
      <c r="B69" s="1082"/>
      <c r="C69" s="1062"/>
      <c r="D69" s="1061"/>
      <c r="E69" s="1061"/>
      <c r="F69" s="1063"/>
      <c r="G69" s="1063"/>
      <c r="H69" s="1063"/>
      <c r="I69" s="1056"/>
      <c r="J69" s="1056"/>
      <c r="K69" s="564"/>
      <c r="L69" s="1056"/>
      <c r="M69" s="564"/>
      <c r="N69" s="564"/>
      <c r="O69" s="564"/>
      <c r="P69" s="564"/>
      <c r="Q69" s="564"/>
      <c r="R69" s="1065"/>
      <c r="S69" s="432"/>
    </row>
    <row r="70" spans="1:16255" s="3" customFormat="1">
      <c r="A70" s="4786" t="s">
        <v>1314</v>
      </c>
      <c r="B70" s="1176" t="s">
        <v>1834</v>
      </c>
      <c r="C70" s="4768">
        <v>368145</v>
      </c>
      <c r="D70" s="4774">
        <v>8756</v>
      </c>
      <c r="E70" s="4774" t="s">
        <v>695</v>
      </c>
      <c r="F70" s="4774" t="s">
        <v>32</v>
      </c>
      <c r="G70" s="4774" t="s">
        <v>536</v>
      </c>
      <c r="H70" s="4774" t="str">
        <f t="shared" si="7"/>
        <v>PH-MI-ME</v>
      </c>
      <c r="I70" s="4777" t="s">
        <v>1343</v>
      </c>
      <c r="J70" s="3173" t="s">
        <v>1344</v>
      </c>
      <c r="K70" s="4771" t="s">
        <v>1352</v>
      </c>
      <c r="L70" s="1469"/>
      <c r="M70" s="3402"/>
      <c r="N70" s="3402" t="s">
        <v>80</v>
      </c>
      <c r="O70" s="3402">
        <v>10</v>
      </c>
      <c r="P70" s="3402">
        <v>2</v>
      </c>
      <c r="Q70" s="3402">
        <f>SUM(O70*P70)</f>
        <v>20</v>
      </c>
      <c r="R70" s="4354" t="s">
        <v>383</v>
      </c>
      <c r="S70" s="410" t="s">
        <v>529</v>
      </c>
    </row>
    <row r="71" spans="1:16255" s="3" customFormat="1">
      <c r="A71" s="4787"/>
      <c r="B71" s="1184" t="s">
        <v>1830</v>
      </c>
      <c r="C71" s="4769"/>
      <c r="D71" s="4775"/>
      <c r="E71" s="4775"/>
      <c r="F71" s="4775"/>
      <c r="G71" s="4775"/>
      <c r="H71" s="4775"/>
      <c r="I71" s="4778"/>
      <c r="J71" s="584" t="s">
        <v>1833</v>
      </c>
      <c r="K71" s="4772"/>
      <c r="L71" s="1470"/>
      <c r="M71" s="3403"/>
      <c r="N71" s="3403"/>
      <c r="O71" s="3403"/>
      <c r="P71" s="3403"/>
      <c r="Q71" s="3403"/>
      <c r="R71" s="4355"/>
      <c r="S71" s="410"/>
    </row>
    <row r="72" spans="1:16255" s="3" customFormat="1">
      <c r="A72" s="4787"/>
      <c r="B72" s="1179" t="s">
        <v>1831</v>
      </c>
      <c r="C72" s="4769"/>
      <c r="D72" s="4775"/>
      <c r="E72" s="4775"/>
      <c r="F72" s="4775"/>
      <c r="G72" s="4775"/>
      <c r="H72" s="4775"/>
      <c r="I72" s="4778"/>
      <c r="J72" s="584" t="s">
        <v>1829</v>
      </c>
      <c r="K72" s="4772"/>
      <c r="L72" s="1470"/>
      <c r="M72" s="3403"/>
      <c r="N72" s="3403"/>
      <c r="O72" s="3403"/>
      <c r="P72" s="3403"/>
      <c r="Q72" s="3403"/>
      <c r="R72" s="4355"/>
      <c r="S72" s="432"/>
    </row>
    <row r="73" spans="1:16255" s="3" customFormat="1" ht="13.5" thickBot="1">
      <c r="A73" s="4788"/>
      <c r="B73" s="1181" t="s">
        <v>1832</v>
      </c>
      <c r="C73" s="4770"/>
      <c r="D73" s="4776"/>
      <c r="E73" s="4776"/>
      <c r="F73" s="4776"/>
      <c r="G73" s="4776"/>
      <c r="H73" s="4776"/>
      <c r="I73" s="4779"/>
      <c r="J73" s="1034"/>
      <c r="K73" s="4773"/>
      <c r="L73" s="1471"/>
      <c r="M73" s="3416"/>
      <c r="N73" s="3416"/>
      <c r="O73" s="3416"/>
      <c r="P73" s="3416"/>
      <c r="Q73" s="3416"/>
      <c r="R73" s="4356"/>
      <c r="S73" s="432"/>
    </row>
    <row r="74" spans="1:16255" s="3" customFormat="1">
      <c r="A74" s="4786" t="s">
        <v>1314</v>
      </c>
      <c r="B74" s="1176" t="s">
        <v>1834</v>
      </c>
      <c r="C74" s="4769">
        <v>368146</v>
      </c>
      <c r="D74" s="4775">
        <v>8757</v>
      </c>
      <c r="E74" s="4774" t="s">
        <v>695</v>
      </c>
      <c r="F74" s="4774" t="s">
        <v>42</v>
      </c>
      <c r="G74" s="4774" t="s">
        <v>536</v>
      </c>
      <c r="H74" s="4774" t="s">
        <v>1342</v>
      </c>
      <c r="I74" s="4778" t="s">
        <v>1343</v>
      </c>
      <c r="J74" s="3174" t="s">
        <v>1351</v>
      </c>
      <c r="K74" s="4772" t="s">
        <v>1352</v>
      </c>
      <c r="L74" s="1472"/>
      <c r="M74" s="3403"/>
      <c r="N74" s="3403" t="s">
        <v>80</v>
      </c>
      <c r="O74" s="3403">
        <v>10</v>
      </c>
      <c r="P74" s="3403">
        <v>2</v>
      </c>
      <c r="Q74" s="3403">
        <v>20</v>
      </c>
      <c r="R74" s="4355" t="s">
        <v>503</v>
      </c>
      <c r="S74" s="431" t="s">
        <v>528</v>
      </c>
    </row>
    <row r="75" spans="1:16255" s="3" customFormat="1">
      <c r="A75" s="4787"/>
      <c r="B75" s="1184" t="s">
        <v>1830</v>
      </c>
      <c r="C75" s="4769"/>
      <c r="D75" s="4775"/>
      <c r="E75" s="4775"/>
      <c r="F75" s="4775"/>
      <c r="G75" s="4775"/>
      <c r="H75" s="4775"/>
      <c r="I75" s="4778"/>
      <c r="J75" s="3174" t="s">
        <v>1835</v>
      </c>
      <c r="K75" s="4772"/>
      <c r="L75" s="1472"/>
      <c r="M75" s="3403"/>
      <c r="N75" s="3403"/>
      <c r="O75" s="3403"/>
      <c r="P75" s="3403"/>
      <c r="Q75" s="3403"/>
      <c r="R75" s="4355"/>
      <c r="S75" s="431"/>
    </row>
    <row r="76" spans="1:16255" s="3" customFormat="1">
      <c r="A76" s="4787"/>
      <c r="B76" s="1179" t="s">
        <v>1831</v>
      </c>
      <c r="C76" s="4769"/>
      <c r="D76" s="4775"/>
      <c r="E76" s="4775"/>
      <c r="F76" s="4775"/>
      <c r="G76" s="4775"/>
      <c r="H76" s="4775"/>
      <c r="I76" s="4778"/>
      <c r="J76" s="3174"/>
      <c r="K76" s="4772"/>
      <c r="L76" s="1472"/>
      <c r="M76" s="3403"/>
      <c r="N76" s="3403"/>
      <c r="O76" s="3403"/>
      <c r="P76" s="3403"/>
      <c r="Q76" s="3403"/>
      <c r="R76" s="4355"/>
      <c r="S76" s="432"/>
    </row>
    <row r="77" spans="1:16255" s="3" customFormat="1" ht="13.5" thickBot="1">
      <c r="A77" s="4788"/>
      <c r="B77" s="1181" t="s">
        <v>1832</v>
      </c>
      <c r="C77" s="4770"/>
      <c r="D77" s="4776"/>
      <c r="E77" s="4776"/>
      <c r="F77" s="4776"/>
      <c r="G77" s="4776"/>
      <c r="H77" s="4776"/>
      <c r="I77" s="4779"/>
      <c r="J77" s="1043"/>
      <c r="K77" s="4773"/>
      <c r="L77" s="1471"/>
      <c r="M77" s="3416"/>
      <c r="N77" s="3416"/>
      <c r="O77" s="3416"/>
      <c r="P77" s="3416"/>
      <c r="Q77" s="3416"/>
      <c r="R77" s="4356"/>
      <c r="S77" s="432"/>
    </row>
    <row r="78" spans="1:16255" s="3" customFormat="1" ht="13.5" thickBot="1">
      <c r="A78" s="4786" t="s">
        <v>1314</v>
      </c>
      <c r="B78" s="1176" t="s">
        <v>1834</v>
      </c>
      <c r="C78" s="4768">
        <v>368147</v>
      </c>
      <c r="D78" s="4774">
        <v>8758</v>
      </c>
      <c r="E78" s="4774" t="s">
        <v>695</v>
      </c>
      <c r="F78" s="4774" t="s">
        <v>9</v>
      </c>
      <c r="G78" s="4774" t="s">
        <v>536</v>
      </c>
      <c r="H78" s="4774" t="s">
        <v>1342</v>
      </c>
      <c r="I78" s="4777" t="s">
        <v>1343</v>
      </c>
      <c r="J78" s="4777" t="s">
        <v>485</v>
      </c>
      <c r="K78" s="4771" t="s">
        <v>1332</v>
      </c>
      <c r="L78" s="1472"/>
      <c r="M78" s="3402" t="s">
        <v>80</v>
      </c>
      <c r="N78" s="3402"/>
      <c r="O78" s="3402">
        <v>120</v>
      </c>
      <c r="P78" s="3402">
        <v>2</v>
      </c>
      <c r="Q78" s="3402">
        <f>O78*2</f>
        <v>240</v>
      </c>
      <c r="R78" s="4354" t="s">
        <v>384</v>
      </c>
      <c r="S78" s="431" t="s">
        <v>531</v>
      </c>
    </row>
    <row r="79" spans="1:16255" s="3" customFormat="1">
      <c r="A79" s="4787"/>
      <c r="B79" s="1184" t="s">
        <v>1830</v>
      </c>
      <c r="C79" s="4769"/>
      <c r="D79" s="4775"/>
      <c r="E79" s="4775"/>
      <c r="F79" s="4775"/>
      <c r="G79" s="4775"/>
      <c r="H79" s="4775"/>
      <c r="I79" s="4778"/>
      <c r="J79" s="4778"/>
      <c r="K79" s="4772"/>
      <c r="L79" s="1474" t="s">
        <v>1830</v>
      </c>
      <c r="M79" s="3403"/>
      <c r="N79" s="3403"/>
      <c r="O79" s="3403"/>
      <c r="P79" s="3403"/>
      <c r="Q79" s="3403"/>
      <c r="R79" s="4355"/>
      <c r="S79" s="1069"/>
      <c r="T79" s="1474" t="s">
        <v>1830</v>
      </c>
      <c r="U79" s="1474" t="s">
        <v>1830</v>
      </c>
      <c r="V79" s="1474" t="s">
        <v>1830</v>
      </c>
      <c r="W79" s="1474" t="s">
        <v>1830</v>
      </c>
      <c r="X79" s="1474" t="s">
        <v>1830</v>
      </c>
      <c r="Y79" s="1474" t="s">
        <v>1830</v>
      </c>
      <c r="Z79" s="1474" t="s">
        <v>1830</v>
      </c>
      <c r="AA79" s="1474" t="s">
        <v>1830</v>
      </c>
      <c r="AB79" s="1474" t="s">
        <v>1830</v>
      </c>
      <c r="AC79" s="1474" t="s">
        <v>1830</v>
      </c>
      <c r="AD79" s="1474" t="s">
        <v>1830</v>
      </c>
      <c r="AE79" s="1474" t="s">
        <v>1830</v>
      </c>
      <c r="AF79" s="1474" t="s">
        <v>1830</v>
      </c>
      <c r="AG79" s="1474" t="s">
        <v>1830</v>
      </c>
      <c r="AH79" s="1474" t="s">
        <v>1830</v>
      </c>
      <c r="AI79" s="1474" t="s">
        <v>1830</v>
      </c>
      <c r="AJ79" s="1474" t="s">
        <v>1830</v>
      </c>
      <c r="AK79" s="1474" t="s">
        <v>1830</v>
      </c>
      <c r="AL79" s="1474" t="s">
        <v>1830</v>
      </c>
      <c r="AM79" s="1474" t="s">
        <v>1830</v>
      </c>
      <c r="AN79" s="1474" t="s">
        <v>1830</v>
      </c>
      <c r="AO79" s="1474" t="s">
        <v>1830</v>
      </c>
      <c r="AP79" s="1474" t="s">
        <v>1830</v>
      </c>
      <c r="AQ79" s="1474" t="s">
        <v>1830</v>
      </c>
      <c r="AR79" s="1474" t="s">
        <v>1830</v>
      </c>
      <c r="AS79" s="1474" t="s">
        <v>1830</v>
      </c>
      <c r="AT79" s="1474" t="s">
        <v>1830</v>
      </c>
      <c r="AU79" s="1474" t="s">
        <v>1830</v>
      </c>
      <c r="AV79" s="1474" t="s">
        <v>1830</v>
      </c>
      <c r="AW79" s="1474" t="s">
        <v>1830</v>
      </c>
      <c r="AX79" s="1474" t="s">
        <v>1830</v>
      </c>
      <c r="AY79" s="1474" t="s">
        <v>1830</v>
      </c>
      <c r="AZ79" s="1474" t="s">
        <v>1830</v>
      </c>
      <c r="BA79" s="1474" t="s">
        <v>1830</v>
      </c>
      <c r="BB79" s="1474" t="s">
        <v>1830</v>
      </c>
      <c r="BC79" s="1474" t="s">
        <v>1830</v>
      </c>
      <c r="BD79" s="1474" t="s">
        <v>1830</v>
      </c>
      <c r="BE79" s="1474" t="s">
        <v>1830</v>
      </c>
      <c r="BF79" s="1474" t="s">
        <v>1830</v>
      </c>
      <c r="BG79" s="1474" t="s">
        <v>1830</v>
      </c>
      <c r="BH79" s="1474" t="s">
        <v>1830</v>
      </c>
      <c r="BI79" s="1474" t="s">
        <v>1830</v>
      </c>
      <c r="BJ79" s="1474" t="s">
        <v>1830</v>
      </c>
      <c r="BK79" s="1474" t="s">
        <v>1830</v>
      </c>
      <c r="BL79" s="1474" t="s">
        <v>1830</v>
      </c>
      <c r="BM79" s="1474" t="s">
        <v>1830</v>
      </c>
      <c r="BN79" s="1474" t="s">
        <v>1830</v>
      </c>
      <c r="BO79" s="1474" t="s">
        <v>1830</v>
      </c>
      <c r="BP79" s="1474" t="s">
        <v>1830</v>
      </c>
      <c r="BQ79" s="1474" t="s">
        <v>1830</v>
      </c>
      <c r="BR79" s="1474" t="s">
        <v>1830</v>
      </c>
      <c r="BS79" s="1474" t="s">
        <v>1830</v>
      </c>
      <c r="BT79" s="1474" t="s">
        <v>1830</v>
      </c>
      <c r="BU79" s="1474" t="s">
        <v>1830</v>
      </c>
      <c r="BV79" s="1474" t="s">
        <v>1830</v>
      </c>
      <c r="BW79" s="1474" t="s">
        <v>1830</v>
      </c>
      <c r="BX79" s="1474" t="s">
        <v>1830</v>
      </c>
      <c r="BY79" s="1474" t="s">
        <v>1830</v>
      </c>
      <c r="BZ79" s="1474" t="s">
        <v>1830</v>
      </c>
      <c r="CA79" s="1474" t="s">
        <v>1830</v>
      </c>
      <c r="CB79" s="1474" t="s">
        <v>1830</v>
      </c>
      <c r="CC79" s="1474" t="s">
        <v>1830</v>
      </c>
      <c r="CD79" s="1474" t="s">
        <v>1830</v>
      </c>
      <c r="CE79" s="1474" t="s">
        <v>1830</v>
      </c>
      <c r="CF79" s="1474" t="s">
        <v>1830</v>
      </c>
      <c r="CG79" s="1474" t="s">
        <v>1830</v>
      </c>
      <c r="CH79" s="1474" t="s">
        <v>1830</v>
      </c>
      <c r="CI79" s="1474" t="s">
        <v>1830</v>
      </c>
      <c r="CJ79" s="1474" t="s">
        <v>1830</v>
      </c>
      <c r="CK79" s="1474" t="s">
        <v>1830</v>
      </c>
      <c r="CL79" s="1474" t="s">
        <v>1830</v>
      </c>
      <c r="CM79" s="1474" t="s">
        <v>1830</v>
      </c>
      <c r="CN79" s="1474" t="s">
        <v>1830</v>
      </c>
      <c r="CO79" s="1474" t="s">
        <v>1830</v>
      </c>
      <c r="CP79" s="1474" t="s">
        <v>1830</v>
      </c>
      <c r="CQ79" s="1474" t="s">
        <v>1830</v>
      </c>
      <c r="CR79" s="1474" t="s">
        <v>1830</v>
      </c>
      <c r="CS79" s="1474" t="s">
        <v>1830</v>
      </c>
      <c r="CT79" s="1474" t="s">
        <v>1830</v>
      </c>
      <c r="CU79" s="1474" t="s">
        <v>1830</v>
      </c>
      <c r="CV79" s="1474" t="s">
        <v>1830</v>
      </c>
      <c r="CW79" s="1474" t="s">
        <v>1830</v>
      </c>
      <c r="CX79" s="1474" t="s">
        <v>1830</v>
      </c>
      <c r="CY79" s="1474" t="s">
        <v>1830</v>
      </c>
      <c r="CZ79" s="1474" t="s">
        <v>1830</v>
      </c>
      <c r="DA79" s="1474" t="s">
        <v>1830</v>
      </c>
      <c r="DB79" s="1474" t="s">
        <v>1830</v>
      </c>
      <c r="DC79" s="1474" t="s">
        <v>1830</v>
      </c>
      <c r="DD79" s="1474" t="s">
        <v>1830</v>
      </c>
      <c r="DE79" s="1474" t="s">
        <v>1830</v>
      </c>
      <c r="DF79" s="1474" t="s">
        <v>1830</v>
      </c>
      <c r="DG79" s="1474" t="s">
        <v>1830</v>
      </c>
      <c r="DH79" s="1474" t="s">
        <v>1830</v>
      </c>
      <c r="DI79" s="1474" t="s">
        <v>1830</v>
      </c>
      <c r="DJ79" s="1474" t="s">
        <v>1830</v>
      </c>
      <c r="DK79" s="1474" t="s">
        <v>1830</v>
      </c>
      <c r="DL79" s="1474" t="s">
        <v>1830</v>
      </c>
      <c r="DM79" s="1474" t="s">
        <v>1830</v>
      </c>
      <c r="DN79" s="1474" t="s">
        <v>1830</v>
      </c>
      <c r="DO79" s="1474" t="s">
        <v>1830</v>
      </c>
      <c r="DP79" s="1474" t="s">
        <v>1830</v>
      </c>
      <c r="DQ79" s="1474" t="s">
        <v>1830</v>
      </c>
      <c r="DR79" s="1474" t="s">
        <v>1830</v>
      </c>
      <c r="DS79" s="1474" t="s">
        <v>1830</v>
      </c>
      <c r="DT79" s="1474" t="s">
        <v>1830</v>
      </c>
      <c r="DU79" s="1474" t="s">
        <v>1830</v>
      </c>
      <c r="DV79" s="1474" t="s">
        <v>1830</v>
      </c>
      <c r="DW79" s="1474" t="s">
        <v>1830</v>
      </c>
      <c r="DX79" s="1474" t="s">
        <v>1830</v>
      </c>
      <c r="DY79" s="1474" t="s">
        <v>1830</v>
      </c>
      <c r="DZ79" s="1474" t="s">
        <v>1830</v>
      </c>
      <c r="EA79" s="1474" t="s">
        <v>1830</v>
      </c>
      <c r="EB79" s="1474" t="s">
        <v>1830</v>
      </c>
      <c r="EC79" s="1474" t="s">
        <v>1830</v>
      </c>
      <c r="ED79" s="1474" t="s">
        <v>1830</v>
      </c>
      <c r="EE79" s="1474" t="s">
        <v>1830</v>
      </c>
      <c r="EF79" s="1474" t="s">
        <v>1830</v>
      </c>
      <c r="EG79" s="1474" t="s">
        <v>1830</v>
      </c>
      <c r="EH79" s="1474" t="s">
        <v>1830</v>
      </c>
      <c r="EI79" s="1474" t="s">
        <v>1830</v>
      </c>
      <c r="EJ79" s="1474" t="s">
        <v>1830</v>
      </c>
      <c r="EK79" s="1474" t="s">
        <v>1830</v>
      </c>
      <c r="EL79" s="1474" t="s">
        <v>1830</v>
      </c>
      <c r="EM79" s="1474" t="s">
        <v>1830</v>
      </c>
      <c r="EN79" s="1474" t="s">
        <v>1830</v>
      </c>
      <c r="EO79" s="1474" t="s">
        <v>1830</v>
      </c>
      <c r="EP79" s="1474" t="s">
        <v>1830</v>
      </c>
      <c r="EQ79" s="1474" t="s">
        <v>1830</v>
      </c>
      <c r="ER79" s="1474" t="s">
        <v>1830</v>
      </c>
      <c r="ES79" s="1474" t="s">
        <v>1830</v>
      </c>
      <c r="ET79" s="1474" t="s">
        <v>1830</v>
      </c>
      <c r="EU79" s="1474" t="s">
        <v>1830</v>
      </c>
      <c r="EV79" s="1474" t="s">
        <v>1830</v>
      </c>
      <c r="EW79" s="1474" t="s">
        <v>1830</v>
      </c>
      <c r="EX79" s="1474" t="s">
        <v>1830</v>
      </c>
      <c r="EY79" s="1474" t="s">
        <v>1830</v>
      </c>
      <c r="EZ79" s="1474" t="s">
        <v>1830</v>
      </c>
      <c r="FA79" s="1474" t="s">
        <v>1830</v>
      </c>
      <c r="FB79" s="1474" t="s">
        <v>1830</v>
      </c>
      <c r="FC79" s="1474" t="s">
        <v>1830</v>
      </c>
      <c r="FD79" s="1474" t="s">
        <v>1830</v>
      </c>
      <c r="FE79" s="1474" t="s">
        <v>1830</v>
      </c>
      <c r="FF79" s="1474" t="s">
        <v>1830</v>
      </c>
      <c r="FG79" s="1474" t="s">
        <v>1830</v>
      </c>
      <c r="FH79" s="1474" t="s">
        <v>1830</v>
      </c>
      <c r="FI79" s="1474" t="s">
        <v>1830</v>
      </c>
      <c r="FJ79" s="1474" t="s">
        <v>1830</v>
      </c>
      <c r="FK79" s="1474" t="s">
        <v>1830</v>
      </c>
      <c r="FL79" s="1474" t="s">
        <v>1830</v>
      </c>
      <c r="FM79" s="1474" t="s">
        <v>1830</v>
      </c>
      <c r="FN79" s="1474" t="s">
        <v>1830</v>
      </c>
      <c r="FO79" s="1474" t="s">
        <v>1830</v>
      </c>
      <c r="FP79" s="1474" t="s">
        <v>1830</v>
      </c>
      <c r="FQ79" s="1474" t="s">
        <v>1830</v>
      </c>
      <c r="FR79" s="1474" t="s">
        <v>1830</v>
      </c>
      <c r="FS79" s="1474" t="s">
        <v>1830</v>
      </c>
      <c r="FT79" s="1474" t="s">
        <v>1830</v>
      </c>
      <c r="FU79" s="1474" t="s">
        <v>1830</v>
      </c>
      <c r="FV79" s="1474" t="s">
        <v>1830</v>
      </c>
      <c r="FW79" s="1474" t="s">
        <v>1830</v>
      </c>
      <c r="FX79" s="1474" t="s">
        <v>1830</v>
      </c>
      <c r="FY79" s="1474" t="s">
        <v>1830</v>
      </c>
      <c r="FZ79" s="1474" t="s">
        <v>1830</v>
      </c>
      <c r="GA79" s="1474" t="s">
        <v>1830</v>
      </c>
      <c r="GB79" s="1474" t="s">
        <v>1830</v>
      </c>
      <c r="GC79" s="1474" t="s">
        <v>1830</v>
      </c>
      <c r="GD79" s="1474" t="s">
        <v>1830</v>
      </c>
      <c r="GE79" s="1474" t="s">
        <v>1830</v>
      </c>
      <c r="GF79" s="1474" t="s">
        <v>1830</v>
      </c>
      <c r="GG79" s="1474" t="s">
        <v>1830</v>
      </c>
      <c r="GH79" s="1474" t="s">
        <v>1830</v>
      </c>
      <c r="GI79" s="1474" t="s">
        <v>1830</v>
      </c>
      <c r="GJ79" s="1474" t="s">
        <v>1830</v>
      </c>
      <c r="GK79" s="1474" t="s">
        <v>1830</v>
      </c>
      <c r="GL79" s="1474" t="s">
        <v>1830</v>
      </c>
      <c r="GM79" s="1474" t="s">
        <v>1830</v>
      </c>
      <c r="GN79" s="1474" t="s">
        <v>1830</v>
      </c>
      <c r="GO79" s="1474" t="s">
        <v>1830</v>
      </c>
      <c r="GP79" s="1474" t="s">
        <v>1830</v>
      </c>
      <c r="GQ79" s="1474" t="s">
        <v>1830</v>
      </c>
      <c r="GR79" s="1474" t="s">
        <v>1830</v>
      </c>
      <c r="GS79" s="1474" t="s">
        <v>1830</v>
      </c>
      <c r="GT79" s="1474" t="s">
        <v>1830</v>
      </c>
      <c r="GU79" s="1474" t="s">
        <v>1830</v>
      </c>
      <c r="GV79" s="1474" t="s">
        <v>1830</v>
      </c>
      <c r="GW79" s="1474" t="s">
        <v>1830</v>
      </c>
      <c r="GX79" s="1474" t="s">
        <v>1830</v>
      </c>
      <c r="GY79" s="1474" t="s">
        <v>1830</v>
      </c>
      <c r="GZ79" s="1474" t="s">
        <v>1830</v>
      </c>
      <c r="HA79" s="1474" t="s">
        <v>1830</v>
      </c>
      <c r="HB79" s="1474" t="s">
        <v>1830</v>
      </c>
      <c r="HC79" s="1474" t="s">
        <v>1830</v>
      </c>
      <c r="HD79" s="1474" t="s">
        <v>1830</v>
      </c>
      <c r="HE79" s="1474" t="s">
        <v>1830</v>
      </c>
      <c r="HF79" s="1474" t="s">
        <v>1830</v>
      </c>
      <c r="HG79" s="1474" t="s">
        <v>1830</v>
      </c>
      <c r="HH79" s="1474" t="s">
        <v>1830</v>
      </c>
      <c r="HI79" s="1474" t="s">
        <v>1830</v>
      </c>
      <c r="HJ79" s="1474" t="s">
        <v>1830</v>
      </c>
      <c r="HK79" s="1474" t="s">
        <v>1830</v>
      </c>
      <c r="HL79" s="1474" t="s">
        <v>1830</v>
      </c>
      <c r="HM79" s="1474" t="s">
        <v>1830</v>
      </c>
      <c r="HN79" s="1474" t="s">
        <v>1830</v>
      </c>
      <c r="HO79" s="1474" t="s">
        <v>1830</v>
      </c>
      <c r="HP79" s="1474" t="s">
        <v>1830</v>
      </c>
      <c r="HQ79" s="1474" t="s">
        <v>1830</v>
      </c>
      <c r="HR79" s="1474" t="s">
        <v>1830</v>
      </c>
      <c r="HS79" s="1474" t="s">
        <v>1830</v>
      </c>
      <c r="HT79" s="1474" t="s">
        <v>1830</v>
      </c>
      <c r="HU79" s="1474" t="s">
        <v>1830</v>
      </c>
      <c r="HV79" s="1474" t="s">
        <v>1830</v>
      </c>
      <c r="HW79" s="1474" t="s">
        <v>1830</v>
      </c>
      <c r="HX79" s="1474" t="s">
        <v>1830</v>
      </c>
      <c r="HY79" s="1474" t="s">
        <v>1830</v>
      </c>
      <c r="HZ79" s="1474" t="s">
        <v>1830</v>
      </c>
      <c r="IA79" s="1474" t="s">
        <v>1830</v>
      </c>
      <c r="IB79" s="1474" t="s">
        <v>1830</v>
      </c>
      <c r="IC79" s="1474" t="s">
        <v>1830</v>
      </c>
      <c r="ID79" s="1474" t="s">
        <v>1830</v>
      </c>
      <c r="IE79" s="1474" t="s">
        <v>1830</v>
      </c>
      <c r="IF79" s="1474" t="s">
        <v>1830</v>
      </c>
      <c r="IG79" s="1474" t="s">
        <v>1830</v>
      </c>
      <c r="IH79" s="1474" t="s">
        <v>1830</v>
      </c>
      <c r="II79" s="1474" t="s">
        <v>1830</v>
      </c>
      <c r="IJ79" s="1474" t="s">
        <v>1830</v>
      </c>
      <c r="IK79" s="1474" t="s">
        <v>1830</v>
      </c>
      <c r="IL79" s="1474" t="s">
        <v>1830</v>
      </c>
      <c r="IM79" s="1474" t="s">
        <v>1830</v>
      </c>
      <c r="IN79" s="1474" t="s">
        <v>1830</v>
      </c>
      <c r="IO79" s="1474" t="s">
        <v>1830</v>
      </c>
      <c r="IP79" s="1474" t="s">
        <v>1830</v>
      </c>
      <c r="IQ79" s="1474" t="s">
        <v>1830</v>
      </c>
      <c r="IR79" s="1474" t="s">
        <v>1830</v>
      </c>
      <c r="IS79" s="1474" t="s">
        <v>1830</v>
      </c>
      <c r="IT79" s="1474" t="s">
        <v>1830</v>
      </c>
      <c r="IU79" s="1474" t="s">
        <v>1830</v>
      </c>
      <c r="IV79" s="1474" t="s">
        <v>1830</v>
      </c>
      <c r="IW79" s="1474" t="s">
        <v>1830</v>
      </c>
      <c r="IX79" s="1474" t="s">
        <v>1830</v>
      </c>
      <c r="IY79" s="1474" t="s">
        <v>1830</v>
      </c>
      <c r="IZ79" s="1474" t="s">
        <v>1830</v>
      </c>
      <c r="JA79" s="1474" t="s">
        <v>1830</v>
      </c>
      <c r="JB79" s="1474" t="s">
        <v>1830</v>
      </c>
      <c r="JC79" s="1474" t="s">
        <v>1830</v>
      </c>
      <c r="JD79" s="1474" t="s">
        <v>1830</v>
      </c>
      <c r="JE79" s="1474" t="s">
        <v>1830</v>
      </c>
      <c r="JF79" s="1474" t="s">
        <v>1830</v>
      </c>
      <c r="JG79" s="1474" t="s">
        <v>1830</v>
      </c>
      <c r="JH79" s="1474" t="s">
        <v>1830</v>
      </c>
      <c r="JI79" s="1474" t="s">
        <v>1830</v>
      </c>
      <c r="JJ79" s="1474" t="s">
        <v>1830</v>
      </c>
      <c r="JK79" s="1474" t="s">
        <v>1830</v>
      </c>
      <c r="JL79" s="1474" t="s">
        <v>1830</v>
      </c>
      <c r="JM79" s="1474" t="s">
        <v>1830</v>
      </c>
      <c r="JN79" s="1474" t="s">
        <v>1830</v>
      </c>
      <c r="JO79" s="1474" t="s">
        <v>1830</v>
      </c>
      <c r="JP79" s="1474" t="s">
        <v>1830</v>
      </c>
      <c r="JQ79" s="1474" t="s">
        <v>1830</v>
      </c>
      <c r="JR79" s="1474" t="s">
        <v>1830</v>
      </c>
      <c r="JS79" s="1474" t="s">
        <v>1830</v>
      </c>
      <c r="JT79" s="1474" t="s">
        <v>1830</v>
      </c>
      <c r="JU79" s="1474" t="s">
        <v>1830</v>
      </c>
      <c r="JV79" s="1474" t="s">
        <v>1830</v>
      </c>
      <c r="JW79" s="1474" t="s">
        <v>1830</v>
      </c>
      <c r="JX79" s="1474" t="s">
        <v>1830</v>
      </c>
      <c r="JY79" s="1474" t="s">
        <v>1830</v>
      </c>
      <c r="JZ79" s="1474" t="s">
        <v>1830</v>
      </c>
      <c r="KA79" s="1474" t="s">
        <v>1830</v>
      </c>
      <c r="KB79" s="1474" t="s">
        <v>1830</v>
      </c>
      <c r="KC79" s="1474" t="s">
        <v>1830</v>
      </c>
      <c r="KD79" s="1474" t="s">
        <v>1830</v>
      </c>
      <c r="KE79" s="1474" t="s">
        <v>1830</v>
      </c>
      <c r="KF79" s="1474" t="s">
        <v>1830</v>
      </c>
      <c r="KG79" s="1474" t="s">
        <v>1830</v>
      </c>
      <c r="KH79" s="1474" t="s">
        <v>1830</v>
      </c>
      <c r="KI79" s="1474" t="s">
        <v>1830</v>
      </c>
      <c r="KJ79" s="1474" t="s">
        <v>1830</v>
      </c>
      <c r="KK79" s="1474" t="s">
        <v>1830</v>
      </c>
      <c r="KL79" s="1474" t="s">
        <v>1830</v>
      </c>
      <c r="KM79" s="1474" t="s">
        <v>1830</v>
      </c>
      <c r="KN79" s="1474" t="s">
        <v>1830</v>
      </c>
      <c r="KO79" s="1474" t="s">
        <v>1830</v>
      </c>
      <c r="KP79" s="1474" t="s">
        <v>1830</v>
      </c>
      <c r="KQ79" s="1474" t="s">
        <v>1830</v>
      </c>
      <c r="KR79" s="1474" t="s">
        <v>1830</v>
      </c>
      <c r="KS79" s="1474" t="s">
        <v>1830</v>
      </c>
      <c r="KT79" s="1474" t="s">
        <v>1830</v>
      </c>
      <c r="KU79" s="1474" t="s">
        <v>1830</v>
      </c>
      <c r="KV79" s="1474" t="s">
        <v>1830</v>
      </c>
      <c r="KW79" s="1474" t="s">
        <v>1830</v>
      </c>
      <c r="KX79" s="1474" t="s">
        <v>1830</v>
      </c>
      <c r="KY79" s="1474" t="s">
        <v>1830</v>
      </c>
      <c r="KZ79" s="1474" t="s">
        <v>1830</v>
      </c>
      <c r="LA79" s="1474" t="s">
        <v>1830</v>
      </c>
      <c r="LB79" s="1474" t="s">
        <v>1830</v>
      </c>
      <c r="LC79" s="1474" t="s">
        <v>1830</v>
      </c>
      <c r="LD79" s="1474" t="s">
        <v>1830</v>
      </c>
      <c r="LE79" s="1474" t="s">
        <v>1830</v>
      </c>
      <c r="LF79" s="1474" t="s">
        <v>1830</v>
      </c>
      <c r="LG79" s="1474" t="s">
        <v>1830</v>
      </c>
      <c r="LH79" s="1474" t="s">
        <v>1830</v>
      </c>
      <c r="LI79" s="1474" t="s">
        <v>1830</v>
      </c>
      <c r="LJ79" s="1474" t="s">
        <v>1830</v>
      </c>
      <c r="LK79" s="1474" t="s">
        <v>1830</v>
      </c>
      <c r="LL79" s="1474" t="s">
        <v>1830</v>
      </c>
      <c r="LM79" s="1474" t="s">
        <v>1830</v>
      </c>
      <c r="LN79" s="1474" t="s">
        <v>1830</v>
      </c>
      <c r="LO79" s="1474" t="s">
        <v>1830</v>
      </c>
      <c r="LP79" s="1474" t="s">
        <v>1830</v>
      </c>
      <c r="LQ79" s="1474" t="s">
        <v>1830</v>
      </c>
      <c r="LR79" s="1474" t="s">
        <v>1830</v>
      </c>
      <c r="LS79" s="1474" t="s">
        <v>1830</v>
      </c>
      <c r="LT79" s="1474" t="s">
        <v>1830</v>
      </c>
      <c r="LU79" s="1474" t="s">
        <v>1830</v>
      </c>
      <c r="LV79" s="1474" t="s">
        <v>1830</v>
      </c>
      <c r="LW79" s="1474" t="s">
        <v>1830</v>
      </c>
      <c r="LX79" s="1474" t="s">
        <v>1830</v>
      </c>
      <c r="LY79" s="1474" t="s">
        <v>1830</v>
      </c>
      <c r="LZ79" s="1474" t="s">
        <v>1830</v>
      </c>
      <c r="MA79" s="1474" t="s">
        <v>1830</v>
      </c>
      <c r="MB79" s="1474" t="s">
        <v>1830</v>
      </c>
      <c r="MC79" s="1474" t="s">
        <v>1830</v>
      </c>
      <c r="MD79" s="1474" t="s">
        <v>1830</v>
      </c>
      <c r="ME79" s="1474" t="s">
        <v>1830</v>
      </c>
      <c r="MF79" s="1474" t="s">
        <v>1830</v>
      </c>
      <c r="MG79" s="1474" t="s">
        <v>1830</v>
      </c>
      <c r="MH79" s="1474" t="s">
        <v>1830</v>
      </c>
      <c r="MI79" s="1474" t="s">
        <v>1830</v>
      </c>
      <c r="MJ79" s="1474" t="s">
        <v>1830</v>
      </c>
      <c r="MK79" s="1474" t="s">
        <v>1830</v>
      </c>
      <c r="ML79" s="1474" t="s">
        <v>1830</v>
      </c>
      <c r="MM79" s="1474" t="s">
        <v>1830</v>
      </c>
      <c r="MN79" s="1474" t="s">
        <v>1830</v>
      </c>
      <c r="MO79" s="1474" t="s">
        <v>1830</v>
      </c>
      <c r="MP79" s="1474" t="s">
        <v>1830</v>
      </c>
      <c r="MQ79" s="1474" t="s">
        <v>1830</v>
      </c>
      <c r="MR79" s="1474" t="s">
        <v>1830</v>
      </c>
      <c r="MS79" s="1474" t="s">
        <v>1830</v>
      </c>
      <c r="MT79" s="1474" t="s">
        <v>1830</v>
      </c>
      <c r="MU79" s="1474" t="s">
        <v>1830</v>
      </c>
      <c r="MV79" s="1474" t="s">
        <v>1830</v>
      </c>
      <c r="MW79" s="1474" t="s">
        <v>1830</v>
      </c>
      <c r="MX79" s="1474" t="s">
        <v>1830</v>
      </c>
      <c r="MY79" s="1474" t="s">
        <v>1830</v>
      </c>
      <c r="MZ79" s="1474" t="s">
        <v>1830</v>
      </c>
      <c r="NA79" s="1474" t="s">
        <v>1830</v>
      </c>
      <c r="NB79" s="1474" t="s">
        <v>1830</v>
      </c>
      <c r="NC79" s="1474" t="s">
        <v>1830</v>
      </c>
      <c r="ND79" s="1474" t="s">
        <v>1830</v>
      </c>
      <c r="NE79" s="1474" t="s">
        <v>1830</v>
      </c>
      <c r="NF79" s="1474" t="s">
        <v>1830</v>
      </c>
      <c r="NG79" s="1474" t="s">
        <v>1830</v>
      </c>
      <c r="NH79" s="1474" t="s">
        <v>1830</v>
      </c>
      <c r="NI79" s="1474" t="s">
        <v>1830</v>
      </c>
      <c r="NJ79" s="1474" t="s">
        <v>1830</v>
      </c>
      <c r="NK79" s="1474" t="s">
        <v>1830</v>
      </c>
      <c r="NL79" s="1474" t="s">
        <v>1830</v>
      </c>
      <c r="NM79" s="1474" t="s">
        <v>1830</v>
      </c>
      <c r="NN79" s="1474" t="s">
        <v>1830</v>
      </c>
      <c r="NO79" s="1474" t="s">
        <v>1830</v>
      </c>
      <c r="NP79" s="1474" t="s">
        <v>1830</v>
      </c>
      <c r="NQ79" s="1474" t="s">
        <v>1830</v>
      </c>
      <c r="NR79" s="1474" t="s">
        <v>1830</v>
      </c>
      <c r="NS79" s="1474" t="s">
        <v>1830</v>
      </c>
      <c r="NT79" s="1474" t="s">
        <v>1830</v>
      </c>
      <c r="NU79" s="1474" t="s">
        <v>1830</v>
      </c>
      <c r="NV79" s="1474" t="s">
        <v>1830</v>
      </c>
      <c r="NW79" s="1474" t="s">
        <v>1830</v>
      </c>
      <c r="NX79" s="1474" t="s">
        <v>1830</v>
      </c>
      <c r="NY79" s="1474" t="s">
        <v>1830</v>
      </c>
      <c r="NZ79" s="1474" t="s">
        <v>1830</v>
      </c>
      <c r="OA79" s="1474" t="s">
        <v>1830</v>
      </c>
      <c r="OB79" s="1474" t="s">
        <v>1830</v>
      </c>
      <c r="OC79" s="1474" t="s">
        <v>1830</v>
      </c>
      <c r="OD79" s="1474" t="s">
        <v>1830</v>
      </c>
      <c r="OE79" s="1474" t="s">
        <v>1830</v>
      </c>
      <c r="OF79" s="1474" t="s">
        <v>1830</v>
      </c>
      <c r="OG79" s="1474" t="s">
        <v>1830</v>
      </c>
      <c r="OH79" s="1474" t="s">
        <v>1830</v>
      </c>
      <c r="OI79" s="1474" t="s">
        <v>1830</v>
      </c>
      <c r="OJ79" s="1474" t="s">
        <v>1830</v>
      </c>
      <c r="OK79" s="1474" t="s">
        <v>1830</v>
      </c>
      <c r="OL79" s="1474" t="s">
        <v>1830</v>
      </c>
      <c r="OM79" s="1474" t="s">
        <v>1830</v>
      </c>
      <c r="ON79" s="1474" t="s">
        <v>1830</v>
      </c>
      <c r="OO79" s="1474" t="s">
        <v>1830</v>
      </c>
      <c r="OP79" s="1474" t="s">
        <v>1830</v>
      </c>
      <c r="OQ79" s="1474" t="s">
        <v>1830</v>
      </c>
      <c r="OR79" s="1474" t="s">
        <v>1830</v>
      </c>
      <c r="OS79" s="1474" t="s">
        <v>1830</v>
      </c>
      <c r="OT79" s="1474" t="s">
        <v>1830</v>
      </c>
      <c r="OU79" s="1474" t="s">
        <v>1830</v>
      </c>
      <c r="OV79" s="1474" t="s">
        <v>1830</v>
      </c>
      <c r="OW79" s="1474" t="s">
        <v>1830</v>
      </c>
      <c r="OX79" s="1474" t="s">
        <v>1830</v>
      </c>
      <c r="OY79" s="1474" t="s">
        <v>1830</v>
      </c>
      <c r="OZ79" s="1474" t="s">
        <v>1830</v>
      </c>
      <c r="PA79" s="1474" t="s">
        <v>1830</v>
      </c>
      <c r="PB79" s="1474" t="s">
        <v>1830</v>
      </c>
      <c r="PC79" s="1474" t="s">
        <v>1830</v>
      </c>
      <c r="PD79" s="1474" t="s">
        <v>1830</v>
      </c>
      <c r="PE79" s="1474" t="s">
        <v>1830</v>
      </c>
      <c r="PF79" s="1474" t="s">
        <v>1830</v>
      </c>
      <c r="PG79" s="1474" t="s">
        <v>1830</v>
      </c>
      <c r="PH79" s="1474" t="s">
        <v>1830</v>
      </c>
      <c r="PI79" s="1474" t="s">
        <v>1830</v>
      </c>
      <c r="PJ79" s="1474" t="s">
        <v>1830</v>
      </c>
      <c r="PK79" s="1474" t="s">
        <v>1830</v>
      </c>
      <c r="PL79" s="1474" t="s">
        <v>1830</v>
      </c>
      <c r="PM79" s="1474" t="s">
        <v>1830</v>
      </c>
      <c r="PN79" s="1474" t="s">
        <v>1830</v>
      </c>
      <c r="PO79" s="1474" t="s">
        <v>1830</v>
      </c>
      <c r="PP79" s="1474" t="s">
        <v>1830</v>
      </c>
      <c r="PQ79" s="1474" t="s">
        <v>1830</v>
      </c>
      <c r="PR79" s="1474" t="s">
        <v>1830</v>
      </c>
      <c r="PS79" s="1474" t="s">
        <v>1830</v>
      </c>
      <c r="PT79" s="1474" t="s">
        <v>1830</v>
      </c>
      <c r="PU79" s="1474" t="s">
        <v>1830</v>
      </c>
      <c r="PV79" s="1474" t="s">
        <v>1830</v>
      </c>
      <c r="PW79" s="1474" t="s">
        <v>1830</v>
      </c>
      <c r="PX79" s="1474" t="s">
        <v>1830</v>
      </c>
      <c r="PY79" s="1474" t="s">
        <v>1830</v>
      </c>
      <c r="PZ79" s="1474" t="s">
        <v>1830</v>
      </c>
      <c r="QA79" s="1474" t="s">
        <v>1830</v>
      </c>
      <c r="QB79" s="1474" t="s">
        <v>1830</v>
      </c>
      <c r="QC79" s="1474" t="s">
        <v>1830</v>
      </c>
      <c r="QD79" s="1474" t="s">
        <v>1830</v>
      </c>
      <c r="QE79" s="1474" t="s">
        <v>1830</v>
      </c>
      <c r="QF79" s="1474" t="s">
        <v>1830</v>
      </c>
      <c r="QG79" s="1474" t="s">
        <v>1830</v>
      </c>
      <c r="QH79" s="1474" t="s">
        <v>1830</v>
      </c>
      <c r="QI79" s="1474" t="s">
        <v>1830</v>
      </c>
      <c r="QJ79" s="1474" t="s">
        <v>1830</v>
      </c>
      <c r="QK79" s="1474" t="s">
        <v>1830</v>
      </c>
      <c r="QL79" s="1474" t="s">
        <v>1830</v>
      </c>
      <c r="QM79" s="1474" t="s">
        <v>1830</v>
      </c>
      <c r="QN79" s="1474" t="s">
        <v>1830</v>
      </c>
      <c r="QO79" s="1474" t="s">
        <v>1830</v>
      </c>
      <c r="QP79" s="1474" t="s">
        <v>1830</v>
      </c>
      <c r="QQ79" s="1474" t="s">
        <v>1830</v>
      </c>
      <c r="QR79" s="1474" t="s">
        <v>1830</v>
      </c>
      <c r="QS79" s="1474" t="s">
        <v>1830</v>
      </c>
      <c r="QT79" s="1474" t="s">
        <v>1830</v>
      </c>
      <c r="QU79" s="1474" t="s">
        <v>1830</v>
      </c>
      <c r="QV79" s="1474" t="s">
        <v>1830</v>
      </c>
      <c r="QW79" s="1474" t="s">
        <v>1830</v>
      </c>
      <c r="QX79" s="1474" t="s">
        <v>1830</v>
      </c>
      <c r="QY79" s="1474" t="s">
        <v>1830</v>
      </c>
      <c r="QZ79" s="1474" t="s">
        <v>1830</v>
      </c>
      <c r="RA79" s="1474" t="s">
        <v>1830</v>
      </c>
      <c r="RB79" s="1474" t="s">
        <v>1830</v>
      </c>
      <c r="RC79" s="1474" t="s">
        <v>1830</v>
      </c>
      <c r="RD79" s="1474" t="s">
        <v>1830</v>
      </c>
      <c r="RE79" s="1474" t="s">
        <v>1830</v>
      </c>
      <c r="RF79" s="1474" t="s">
        <v>1830</v>
      </c>
      <c r="RG79" s="1474" t="s">
        <v>1830</v>
      </c>
      <c r="RH79" s="1474" t="s">
        <v>1830</v>
      </c>
      <c r="RI79" s="1474" t="s">
        <v>1830</v>
      </c>
      <c r="RJ79" s="1474" t="s">
        <v>1830</v>
      </c>
      <c r="RK79" s="1474" t="s">
        <v>1830</v>
      </c>
      <c r="RL79" s="1474" t="s">
        <v>1830</v>
      </c>
      <c r="RM79" s="1474" t="s">
        <v>1830</v>
      </c>
      <c r="RN79" s="1474" t="s">
        <v>1830</v>
      </c>
      <c r="RO79" s="1474" t="s">
        <v>1830</v>
      </c>
      <c r="RP79" s="1474" t="s">
        <v>1830</v>
      </c>
      <c r="RQ79" s="1474" t="s">
        <v>1830</v>
      </c>
      <c r="RR79" s="1474" t="s">
        <v>1830</v>
      </c>
      <c r="RS79" s="1474" t="s">
        <v>1830</v>
      </c>
      <c r="RT79" s="1474" t="s">
        <v>1830</v>
      </c>
      <c r="RU79" s="1474" t="s">
        <v>1830</v>
      </c>
      <c r="RV79" s="1474" t="s">
        <v>1830</v>
      </c>
      <c r="RW79" s="1474" t="s">
        <v>1830</v>
      </c>
      <c r="RX79" s="1474" t="s">
        <v>1830</v>
      </c>
      <c r="RY79" s="1474" t="s">
        <v>1830</v>
      </c>
      <c r="RZ79" s="1474" t="s">
        <v>1830</v>
      </c>
      <c r="SA79" s="1474" t="s">
        <v>1830</v>
      </c>
      <c r="SB79" s="1474" t="s">
        <v>1830</v>
      </c>
      <c r="SC79" s="1474" t="s">
        <v>1830</v>
      </c>
      <c r="SD79" s="1474" t="s">
        <v>1830</v>
      </c>
      <c r="SE79" s="1474" t="s">
        <v>1830</v>
      </c>
      <c r="SF79" s="1474" t="s">
        <v>1830</v>
      </c>
      <c r="SG79" s="1474" t="s">
        <v>1830</v>
      </c>
      <c r="SH79" s="1474" t="s">
        <v>1830</v>
      </c>
      <c r="SI79" s="1474" t="s">
        <v>1830</v>
      </c>
      <c r="SJ79" s="1474" t="s">
        <v>1830</v>
      </c>
      <c r="SK79" s="1474" t="s">
        <v>1830</v>
      </c>
      <c r="SL79" s="1474" t="s">
        <v>1830</v>
      </c>
      <c r="SM79" s="1474" t="s">
        <v>1830</v>
      </c>
      <c r="SN79" s="1474" t="s">
        <v>1830</v>
      </c>
      <c r="SO79" s="1474" t="s">
        <v>1830</v>
      </c>
      <c r="SP79" s="1474" t="s">
        <v>1830</v>
      </c>
      <c r="SQ79" s="1474" t="s">
        <v>1830</v>
      </c>
      <c r="SR79" s="1474" t="s">
        <v>1830</v>
      </c>
      <c r="SS79" s="1474" t="s">
        <v>1830</v>
      </c>
      <c r="ST79" s="1474" t="s">
        <v>1830</v>
      </c>
      <c r="SU79" s="1474" t="s">
        <v>1830</v>
      </c>
      <c r="SV79" s="1474" t="s">
        <v>1830</v>
      </c>
      <c r="SW79" s="1474" t="s">
        <v>1830</v>
      </c>
      <c r="SX79" s="1474" t="s">
        <v>1830</v>
      </c>
      <c r="SY79" s="1474" t="s">
        <v>1830</v>
      </c>
      <c r="SZ79" s="1474" t="s">
        <v>1830</v>
      </c>
      <c r="TA79" s="1474" t="s">
        <v>1830</v>
      </c>
      <c r="TB79" s="1474" t="s">
        <v>1830</v>
      </c>
      <c r="TC79" s="1474" t="s">
        <v>1830</v>
      </c>
      <c r="TD79" s="1474" t="s">
        <v>1830</v>
      </c>
      <c r="TE79" s="1474" t="s">
        <v>1830</v>
      </c>
      <c r="TF79" s="1474" t="s">
        <v>1830</v>
      </c>
      <c r="TG79" s="1474" t="s">
        <v>1830</v>
      </c>
      <c r="TH79" s="1474" t="s">
        <v>1830</v>
      </c>
      <c r="TI79" s="1474" t="s">
        <v>1830</v>
      </c>
      <c r="TJ79" s="1474" t="s">
        <v>1830</v>
      </c>
      <c r="TK79" s="1474" t="s">
        <v>1830</v>
      </c>
      <c r="TL79" s="1474" t="s">
        <v>1830</v>
      </c>
      <c r="TM79" s="1474" t="s">
        <v>1830</v>
      </c>
      <c r="TN79" s="1474" t="s">
        <v>1830</v>
      </c>
      <c r="TO79" s="1474" t="s">
        <v>1830</v>
      </c>
      <c r="TP79" s="1474" t="s">
        <v>1830</v>
      </c>
      <c r="TQ79" s="1474" t="s">
        <v>1830</v>
      </c>
      <c r="TR79" s="1474" t="s">
        <v>1830</v>
      </c>
      <c r="TS79" s="1474" t="s">
        <v>1830</v>
      </c>
      <c r="TT79" s="1474" t="s">
        <v>1830</v>
      </c>
      <c r="TU79" s="1474" t="s">
        <v>1830</v>
      </c>
      <c r="TV79" s="1474" t="s">
        <v>1830</v>
      </c>
      <c r="TW79" s="1474" t="s">
        <v>1830</v>
      </c>
      <c r="TX79" s="1474" t="s">
        <v>1830</v>
      </c>
      <c r="TY79" s="1474" t="s">
        <v>1830</v>
      </c>
      <c r="TZ79" s="1474" t="s">
        <v>1830</v>
      </c>
      <c r="UA79" s="1474" t="s">
        <v>1830</v>
      </c>
      <c r="UB79" s="1474" t="s">
        <v>1830</v>
      </c>
      <c r="UC79" s="1474" t="s">
        <v>1830</v>
      </c>
      <c r="UD79" s="1474" t="s">
        <v>1830</v>
      </c>
      <c r="UE79" s="1474" t="s">
        <v>1830</v>
      </c>
      <c r="UF79" s="1474" t="s">
        <v>1830</v>
      </c>
      <c r="UG79" s="1474" t="s">
        <v>1830</v>
      </c>
      <c r="UH79" s="1474" t="s">
        <v>1830</v>
      </c>
      <c r="UI79" s="1474" t="s">
        <v>1830</v>
      </c>
      <c r="UJ79" s="1474" t="s">
        <v>1830</v>
      </c>
      <c r="UK79" s="1474" t="s">
        <v>1830</v>
      </c>
      <c r="UL79" s="1474" t="s">
        <v>1830</v>
      </c>
      <c r="UM79" s="1474" t="s">
        <v>1830</v>
      </c>
      <c r="UN79" s="1474" t="s">
        <v>1830</v>
      </c>
      <c r="UO79" s="1474" t="s">
        <v>1830</v>
      </c>
      <c r="UP79" s="1474" t="s">
        <v>1830</v>
      </c>
      <c r="UQ79" s="1474" t="s">
        <v>1830</v>
      </c>
      <c r="UR79" s="1474" t="s">
        <v>1830</v>
      </c>
      <c r="US79" s="1474" t="s">
        <v>1830</v>
      </c>
      <c r="UT79" s="1474" t="s">
        <v>1830</v>
      </c>
      <c r="UU79" s="1474" t="s">
        <v>1830</v>
      </c>
      <c r="UV79" s="1474" t="s">
        <v>1830</v>
      </c>
      <c r="UW79" s="1474" t="s">
        <v>1830</v>
      </c>
      <c r="UX79" s="1474" t="s">
        <v>1830</v>
      </c>
      <c r="UY79" s="1474" t="s">
        <v>1830</v>
      </c>
      <c r="UZ79" s="1474" t="s">
        <v>1830</v>
      </c>
      <c r="VA79" s="1474" t="s">
        <v>1830</v>
      </c>
      <c r="VB79" s="1474" t="s">
        <v>1830</v>
      </c>
      <c r="VC79" s="1474" t="s">
        <v>1830</v>
      </c>
      <c r="VD79" s="1474" t="s">
        <v>1830</v>
      </c>
      <c r="VE79" s="1474" t="s">
        <v>1830</v>
      </c>
      <c r="VF79" s="1474" t="s">
        <v>1830</v>
      </c>
      <c r="VG79" s="1474" t="s">
        <v>1830</v>
      </c>
      <c r="VH79" s="1474" t="s">
        <v>1830</v>
      </c>
      <c r="VI79" s="1474" t="s">
        <v>1830</v>
      </c>
      <c r="VJ79" s="1474" t="s">
        <v>1830</v>
      </c>
      <c r="VK79" s="1474" t="s">
        <v>1830</v>
      </c>
      <c r="VL79" s="1474" t="s">
        <v>1830</v>
      </c>
      <c r="VM79" s="1474" t="s">
        <v>1830</v>
      </c>
      <c r="VN79" s="1474" t="s">
        <v>1830</v>
      </c>
      <c r="VO79" s="1474" t="s">
        <v>1830</v>
      </c>
      <c r="VP79" s="1474" t="s">
        <v>1830</v>
      </c>
      <c r="VQ79" s="1474" t="s">
        <v>1830</v>
      </c>
      <c r="VR79" s="1474" t="s">
        <v>1830</v>
      </c>
      <c r="VS79" s="1474" t="s">
        <v>1830</v>
      </c>
      <c r="VT79" s="1474" t="s">
        <v>1830</v>
      </c>
      <c r="VU79" s="1474" t="s">
        <v>1830</v>
      </c>
      <c r="VV79" s="1474" t="s">
        <v>1830</v>
      </c>
      <c r="VW79" s="1474" t="s">
        <v>1830</v>
      </c>
      <c r="VX79" s="1474" t="s">
        <v>1830</v>
      </c>
      <c r="VY79" s="1474" t="s">
        <v>1830</v>
      </c>
      <c r="VZ79" s="1474" t="s">
        <v>1830</v>
      </c>
      <c r="WA79" s="1474" t="s">
        <v>1830</v>
      </c>
      <c r="WB79" s="1474" t="s">
        <v>1830</v>
      </c>
      <c r="WC79" s="1474" t="s">
        <v>1830</v>
      </c>
      <c r="WD79" s="1474" t="s">
        <v>1830</v>
      </c>
      <c r="WE79" s="1474" t="s">
        <v>1830</v>
      </c>
      <c r="WF79" s="1474" t="s">
        <v>1830</v>
      </c>
      <c r="WG79" s="1474" t="s">
        <v>1830</v>
      </c>
      <c r="WH79" s="1474" t="s">
        <v>1830</v>
      </c>
      <c r="WI79" s="1474" t="s">
        <v>1830</v>
      </c>
      <c r="WJ79" s="1474" t="s">
        <v>1830</v>
      </c>
      <c r="WK79" s="1474" t="s">
        <v>1830</v>
      </c>
      <c r="WL79" s="1474" t="s">
        <v>1830</v>
      </c>
      <c r="WM79" s="1474" t="s">
        <v>1830</v>
      </c>
      <c r="WN79" s="1474" t="s">
        <v>1830</v>
      </c>
      <c r="WO79" s="1474" t="s">
        <v>1830</v>
      </c>
      <c r="WP79" s="1474" t="s">
        <v>1830</v>
      </c>
      <c r="WQ79" s="1474" t="s">
        <v>1830</v>
      </c>
      <c r="WR79" s="1474" t="s">
        <v>1830</v>
      </c>
      <c r="WS79" s="1474" t="s">
        <v>1830</v>
      </c>
      <c r="WT79" s="1474" t="s">
        <v>1830</v>
      </c>
      <c r="WU79" s="1474" t="s">
        <v>1830</v>
      </c>
      <c r="WV79" s="1474" t="s">
        <v>1830</v>
      </c>
      <c r="WW79" s="1474" t="s">
        <v>1830</v>
      </c>
      <c r="WX79" s="1474" t="s">
        <v>1830</v>
      </c>
      <c r="WY79" s="1474" t="s">
        <v>1830</v>
      </c>
      <c r="WZ79" s="1474" t="s">
        <v>1830</v>
      </c>
      <c r="XA79" s="1474" t="s">
        <v>1830</v>
      </c>
      <c r="XB79" s="1474" t="s">
        <v>1830</v>
      </c>
      <c r="XC79" s="1474" t="s">
        <v>1830</v>
      </c>
      <c r="XD79" s="1474" t="s">
        <v>1830</v>
      </c>
      <c r="XE79" s="1474" t="s">
        <v>1830</v>
      </c>
      <c r="XF79" s="1474" t="s">
        <v>1830</v>
      </c>
      <c r="XG79" s="1474" t="s">
        <v>1830</v>
      </c>
      <c r="XH79" s="1474" t="s">
        <v>1830</v>
      </c>
      <c r="XI79" s="1474" t="s">
        <v>1830</v>
      </c>
      <c r="XJ79" s="1474" t="s">
        <v>1830</v>
      </c>
      <c r="XK79" s="1474" t="s">
        <v>1830</v>
      </c>
      <c r="XL79" s="1474" t="s">
        <v>1830</v>
      </c>
      <c r="XM79" s="1474" t="s">
        <v>1830</v>
      </c>
      <c r="XN79" s="1474" t="s">
        <v>1830</v>
      </c>
      <c r="XO79" s="1474" t="s">
        <v>1830</v>
      </c>
      <c r="XP79" s="1474" t="s">
        <v>1830</v>
      </c>
      <c r="XQ79" s="1474" t="s">
        <v>1830</v>
      </c>
      <c r="XR79" s="1474" t="s">
        <v>1830</v>
      </c>
      <c r="XS79" s="1474" t="s">
        <v>1830</v>
      </c>
      <c r="XT79" s="1474" t="s">
        <v>1830</v>
      </c>
      <c r="XU79" s="1474" t="s">
        <v>1830</v>
      </c>
      <c r="XV79" s="1474" t="s">
        <v>1830</v>
      </c>
      <c r="XW79" s="1474" t="s">
        <v>1830</v>
      </c>
      <c r="XX79" s="1474" t="s">
        <v>1830</v>
      </c>
      <c r="XY79" s="1474" t="s">
        <v>1830</v>
      </c>
      <c r="XZ79" s="1474" t="s">
        <v>1830</v>
      </c>
      <c r="YA79" s="1474" t="s">
        <v>1830</v>
      </c>
      <c r="YB79" s="1474" t="s">
        <v>1830</v>
      </c>
      <c r="YC79" s="1474" t="s">
        <v>1830</v>
      </c>
      <c r="YD79" s="1474" t="s">
        <v>1830</v>
      </c>
      <c r="YE79" s="1474" t="s">
        <v>1830</v>
      </c>
      <c r="YF79" s="1474" t="s">
        <v>1830</v>
      </c>
      <c r="YG79" s="1474" t="s">
        <v>1830</v>
      </c>
      <c r="YH79" s="1474" t="s">
        <v>1830</v>
      </c>
      <c r="YI79" s="1474" t="s">
        <v>1830</v>
      </c>
      <c r="YJ79" s="1474" t="s">
        <v>1830</v>
      </c>
      <c r="YK79" s="1474" t="s">
        <v>1830</v>
      </c>
      <c r="YL79" s="1474" t="s">
        <v>1830</v>
      </c>
      <c r="YM79" s="1474" t="s">
        <v>1830</v>
      </c>
      <c r="YN79" s="1474" t="s">
        <v>1830</v>
      </c>
      <c r="YO79" s="1474" t="s">
        <v>1830</v>
      </c>
      <c r="YP79" s="1474" t="s">
        <v>1830</v>
      </c>
      <c r="YQ79" s="1474" t="s">
        <v>1830</v>
      </c>
      <c r="YR79" s="1474" t="s">
        <v>1830</v>
      </c>
      <c r="YS79" s="1474" t="s">
        <v>1830</v>
      </c>
      <c r="YT79" s="1474" t="s">
        <v>1830</v>
      </c>
      <c r="YU79" s="1474" t="s">
        <v>1830</v>
      </c>
      <c r="YV79" s="1474" t="s">
        <v>1830</v>
      </c>
      <c r="YW79" s="1474" t="s">
        <v>1830</v>
      </c>
      <c r="YX79" s="1474" t="s">
        <v>1830</v>
      </c>
      <c r="YY79" s="1474" t="s">
        <v>1830</v>
      </c>
      <c r="YZ79" s="1474" t="s">
        <v>1830</v>
      </c>
      <c r="ZA79" s="1474" t="s">
        <v>1830</v>
      </c>
      <c r="ZB79" s="1474" t="s">
        <v>1830</v>
      </c>
      <c r="ZC79" s="1474" t="s">
        <v>1830</v>
      </c>
      <c r="ZD79" s="1474" t="s">
        <v>1830</v>
      </c>
      <c r="ZE79" s="1474" t="s">
        <v>1830</v>
      </c>
      <c r="ZF79" s="1474" t="s">
        <v>1830</v>
      </c>
      <c r="ZG79" s="1474" t="s">
        <v>1830</v>
      </c>
      <c r="ZH79" s="1474" t="s">
        <v>1830</v>
      </c>
      <c r="ZI79" s="1474" t="s">
        <v>1830</v>
      </c>
      <c r="ZJ79" s="1474" t="s">
        <v>1830</v>
      </c>
      <c r="ZK79" s="1474" t="s">
        <v>1830</v>
      </c>
      <c r="ZL79" s="1474" t="s">
        <v>1830</v>
      </c>
      <c r="ZM79" s="1474" t="s">
        <v>1830</v>
      </c>
      <c r="ZN79" s="1474" t="s">
        <v>1830</v>
      </c>
      <c r="ZO79" s="1474" t="s">
        <v>1830</v>
      </c>
      <c r="ZP79" s="1474" t="s">
        <v>1830</v>
      </c>
      <c r="ZQ79" s="1474" t="s">
        <v>1830</v>
      </c>
      <c r="ZR79" s="1474" t="s">
        <v>1830</v>
      </c>
      <c r="ZS79" s="1474" t="s">
        <v>1830</v>
      </c>
      <c r="ZT79" s="1474" t="s">
        <v>1830</v>
      </c>
      <c r="ZU79" s="1474" t="s">
        <v>1830</v>
      </c>
      <c r="ZV79" s="1474" t="s">
        <v>1830</v>
      </c>
      <c r="ZW79" s="1474" t="s">
        <v>1830</v>
      </c>
      <c r="ZX79" s="1474" t="s">
        <v>1830</v>
      </c>
      <c r="ZY79" s="1474" t="s">
        <v>1830</v>
      </c>
      <c r="ZZ79" s="1474" t="s">
        <v>1830</v>
      </c>
      <c r="AAA79" s="1474" t="s">
        <v>1830</v>
      </c>
      <c r="AAB79" s="1474" t="s">
        <v>1830</v>
      </c>
      <c r="AAC79" s="1474" t="s">
        <v>1830</v>
      </c>
      <c r="AAD79" s="1474" t="s">
        <v>1830</v>
      </c>
      <c r="AAE79" s="1474" t="s">
        <v>1830</v>
      </c>
      <c r="AAF79" s="1474" t="s">
        <v>1830</v>
      </c>
      <c r="AAG79" s="1474" t="s">
        <v>1830</v>
      </c>
      <c r="AAH79" s="1474" t="s">
        <v>1830</v>
      </c>
      <c r="AAI79" s="1474" t="s">
        <v>1830</v>
      </c>
      <c r="AAJ79" s="1474" t="s">
        <v>1830</v>
      </c>
      <c r="AAK79" s="1474" t="s">
        <v>1830</v>
      </c>
      <c r="AAL79" s="1474" t="s">
        <v>1830</v>
      </c>
      <c r="AAM79" s="1474" t="s">
        <v>1830</v>
      </c>
      <c r="AAN79" s="1474" t="s">
        <v>1830</v>
      </c>
      <c r="AAO79" s="1474" t="s">
        <v>1830</v>
      </c>
      <c r="AAP79" s="1474" t="s">
        <v>1830</v>
      </c>
      <c r="AAQ79" s="1474" t="s">
        <v>1830</v>
      </c>
      <c r="AAR79" s="1474" t="s">
        <v>1830</v>
      </c>
      <c r="AAS79" s="1474" t="s">
        <v>1830</v>
      </c>
      <c r="AAT79" s="1474" t="s">
        <v>1830</v>
      </c>
      <c r="AAU79" s="1474" t="s">
        <v>1830</v>
      </c>
      <c r="AAV79" s="1474" t="s">
        <v>1830</v>
      </c>
      <c r="AAW79" s="1474" t="s">
        <v>1830</v>
      </c>
      <c r="AAX79" s="1474" t="s">
        <v>1830</v>
      </c>
      <c r="AAY79" s="1474" t="s">
        <v>1830</v>
      </c>
      <c r="AAZ79" s="1474" t="s">
        <v>1830</v>
      </c>
      <c r="ABA79" s="1474" t="s">
        <v>1830</v>
      </c>
      <c r="ABB79" s="1474" t="s">
        <v>1830</v>
      </c>
      <c r="ABC79" s="1474" t="s">
        <v>1830</v>
      </c>
      <c r="ABD79" s="1474" t="s">
        <v>1830</v>
      </c>
      <c r="ABE79" s="1474" t="s">
        <v>1830</v>
      </c>
      <c r="ABF79" s="1474" t="s">
        <v>1830</v>
      </c>
      <c r="ABG79" s="1474" t="s">
        <v>1830</v>
      </c>
      <c r="ABH79" s="1474" t="s">
        <v>1830</v>
      </c>
      <c r="ABI79" s="1474" t="s">
        <v>1830</v>
      </c>
      <c r="ABJ79" s="1474" t="s">
        <v>1830</v>
      </c>
      <c r="ABK79" s="1474" t="s">
        <v>1830</v>
      </c>
      <c r="ABL79" s="1474" t="s">
        <v>1830</v>
      </c>
      <c r="ABM79" s="1474" t="s">
        <v>1830</v>
      </c>
      <c r="ABN79" s="1474" t="s">
        <v>1830</v>
      </c>
      <c r="ABO79" s="1474" t="s">
        <v>1830</v>
      </c>
      <c r="ABP79" s="1474" t="s">
        <v>1830</v>
      </c>
      <c r="ABQ79" s="1474" t="s">
        <v>1830</v>
      </c>
      <c r="ABR79" s="1474" t="s">
        <v>1830</v>
      </c>
      <c r="ABS79" s="1474" t="s">
        <v>1830</v>
      </c>
      <c r="ABT79" s="1474" t="s">
        <v>1830</v>
      </c>
      <c r="ABU79" s="1474" t="s">
        <v>1830</v>
      </c>
      <c r="ABV79" s="1474" t="s">
        <v>1830</v>
      </c>
      <c r="ABW79" s="1474" t="s">
        <v>1830</v>
      </c>
      <c r="ABX79" s="1474" t="s">
        <v>1830</v>
      </c>
      <c r="ABY79" s="1474" t="s">
        <v>1830</v>
      </c>
      <c r="ABZ79" s="1474" t="s">
        <v>1830</v>
      </c>
      <c r="ACA79" s="1474" t="s">
        <v>1830</v>
      </c>
      <c r="ACB79" s="1474" t="s">
        <v>1830</v>
      </c>
      <c r="ACC79" s="1474" t="s">
        <v>1830</v>
      </c>
      <c r="ACD79" s="1474" t="s">
        <v>1830</v>
      </c>
      <c r="ACE79" s="1474" t="s">
        <v>1830</v>
      </c>
      <c r="ACF79" s="1474" t="s">
        <v>1830</v>
      </c>
      <c r="ACG79" s="1474" t="s">
        <v>1830</v>
      </c>
      <c r="ACH79" s="1474" t="s">
        <v>1830</v>
      </c>
      <c r="ACI79" s="1474" t="s">
        <v>1830</v>
      </c>
      <c r="ACJ79" s="1474" t="s">
        <v>1830</v>
      </c>
      <c r="ACK79" s="1474" t="s">
        <v>1830</v>
      </c>
      <c r="ACL79" s="1474" t="s">
        <v>1830</v>
      </c>
      <c r="ACM79" s="1474" t="s">
        <v>1830</v>
      </c>
      <c r="ACN79" s="1474" t="s">
        <v>1830</v>
      </c>
      <c r="ACO79" s="1474" t="s">
        <v>1830</v>
      </c>
      <c r="ACP79" s="1474" t="s">
        <v>1830</v>
      </c>
      <c r="ACQ79" s="1474" t="s">
        <v>1830</v>
      </c>
      <c r="ACR79" s="1474" t="s">
        <v>1830</v>
      </c>
      <c r="ACS79" s="1474" t="s">
        <v>1830</v>
      </c>
      <c r="ACT79" s="1474" t="s">
        <v>1830</v>
      </c>
      <c r="ACU79" s="1474" t="s">
        <v>1830</v>
      </c>
      <c r="ACV79" s="1474" t="s">
        <v>1830</v>
      </c>
      <c r="ACW79" s="1474" t="s">
        <v>1830</v>
      </c>
      <c r="ACX79" s="1474" t="s">
        <v>1830</v>
      </c>
      <c r="ACY79" s="1474" t="s">
        <v>1830</v>
      </c>
      <c r="ACZ79" s="1474" t="s">
        <v>1830</v>
      </c>
      <c r="ADA79" s="1474" t="s">
        <v>1830</v>
      </c>
      <c r="ADB79" s="1474" t="s">
        <v>1830</v>
      </c>
      <c r="ADC79" s="1474" t="s">
        <v>1830</v>
      </c>
      <c r="ADD79" s="1474" t="s">
        <v>1830</v>
      </c>
      <c r="ADE79" s="1474" t="s">
        <v>1830</v>
      </c>
      <c r="ADF79" s="1474" t="s">
        <v>1830</v>
      </c>
      <c r="ADG79" s="1474" t="s">
        <v>1830</v>
      </c>
      <c r="ADH79" s="1474" t="s">
        <v>1830</v>
      </c>
      <c r="ADI79" s="1474" t="s">
        <v>1830</v>
      </c>
      <c r="ADJ79" s="1474" t="s">
        <v>1830</v>
      </c>
      <c r="ADK79" s="1474" t="s">
        <v>1830</v>
      </c>
      <c r="ADL79" s="1474" t="s">
        <v>1830</v>
      </c>
      <c r="ADM79" s="1474" t="s">
        <v>1830</v>
      </c>
      <c r="ADN79" s="1474" t="s">
        <v>1830</v>
      </c>
      <c r="ADO79" s="1474" t="s">
        <v>1830</v>
      </c>
      <c r="ADP79" s="1474" t="s">
        <v>1830</v>
      </c>
      <c r="ADQ79" s="1474" t="s">
        <v>1830</v>
      </c>
      <c r="ADR79" s="1474" t="s">
        <v>1830</v>
      </c>
      <c r="ADS79" s="1474" t="s">
        <v>1830</v>
      </c>
      <c r="ADT79" s="1474" t="s">
        <v>1830</v>
      </c>
      <c r="ADU79" s="1474" t="s">
        <v>1830</v>
      </c>
      <c r="ADV79" s="1474" t="s">
        <v>1830</v>
      </c>
      <c r="ADW79" s="1474" t="s">
        <v>1830</v>
      </c>
      <c r="ADX79" s="1474" t="s">
        <v>1830</v>
      </c>
      <c r="ADY79" s="1474" t="s">
        <v>1830</v>
      </c>
      <c r="ADZ79" s="1474" t="s">
        <v>1830</v>
      </c>
      <c r="AEA79" s="1474" t="s">
        <v>1830</v>
      </c>
      <c r="AEB79" s="1474" t="s">
        <v>1830</v>
      </c>
      <c r="AEC79" s="1474" t="s">
        <v>1830</v>
      </c>
      <c r="AED79" s="1474" t="s">
        <v>1830</v>
      </c>
      <c r="AEE79" s="1474" t="s">
        <v>1830</v>
      </c>
      <c r="AEF79" s="1474" t="s">
        <v>1830</v>
      </c>
      <c r="AEG79" s="1474" t="s">
        <v>1830</v>
      </c>
      <c r="AEH79" s="1474" t="s">
        <v>1830</v>
      </c>
      <c r="AEI79" s="1474" t="s">
        <v>1830</v>
      </c>
      <c r="AEJ79" s="1474" t="s">
        <v>1830</v>
      </c>
      <c r="AEK79" s="1474" t="s">
        <v>1830</v>
      </c>
      <c r="AEL79" s="1474" t="s">
        <v>1830</v>
      </c>
      <c r="AEM79" s="1474" t="s">
        <v>1830</v>
      </c>
      <c r="AEN79" s="1474" t="s">
        <v>1830</v>
      </c>
      <c r="AEO79" s="1474" t="s">
        <v>1830</v>
      </c>
      <c r="AEP79" s="1474" t="s">
        <v>1830</v>
      </c>
      <c r="AEQ79" s="1474" t="s">
        <v>1830</v>
      </c>
      <c r="AER79" s="1474" t="s">
        <v>1830</v>
      </c>
      <c r="AES79" s="1474" t="s">
        <v>1830</v>
      </c>
      <c r="AET79" s="1474" t="s">
        <v>1830</v>
      </c>
      <c r="AEU79" s="1474" t="s">
        <v>1830</v>
      </c>
      <c r="AEV79" s="1474" t="s">
        <v>1830</v>
      </c>
      <c r="AEW79" s="1474" t="s">
        <v>1830</v>
      </c>
      <c r="AEX79" s="1474" t="s">
        <v>1830</v>
      </c>
      <c r="AEY79" s="1474" t="s">
        <v>1830</v>
      </c>
      <c r="AEZ79" s="1474" t="s">
        <v>1830</v>
      </c>
      <c r="AFA79" s="1474" t="s">
        <v>1830</v>
      </c>
      <c r="AFB79" s="1474" t="s">
        <v>1830</v>
      </c>
      <c r="AFC79" s="1474" t="s">
        <v>1830</v>
      </c>
      <c r="AFD79" s="1474" t="s">
        <v>1830</v>
      </c>
      <c r="AFE79" s="1474" t="s">
        <v>1830</v>
      </c>
      <c r="AFF79" s="1474" t="s">
        <v>1830</v>
      </c>
      <c r="AFG79" s="1474" t="s">
        <v>1830</v>
      </c>
      <c r="AFH79" s="1474" t="s">
        <v>1830</v>
      </c>
      <c r="AFI79" s="1474" t="s">
        <v>1830</v>
      </c>
      <c r="AFJ79" s="1474" t="s">
        <v>1830</v>
      </c>
      <c r="AFK79" s="1474" t="s">
        <v>1830</v>
      </c>
      <c r="AFL79" s="1474" t="s">
        <v>1830</v>
      </c>
      <c r="AFM79" s="1474" t="s">
        <v>1830</v>
      </c>
      <c r="AFN79" s="1474" t="s">
        <v>1830</v>
      </c>
      <c r="AFO79" s="1474" t="s">
        <v>1830</v>
      </c>
      <c r="AFP79" s="1474" t="s">
        <v>1830</v>
      </c>
      <c r="AFQ79" s="1474" t="s">
        <v>1830</v>
      </c>
      <c r="AFR79" s="1474" t="s">
        <v>1830</v>
      </c>
      <c r="AFS79" s="1474" t="s">
        <v>1830</v>
      </c>
      <c r="AFT79" s="1474" t="s">
        <v>1830</v>
      </c>
      <c r="AFU79" s="1474" t="s">
        <v>1830</v>
      </c>
      <c r="AFV79" s="1474" t="s">
        <v>1830</v>
      </c>
      <c r="AFW79" s="1474" t="s">
        <v>1830</v>
      </c>
      <c r="AFX79" s="1474" t="s">
        <v>1830</v>
      </c>
      <c r="AFY79" s="1474" t="s">
        <v>1830</v>
      </c>
      <c r="AFZ79" s="1474" t="s">
        <v>1830</v>
      </c>
      <c r="AGA79" s="1474" t="s">
        <v>1830</v>
      </c>
      <c r="AGB79" s="1474" t="s">
        <v>1830</v>
      </c>
      <c r="AGC79" s="1474" t="s">
        <v>1830</v>
      </c>
      <c r="AGD79" s="1474" t="s">
        <v>1830</v>
      </c>
      <c r="AGE79" s="1474" t="s">
        <v>1830</v>
      </c>
      <c r="AGF79" s="1474" t="s">
        <v>1830</v>
      </c>
      <c r="AGG79" s="1474" t="s">
        <v>1830</v>
      </c>
      <c r="AGH79" s="1474" t="s">
        <v>1830</v>
      </c>
      <c r="AGI79" s="1474" t="s">
        <v>1830</v>
      </c>
      <c r="AGJ79" s="1474" t="s">
        <v>1830</v>
      </c>
      <c r="AGK79" s="1474" t="s">
        <v>1830</v>
      </c>
      <c r="AGL79" s="1474" t="s">
        <v>1830</v>
      </c>
      <c r="AGM79" s="1474" t="s">
        <v>1830</v>
      </c>
      <c r="AGN79" s="1474" t="s">
        <v>1830</v>
      </c>
      <c r="AGO79" s="1474" t="s">
        <v>1830</v>
      </c>
      <c r="AGP79" s="1474" t="s">
        <v>1830</v>
      </c>
      <c r="AGQ79" s="1474" t="s">
        <v>1830</v>
      </c>
      <c r="AGR79" s="1474" t="s">
        <v>1830</v>
      </c>
      <c r="AGS79" s="1474" t="s">
        <v>1830</v>
      </c>
      <c r="AGT79" s="1474" t="s">
        <v>1830</v>
      </c>
      <c r="AGU79" s="1474" t="s">
        <v>1830</v>
      </c>
      <c r="AGV79" s="1474" t="s">
        <v>1830</v>
      </c>
      <c r="AGW79" s="1474" t="s">
        <v>1830</v>
      </c>
      <c r="AGX79" s="1474" t="s">
        <v>1830</v>
      </c>
      <c r="AGY79" s="1474" t="s">
        <v>1830</v>
      </c>
      <c r="AGZ79" s="1474" t="s">
        <v>1830</v>
      </c>
      <c r="AHA79" s="1474" t="s">
        <v>1830</v>
      </c>
      <c r="AHB79" s="1474" t="s">
        <v>1830</v>
      </c>
      <c r="AHC79" s="1474" t="s">
        <v>1830</v>
      </c>
      <c r="AHD79" s="1474" t="s">
        <v>1830</v>
      </c>
      <c r="AHE79" s="1474" t="s">
        <v>1830</v>
      </c>
      <c r="AHF79" s="1474" t="s">
        <v>1830</v>
      </c>
      <c r="AHG79" s="1474" t="s">
        <v>1830</v>
      </c>
      <c r="AHH79" s="1474" t="s">
        <v>1830</v>
      </c>
      <c r="AHI79" s="1474" t="s">
        <v>1830</v>
      </c>
      <c r="AHJ79" s="1474" t="s">
        <v>1830</v>
      </c>
      <c r="AHK79" s="1474" t="s">
        <v>1830</v>
      </c>
      <c r="AHL79" s="1474" t="s">
        <v>1830</v>
      </c>
      <c r="AHM79" s="1474" t="s">
        <v>1830</v>
      </c>
      <c r="AHN79" s="1474" t="s">
        <v>1830</v>
      </c>
      <c r="AHO79" s="1474" t="s">
        <v>1830</v>
      </c>
      <c r="AHP79" s="1474" t="s">
        <v>1830</v>
      </c>
      <c r="AHQ79" s="1474" t="s">
        <v>1830</v>
      </c>
      <c r="AHR79" s="1474" t="s">
        <v>1830</v>
      </c>
      <c r="AHS79" s="1474" t="s">
        <v>1830</v>
      </c>
      <c r="AHT79" s="1474" t="s">
        <v>1830</v>
      </c>
      <c r="AHU79" s="1474" t="s">
        <v>1830</v>
      </c>
      <c r="AHV79" s="1474" t="s">
        <v>1830</v>
      </c>
      <c r="AHW79" s="1474" t="s">
        <v>1830</v>
      </c>
      <c r="AHX79" s="1474" t="s">
        <v>1830</v>
      </c>
      <c r="AHY79" s="1474" t="s">
        <v>1830</v>
      </c>
      <c r="AHZ79" s="1474" t="s">
        <v>1830</v>
      </c>
      <c r="AIA79" s="1474" t="s">
        <v>1830</v>
      </c>
      <c r="AIB79" s="1474" t="s">
        <v>1830</v>
      </c>
      <c r="AIC79" s="1474" t="s">
        <v>1830</v>
      </c>
      <c r="AID79" s="1474" t="s">
        <v>1830</v>
      </c>
      <c r="AIE79" s="1474" t="s">
        <v>1830</v>
      </c>
      <c r="AIF79" s="1474" t="s">
        <v>1830</v>
      </c>
      <c r="AIG79" s="1474" t="s">
        <v>1830</v>
      </c>
      <c r="AIH79" s="1474" t="s">
        <v>1830</v>
      </c>
      <c r="AII79" s="1474" t="s">
        <v>1830</v>
      </c>
      <c r="AIJ79" s="1474" t="s">
        <v>1830</v>
      </c>
      <c r="AIK79" s="1474" t="s">
        <v>1830</v>
      </c>
      <c r="AIL79" s="1474" t="s">
        <v>1830</v>
      </c>
      <c r="AIM79" s="1474" t="s">
        <v>1830</v>
      </c>
      <c r="AIN79" s="1474" t="s">
        <v>1830</v>
      </c>
      <c r="AIO79" s="1474" t="s">
        <v>1830</v>
      </c>
      <c r="AIP79" s="1474" t="s">
        <v>1830</v>
      </c>
      <c r="AIQ79" s="1474" t="s">
        <v>1830</v>
      </c>
      <c r="AIR79" s="1474" t="s">
        <v>1830</v>
      </c>
      <c r="AIS79" s="1474" t="s">
        <v>1830</v>
      </c>
      <c r="AIT79" s="1474" t="s">
        <v>1830</v>
      </c>
      <c r="AIU79" s="1474" t="s">
        <v>1830</v>
      </c>
      <c r="AIV79" s="1474" t="s">
        <v>1830</v>
      </c>
      <c r="AIW79" s="1474" t="s">
        <v>1830</v>
      </c>
      <c r="AIX79" s="1474" t="s">
        <v>1830</v>
      </c>
      <c r="AIY79" s="1474" t="s">
        <v>1830</v>
      </c>
      <c r="AIZ79" s="1474" t="s">
        <v>1830</v>
      </c>
      <c r="AJA79" s="1474" t="s">
        <v>1830</v>
      </c>
      <c r="AJB79" s="1474" t="s">
        <v>1830</v>
      </c>
      <c r="AJC79" s="1474" t="s">
        <v>1830</v>
      </c>
      <c r="AJD79" s="1474" t="s">
        <v>1830</v>
      </c>
      <c r="AJE79" s="1474" t="s">
        <v>1830</v>
      </c>
      <c r="AJF79" s="1474" t="s">
        <v>1830</v>
      </c>
      <c r="AJG79" s="1474" t="s">
        <v>1830</v>
      </c>
      <c r="AJH79" s="1474" t="s">
        <v>1830</v>
      </c>
      <c r="AJI79" s="1474" t="s">
        <v>1830</v>
      </c>
      <c r="AJJ79" s="1474" t="s">
        <v>1830</v>
      </c>
      <c r="AJK79" s="1474" t="s">
        <v>1830</v>
      </c>
      <c r="AJL79" s="1474" t="s">
        <v>1830</v>
      </c>
      <c r="AJM79" s="1474" t="s">
        <v>1830</v>
      </c>
      <c r="AJN79" s="1474" t="s">
        <v>1830</v>
      </c>
      <c r="AJO79" s="1474" t="s">
        <v>1830</v>
      </c>
      <c r="AJP79" s="1474" t="s">
        <v>1830</v>
      </c>
      <c r="AJQ79" s="1474" t="s">
        <v>1830</v>
      </c>
      <c r="AJR79" s="1474" t="s">
        <v>1830</v>
      </c>
      <c r="AJS79" s="1474" t="s">
        <v>1830</v>
      </c>
      <c r="AJT79" s="1474" t="s">
        <v>1830</v>
      </c>
      <c r="AJU79" s="1474" t="s">
        <v>1830</v>
      </c>
      <c r="AJV79" s="1474" t="s">
        <v>1830</v>
      </c>
      <c r="AJW79" s="1474" t="s">
        <v>1830</v>
      </c>
      <c r="AJX79" s="1474" t="s">
        <v>1830</v>
      </c>
      <c r="AJY79" s="1474" t="s">
        <v>1830</v>
      </c>
      <c r="AJZ79" s="1474" t="s">
        <v>1830</v>
      </c>
      <c r="AKA79" s="1474" t="s">
        <v>1830</v>
      </c>
      <c r="AKB79" s="1474" t="s">
        <v>1830</v>
      </c>
      <c r="AKC79" s="1474" t="s">
        <v>1830</v>
      </c>
      <c r="AKD79" s="1474" t="s">
        <v>1830</v>
      </c>
      <c r="AKE79" s="1474" t="s">
        <v>1830</v>
      </c>
      <c r="AKF79" s="1474" t="s">
        <v>1830</v>
      </c>
      <c r="AKG79" s="1474" t="s">
        <v>1830</v>
      </c>
      <c r="AKH79" s="1474" t="s">
        <v>1830</v>
      </c>
      <c r="AKI79" s="1474" t="s">
        <v>1830</v>
      </c>
      <c r="AKJ79" s="1474" t="s">
        <v>1830</v>
      </c>
      <c r="AKK79" s="1474" t="s">
        <v>1830</v>
      </c>
      <c r="AKL79" s="1474" t="s">
        <v>1830</v>
      </c>
      <c r="AKM79" s="1474" t="s">
        <v>1830</v>
      </c>
      <c r="AKN79" s="1474" t="s">
        <v>1830</v>
      </c>
      <c r="AKO79" s="1474" t="s">
        <v>1830</v>
      </c>
      <c r="AKP79" s="1474" t="s">
        <v>1830</v>
      </c>
      <c r="AKQ79" s="1474" t="s">
        <v>1830</v>
      </c>
      <c r="AKR79" s="1474" t="s">
        <v>1830</v>
      </c>
      <c r="AKS79" s="1474" t="s">
        <v>1830</v>
      </c>
      <c r="AKT79" s="1474" t="s">
        <v>1830</v>
      </c>
      <c r="AKU79" s="1474" t="s">
        <v>1830</v>
      </c>
      <c r="AKV79" s="1474" t="s">
        <v>1830</v>
      </c>
      <c r="AKW79" s="1474" t="s">
        <v>1830</v>
      </c>
      <c r="AKX79" s="1474" t="s">
        <v>1830</v>
      </c>
      <c r="AKY79" s="1474" t="s">
        <v>1830</v>
      </c>
      <c r="AKZ79" s="1474" t="s">
        <v>1830</v>
      </c>
      <c r="ALA79" s="1474" t="s">
        <v>1830</v>
      </c>
      <c r="ALB79" s="1474" t="s">
        <v>1830</v>
      </c>
      <c r="ALC79" s="1474" t="s">
        <v>1830</v>
      </c>
      <c r="ALD79" s="1474" t="s">
        <v>1830</v>
      </c>
      <c r="ALE79" s="1474" t="s">
        <v>1830</v>
      </c>
      <c r="ALF79" s="1474" t="s">
        <v>1830</v>
      </c>
      <c r="ALG79" s="1474" t="s">
        <v>1830</v>
      </c>
      <c r="ALH79" s="1474" t="s">
        <v>1830</v>
      </c>
      <c r="ALI79" s="1474" t="s">
        <v>1830</v>
      </c>
      <c r="ALJ79" s="1474" t="s">
        <v>1830</v>
      </c>
      <c r="ALK79" s="1474" t="s">
        <v>1830</v>
      </c>
      <c r="ALL79" s="1474" t="s">
        <v>1830</v>
      </c>
      <c r="ALM79" s="1474" t="s">
        <v>1830</v>
      </c>
      <c r="ALN79" s="1474" t="s">
        <v>1830</v>
      </c>
      <c r="ALO79" s="1474" t="s">
        <v>1830</v>
      </c>
      <c r="ALP79" s="1474" t="s">
        <v>1830</v>
      </c>
      <c r="ALQ79" s="1474" t="s">
        <v>1830</v>
      </c>
      <c r="ALR79" s="1474" t="s">
        <v>1830</v>
      </c>
      <c r="ALS79" s="1474" t="s">
        <v>1830</v>
      </c>
      <c r="ALT79" s="1474" t="s">
        <v>1830</v>
      </c>
      <c r="ALU79" s="1474" t="s">
        <v>1830</v>
      </c>
      <c r="ALV79" s="1474" t="s">
        <v>1830</v>
      </c>
      <c r="ALW79" s="1474" t="s">
        <v>1830</v>
      </c>
      <c r="ALX79" s="1474" t="s">
        <v>1830</v>
      </c>
      <c r="ALY79" s="1474" t="s">
        <v>1830</v>
      </c>
      <c r="ALZ79" s="1474" t="s">
        <v>1830</v>
      </c>
      <c r="AMA79" s="1474" t="s">
        <v>1830</v>
      </c>
      <c r="AMB79" s="1474" t="s">
        <v>1830</v>
      </c>
      <c r="AMC79" s="1474" t="s">
        <v>1830</v>
      </c>
      <c r="AMD79" s="1474" t="s">
        <v>1830</v>
      </c>
      <c r="AME79" s="1474" t="s">
        <v>1830</v>
      </c>
      <c r="AMF79" s="1474" t="s">
        <v>1830</v>
      </c>
      <c r="AMG79" s="1474" t="s">
        <v>1830</v>
      </c>
      <c r="AMH79" s="1474" t="s">
        <v>1830</v>
      </c>
      <c r="AMI79" s="1474" t="s">
        <v>1830</v>
      </c>
      <c r="AMJ79" s="1474" t="s">
        <v>1830</v>
      </c>
      <c r="AMK79" s="1474" t="s">
        <v>1830</v>
      </c>
      <c r="AML79" s="1474" t="s">
        <v>1830</v>
      </c>
      <c r="AMM79" s="1474" t="s">
        <v>1830</v>
      </c>
      <c r="AMN79" s="1474" t="s">
        <v>1830</v>
      </c>
      <c r="AMO79" s="1474" t="s">
        <v>1830</v>
      </c>
      <c r="AMP79" s="1474" t="s">
        <v>1830</v>
      </c>
      <c r="AMQ79" s="1474" t="s">
        <v>1830</v>
      </c>
      <c r="AMR79" s="1474" t="s">
        <v>1830</v>
      </c>
      <c r="AMS79" s="1474" t="s">
        <v>1830</v>
      </c>
      <c r="AMT79" s="1474" t="s">
        <v>1830</v>
      </c>
      <c r="AMU79" s="1474" t="s">
        <v>1830</v>
      </c>
      <c r="AMV79" s="1474" t="s">
        <v>1830</v>
      </c>
      <c r="AMW79" s="1474" t="s">
        <v>1830</v>
      </c>
      <c r="AMX79" s="1474" t="s">
        <v>1830</v>
      </c>
      <c r="AMY79" s="1474" t="s">
        <v>1830</v>
      </c>
      <c r="AMZ79" s="1474" t="s">
        <v>1830</v>
      </c>
      <c r="ANA79" s="1474" t="s">
        <v>1830</v>
      </c>
      <c r="ANB79" s="1474" t="s">
        <v>1830</v>
      </c>
      <c r="ANC79" s="1474" t="s">
        <v>1830</v>
      </c>
      <c r="AND79" s="1474" t="s">
        <v>1830</v>
      </c>
      <c r="ANE79" s="1474" t="s">
        <v>1830</v>
      </c>
      <c r="ANF79" s="1474" t="s">
        <v>1830</v>
      </c>
      <c r="ANG79" s="1474" t="s">
        <v>1830</v>
      </c>
      <c r="ANH79" s="1474" t="s">
        <v>1830</v>
      </c>
      <c r="ANI79" s="1474" t="s">
        <v>1830</v>
      </c>
      <c r="ANJ79" s="1474" t="s">
        <v>1830</v>
      </c>
      <c r="ANK79" s="1474" t="s">
        <v>1830</v>
      </c>
      <c r="ANL79" s="1474" t="s">
        <v>1830</v>
      </c>
      <c r="ANM79" s="1474" t="s">
        <v>1830</v>
      </c>
      <c r="ANN79" s="1474" t="s">
        <v>1830</v>
      </c>
      <c r="ANO79" s="1474" t="s">
        <v>1830</v>
      </c>
      <c r="ANP79" s="1474" t="s">
        <v>1830</v>
      </c>
      <c r="ANQ79" s="1474" t="s">
        <v>1830</v>
      </c>
      <c r="ANR79" s="1474" t="s">
        <v>1830</v>
      </c>
      <c r="ANS79" s="1474" t="s">
        <v>1830</v>
      </c>
      <c r="ANT79" s="1474" t="s">
        <v>1830</v>
      </c>
      <c r="ANU79" s="1474" t="s">
        <v>1830</v>
      </c>
      <c r="ANV79" s="1474" t="s">
        <v>1830</v>
      </c>
      <c r="ANW79" s="1474" t="s">
        <v>1830</v>
      </c>
      <c r="ANX79" s="1474" t="s">
        <v>1830</v>
      </c>
      <c r="ANY79" s="1474" t="s">
        <v>1830</v>
      </c>
      <c r="ANZ79" s="1474" t="s">
        <v>1830</v>
      </c>
      <c r="AOA79" s="1474" t="s">
        <v>1830</v>
      </c>
      <c r="AOB79" s="1474" t="s">
        <v>1830</v>
      </c>
      <c r="AOC79" s="1474" t="s">
        <v>1830</v>
      </c>
      <c r="AOD79" s="1474" t="s">
        <v>1830</v>
      </c>
      <c r="AOE79" s="1474" t="s">
        <v>1830</v>
      </c>
      <c r="AOF79" s="1474" t="s">
        <v>1830</v>
      </c>
      <c r="AOG79" s="1474" t="s">
        <v>1830</v>
      </c>
      <c r="AOH79" s="1474" t="s">
        <v>1830</v>
      </c>
      <c r="AOI79" s="1474" t="s">
        <v>1830</v>
      </c>
      <c r="AOJ79" s="1474" t="s">
        <v>1830</v>
      </c>
      <c r="AOK79" s="1474" t="s">
        <v>1830</v>
      </c>
      <c r="AOL79" s="1474" t="s">
        <v>1830</v>
      </c>
      <c r="AOM79" s="1474" t="s">
        <v>1830</v>
      </c>
      <c r="AON79" s="1474" t="s">
        <v>1830</v>
      </c>
      <c r="AOO79" s="1474" t="s">
        <v>1830</v>
      </c>
      <c r="AOP79" s="1474" t="s">
        <v>1830</v>
      </c>
      <c r="AOQ79" s="1474" t="s">
        <v>1830</v>
      </c>
      <c r="AOR79" s="1474" t="s">
        <v>1830</v>
      </c>
      <c r="AOS79" s="1474" t="s">
        <v>1830</v>
      </c>
      <c r="AOT79" s="1474" t="s">
        <v>1830</v>
      </c>
      <c r="AOU79" s="1474" t="s">
        <v>1830</v>
      </c>
      <c r="AOV79" s="1474" t="s">
        <v>1830</v>
      </c>
      <c r="AOW79" s="1474" t="s">
        <v>1830</v>
      </c>
      <c r="AOX79" s="1474" t="s">
        <v>1830</v>
      </c>
      <c r="AOY79" s="1474" t="s">
        <v>1830</v>
      </c>
      <c r="AOZ79" s="1474" t="s">
        <v>1830</v>
      </c>
      <c r="APA79" s="1474" t="s">
        <v>1830</v>
      </c>
      <c r="APB79" s="1474" t="s">
        <v>1830</v>
      </c>
      <c r="APC79" s="1474" t="s">
        <v>1830</v>
      </c>
      <c r="APD79" s="1474" t="s">
        <v>1830</v>
      </c>
      <c r="APE79" s="1474" t="s">
        <v>1830</v>
      </c>
      <c r="APF79" s="1474" t="s">
        <v>1830</v>
      </c>
      <c r="APG79" s="1474" t="s">
        <v>1830</v>
      </c>
      <c r="APH79" s="1474" t="s">
        <v>1830</v>
      </c>
      <c r="API79" s="1474" t="s">
        <v>1830</v>
      </c>
      <c r="APJ79" s="1474" t="s">
        <v>1830</v>
      </c>
      <c r="APK79" s="1474" t="s">
        <v>1830</v>
      </c>
      <c r="APL79" s="1474" t="s">
        <v>1830</v>
      </c>
      <c r="APM79" s="1474" t="s">
        <v>1830</v>
      </c>
      <c r="APN79" s="1474" t="s">
        <v>1830</v>
      </c>
      <c r="APO79" s="1474" t="s">
        <v>1830</v>
      </c>
      <c r="APP79" s="1474" t="s">
        <v>1830</v>
      </c>
      <c r="APQ79" s="1474" t="s">
        <v>1830</v>
      </c>
      <c r="APR79" s="1474" t="s">
        <v>1830</v>
      </c>
      <c r="APS79" s="1474" t="s">
        <v>1830</v>
      </c>
      <c r="APT79" s="1474" t="s">
        <v>1830</v>
      </c>
      <c r="APU79" s="1474" t="s">
        <v>1830</v>
      </c>
      <c r="APV79" s="1474" t="s">
        <v>1830</v>
      </c>
      <c r="APW79" s="1474" t="s">
        <v>1830</v>
      </c>
      <c r="APX79" s="1474" t="s">
        <v>1830</v>
      </c>
      <c r="APY79" s="1474" t="s">
        <v>1830</v>
      </c>
      <c r="APZ79" s="1474" t="s">
        <v>1830</v>
      </c>
      <c r="AQA79" s="1474" t="s">
        <v>1830</v>
      </c>
      <c r="AQB79" s="1474" t="s">
        <v>1830</v>
      </c>
      <c r="AQC79" s="1474" t="s">
        <v>1830</v>
      </c>
      <c r="AQD79" s="1474" t="s">
        <v>1830</v>
      </c>
      <c r="AQE79" s="1474" t="s">
        <v>1830</v>
      </c>
      <c r="AQF79" s="1474" t="s">
        <v>1830</v>
      </c>
      <c r="AQG79" s="1474" t="s">
        <v>1830</v>
      </c>
      <c r="AQH79" s="1474" t="s">
        <v>1830</v>
      </c>
      <c r="AQI79" s="1474" t="s">
        <v>1830</v>
      </c>
      <c r="AQJ79" s="1474" t="s">
        <v>1830</v>
      </c>
      <c r="AQK79" s="1474" t="s">
        <v>1830</v>
      </c>
      <c r="AQL79" s="1474" t="s">
        <v>1830</v>
      </c>
      <c r="AQM79" s="1474" t="s">
        <v>1830</v>
      </c>
      <c r="AQN79" s="1474" t="s">
        <v>1830</v>
      </c>
      <c r="AQO79" s="1474" t="s">
        <v>1830</v>
      </c>
      <c r="AQP79" s="1474" t="s">
        <v>1830</v>
      </c>
      <c r="AQQ79" s="1474" t="s">
        <v>1830</v>
      </c>
      <c r="AQR79" s="1474" t="s">
        <v>1830</v>
      </c>
      <c r="AQS79" s="1474" t="s">
        <v>1830</v>
      </c>
      <c r="AQT79" s="1474" t="s">
        <v>1830</v>
      </c>
      <c r="AQU79" s="1474" t="s">
        <v>1830</v>
      </c>
      <c r="AQV79" s="1474" t="s">
        <v>1830</v>
      </c>
      <c r="AQW79" s="1474" t="s">
        <v>1830</v>
      </c>
      <c r="AQX79" s="1474" t="s">
        <v>1830</v>
      </c>
      <c r="AQY79" s="1474" t="s">
        <v>1830</v>
      </c>
      <c r="AQZ79" s="1474" t="s">
        <v>1830</v>
      </c>
      <c r="ARA79" s="1474" t="s">
        <v>1830</v>
      </c>
      <c r="ARB79" s="1474" t="s">
        <v>1830</v>
      </c>
      <c r="ARC79" s="1474" t="s">
        <v>1830</v>
      </c>
      <c r="ARD79" s="1474" t="s">
        <v>1830</v>
      </c>
      <c r="ARE79" s="1474" t="s">
        <v>1830</v>
      </c>
      <c r="ARF79" s="1474" t="s">
        <v>1830</v>
      </c>
      <c r="ARG79" s="1474" t="s">
        <v>1830</v>
      </c>
      <c r="ARH79" s="1474" t="s">
        <v>1830</v>
      </c>
      <c r="ARI79" s="1474" t="s">
        <v>1830</v>
      </c>
      <c r="ARJ79" s="1474" t="s">
        <v>1830</v>
      </c>
      <c r="ARK79" s="1474" t="s">
        <v>1830</v>
      </c>
      <c r="ARL79" s="1474" t="s">
        <v>1830</v>
      </c>
      <c r="ARM79" s="1474" t="s">
        <v>1830</v>
      </c>
      <c r="ARN79" s="1474" t="s">
        <v>1830</v>
      </c>
      <c r="ARO79" s="1474" t="s">
        <v>1830</v>
      </c>
      <c r="ARP79" s="1474" t="s">
        <v>1830</v>
      </c>
      <c r="ARQ79" s="1474" t="s">
        <v>1830</v>
      </c>
      <c r="ARR79" s="1474" t="s">
        <v>1830</v>
      </c>
      <c r="ARS79" s="1474" t="s">
        <v>1830</v>
      </c>
      <c r="ART79" s="1474" t="s">
        <v>1830</v>
      </c>
      <c r="ARU79" s="1474" t="s">
        <v>1830</v>
      </c>
      <c r="ARV79" s="1474" t="s">
        <v>1830</v>
      </c>
      <c r="ARW79" s="1474" t="s">
        <v>1830</v>
      </c>
      <c r="ARX79" s="1474" t="s">
        <v>1830</v>
      </c>
      <c r="ARY79" s="1474" t="s">
        <v>1830</v>
      </c>
      <c r="ARZ79" s="1474" t="s">
        <v>1830</v>
      </c>
      <c r="ASA79" s="1474" t="s">
        <v>1830</v>
      </c>
      <c r="ASB79" s="1474" t="s">
        <v>1830</v>
      </c>
      <c r="ASC79" s="1474" t="s">
        <v>1830</v>
      </c>
      <c r="ASD79" s="1474" t="s">
        <v>1830</v>
      </c>
      <c r="ASE79" s="1474" t="s">
        <v>1830</v>
      </c>
      <c r="ASF79" s="1474" t="s">
        <v>1830</v>
      </c>
      <c r="ASG79" s="1474" t="s">
        <v>1830</v>
      </c>
      <c r="ASH79" s="1474" t="s">
        <v>1830</v>
      </c>
      <c r="ASI79" s="1474" t="s">
        <v>1830</v>
      </c>
      <c r="ASJ79" s="1474" t="s">
        <v>1830</v>
      </c>
      <c r="ASK79" s="1474" t="s">
        <v>1830</v>
      </c>
      <c r="ASL79" s="1474" t="s">
        <v>1830</v>
      </c>
      <c r="ASM79" s="1474" t="s">
        <v>1830</v>
      </c>
      <c r="ASN79" s="1474" t="s">
        <v>1830</v>
      </c>
      <c r="ASO79" s="1474" t="s">
        <v>1830</v>
      </c>
      <c r="ASP79" s="1474" t="s">
        <v>1830</v>
      </c>
      <c r="ASQ79" s="1474" t="s">
        <v>1830</v>
      </c>
      <c r="ASR79" s="1474" t="s">
        <v>1830</v>
      </c>
      <c r="ASS79" s="1474" t="s">
        <v>1830</v>
      </c>
      <c r="AST79" s="1474" t="s">
        <v>1830</v>
      </c>
      <c r="ASU79" s="1474" t="s">
        <v>1830</v>
      </c>
      <c r="ASV79" s="1474" t="s">
        <v>1830</v>
      </c>
      <c r="ASW79" s="1474" t="s">
        <v>1830</v>
      </c>
      <c r="ASX79" s="1474" t="s">
        <v>1830</v>
      </c>
      <c r="ASY79" s="1474" t="s">
        <v>1830</v>
      </c>
      <c r="ASZ79" s="1474" t="s">
        <v>1830</v>
      </c>
      <c r="ATA79" s="1474" t="s">
        <v>1830</v>
      </c>
      <c r="ATB79" s="1474" t="s">
        <v>1830</v>
      </c>
      <c r="ATC79" s="1474" t="s">
        <v>1830</v>
      </c>
      <c r="ATD79" s="1474" t="s">
        <v>1830</v>
      </c>
      <c r="ATE79" s="1474" t="s">
        <v>1830</v>
      </c>
      <c r="ATF79" s="1474" t="s">
        <v>1830</v>
      </c>
      <c r="ATG79" s="1474" t="s">
        <v>1830</v>
      </c>
      <c r="ATH79" s="1474" t="s">
        <v>1830</v>
      </c>
      <c r="ATI79" s="1474" t="s">
        <v>1830</v>
      </c>
      <c r="ATJ79" s="1474" t="s">
        <v>1830</v>
      </c>
      <c r="ATK79" s="1474" t="s">
        <v>1830</v>
      </c>
      <c r="ATL79" s="1474" t="s">
        <v>1830</v>
      </c>
      <c r="ATM79" s="1474" t="s">
        <v>1830</v>
      </c>
      <c r="ATN79" s="1474" t="s">
        <v>1830</v>
      </c>
      <c r="ATO79" s="1474" t="s">
        <v>1830</v>
      </c>
      <c r="ATP79" s="1474" t="s">
        <v>1830</v>
      </c>
      <c r="ATQ79" s="1474" t="s">
        <v>1830</v>
      </c>
      <c r="ATR79" s="1474" t="s">
        <v>1830</v>
      </c>
      <c r="ATS79" s="1474" t="s">
        <v>1830</v>
      </c>
      <c r="ATT79" s="1474" t="s">
        <v>1830</v>
      </c>
      <c r="ATU79" s="1474" t="s">
        <v>1830</v>
      </c>
      <c r="ATV79" s="1474" t="s">
        <v>1830</v>
      </c>
      <c r="ATW79" s="1474" t="s">
        <v>1830</v>
      </c>
      <c r="ATX79" s="1474" t="s">
        <v>1830</v>
      </c>
      <c r="ATY79" s="1474" t="s">
        <v>1830</v>
      </c>
      <c r="ATZ79" s="1474" t="s">
        <v>1830</v>
      </c>
      <c r="AUA79" s="1474" t="s">
        <v>1830</v>
      </c>
      <c r="AUB79" s="1474" t="s">
        <v>1830</v>
      </c>
      <c r="AUC79" s="1474" t="s">
        <v>1830</v>
      </c>
      <c r="AUD79" s="1474" t="s">
        <v>1830</v>
      </c>
      <c r="AUE79" s="1474" t="s">
        <v>1830</v>
      </c>
      <c r="AUF79" s="1474" t="s">
        <v>1830</v>
      </c>
      <c r="AUG79" s="1474" t="s">
        <v>1830</v>
      </c>
      <c r="AUH79" s="1474" t="s">
        <v>1830</v>
      </c>
      <c r="AUI79" s="1474" t="s">
        <v>1830</v>
      </c>
      <c r="AUJ79" s="1474" t="s">
        <v>1830</v>
      </c>
      <c r="AUK79" s="1474" t="s">
        <v>1830</v>
      </c>
      <c r="AUL79" s="1474" t="s">
        <v>1830</v>
      </c>
      <c r="AUM79" s="1474" t="s">
        <v>1830</v>
      </c>
      <c r="AUN79" s="1474" t="s">
        <v>1830</v>
      </c>
      <c r="AUO79" s="1474" t="s">
        <v>1830</v>
      </c>
      <c r="AUP79" s="1474" t="s">
        <v>1830</v>
      </c>
      <c r="AUQ79" s="1474" t="s">
        <v>1830</v>
      </c>
      <c r="AUR79" s="1474" t="s">
        <v>1830</v>
      </c>
      <c r="AUS79" s="1474" t="s">
        <v>1830</v>
      </c>
      <c r="AUT79" s="1474" t="s">
        <v>1830</v>
      </c>
      <c r="AUU79" s="1474" t="s">
        <v>1830</v>
      </c>
      <c r="AUV79" s="1474" t="s">
        <v>1830</v>
      </c>
      <c r="AUW79" s="1474" t="s">
        <v>1830</v>
      </c>
      <c r="AUX79" s="1474" t="s">
        <v>1830</v>
      </c>
      <c r="AUY79" s="1474" t="s">
        <v>1830</v>
      </c>
      <c r="AUZ79" s="1474" t="s">
        <v>1830</v>
      </c>
      <c r="AVA79" s="1474" t="s">
        <v>1830</v>
      </c>
      <c r="AVB79" s="1474" t="s">
        <v>1830</v>
      </c>
      <c r="AVC79" s="1474" t="s">
        <v>1830</v>
      </c>
      <c r="AVD79" s="1474" t="s">
        <v>1830</v>
      </c>
      <c r="AVE79" s="1474" t="s">
        <v>1830</v>
      </c>
      <c r="AVF79" s="1474" t="s">
        <v>1830</v>
      </c>
      <c r="AVG79" s="1474" t="s">
        <v>1830</v>
      </c>
      <c r="AVH79" s="1474" t="s">
        <v>1830</v>
      </c>
      <c r="AVI79" s="1474" t="s">
        <v>1830</v>
      </c>
      <c r="AVJ79" s="1474" t="s">
        <v>1830</v>
      </c>
      <c r="AVK79" s="1474" t="s">
        <v>1830</v>
      </c>
      <c r="AVL79" s="1474" t="s">
        <v>1830</v>
      </c>
      <c r="AVM79" s="1474" t="s">
        <v>1830</v>
      </c>
      <c r="AVN79" s="1474" t="s">
        <v>1830</v>
      </c>
      <c r="AVO79" s="1474" t="s">
        <v>1830</v>
      </c>
      <c r="AVP79" s="1474" t="s">
        <v>1830</v>
      </c>
      <c r="AVQ79" s="1474" t="s">
        <v>1830</v>
      </c>
      <c r="AVR79" s="1474" t="s">
        <v>1830</v>
      </c>
      <c r="AVS79" s="1474" t="s">
        <v>1830</v>
      </c>
      <c r="AVT79" s="1474" t="s">
        <v>1830</v>
      </c>
      <c r="AVU79" s="1474" t="s">
        <v>1830</v>
      </c>
      <c r="AVV79" s="1474" t="s">
        <v>1830</v>
      </c>
      <c r="AVW79" s="1474" t="s">
        <v>1830</v>
      </c>
      <c r="AVX79" s="1474" t="s">
        <v>1830</v>
      </c>
      <c r="AVY79" s="1474" t="s">
        <v>1830</v>
      </c>
      <c r="AVZ79" s="1474" t="s">
        <v>1830</v>
      </c>
      <c r="AWA79" s="1474" t="s">
        <v>1830</v>
      </c>
      <c r="AWB79" s="1474" t="s">
        <v>1830</v>
      </c>
      <c r="AWC79" s="1474" t="s">
        <v>1830</v>
      </c>
      <c r="AWD79" s="1474" t="s">
        <v>1830</v>
      </c>
      <c r="AWE79" s="1474" t="s">
        <v>1830</v>
      </c>
      <c r="AWF79" s="1474" t="s">
        <v>1830</v>
      </c>
      <c r="AWG79" s="1474" t="s">
        <v>1830</v>
      </c>
      <c r="AWH79" s="1474" t="s">
        <v>1830</v>
      </c>
      <c r="AWI79" s="1474" t="s">
        <v>1830</v>
      </c>
      <c r="AWJ79" s="1474" t="s">
        <v>1830</v>
      </c>
      <c r="AWK79" s="1474" t="s">
        <v>1830</v>
      </c>
      <c r="AWL79" s="1474" t="s">
        <v>1830</v>
      </c>
      <c r="AWM79" s="1474" t="s">
        <v>1830</v>
      </c>
      <c r="AWN79" s="1474" t="s">
        <v>1830</v>
      </c>
      <c r="AWO79" s="1474" t="s">
        <v>1830</v>
      </c>
      <c r="AWP79" s="1474" t="s">
        <v>1830</v>
      </c>
      <c r="AWQ79" s="1474" t="s">
        <v>1830</v>
      </c>
      <c r="AWR79" s="1474" t="s">
        <v>1830</v>
      </c>
      <c r="AWS79" s="1474" t="s">
        <v>1830</v>
      </c>
      <c r="AWT79" s="1474" t="s">
        <v>1830</v>
      </c>
      <c r="AWU79" s="1474" t="s">
        <v>1830</v>
      </c>
      <c r="AWV79" s="1474" t="s">
        <v>1830</v>
      </c>
      <c r="AWW79" s="1474" t="s">
        <v>1830</v>
      </c>
      <c r="AWX79" s="1474" t="s">
        <v>1830</v>
      </c>
      <c r="AWY79" s="1474" t="s">
        <v>1830</v>
      </c>
      <c r="AWZ79" s="1474" t="s">
        <v>1830</v>
      </c>
      <c r="AXA79" s="1474" t="s">
        <v>1830</v>
      </c>
      <c r="AXB79" s="1474" t="s">
        <v>1830</v>
      </c>
      <c r="AXC79" s="1474" t="s">
        <v>1830</v>
      </c>
      <c r="AXD79" s="1474" t="s">
        <v>1830</v>
      </c>
      <c r="AXE79" s="1474" t="s">
        <v>1830</v>
      </c>
      <c r="AXF79" s="1474" t="s">
        <v>1830</v>
      </c>
      <c r="AXG79" s="1474" t="s">
        <v>1830</v>
      </c>
      <c r="AXH79" s="1474" t="s">
        <v>1830</v>
      </c>
      <c r="AXI79" s="1474" t="s">
        <v>1830</v>
      </c>
      <c r="AXJ79" s="1474" t="s">
        <v>1830</v>
      </c>
      <c r="AXK79" s="1474" t="s">
        <v>1830</v>
      </c>
      <c r="AXL79" s="1474" t="s">
        <v>1830</v>
      </c>
      <c r="AXM79" s="1474" t="s">
        <v>1830</v>
      </c>
      <c r="AXN79" s="1474" t="s">
        <v>1830</v>
      </c>
      <c r="AXO79" s="1474" t="s">
        <v>1830</v>
      </c>
      <c r="AXP79" s="1474" t="s">
        <v>1830</v>
      </c>
      <c r="AXQ79" s="1474" t="s">
        <v>1830</v>
      </c>
      <c r="AXR79" s="1474" t="s">
        <v>1830</v>
      </c>
      <c r="AXS79" s="1474" t="s">
        <v>1830</v>
      </c>
      <c r="AXT79" s="1474" t="s">
        <v>1830</v>
      </c>
      <c r="AXU79" s="1474" t="s">
        <v>1830</v>
      </c>
      <c r="AXV79" s="1474" t="s">
        <v>1830</v>
      </c>
      <c r="AXW79" s="1474" t="s">
        <v>1830</v>
      </c>
      <c r="AXX79" s="1474" t="s">
        <v>1830</v>
      </c>
      <c r="AXY79" s="1474" t="s">
        <v>1830</v>
      </c>
      <c r="AXZ79" s="1474" t="s">
        <v>1830</v>
      </c>
      <c r="AYA79" s="1474" t="s">
        <v>1830</v>
      </c>
      <c r="AYB79" s="1474" t="s">
        <v>1830</v>
      </c>
      <c r="AYC79" s="1474" t="s">
        <v>1830</v>
      </c>
      <c r="AYD79" s="1474" t="s">
        <v>1830</v>
      </c>
      <c r="AYE79" s="1474" t="s">
        <v>1830</v>
      </c>
      <c r="AYF79" s="1474" t="s">
        <v>1830</v>
      </c>
      <c r="AYG79" s="1474" t="s">
        <v>1830</v>
      </c>
      <c r="AYH79" s="1474" t="s">
        <v>1830</v>
      </c>
      <c r="AYI79" s="1474" t="s">
        <v>1830</v>
      </c>
      <c r="AYJ79" s="1474" t="s">
        <v>1830</v>
      </c>
      <c r="AYK79" s="1474" t="s">
        <v>1830</v>
      </c>
      <c r="AYL79" s="1474" t="s">
        <v>1830</v>
      </c>
      <c r="AYM79" s="1474" t="s">
        <v>1830</v>
      </c>
      <c r="AYN79" s="1474" t="s">
        <v>1830</v>
      </c>
      <c r="AYO79" s="1474" t="s">
        <v>1830</v>
      </c>
      <c r="AYP79" s="1474" t="s">
        <v>1830</v>
      </c>
      <c r="AYQ79" s="1474" t="s">
        <v>1830</v>
      </c>
      <c r="AYR79" s="1474" t="s">
        <v>1830</v>
      </c>
      <c r="AYS79" s="1474" t="s">
        <v>1830</v>
      </c>
      <c r="AYT79" s="1474" t="s">
        <v>1830</v>
      </c>
      <c r="AYU79" s="1474" t="s">
        <v>1830</v>
      </c>
      <c r="AYV79" s="1474" t="s">
        <v>1830</v>
      </c>
      <c r="AYW79" s="1474" t="s">
        <v>1830</v>
      </c>
      <c r="AYX79" s="1474" t="s">
        <v>1830</v>
      </c>
      <c r="AYY79" s="1474" t="s">
        <v>1830</v>
      </c>
      <c r="AYZ79" s="1474" t="s">
        <v>1830</v>
      </c>
      <c r="AZA79" s="1474" t="s">
        <v>1830</v>
      </c>
      <c r="AZB79" s="1474" t="s">
        <v>1830</v>
      </c>
      <c r="AZC79" s="1474" t="s">
        <v>1830</v>
      </c>
      <c r="AZD79" s="1474" t="s">
        <v>1830</v>
      </c>
      <c r="AZE79" s="1474" t="s">
        <v>1830</v>
      </c>
      <c r="AZF79" s="1474" t="s">
        <v>1830</v>
      </c>
      <c r="AZG79" s="1474" t="s">
        <v>1830</v>
      </c>
      <c r="AZH79" s="1474" t="s">
        <v>1830</v>
      </c>
      <c r="AZI79" s="1474" t="s">
        <v>1830</v>
      </c>
      <c r="AZJ79" s="1474" t="s">
        <v>1830</v>
      </c>
      <c r="AZK79" s="1474" t="s">
        <v>1830</v>
      </c>
      <c r="AZL79" s="1474" t="s">
        <v>1830</v>
      </c>
      <c r="AZM79" s="1474" t="s">
        <v>1830</v>
      </c>
      <c r="AZN79" s="1474" t="s">
        <v>1830</v>
      </c>
      <c r="AZO79" s="1474" t="s">
        <v>1830</v>
      </c>
      <c r="AZP79" s="1474" t="s">
        <v>1830</v>
      </c>
      <c r="AZQ79" s="1474" t="s">
        <v>1830</v>
      </c>
      <c r="AZR79" s="1474" t="s">
        <v>1830</v>
      </c>
      <c r="AZS79" s="1474" t="s">
        <v>1830</v>
      </c>
      <c r="AZT79" s="1474" t="s">
        <v>1830</v>
      </c>
      <c r="AZU79" s="1474" t="s">
        <v>1830</v>
      </c>
      <c r="AZV79" s="1474" t="s">
        <v>1830</v>
      </c>
      <c r="AZW79" s="1474" t="s">
        <v>1830</v>
      </c>
      <c r="AZX79" s="1474" t="s">
        <v>1830</v>
      </c>
      <c r="AZY79" s="1474" t="s">
        <v>1830</v>
      </c>
      <c r="AZZ79" s="1474" t="s">
        <v>1830</v>
      </c>
      <c r="BAA79" s="1474" t="s">
        <v>1830</v>
      </c>
      <c r="BAB79" s="1474" t="s">
        <v>1830</v>
      </c>
      <c r="BAC79" s="1474" t="s">
        <v>1830</v>
      </c>
      <c r="BAD79" s="1474" t="s">
        <v>1830</v>
      </c>
      <c r="BAE79" s="1474" t="s">
        <v>1830</v>
      </c>
      <c r="BAF79" s="1474" t="s">
        <v>1830</v>
      </c>
      <c r="BAG79" s="1474" t="s">
        <v>1830</v>
      </c>
      <c r="BAH79" s="1474" t="s">
        <v>1830</v>
      </c>
      <c r="BAI79" s="1474" t="s">
        <v>1830</v>
      </c>
      <c r="BAJ79" s="1474" t="s">
        <v>1830</v>
      </c>
      <c r="BAK79" s="1474" t="s">
        <v>1830</v>
      </c>
      <c r="BAL79" s="1474" t="s">
        <v>1830</v>
      </c>
      <c r="BAM79" s="1474" t="s">
        <v>1830</v>
      </c>
      <c r="BAN79" s="1474" t="s">
        <v>1830</v>
      </c>
      <c r="BAO79" s="1474" t="s">
        <v>1830</v>
      </c>
      <c r="BAP79" s="1474" t="s">
        <v>1830</v>
      </c>
      <c r="BAQ79" s="1474" t="s">
        <v>1830</v>
      </c>
      <c r="BAR79" s="1474" t="s">
        <v>1830</v>
      </c>
      <c r="BAS79" s="1474" t="s">
        <v>1830</v>
      </c>
      <c r="BAT79" s="1474" t="s">
        <v>1830</v>
      </c>
      <c r="BAU79" s="1474" t="s">
        <v>1830</v>
      </c>
      <c r="BAV79" s="1474" t="s">
        <v>1830</v>
      </c>
      <c r="BAW79" s="1474" t="s">
        <v>1830</v>
      </c>
      <c r="BAX79" s="1474" t="s">
        <v>1830</v>
      </c>
      <c r="BAY79" s="1474" t="s">
        <v>1830</v>
      </c>
      <c r="BAZ79" s="1474" t="s">
        <v>1830</v>
      </c>
      <c r="BBA79" s="1474" t="s">
        <v>1830</v>
      </c>
      <c r="BBB79" s="1474" t="s">
        <v>1830</v>
      </c>
      <c r="BBC79" s="1474" t="s">
        <v>1830</v>
      </c>
      <c r="BBD79" s="1474" t="s">
        <v>1830</v>
      </c>
      <c r="BBE79" s="1474" t="s">
        <v>1830</v>
      </c>
      <c r="BBF79" s="1474" t="s">
        <v>1830</v>
      </c>
      <c r="BBG79" s="1474" t="s">
        <v>1830</v>
      </c>
      <c r="BBH79" s="1474" t="s">
        <v>1830</v>
      </c>
      <c r="BBI79" s="1474" t="s">
        <v>1830</v>
      </c>
      <c r="BBJ79" s="1474" t="s">
        <v>1830</v>
      </c>
      <c r="BBK79" s="1474" t="s">
        <v>1830</v>
      </c>
      <c r="BBL79" s="1474" t="s">
        <v>1830</v>
      </c>
      <c r="BBM79" s="1474" t="s">
        <v>1830</v>
      </c>
      <c r="BBN79" s="1474" t="s">
        <v>1830</v>
      </c>
      <c r="BBO79" s="1474" t="s">
        <v>1830</v>
      </c>
      <c r="BBP79" s="1474" t="s">
        <v>1830</v>
      </c>
      <c r="BBQ79" s="1474" t="s">
        <v>1830</v>
      </c>
      <c r="BBR79" s="1474" t="s">
        <v>1830</v>
      </c>
      <c r="BBS79" s="1474" t="s">
        <v>1830</v>
      </c>
      <c r="BBT79" s="1474" t="s">
        <v>1830</v>
      </c>
      <c r="BBU79" s="1474" t="s">
        <v>1830</v>
      </c>
      <c r="BBV79" s="1474" t="s">
        <v>1830</v>
      </c>
      <c r="BBW79" s="1474" t="s">
        <v>1830</v>
      </c>
      <c r="BBX79" s="1474" t="s">
        <v>1830</v>
      </c>
      <c r="BBY79" s="1474" t="s">
        <v>1830</v>
      </c>
      <c r="BBZ79" s="1474" t="s">
        <v>1830</v>
      </c>
      <c r="BCA79" s="1474" t="s">
        <v>1830</v>
      </c>
      <c r="BCB79" s="1474" t="s">
        <v>1830</v>
      </c>
      <c r="BCC79" s="1474" t="s">
        <v>1830</v>
      </c>
      <c r="BCD79" s="1474" t="s">
        <v>1830</v>
      </c>
      <c r="BCE79" s="1474" t="s">
        <v>1830</v>
      </c>
      <c r="BCF79" s="1474" t="s">
        <v>1830</v>
      </c>
      <c r="BCG79" s="1474" t="s">
        <v>1830</v>
      </c>
      <c r="BCH79" s="1474" t="s">
        <v>1830</v>
      </c>
      <c r="BCI79" s="1474" t="s">
        <v>1830</v>
      </c>
      <c r="BCJ79" s="1474" t="s">
        <v>1830</v>
      </c>
      <c r="BCK79" s="1474" t="s">
        <v>1830</v>
      </c>
      <c r="BCL79" s="1474" t="s">
        <v>1830</v>
      </c>
      <c r="BCM79" s="1474" t="s">
        <v>1830</v>
      </c>
      <c r="BCN79" s="1474" t="s">
        <v>1830</v>
      </c>
      <c r="BCO79" s="1474" t="s">
        <v>1830</v>
      </c>
      <c r="BCP79" s="1474" t="s">
        <v>1830</v>
      </c>
      <c r="BCQ79" s="1474" t="s">
        <v>1830</v>
      </c>
      <c r="BCR79" s="1474" t="s">
        <v>1830</v>
      </c>
      <c r="BCS79" s="1474" t="s">
        <v>1830</v>
      </c>
      <c r="BCT79" s="1474" t="s">
        <v>1830</v>
      </c>
      <c r="BCU79" s="1474" t="s">
        <v>1830</v>
      </c>
      <c r="BCV79" s="1474" t="s">
        <v>1830</v>
      </c>
      <c r="BCW79" s="1474" t="s">
        <v>1830</v>
      </c>
      <c r="BCX79" s="1474" t="s">
        <v>1830</v>
      </c>
      <c r="BCY79" s="1474" t="s">
        <v>1830</v>
      </c>
      <c r="BCZ79" s="1474" t="s">
        <v>1830</v>
      </c>
      <c r="BDA79" s="1474" t="s">
        <v>1830</v>
      </c>
      <c r="BDB79" s="1474" t="s">
        <v>1830</v>
      </c>
      <c r="BDC79" s="1474" t="s">
        <v>1830</v>
      </c>
      <c r="BDD79" s="1474" t="s">
        <v>1830</v>
      </c>
      <c r="BDE79" s="1474" t="s">
        <v>1830</v>
      </c>
      <c r="BDF79" s="1474" t="s">
        <v>1830</v>
      </c>
      <c r="BDG79" s="1474" t="s">
        <v>1830</v>
      </c>
      <c r="BDH79" s="1474" t="s">
        <v>1830</v>
      </c>
      <c r="BDI79" s="1474" t="s">
        <v>1830</v>
      </c>
      <c r="BDJ79" s="1474" t="s">
        <v>1830</v>
      </c>
      <c r="BDK79" s="1474" t="s">
        <v>1830</v>
      </c>
      <c r="BDL79" s="1474" t="s">
        <v>1830</v>
      </c>
      <c r="BDM79" s="1474" t="s">
        <v>1830</v>
      </c>
      <c r="BDN79" s="1474" t="s">
        <v>1830</v>
      </c>
      <c r="BDO79" s="1474" t="s">
        <v>1830</v>
      </c>
      <c r="BDP79" s="1474" t="s">
        <v>1830</v>
      </c>
      <c r="BDQ79" s="1474" t="s">
        <v>1830</v>
      </c>
      <c r="BDR79" s="1474" t="s">
        <v>1830</v>
      </c>
      <c r="BDS79" s="1474" t="s">
        <v>1830</v>
      </c>
      <c r="BDT79" s="1474" t="s">
        <v>1830</v>
      </c>
      <c r="BDU79" s="1474" t="s">
        <v>1830</v>
      </c>
      <c r="BDV79" s="1474" t="s">
        <v>1830</v>
      </c>
      <c r="BDW79" s="1474" t="s">
        <v>1830</v>
      </c>
      <c r="BDX79" s="1474" t="s">
        <v>1830</v>
      </c>
      <c r="BDY79" s="1474" t="s">
        <v>1830</v>
      </c>
      <c r="BDZ79" s="1474" t="s">
        <v>1830</v>
      </c>
      <c r="BEA79" s="1474" t="s">
        <v>1830</v>
      </c>
      <c r="BEB79" s="1474" t="s">
        <v>1830</v>
      </c>
      <c r="BEC79" s="1474" t="s">
        <v>1830</v>
      </c>
      <c r="BED79" s="1474" t="s">
        <v>1830</v>
      </c>
      <c r="BEE79" s="1474" t="s">
        <v>1830</v>
      </c>
      <c r="BEF79" s="1474" t="s">
        <v>1830</v>
      </c>
      <c r="BEG79" s="1474" t="s">
        <v>1830</v>
      </c>
      <c r="BEH79" s="1474" t="s">
        <v>1830</v>
      </c>
      <c r="BEI79" s="1474" t="s">
        <v>1830</v>
      </c>
      <c r="BEJ79" s="1474" t="s">
        <v>1830</v>
      </c>
      <c r="BEK79" s="1474" t="s">
        <v>1830</v>
      </c>
      <c r="BEL79" s="1474" t="s">
        <v>1830</v>
      </c>
      <c r="BEM79" s="1474" t="s">
        <v>1830</v>
      </c>
      <c r="BEN79" s="1474" t="s">
        <v>1830</v>
      </c>
      <c r="BEO79" s="1474" t="s">
        <v>1830</v>
      </c>
      <c r="BEP79" s="1474" t="s">
        <v>1830</v>
      </c>
      <c r="BEQ79" s="1474" t="s">
        <v>1830</v>
      </c>
      <c r="BER79" s="1474" t="s">
        <v>1830</v>
      </c>
      <c r="BES79" s="1474" t="s">
        <v>1830</v>
      </c>
      <c r="BET79" s="1474" t="s">
        <v>1830</v>
      </c>
      <c r="BEU79" s="1474" t="s">
        <v>1830</v>
      </c>
      <c r="BEV79" s="1474" t="s">
        <v>1830</v>
      </c>
      <c r="BEW79" s="1474" t="s">
        <v>1830</v>
      </c>
      <c r="BEX79" s="1474" t="s">
        <v>1830</v>
      </c>
      <c r="BEY79" s="1474" t="s">
        <v>1830</v>
      </c>
      <c r="BEZ79" s="1474" t="s">
        <v>1830</v>
      </c>
      <c r="BFA79" s="1474" t="s">
        <v>1830</v>
      </c>
      <c r="BFB79" s="1474" t="s">
        <v>1830</v>
      </c>
      <c r="BFC79" s="1474" t="s">
        <v>1830</v>
      </c>
      <c r="BFD79" s="1474" t="s">
        <v>1830</v>
      </c>
      <c r="BFE79" s="1474" t="s">
        <v>1830</v>
      </c>
      <c r="BFF79" s="1474" t="s">
        <v>1830</v>
      </c>
      <c r="BFG79" s="1474" t="s">
        <v>1830</v>
      </c>
      <c r="BFH79" s="1474" t="s">
        <v>1830</v>
      </c>
      <c r="BFI79" s="1474" t="s">
        <v>1830</v>
      </c>
      <c r="BFJ79" s="1474" t="s">
        <v>1830</v>
      </c>
      <c r="BFK79" s="1474" t="s">
        <v>1830</v>
      </c>
      <c r="BFL79" s="1474" t="s">
        <v>1830</v>
      </c>
      <c r="BFM79" s="1474" t="s">
        <v>1830</v>
      </c>
      <c r="BFN79" s="1474" t="s">
        <v>1830</v>
      </c>
      <c r="BFO79" s="1474" t="s">
        <v>1830</v>
      </c>
      <c r="BFP79" s="1474" t="s">
        <v>1830</v>
      </c>
      <c r="BFQ79" s="1474" t="s">
        <v>1830</v>
      </c>
      <c r="BFR79" s="1474" t="s">
        <v>1830</v>
      </c>
      <c r="BFS79" s="1474" t="s">
        <v>1830</v>
      </c>
      <c r="BFT79" s="1474" t="s">
        <v>1830</v>
      </c>
      <c r="BFU79" s="1474" t="s">
        <v>1830</v>
      </c>
      <c r="BFV79" s="1474" t="s">
        <v>1830</v>
      </c>
      <c r="BFW79" s="1474" t="s">
        <v>1830</v>
      </c>
      <c r="BFX79" s="1474" t="s">
        <v>1830</v>
      </c>
      <c r="BFY79" s="1474" t="s">
        <v>1830</v>
      </c>
      <c r="BFZ79" s="1474" t="s">
        <v>1830</v>
      </c>
      <c r="BGA79" s="1474" t="s">
        <v>1830</v>
      </c>
      <c r="BGB79" s="1474" t="s">
        <v>1830</v>
      </c>
      <c r="BGC79" s="1474" t="s">
        <v>1830</v>
      </c>
      <c r="BGD79" s="1474" t="s">
        <v>1830</v>
      </c>
      <c r="BGE79" s="1474" t="s">
        <v>1830</v>
      </c>
      <c r="BGF79" s="1474" t="s">
        <v>1830</v>
      </c>
      <c r="BGG79" s="1474" t="s">
        <v>1830</v>
      </c>
      <c r="BGH79" s="1474" t="s">
        <v>1830</v>
      </c>
      <c r="BGI79" s="1474" t="s">
        <v>1830</v>
      </c>
      <c r="BGJ79" s="1474" t="s">
        <v>1830</v>
      </c>
      <c r="BGK79" s="1474" t="s">
        <v>1830</v>
      </c>
      <c r="BGL79" s="1474" t="s">
        <v>1830</v>
      </c>
      <c r="BGM79" s="1474" t="s">
        <v>1830</v>
      </c>
      <c r="BGN79" s="1474" t="s">
        <v>1830</v>
      </c>
      <c r="BGO79" s="1474" t="s">
        <v>1830</v>
      </c>
      <c r="BGP79" s="1474" t="s">
        <v>1830</v>
      </c>
      <c r="BGQ79" s="1474" t="s">
        <v>1830</v>
      </c>
      <c r="BGR79" s="1474" t="s">
        <v>1830</v>
      </c>
      <c r="BGS79" s="1474" t="s">
        <v>1830</v>
      </c>
      <c r="BGT79" s="1474" t="s">
        <v>1830</v>
      </c>
      <c r="BGU79" s="1474" t="s">
        <v>1830</v>
      </c>
      <c r="BGV79" s="1474" t="s">
        <v>1830</v>
      </c>
      <c r="BGW79" s="1474" t="s">
        <v>1830</v>
      </c>
      <c r="BGX79" s="1474" t="s">
        <v>1830</v>
      </c>
      <c r="BGY79" s="1474" t="s">
        <v>1830</v>
      </c>
      <c r="BGZ79" s="1474" t="s">
        <v>1830</v>
      </c>
      <c r="BHA79" s="1474" t="s">
        <v>1830</v>
      </c>
      <c r="BHB79" s="1474" t="s">
        <v>1830</v>
      </c>
      <c r="BHC79" s="1474" t="s">
        <v>1830</v>
      </c>
      <c r="BHD79" s="1474" t="s">
        <v>1830</v>
      </c>
      <c r="BHE79" s="1474" t="s">
        <v>1830</v>
      </c>
      <c r="BHF79" s="1474" t="s">
        <v>1830</v>
      </c>
      <c r="BHG79" s="1474" t="s">
        <v>1830</v>
      </c>
      <c r="BHH79" s="1474" t="s">
        <v>1830</v>
      </c>
      <c r="BHI79" s="1474" t="s">
        <v>1830</v>
      </c>
      <c r="BHJ79" s="1474" t="s">
        <v>1830</v>
      </c>
      <c r="BHK79" s="1474" t="s">
        <v>1830</v>
      </c>
      <c r="BHL79" s="1474" t="s">
        <v>1830</v>
      </c>
      <c r="BHM79" s="1474" t="s">
        <v>1830</v>
      </c>
      <c r="BHN79" s="1474" t="s">
        <v>1830</v>
      </c>
      <c r="BHO79" s="1474" t="s">
        <v>1830</v>
      </c>
      <c r="BHP79" s="1474" t="s">
        <v>1830</v>
      </c>
      <c r="BHQ79" s="1474" t="s">
        <v>1830</v>
      </c>
      <c r="BHR79" s="1474" t="s">
        <v>1830</v>
      </c>
      <c r="BHS79" s="1474" t="s">
        <v>1830</v>
      </c>
      <c r="BHT79" s="1474" t="s">
        <v>1830</v>
      </c>
      <c r="BHU79" s="1474" t="s">
        <v>1830</v>
      </c>
      <c r="BHV79" s="1474" t="s">
        <v>1830</v>
      </c>
      <c r="BHW79" s="1474" t="s">
        <v>1830</v>
      </c>
      <c r="BHX79" s="1474" t="s">
        <v>1830</v>
      </c>
      <c r="BHY79" s="1474" t="s">
        <v>1830</v>
      </c>
      <c r="BHZ79" s="1474" t="s">
        <v>1830</v>
      </c>
      <c r="BIA79" s="1474" t="s">
        <v>1830</v>
      </c>
      <c r="BIB79" s="1474" t="s">
        <v>1830</v>
      </c>
      <c r="BIC79" s="1474" t="s">
        <v>1830</v>
      </c>
      <c r="BID79" s="1474" t="s">
        <v>1830</v>
      </c>
      <c r="BIE79" s="1474" t="s">
        <v>1830</v>
      </c>
      <c r="BIF79" s="1474" t="s">
        <v>1830</v>
      </c>
      <c r="BIG79" s="1474" t="s">
        <v>1830</v>
      </c>
      <c r="BIH79" s="1474" t="s">
        <v>1830</v>
      </c>
      <c r="BII79" s="1474" t="s">
        <v>1830</v>
      </c>
      <c r="BIJ79" s="1474" t="s">
        <v>1830</v>
      </c>
      <c r="BIK79" s="1474" t="s">
        <v>1830</v>
      </c>
      <c r="BIL79" s="1474" t="s">
        <v>1830</v>
      </c>
      <c r="BIM79" s="1474" t="s">
        <v>1830</v>
      </c>
      <c r="BIN79" s="1474" t="s">
        <v>1830</v>
      </c>
      <c r="BIO79" s="1474" t="s">
        <v>1830</v>
      </c>
      <c r="BIP79" s="1474" t="s">
        <v>1830</v>
      </c>
      <c r="BIQ79" s="1474" t="s">
        <v>1830</v>
      </c>
      <c r="BIR79" s="1474" t="s">
        <v>1830</v>
      </c>
      <c r="BIS79" s="1474" t="s">
        <v>1830</v>
      </c>
      <c r="BIT79" s="1474" t="s">
        <v>1830</v>
      </c>
      <c r="BIU79" s="1474" t="s">
        <v>1830</v>
      </c>
      <c r="BIV79" s="1474" t="s">
        <v>1830</v>
      </c>
      <c r="BIW79" s="1474" t="s">
        <v>1830</v>
      </c>
      <c r="BIX79" s="1474" t="s">
        <v>1830</v>
      </c>
      <c r="BIY79" s="1474" t="s">
        <v>1830</v>
      </c>
      <c r="BIZ79" s="1474" t="s">
        <v>1830</v>
      </c>
      <c r="BJA79" s="1474" t="s">
        <v>1830</v>
      </c>
      <c r="BJB79" s="1474" t="s">
        <v>1830</v>
      </c>
      <c r="BJC79" s="1474" t="s">
        <v>1830</v>
      </c>
      <c r="BJD79" s="1474" t="s">
        <v>1830</v>
      </c>
      <c r="BJE79" s="1474" t="s">
        <v>1830</v>
      </c>
      <c r="BJF79" s="1474" t="s">
        <v>1830</v>
      </c>
      <c r="BJG79" s="1474" t="s">
        <v>1830</v>
      </c>
      <c r="BJH79" s="1474" t="s">
        <v>1830</v>
      </c>
      <c r="BJI79" s="1474" t="s">
        <v>1830</v>
      </c>
      <c r="BJJ79" s="1474" t="s">
        <v>1830</v>
      </c>
      <c r="BJK79" s="1474" t="s">
        <v>1830</v>
      </c>
      <c r="BJL79" s="1474" t="s">
        <v>1830</v>
      </c>
      <c r="BJM79" s="1474" t="s">
        <v>1830</v>
      </c>
      <c r="BJN79" s="1474" t="s">
        <v>1830</v>
      </c>
      <c r="BJO79" s="1474" t="s">
        <v>1830</v>
      </c>
      <c r="BJP79" s="1474" t="s">
        <v>1830</v>
      </c>
      <c r="BJQ79" s="1474" t="s">
        <v>1830</v>
      </c>
      <c r="BJR79" s="1474" t="s">
        <v>1830</v>
      </c>
      <c r="BJS79" s="1474" t="s">
        <v>1830</v>
      </c>
      <c r="BJT79" s="1474" t="s">
        <v>1830</v>
      </c>
      <c r="BJU79" s="1474" t="s">
        <v>1830</v>
      </c>
      <c r="BJV79" s="1474" t="s">
        <v>1830</v>
      </c>
      <c r="BJW79" s="1474" t="s">
        <v>1830</v>
      </c>
      <c r="BJX79" s="1474" t="s">
        <v>1830</v>
      </c>
      <c r="BJY79" s="1474" t="s">
        <v>1830</v>
      </c>
      <c r="BJZ79" s="1474" t="s">
        <v>1830</v>
      </c>
      <c r="BKA79" s="1474" t="s">
        <v>1830</v>
      </c>
      <c r="BKB79" s="1474" t="s">
        <v>1830</v>
      </c>
      <c r="BKC79" s="1474" t="s">
        <v>1830</v>
      </c>
      <c r="BKD79" s="1474" t="s">
        <v>1830</v>
      </c>
      <c r="BKE79" s="1474" t="s">
        <v>1830</v>
      </c>
      <c r="BKF79" s="1474" t="s">
        <v>1830</v>
      </c>
      <c r="BKG79" s="1474" t="s">
        <v>1830</v>
      </c>
      <c r="BKH79" s="1474" t="s">
        <v>1830</v>
      </c>
      <c r="BKI79" s="1474" t="s">
        <v>1830</v>
      </c>
      <c r="BKJ79" s="1474" t="s">
        <v>1830</v>
      </c>
      <c r="BKK79" s="1474" t="s">
        <v>1830</v>
      </c>
      <c r="BKL79" s="1474" t="s">
        <v>1830</v>
      </c>
      <c r="BKM79" s="1474" t="s">
        <v>1830</v>
      </c>
      <c r="BKN79" s="1474" t="s">
        <v>1830</v>
      </c>
      <c r="BKO79" s="1474" t="s">
        <v>1830</v>
      </c>
      <c r="BKP79" s="1474" t="s">
        <v>1830</v>
      </c>
      <c r="BKQ79" s="1474" t="s">
        <v>1830</v>
      </c>
      <c r="BKR79" s="1474" t="s">
        <v>1830</v>
      </c>
      <c r="BKS79" s="1474" t="s">
        <v>1830</v>
      </c>
      <c r="BKT79" s="1474" t="s">
        <v>1830</v>
      </c>
      <c r="BKU79" s="1474" t="s">
        <v>1830</v>
      </c>
      <c r="BKV79" s="1474" t="s">
        <v>1830</v>
      </c>
      <c r="BKW79" s="1474" t="s">
        <v>1830</v>
      </c>
      <c r="BKX79" s="1474" t="s">
        <v>1830</v>
      </c>
      <c r="BKY79" s="1474" t="s">
        <v>1830</v>
      </c>
      <c r="BKZ79" s="1474" t="s">
        <v>1830</v>
      </c>
      <c r="BLA79" s="1474" t="s">
        <v>1830</v>
      </c>
      <c r="BLB79" s="1474" t="s">
        <v>1830</v>
      </c>
      <c r="BLC79" s="1474" t="s">
        <v>1830</v>
      </c>
      <c r="BLD79" s="1474" t="s">
        <v>1830</v>
      </c>
      <c r="BLE79" s="1474" t="s">
        <v>1830</v>
      </c>
      <c r="BLF79" s="1474" t="s">
        <v>1830</v>
      </c>
      <c r="BLG79" s="1474" t="s">
        <v>1830</v>
      </c>
      <c r="BLH79" s="1474" t="s">
        <v>1830</v>
      </c>
      <c r="BLI79" s="1474" t="s">
        <v>1830</v>
      </c>
      <c r="BLJ79" s="1474" t="s">
        <v>1830</v>
      </c>
      <c r="BLK79" s="1474" t="s">
        <v>1830</v>
      </c>
      <c r="BLL79" s="1474" t="s">
        <v>1830</v>
      </c>
      <c r="BLM79" s="1474" t="s">
        <v>1830</v>
      </c>
      <c r="BLN79" s="1474" t="s">
        <v>1830</v>
      </c>
      <c r="BLO79" s="1474" t="s">
        <v>1830</v>
      </c>
      <c r="BLP79" s="1474" t="s">
        <v>1830</v>
      </c>
      <c r="BLQ79" s="1474" t="s">
        <v>1830</v>
      </c>
      <c r="BLR79" s="1474" t="s">
        <v>1830</v>
      </c>
      <c r="BLS79" s="1474" t="s">
        <v>1830</v>
      </c>
      <c r="BLT79" s="1474" t="s">
        <v>1830</v>
      </c>
      <c r="BLU79" s="1474" t="s">
        <v>1830</v>
      </c>
      <c r="BLV79" s="1474" t="s">
        <v>1830</v>
      </c>
      <c r="BLW79" s="1474" t="s">
        <v>1830</v>
      </c>
      <c r="BLX79" s="1474" t="s">
        <v>1830</v>
      </c>
      <c r="BLY79" s="1474" t="s">
        <v>1830</v>
      </c>
      <c r="BLZ79" s="1474" t="s">
        <v>1830</v>
      </c>
      <c r="BMA79" s="1474" t="s">
        <v>1830</v>
      </c>
      <c r="BMB79" s="1474" t="s">
        <v>1830</v>
      </c>
      <c r="BMC79" s="1474" t="s">
        <v>1830</v>
      </c>
      <c r="BMD79" s="1474" t="s">
        <v>1830</v>
      </c>
      <c r="BME79" s="1474" t="s">
        <v>1830</v>
      </c>
      <c r="BMF79" s="1474" t="s">
        <v>1830</v>
      </c>
      <c r="BMG79" s="1474" t="s">
        <v>1830</v>
      </c>
      <c r="BMH79" s="1474" t="s">
        <v>1830</v>
      </c>
      <c r="BMI79" s="1474" t="s">
        <v>1830</v>
      </c>
      <c r="BMJ79" s="1474" t="s">
        <v>1830</v>
      </c>
      <c r="BMK79" s="1474" t="s">
        <v>1830</v>
      </c>
      <c r="BML79" s="1474" t="s">
        <v>1830</v>
      </c>
      <c r="BMM79" s="1474" t="s">
        <v>1830</v>
      </c>
      <c r="BMN79" s="1474" t="s">
        <v>1830</v>
      </c>
      <c r="BMO79" s="1474" t="s">
        <v>1830</v>
      </c>
      <c r="BMP79" s="1474" t="s">
        <v>1830</v>
      </c>
      <c r="BMQ79" s="1474" t="s">
        <v>1830</v>
      </c>
      <c r="BMR79" s="1474" t="s">
        <v>1830</v>
      </c>
      <c r="BMS79" s="1474" t="s">
        <v>1830</v>
      </c>
      <c r="BMT79" s="1474" t="s">
        <v>1830</v>
      </c>
      <c r="BMU79" s="1474" t="s">
        <v>1830</v>
      </c>
      <c r="BMV79" s="1474" t="s">
        <v>1830</v>
      </c>
      <c r="BMW79" s="1474" t="s">
        <v>1830</v>
      </c>
      <c r="BMX79" s="1474" t="s">
        <v>1830</v>
      </c>
      <c r="BMY79" s="1474" t="s">
        <v>1830</v>
      </c>
      <c r="BMZ79" s="1474" t="s">
        <v>1830</v>
      </c>
      <c r="BNA79" s="1474" t="s">
        <v>1830</v>
      </c>
      <c r="BNB79" s="1474" t="s">
        <v>1830</v>
      </c>
      <c r="BNC79" s="1474" t="s">
        <v>1830</v>
      </c>
      <c r="BND79" s="1474" t="s">
        <v>1830</v>
      </c>
      <c r="BNE79" s="1474" t="s">
        <v>1830</v>
      </c>
      <c r="BNF79" s="1474" t="s">
        <v>1830</v>
      </c>
      <c r="BNG79" s="1474" t="s">
        <v>1830</v>
      </c>
      <c r="BNH79" s="1474" t="s">
        <v>1830</v>
      </c>
      <c r="BNI79" s="1474" t="s">
        <v>1830</v>
      </c>
      <c r="BNJ79" s="1474" t="s">
        <v>1830</v>
      </c>
      <c r="BNK79" s="1474" t="s">
        <v>1830</v>
      </c>
      <c r="BNL79" s="1474" t="s">
        <v>1830</v>
      </c>
      <c r="BNM79" s="1474" t="s">
        <v>1830</v>
      </c>
      <c r="BNN79" s="1474" t="s">
        <v>1830</v>
      </c>
      <c r="BNO79" s="1474" t="s">
        <v>1830</v>
      </c>
      <c r="BNP79" s="1474" t="s">
        <v>1830</v>
      </c>
      <c r="BNQ79" s="1474" t="s">
        <v>1830</v>
      </c>
      <c r="BNR79" s="1474" t="s">
        <v>1830</v>
      </c>
      <c r="BNS79" s="1474" t="s">
        <v>1830</v>
      </c>
      <c r="BNT79" s="1474" t="s">
        <v>1830</v>
      </c>
      <c r="BNU79" s="1474" t="s">
        <v>1830</v>
      </c>
      <c r="BNV79" s="1474" t="s">
        <v>1830</v>
      </c>
      <c r="BNW79" s="1474" t="s">
        <v>1830</v>
      </c>
      <c r="BNX79" s="1474" t="s">
        <v>1830</v>
      </c>
      <c r="BNY79" s="1474" t="s">
        <v>1830</v>
      </c>
      <c r="BNZ79" s="1474" t="s">
        <v>1830</v>
      </c>
      <c r="BOA79" s="1474" t="s">
        <v>1830</v>
      </c>
      <c r="BOB79" s="1474" t="s">
        <v>1830</v>
      </c>
      <c r="BOC79" s="1474" t="s">
        <v>1830</v>
      </c>
      <c r="BOD79" s="1474" t="s">
        <v>1830</v>
      </c>
      <c r="BOE79" s="1474" t="s">
        <v>1830</v>
      </c>
      <c r="BOF79" s="1474" t="s">
        <v>1830</v>
      </c>
      <c r="BOG79" s="1474" t="s">
        <v>1830</v>
      </c>
      <c r="BOH79" s="1474" t="s">
        <v>1830</v>
      </c>
      <c r="BOI79" s="1474" t="s">
        <v>1830</v>
      </c>
      <c r="BOJ79" s="1474" t="s">
        <v>1830</v>
      </c>
      <c r="BOK79" s="1474" t="s">
        <v>1830</v>
      </c>
      <c r="BOL79" s="1474" t="s">
        <v>1830</v>
      </c>
      <c r="BOM79" s="1474" t="s">
        <v>1830</v>
      </c>
      <c r="BON79" s="1474" t="s">
        <v>1830</v>
      </c>
      <c r="BOO79" s="1474" t="s">
        <v>1830</v>
      </c>
      <c r="BOP79" s="1474" t="s">
        <v>1830</v>
      </c>
      <c r="BOQ79" s="1474" t="s">
        <v>1830</v>
      </c>
      <c r="BOR79" s="1474" t="s">
        <v>1830</v>
      </c>
      <c r="BOS79" s="1474" t="s">
        <v>1830</v>
      </c>
      <c r="BOT79" s="1474" t="s">
        <v>1830</v>
      </c>
      <c r="BOU79" s="1474" t="s">
        <v>1830</v>
      </c>
      <c r="BOV79" s="1474" t="s">
        <v>1830</v>
      </c>
      <c r="BOW79" s="1474" t="s">
        <v>1830</v>
      </c>
      <c r="BOX79" s="1474" t="s">
        <v>1830</v>
      </c>
      <c r="BOY79" s="1474" t="s">
        <v>1830</v>
      </c>
      <c r="BOZ79" s="1474" t="s">
        <v>1830</v>
      </c>
      <c r="BPA79" s="1474" t="s">
        <v>1830</v>
      </c>
      <c r="BPB79" s="1474" t="s">
        <v>1830</v>
      </c>
      <c r="BPC79" s="1474" t="s">
        <v>1830</v>
      </c>
      <c r="BPD79" s="1474" t="s">
        <v>1830</v>
      </c>
      <c r="BPE79" s="1474" t="s">
        <v>1830</v>
      </c>
      <c r="BPF79" s="1474" t="s">
        <v>1830</v>
      </c>
      <c r="BPG79" s="1474" t="s">
        <v>1830</v>
      </c>
      <c r="BPH79" s="1474" t="s">
        <v>1830</v>
      </c>
      <c r="BPI79" s="1474" t="s">
        <v>1830</v>
      </c>
      <c r="BPJ79" s="1474" t="s">
        <v>1830</v>
      </c>
      <c r="BPK79" s="1474" t="s">
        <v>1830</v>
      </c>
      <c r="BPL79" s="1474" t="s">
        <v>1830</v>
      </c>
      <c r="BPM79" s="1474" t="s">
        <v>1830</v>
      </c>
      <c r="BPN79" s="1474" t="s">
        <v>1830</v>
      </c>
      <c r="BPO79" s="1474" t="s">
        <v>1830</v>
      </c>
      <c r="BPP79" s="1474" t="s">
        <v>1830</v>
      </c>
      <c r="BPQ79" s="1474" t="s">
        <v>1830</v>
      </c>
      <c r="BPR79" s="1474" t="s">
        <v>1830</v>
      </c>
      <c r="BPS79" s="1474" t="s">
        <v>1830</v>
      </c>
      <c r="BPT79" s="1474" t="s">
        <v>1830</v>
      </c>
      <c r="BPU79" s="1474" t="s">
        <v>1830</v>
      </c>
      <c r="BPV79" s="1474" t="s">
        <v>1830</v>
      </c>
      <c r="BPW79" s="1474" t="s">
        <v>1830</v>
      </c>
      <c r="BPX79" s="1474" t="s">
        <v>1830</v>
      </c>
      <c r="BPY79" s="1474" t="s">
        <v>1830</v>
      </c>
      <c r="BPZ79" s="1474" t="s">
        <v>1830</v>
      </c>
      <c r="BQA79" s="1474" t="s">
        <v>1830</v>
      </c>
      <c r="BQB79" s="1474" t="s">
        <v>1830</v>
      </c>
      <c r="BQC79" s="1474" t="s">
        <v>1830</v>
      </c>
      <c r="BQD79" s="1474" t="s">
        <v>1830</v>
      </c>
      <c r="BQE79" s="1474" t="s">
        <v>1830</v>
      </c>
      <c r="BQF79" s="1474" t="s">
        <v>1830</v>
      </c>
      <c r="BQG79" s="1474" t="s">
        <v>1830</v>
      </c>
      <c r="BQH79" s="1474" t="s">
        <v>1830</v>
      </c>
      <c r="BQI79" s="1474" t="s">
        <v>1830</v>
      </c>
      <c r="BQJ79" s="1474" t="s">
        <v>1830</v>
      </c>
      <c r="BQK79" s="1474" t="s">
        <v>1830</v>
      </c>
      <c r="BQL79" s="1474" t="s">
        <v>1830</v>
      </c>
      <c r="BQM79" s="1474" t="s">
        <v>1830</v>
      </c>
      <c r="BQN79" s="1474" t="s">
        <v>1830</v>
      </c>
      <c r="BQO79" s="1474" t="s">
        <v>1830</v>
      </c>
      <c r="BQP79" s="1474" t="s">
        <v>1830</v>
      </c>
      <c r="BQQ79" s="1474" t="s">
        <v>1830</v>
      </c>
      <c r="BQR79" s="1474" t="s">
        <v>1830</v>
      </c>
      <c r="BQS79" s="1474" t="s">
        <v>1830</v>
      </c>
      <c r="BQT79" s="1474" t="s">
        <v>1830</v>
      </c>
      <c r="BQU79" s="1474" t="s">
        <v>1830</v>
      </c>
      <c r="BQV79" s="1474" t="s">
        <v>1830</v>
      </c>
      <c r="BQW79" s="1474" t="s">
        <v>1830</v>
      </c>
      <c r="BQX79" s="1474" t="s">
        <v>1830</v>
      </c>
      <c r="BQY79" s="1474" t="s">
        <v>1830</v>
      </c>
      <c r="BQZ79" s="1474" t="s">
        <v>1830</v>
      </c>
      <c r="BRA79" s="1474" t="s">
        <v>1830</v>
      </c>
      <c r="BRB79" s="1474" t="s">
        <v>1830</v>
      </c>
      <c r="BRC79" s="1474" t="s">
        <v>1830</v>
      </c>
      <c r="BRD79" s="1474" t="s">
        <v>1830</v>
      </c>
      <c r="BRE79" s="1474" t="s">
        <v>1830</v>
      </c>
      <c r="BRF79" s="1474" t="s">
        <v>1830</v>
      </c>
      <c r="BRG79" s="1474" t="s">
        <v>1830</v>
      </c>
      <c r="BRH79" s="1474" t="s">
        <v>1830</v>
      </c>
      <c r="BRI79" s="1474" t="s">
        <v>1830</v>
      </c>
      <c r="BRJ79" s="1474" t="s">
        <v>1830</v>
      </c>
      <c r="BRK79" s="1474" t="s">
        <v>1830</v>
      </c>
      <c r="BRL79" s="1474" t="s">
        <v>1830</v>
      </c>
      <c r="BRM79" s="1474" t="s">
        <v>1830</v>
      </c>
      <c r="BRN79" s="1474" t="s">
        <v>1830</v>
      </c>
      <c r="BRO79" s="1474" t="s">
        <v>1830</v>
      </c>
      <c r="BRP79" s="1474" t="s">
        <v>1830</v>
      </c>
      <c r="BRQ79" s="1474" t="s">
        <v>1830</v>
      </c>
      <c r="BRR79" s="1474" t="s">
        <v>1830</v>
      </c>
      <c r="BRS79" s="1474" t="s">
        <v>1830</v>
      </c>
      <c r="BRT79" s="1474" t="s">
        <v>1830</v>
      </c>
      <c r="BRU79" s="1474" t="s">
        <v>1830</v>
      </c>
      <c r="BRV79" s="1474" t="s">
        <v>1830</v>
      </c>
      <c r="BRW79" s="1474" t="s">
        <v>1830</v>
      </c>
      <c r="BRX79" s="1474" t="s">
        <v>1830</v>
      </c>
      <c r="BRY79" s="1474" t="s">
        <v>1830</v>
      </c>
      <c r="BRZ79" s="1474" t="s">
        <v>1830</v>
      </c>
      <c r="BSA79" s="1474" t="s">
        <v>1830</v>
      </c>
      <c r="BSB79" s="1474" t="s">
        <v>1830</v>
      </c>
      <c r="BSC79" s="1474" t="s">
        <v>1830</v>
      </c>
      <c r="BSD79" s="1474" t="s">
        <v>1830</v>
      </c>
      <c r="BSE79" s="1474" t="s">
        <v>1830</v>
      </c>
      <c r="BSF79" s="1474" t="s">
        <v>1830</v>
      </c>
      <c r="BSG79" s="1474" t="s">
        <v>1830</v>
      </c>
      <c r="BSH79" s="1474" t="s">
        <v>1830</v>
      </c>
      <c r="BSI79" s="1474" t="s">
        <v>1830</v>
      </c>
      <c r="BSJ79" s="1474" t="s">
        <v>1830</v>
      </c>
      <c r="BSK79" s="1474" t="s">
        <v>1830</v>
      </c>
      <c r="BSL79" s="1474" t="s">
        <v>1830</v>
      </c>
      <c r="BSM79" s="1474" t="s">
        <v>1830</v>
      </c>
      <c r="BSN79" s="1474" t="s">
        <v>1830</v>
      </c>
      <c r="BSO79" s="1474" t="s">
        <v>1830</v>
      </c>
      <c r="BSP79" s="1474" t="s">
        <v>1830</v>
      </c>
      <c r="BSQ79" s="1474" t="s">
        <v>1830</v>
      </c>
      <c r="BSR79" s="1474" t="s">
        <v>1830</v>
      </c>
      <c r="BSS79" s="1474" t="s">
        <v>1830</v>
      </c>
      <c r="BST79" s="1474" t="s">
        <v>1830</v>
      </c>
      <c r="BSU79" s="1474" t="s">
        <v>1830</v>
      </c>
      <c r="BSV79" s="1474" t="s">
        <v>1830</v>
      </c>
      <c r="BSW79" s="1474" t="s">
        <v>1830</v>
      </c>
      <c r="BSX79" s="1474" t="s">
        <v>1830</v>
      </c>
      <c r="BSY79" s="1474" t="s">
        <v>1830</v>
      </c>
      <c r="BSZ79" s="1474" t="s">
        <v>1830</v>
      </c>
      <c r="BTA79" s="1474" t="s">
        <v>1830</v>
      </c>
      <c r="BTB79" s="1474" t="s">
        <v>1830</v>
      </c>
      <c r="BTC79" s="1474" t="s">
        <v>1830</v>
      </c>
      <c r="BTD79" s="1474" t="s">
        <v>1830</v>
      </c>
      <c r="BTE79" s="1474" t="s">
        <v>1830</v>
      </c>
      <c r="BTF79" s="1474" t="s">
        <v>1830</v>
      </c>
      <c r="BTG79" s="1474" t="s">
        <v>1830</v>
      </c>
      <c r="BTH79" s="1474" t="s">
        <v>1830</v>
      </c>
      <c r="BTI79" s="1474" t="s">
        <v>1830</v>
      </c>
      <c r="BTJ79" s="1474" t="s">
        <v>1830</v>
      </c>
      <c r="BTK79" s="1474" t="s">
        <v>1830</v>
      </c>
      <c r="BTL79" s="1474" t="s">
        <v>1830</v>
      </c>
      <c r="BTM79" s="1474" t="s">
        <v>1830</v>
      </c>
      <c r="BTN79" s="1474" t="s">
        <v>1830</v>
      </c>
      <c r="BTO79" s="1474" t="s">
        <v>1830</v>
      </c>
      <c r="BTP79" s="1474" t="s">
        <v>1830</v>
      </c>
      <c r="BTQ79" s="1474" t="s">
        <v>1830</v>
      </c>
      <c r="BTR79" s="1474" t="s">
        <v>1830</v>
      </c>
      <c r="BTS79" s="1474" t="s">
        <v>1830</v>
      </c>
      <c r="BTT79" s="1474" t="s">
        <v>1830</v>
      </c>
      <c r="BTU79" s="1474" t="s">
        <v>1830</v>
      </c>
      <c r="BTV79" s="1474" t="s">
        <v>1830</v>
      </c>
      <c r="BTW79" s="1474" t="s">
        <v>1830</v>
      </c>
      <c r="BTX79" s="1474" t="s">
        <v>1830</v>
      </c>
      <c r="BTY79" s="1474" t="s">
        <v>1830</v>
      </c>
      <c r="BTZ79" s="1474" t="s">
        <v>1830</v>
      </c>
      <c r="BUA79" s="1474" t="s">
        <v>1830</v>
      </c>
      <c r="BUB79" s="1474" t="s">
        <v>1830</v>
      </c>
      <c r="BUC79" s="1474" t="s">
        <v>1830</v>
      </c>
      <c r="BUD79" s="1474" t="s">
        <v>1830</v>
      </c>
      <c r="BUE79" s="1474" t="s">
        <v>1830</v>
      </c>
      <c r="BUF79" s="1474" t="s">
        <v>1830</v>
      </c>
      <c r="BUG79" s="1474" t="s">
        <v>1830</v>
      </c>
      <c r="BUH79" s="1474" t="s">
        <v>1830</v>
      </c>
      <c r="BUI79" s="1474" t="s">
        <v>1830</v>
      </c>
      <c r="BUJ79" s="1474" t="s">
        <v>1830</v>
      </c>
      <c r="BUK79" s="1474" t="s">
        <v>1830</v>
      </c>
      <c r="BUL79" s="1474" t="s">
        <v>1830</v>
      </c>
      <c r="BUM79" s="1474" t="s">
        <v>1830</v>
      </c>
      <c r="BUN79" s="1474" t="s">
        <v>1830</v>
      </c>
      <c r="BUO79" s="1474" t="s">
        <v>1830</v>
      </c>
      <c r="BUP79" s="1474" t="s">
        <v>1830</v>
      </c>
      <c r="BUQ79" s="1474" t="s">
        <v>1830</v>
      </c>
      <c r="BUR79" s="1474" t="s">
        <v>1830</v>
      </c>
      <c r="BUS79" s="1474" t="s">
        <v>1830</v>
      </c>
      <c r="BUT79" s="1474" t="s">
        <v>1830</v>
      </c>
      <c r="BUU79" s="1474" t="s">
        <v>1830</v>
      </c>
      <c r="BUV79" s="1474" t="s">
        <v>1830</v>
      </c>
      <c r="BUW79" s="1474" t="s">
        <v>1830</v>
      </c>
      <c r="BUX79" s="1474" t="s">
        <v>1830</v>
      </c>
      <c r="BUY79" s="1474" t="s">
        <v>1830</v>
      </c>
      <c r="BUZ79" s="1474" t="s">
        <v>1830</v>
      </c>
      <c r="BVA79" s="1474" t="s">
        <v>1830</v>
      </c>
      <c r="BVB79" s="1474" t="s">
        <v>1830</v>
      </c>
      <c r="BVC79" s="1474" t="s">
        <v>1830</v>
      </c>
      <c r="BVD79" s="1474" t="s">
        <v>1830</v>
      </c>
      <c r="BVE79" s="1474" t="s">
        <v>1830</v>
      </c>
      <c r="BVF79" s="1474" t="s">
        <v>1830</v>
      </c>
      <c r="BVG79" s="1474" t="s">
        <v>1830</v>
      </c>
      <c r="BVH79" s="1474" t="s">
        <v>1830</v>
      </c>
      <c r="BVI79" s="1474" t="s">
        <v>1830</v>
      </c>
      <c r="BVJ79" s="1474" t="s">
        <v>1830</v>
      </c>
      <c r="BVK79" s="1474" t="s">
        <v>1830</v>
      </c>
      <c r="BVL79" s="1474" t="s">
        <v>1830</v>
      </c>
      <c r="BVM79" s="1474" t="s">
        <v>1830</v>
      </c>
      <c r="BVN79" s="1474" t="s">
        <v>1830</v>
      </c>
      <c r="BVO79" s="1474" t="s">
        <v>1830</v>
      </c>
      <c r="BVP79" s="1474" t="s">
        <v>1830</v>
      </c>
      <c r="BVQ79" s="1474" t="s">
        <v>1830</v>
      </c>
      <c r="BVR79" s="1474" t="s">
        <v>1830</v>
      </c>
      <c r="BVS79" s="1474" t="s">
        <v>1830</v>
      </c>
      <c r="BVT79" s="1474" t="s">
        <v>1830</v>
      </c>
      <c r="BVU79" s="1474" t="s">
        <v>1830</v>
      </c>
      <c r="BVV79" s="1474" t="s">
        <v>1830</v>
      </c>
      <c r="BVW79" s="1474" t="s">
        <v>1830</v>
      </c>
      <c r="BVX79" s="1474" t="s">
        <v>1830</v>
      </c>
      <c r="BVY79" s="1474" t="s">
        <v>1830</v>
      </c>
      <c r="BVZ79" s="1474" t="s">
        <v>1830</v>
      </c>
      <c r="BWA79" s="1474" t="s">
        <v>1830</v>
      </c>
      <c r="BWB79" s="1474" t="s">
        <v>1830</v>
      </c>
      <c r="BWC79" s="1474" t="s">
        <v>1830</v>
      </c>
      <c r="BWD79" s="1474" t="s">
        <v>1830</v>
      </c>
      <c r="BWE79" s="1474" t="s">
        <v>1830</v>
      </c>
      <c r="BWF79" s="1474" t="s">
        <v>1830</v>
      </c>
      <c r="BWG79" s="1474" t="s">
        <v>1830</v>
      </c>
      <c r="BWH79" s="1474" t="s">
        <v>1830</v>
      </c>
      <c r="BWI79" s="1474" t="s">
        <v>1830</v>
      </c>
      <c r="BWJ79" s="1474" t="s">
        <v>1830</v>
      </c>
      <c r="BWK79" s="1474" t="s">
        <v>1830</v>
      </c>
      <c r="BWL79" s="1474" t="s">
        <v>1830</v>
      </c>
      <c r="BWM79" s="1474" t="s">
        <v>1830</v>
      </c>
      <c r="BWN79" s="1474" t="s">
        <v>1830</v>
      </c>
      <c r="BWO79" s="1474" t="s">
        <v>1830</v>
      </c>
      <c r="BWP79" s="1474" t="s">
        <v>1830</v>
      </c>
      <c r="BWQ79" s="1474" t="s">
        <v>1830</v>
      </c>
      <c r="BWR79" s="1474" t="s">
        <v>1830</v>
      </c>
      <c r="BWS79" s="1474" t="s">
        <v>1830</v>
      </c>
      <c r="BWT79" s="1474" t="s">
        <v>1830</v>
      </c>
      <c r="BWU79" s="1474" t="s">
        <v>1830</v>
      </c>
      <c r="BWV79" s="1474" t="s">
        <v>1830</v>
      </c>
      <c r="BWW79" s="1474" t="s">
        <v>1830</v>
      </c>
      <c r="BWX79" s="1474" t="s">
        <v>1830</v>
      </c>
      <c r="BWY79" s="1474" t="s">
        <v>1830</v>
      </c>
      <c r="BWZ79" s="1474" t="s">
        <v>1830</v>
      </c>
      <c r="BXA79" s="1474" t="s">
        <v>1830</v>
      </c>
      <c r="BXB79" s="1474" t="s">
        <v>1830</v>
      </c>
      <c r="BXC79" s="1474" t="s">
        <v>1830</v>
      </c>
      <c r="BXD79" s="1474" t="s">
        <v>1830</v>
      </c>
      <c r="BXE79" s="1474" t="s">
        <v>1830</v>
      </c>
      <c r="BXF79" s="1474" t="s">
        <v>1830</v>
      </c>
      <c r="BXG79" s="1474" t="s">
        <v>1830</v>
      </c>
      <c r="BXH79" s="1474" t="s">
        <v>1830</v>
      </c>
      <c r="BXI79" s="1474" t="s">
        <v>1830</v>
      </c>
      <c r="BXJ79" s="1474" t="s">
        <v>1830</v>
      </c>
      <c r="BXK79" s="1474" t="s">
        <v>1830</v>
      </c>
      <c r="BXL79" s="1474" t="s">
        <v>1830</v>
      </c>
      <c r="BXM79" s="1474" t="s">
        <v>1830</v>
      </c>
      <c r="BXN79" s="1474" t="s">
        <v>1830</v>
      </c>
      <c r="BXO79" s="1474" t="s">
        <v>1830</v>
      </c>
      <c r="BXP79" s="1474" t="s">
        <v>1830</v>
      </c>
      <c r="BXQ79" s="1474" t="s">
        <v>1830</v>
      </c>
      <c r="BXR79" s="1474" t="s">
        <v>1830</v>
      </c>
      <c r="BXS79" s="1474" t="s">
        <v>1830</v>
      </c>
      <c r="BXT79" s="1474" t="s">
        <v>1830</v>
      </c>
      <c r="BXU79" s="1474" t="s">
        <v>1830</v>
      </c>
      <c r="BXV79" s="1474" t="s">
        <v>1830</v>
      </c>
      <c r="BXW79" s="1474" t="s">
        <v>1830</v>
      </c>
      <c r="BXX79" s="1474" t="s">
        <v>1830</v>
      </c>
      <c r="BXY79" s="1474" t="s">
        <v>1830</v>
      </c>
      <c r="BXZ79" s="1474" t="s">
        <v>1830</v>
      </c>
      <c r="BYA79" s="1474" t="s">
        <v>1830</v>
      </c>
      <c r="BYB79" s="1474" t="s">
        <v>1830</v>
      </c>
      <c r="BYC79" s="1474" t="s">
        <v>1830</v>
      </c>
      <c r="BYD79" s="1474" t="s">
        <v>1830</v>
      </c>
      <c r="BYE79" s="1474" t="s">
        <v>1830</v>
      </c>
      <c r="BYF79" s="1474" t="s">
        <v>1830</v>
      </c>
      <c r="BYG79" s="1474" t="s">
        <v>1830</v>
      </c>
      <c r="BYH79" s="1474" t="s">
        <v>1830</v>
      </c>
      <c r="BYI79" s="1474" t="s">
        <v>1830</v>
      </c>
      <c r="BYJ79" s="1474" t="s">
        <v>1830</v>
      </c>
      <c r="BYK79" s="1474" t="s">
        <v>1830</v>
      </c>
      <c r="BYL79" s="1474" t="s">
        <v>1830</v>
      </c>
      <c r="BYM79" s="1474" t="s">
        <v>1830</v>
      </c>
      <c r="BYN79" s="1474" t="s">
        <v>1830</v>
      </c>
      <c r="BYO79" s="1474" t="s">
        <v>1830</v>
      </c>
      <c r="BYP79" s="1474" t="s">
        <v>1830</v>
      </c>
      <c r="BYQ79" s="1474" t="s">
        <v>1830</v>
      </c>
      <c r="BYR79" s="1474" t="s">
        <v>1830</v>
      </c>
      <c r="BYS79" s="1474" t="s">
        <v>1830</v>
      </c>
      <c r="BYT79" s="1474" t="s">
        <v>1830</v>
      </c>
      <c r="BYU79" s="1474" t="s">
        <v>1830</v>
      </c>
      <c r="BYV79" s="1474" t="s">
        <v>1830</v>
      </c>
      <c r="BYW79" s="1474" t="s">
        <v>1830</v>
      </c>
      <c r="BYX79" s="1474" t="s">
        <v>1830</v>
      </c>
      <c r="BYY79" s="1474" t="s">
        <v>1830</v>
      </c>
      <c r="BYZ79" s="1474" t="s">
        <v>1830</v>
      </c>
      <c r="BZA79" s="1474" t="s">
        <v>1830</v>
      </c>
      <c r="BZB79" s="1474" t="s">
        <v>1830</v>
      </c>
      <c r="BZC79" s="1474" t="s">
        <v>1830</v>
      </c>
      <c r="BZD79" s="1474" t="s">
        <v>1830</v>
      </c>
      <c r="BZE79" s="1474" t="s">
        <v>1830</v>
      </c>
      <c r="BZF79" s="1474" t="s">
        <v>1830</v>
      </c>
      <c r="BZG79" s="1474" t="s">
        <v>1830</v>
      </c>
      <c r="BZH79" s="1474" t="s">
        <v>1830</v>
      </c>
      <c r="BZI79" s="1474" t="s">
        <v>1830</v>
      </c>
      <c r="BZJ79" s="1474" t="s">
        <v>1830</v>
      </c>
      <c r="BZK79" s="1474" t="s">
        <v>1830</v>
      </c>
      <c r="BZL79" s="1474" t="s">
        <v>1830</v>
      </c>
      <c r="BZM79" s="1474" t="s">
        <v>1830</v>
      </c>
      <c r="BZN79" s="1474" t="s">
        <v>1830</v>
      </c>
      <c r="BZO79" s="1474" t="s">
        <v>1830</v>
      </c>
      <c r="BZP79" s="1474" t="s">
        <v>1830</v>
      </c>
      <c r="BZQ79" s="1474" t="s">
        <v>1830</v>
      </c>
      <c r="BZR79" s="1474" t="s">
        <v>1830</v>
      </c>
      <c r="BZS79" s="1474" t="s">
        <v>1830</v>
      </c>
      <c r="BZT79" s="1474" t="s">
        <v>1830</v>
      </c>
      <c r="BZU79" s="1474" t="s">
        <v>1830</v>
      </c>
      <c r="BZV79" s="1474" t="s">
        <v>1830</v>
      </c>
      <c r="BZW79" s="1474" t="s">
        <v>1830</v>
      </c>
      <c r="BZX79" s="1474" t="s">
        <v>1830</v>
      </c>
      <c r="BZY79" s="1474" t="s">
        <v>1830</v>
      </c>
      <c r="BZZ79" s="1474" t="s">
        <v>1830</v>
      </c>
      <c r="CAA79" s="1474" t="s">
        <v>1830</v>
      </c>
      <c r="CAB79" s="1474" t="s">
        <v>1830</v>
      </c>
      <c r="CAC79" s="1474" t="s">
        <v>1830</v>
      </c>
      <c r="CAD79" s="1474" t="s">
        <v>1830</v>
      </c>
      <c r="CAE79" s="1474" t="s">
        <v>1830</v>
      </c>
      <c r="CAF79" s="1474" t="s">
        <v>1830</v>
      </c>
      <c r="CAG79" s="1474" t="s">
        <v>1830</v>
      </c>
      <c r="CAH79" s="1474" t="s">
        <v>1830</v>
      </c>
      <c r="CAI79" s="1474" t="s">
        <v>1830</v>
      </c>
      <c r="CAJ79" s="1474" t="s">
        <v>1830</v>
      </c>
      <c r="CAK79" s="1474" t="s">
        <v>1830</v>
      </c>
      <c r="CAL79" s="1474" t="s">
        <v>1830</v>
      </c>
      <c r="CAM79" s="1474" t="s">
        <v>1830</v>
      </c>
      <c r="CAN79" s="1474" t="s">
        <v>1830</v>
      </c>
      <c r="CAO79" s="1474" t="s">
        <v>1830</v>
      </c>
      <c r="CAP79" s="1474" t="s">
        <v>1830</v>
      </c>
      <c r="CAQ79" s="1474" t="s">
        <v>1830</v>
      </c>
      <c r="CAR79" s="1474" t="s">
        <v>1830</v>
      </c>
      <c r="CAS79" s="1474" t="s">
        <v>1830</v>
      </c>
      <c r="CAT79" s="1474" t="s">
        <v>1830</v>
      </c>
      <c r="CAU79" s="1474" t="s">
        <v>1830</v>
      </c>
      <c r="CAV79" s="1474" t="s">
        <v>1830</v>
      </c>
      <c r="CAW79" s="1474" t="s">
        <v>1830</v>
      </c>
      <c r="CAX79" s="1474" t="s">
        <v>1830</v>
      </c>
      <c r="CAY79" s="1474" t="s">
        <v>1830</v>
      </c>
      <c r="CAZ79" s="1474" t="s">
        <v>1830</v>
      </c>
      <c r="CBA79" s="1474" t="s">
        <v>1830</v>
      </c>
      <c r="CBB79" s="1474" t="s">
        <v>1830</v>
      </c>
      <c r="CBC79" s="1474" t="s">
        <v>1830</v>
      </c>
      <c r="CBD79" s="1474" t="s">
        <v>1830</v>
      </c>
      <c r="CBE79" s="1474" t="s">
        <v>1830</v>
      </c>
      <c r="CBF79" s="1474" t="s">
        <v>1830</v>
      </c>
      <c r="CBG79" s="1474" t="s">
        <v>1830</v>
      </c>
      <c r="CBH79" s="1474" t="s">
        <v>1830</v>
      </c>
      <c r="CBI79" s="1474" t="s">
        <v>1830</v>
      </c>
      <c r="CBJ79" s="1474" t="s">
        <v>1830</v>
      </c>
      <c r="CBK79" s="1474" t="s">
        <v>1830</v>
      </c>
      <c r="CBL79" s="1474" t="s">
        <v>1830</v>
      </c>
      <c r="CBM79" s="1474" t="s">
        <v>1830</v>
      </c>
      <c r="CBN79" s="1474" t="s">
        <v>1830</v>
      </c>
      <c r="CBO79" s="1474" t="s">
        <v>1830</v>
      </c>
      <c r="CBP79" s="1474" t="s">
        <v>1830</v>
      </c>
      <c r="CBQ79" s="1474" t="s">
        <v>1830</v>
      </c>
      <c r="CBR79" s="1474" t="s">
        <v>1830</v>
      </c>
      <c r="CBS79" s="1474" t="s">
        <v>1830</v>
      </c>
      <c r="CBT79" s="1474" t="s">
        <v>1830</v>
      </c>
      <c r="CBU79" s="1474" t="s">
        <v>1830</v>
      </c>
      <c r="CBV79" s="1474" t="s">
        <v>1830</v>
      </c>
      <c r="CBW79" s="1474" t="s">
        <v>1830</v>
      </c>
      <c r="CBX79" s="1474" t="s">
        <v>1830</v>
      </c>
      <c r="CBY79" s="1474" t="s">
        <v>1830</v>
      </c>
      <c r="CBZ79" s="1474" t="s">
        <v>1830</v>
      </c>
      <c r="CCA79" s="1474" t="s">
        <v>1830</v>
      </c>
      <c r="CCB79" s="1474" t="s">
        <v>1830</v>
      </c>
      <c r="CCC79" s="1474" t="s">
        <v>1830</v>
      </c>
      <c r="CCD79" s="1474" t="s">
        <v>1830</v>
      </c>
      <c r="CCE79" s="1474" t="s">
        <v>1830</v>
      </c>
      <c r="CCF79" s="1474" t="s">
        <v>1830</v>
      </c>
      <c r="CCG79" s="1474" t="s">
        <v>1830</v>
      </c>
      <c r="CCH79" s="1474" t="s">
        <v>1830</v>
      </c>
      <c r="CCI79" s="1474" t="s">
        <v>1830</v>
      </c>
      <c r="CCJ79" s="1474" t="s">
        <v>1830</v>
      </c>
      <c r="CCK79" s="1474" t="s">
        <v>1830</v>
      </c>
      <c r="CCL79" s="1474" t="s">
        <v>1830</v>
      </c>
      <c r="CCM79" s="1474" t="s">
        <v>1830</v>
      </c>
      <c r="CCN79" s="1474" t="s">
        <v>1830</v>
      </c>
      <c r="CCO79" s="1474" t="s">
        <v>1830</v>
      </c>
      <c r="CCP79" s="1474" t="s">
        <v>1830</v>
      </c>
      <c r="CCQ79" s="1474" t="s">
        <v>1830</v>
      </c>
      <c r="CCR79" s="1474" t="s">
        <v>1830</v>
      </c>
      <c r="CCS79" s="1474" t="s">
        <v>1830</v>
      </c>
      <c r="CCT79" s="1474" t="s">
        <v>1830</v>
      </c>
      <c r="CCU79" s="1474" t="s">
        <v>1830</v>
      </c>
      <c r="CCV79" s="1474" t="s">
        <v>1830</v>
      </c>
      <c r="CCW79" s="1474" t="s">
        <v>1830</v>
      </c>
      <c r="CCX79" s="1474" t="s">
        <v>1830</v>
      </c>
      <c r="CCY79" s="1474" t="s">
        <v>1830</v>
      </c>
      <c r="CCZ79" s="1474" t="s">
        <v>1830</v>
      </c>
      <c r="CDA79" s="1474" t="s">
        <v>1830</v>
      </c>
      <c r="CDB79" s="1474" t="s">
        <v>1830</v>
      </c>
      <c r="CDC79" s="1474" t="s">
        <v>1830</v>
      </c>
      <c r="CDD79" s="1474" t="s">
        <v>1830</v>
      </c>
      <c r="CDE79" s="1474" t="s">
        <v>1830</v>
      </c>
      <c r="CDF79" s="1474" t="s">
        <v>1830</v>
      </c>
      <c r="CDG79" s="1474" t="s">
        <v>1830</v>
      </c>
      <c r="CDH79" s="1474" t="s">
        <v>1830</v>
      </c>
      <c r="CDI79" s="1474" t="s">
        <v>1830</v>
      </c>
      <c r="CDJ79" s="1474" t="s">
        <v>1830</v>
      </c>
      <c r="CDK79" s="1474" t="s">
        <v>1830</v>
      </c>
      <c r="CDL79" s="1474" t="s">
        <v>1830</v>
      </c>
      <c r="CDM79" s="1474" t="s">
        <v>1830</v>
      </c>
      <c r="CDN79" s="1474" t="s">
        <v>1830</v>
      </c>
      <c r="CDO79" s="1474" t="s">
        <v>1830</v>
      </c>
      <c r="CDP79" s="1474" t="s">
        <v>1830</v>
      </c>
      <c r="CDQ79" s="1474" t="s">
        <v>1830</v>
      </c>
      <c r="CDR79" s="1474" t="s">
        <v>1830</v>
      </c>
      <c r="CDS79" s="1474" t="s">
        <v>1830</v>
      </c>
      <c r="CDT79" s="1474" t="s">
        <v>1830</v>
      </c>
      <c r="CDU79" s="1474" t="s">
        <v>1830</v>
      </c>
      <c r="CDV79" s="1474" t="s">
        <v>1830</v>
      </c>
      <c r="CDW79" s="1474" t="s">
        <v>1830</v>
      </c>
      <c r="CDX79" s="1474" t="s">
        <v>1830</v>
      </c>
      <c r="CDY79" s="1474" t="s">
        <v>1830</v>
      </c>
      <c r="CDZ79" s="1474" t="s">
        <v>1830</v>
      </c>
      <c r="CEA79" s="1474" t="s">
        <v>1830</v>
      </c>
      <c r="CEB79" s="1474" t="s">
        <v>1830</v>
      </c>
      <c r="CEC79" s="1474" t="s">
        <v>1830</v>
      </c>
      <c r="CED79" s="1474" t="s">
        <v>1830</v>
      </c>
      <c r="CEE79" s="1474" t="s">
        <v>1830</v>
      </c>
      <c r="CEF79" s="1474" t="s">
        <v>1830</v>
      </c>
      <c r="CEG79" s="1474" t="s">
        <v>1830</v>
      </c>
      <c r="CEH79" s="1474" t="s">
        <v>1830</v>
      </c>
      <c r="CEI79" s="1474" t="s">
        <v>1830</v>
      </c>
      <c r="CEJ79" s="1474" t="s">
        <v>1830</v>
      </c>
      <c r="CEK79" s="1474" t="s">
        <v>1830</v>
      </c>
      <c r="CEL79" s="1474" t="s">
        <v>1830</v>
      </c>
      <c r="CEM79" s="1474" t="s">
        <v>1830</v>
      </c>
      <c r="CEN79" s="1474" t="s">
        <v>1830</v>
      </c>
      <c r="CEO79" s="1474" t="s">
        <v>1830</v>
      </c>
      <c r="CEP79" s="1474" t="s">
        <v>1830</v>
      </c>
      <c r="CEQ79" s="1474" t="s">
        <v>1830</v>
      </c>
      <c r="CER79" s="1474" t="s">
        <v>1830</v>
      </c>
      <c r="CES79" s="1474" t="s">
        <v>1830</v>
      </c>
      <c r="CET79" s="1474" t="s">
        <v>1830</v>
      </c>
      <c r="CEU79" s="1474" t="s">
        <v>1830</v>
      </c>
      <c r="CEV79" s="1474" t="s">
        <v>1830</v>
      </c>
      <c r="CEW79" s="1474" t="s">
        <v>1830</v>
      </c>
      <c r="CEX79" s="1474" t="s">
        <v>1830</v>
      </c>
      <c r="CEY79" s="1474" t="s">
        <v>1830</v>
      </c>
      <c r="CEZ79" s="1474" t="s">
        <v>1830</v>
      </c>
      <c r="CFA79" s="1474" t="s">
        <v>1830</v>
      </c>
      <c r="CFB79" s="1474" t="s">
        <v>1830</v>
      </c>
      <c r="CFC79" s="1474" t="s">
        <v>1830</v>
      </c>
      <c r="CFD79" s="1474" t="s">
        <v>1830</v>
      </c>
      <c r="CFE79" s="1474" t="s">
        <v>1830</v>
      </c>
      <c r="CFF79" s="1474" t="s">
        <v>1830</v>
      </c>
      <c r="CFG79" s="1474" t="s">
        <v>1830</v>
      </c>
      <c r="CFH79" s="1474" t="s">
        <v>1830</v>
      </c>
      <c r="CFI79" s="1474" t="s">
        <v>1830</v>
      </c>
      <c r="CFJ79" s="1474" t="s">
        <v>1830</v>
      </c>
      <c r="CFK79" s="1474" t="s">
        <v>1830</v>
      </c>
      <c r="CFL79" s="1474" t="s">
        <v>1830</v>
      </c>
      <c r="CFM79" s="1474" t="s">
        <v>1830</v>
      </c>
      <c r="CFN79" s="1474" t="s">
        <v>1830</v>
      </c>
      <c r="CFO79" s="1474" t="s">
        <v>1830</v>
      </c>
      <c r="CFP79" s="1474" t="s">
        <v>1830</v>
      </c>
      <c r="CFQ79" s="1474" t="s">
        <v>1830</v>
      </c>
      <c r="CFR79" s="1474" t="s">
        <v>1830</v>
      </c>
      <c r="CFS79" s="1474" t="s">
        <v>1830</v>
      </c>
      <c r="CFT79" s="1474" t="s">
        <v>1830</v>
      </c>
      <c r="CFU79" s="1474" t="s">
        <v>1830</v>
      </c>
      <c r="CFV79" s="1474" t="s">
        <v>1830</v>
      </c>
      <c r="CFW79" s="1474" t="s">
        <v>1830</v>
      </c>
      <c r="CFX79" s="1474" t="s">
        <v>1830</v>
      </c>
      <c r="CFY79" s="1474" t="s">
        <v>1830</v>
      </c>
      <c r="CFZ79" s="1474" t="s">
        <v>1830</v>
      </c>
      <c r="CGA79" s="1474" t="s">
        <v>1830</v>
      </c>
      <c r="CGB79" s="1474" t="s">
        <v>1830</v>
      </c>
      <c r="CGC79" s="1474" t="s">
        <v>1830</v>
      </c>
      <c r="CGD79" s="1474" t="s">
        <v>1830</v>
      </c>
      <c r="CGE79" s="1474" t="s">
        <v>1830</v>
      </c>
      <c r="CGF79" s="1474" t="s">
        <v>1830</v>
      </c>
      <c r="CGG79" s="1474" t="s">
        <v>1830</v>
      </c>
      <c r="CGH79" s="1474" t="s">
        <v>1830</v>
      </c>
      <c r="CGI79" s="1474" t="s">
        <v>1830</v>
      </c>
      <c r="CGJ79" s="1474" t="s">
        <v>1830</v>
      </c>
      <c r="CGK79" s="1474" t="s">
        <v>1830</v>
      </c>
      <c r="CGL79" s="1474" t="s">
        <v>1830</v>
      </c>
      <c r="CGM79" s="1474" t="s">
        <v>1830</v>
      </c>
      <c r="CGN79" s="1474" t="s">
        <v>1830</v>
      </c>
      <c r="CGO79" s="1474" t="s">
        <v>1830</v>
      </c>
      <c r="CGP79" s="1474" t="s">
        <v>1830</v>
      </c>
      <c r="CGQ79" s="1474" t="s">
        <v>1830</v>
      </c>
      <c r="CGR79" s="1474" t="s">
        <v>1830</v>
      </c>
      <c r="CGS79" s="1474" t="s">
        <v>1830</v>
      </c>
      <c r="CGT79" s="1474" t="s">
        <v>1830</v>
      </c>
      <c r="CGU79" s="1474" t="s">
        <v>1830</v>
      </c>
      <c r="CGV79" s="1474" t="s">
        <v>1830</v>
      </c>
      <c r="CGW79" s="1474" t="s">
        <v>1830</v>
      </c>
      <c r="CGX79" s="1474" t="s">
        <v>1830</v>
      </c>
      <c r="CGY79" s="1474" t="s">
        <v>1830</v>
      </c>
      <c r="CGZ79" s="1474" t="s">
        <v>1830</v>
      </c>
      <c r="CHA79" s="1474" t="s">
        <v>1830</v>
      </c>
      <c r="CHB79" s="1474" t="s">
        <v>1830</v>
      </c>
      <c r="CHC79" s="1474" t="s">
        <v>1830</v>
      </c>
      <c r="CHD79" s="1474" t="s">
        <v>1830</v>
      </c>
      <c r="CHE79" s="1474" t="s">
        <v>1830</v>
      </c>
      <c r="CHF79" s="1474" t="s">
        <v>1830</v>
      </c>
      <c r="CHG79" s="1474" t="s">
        <v>1830</v>
      </c>
      <c r="CHH79" s="1474" t="s">
        <v>1830</v>
      </c>
      <c r="CHI79" s="1474" t="s">
        <v>1830</v>
      </c>
      <c r="CHJ79" s="1474" t="s">
        <v>1830</v>
      </c>
      <c r="CHK79" s="1474" t="s">
        <v>1830</v>
      </c>
      <c r="CHL79" s="1474" t="s">
        <v>1830</v>
      </c>
      <c r="CHM79" s="1474" t="s">
        <v>1830</v>
      </c>
      <c r="CHN79" s="1474" t="s">
        <v>1830</v>
      </c>
      <c r="CHO79" s="1474" t="s">
        <v>1830</v>
      </c>
      <c r="CHP79" s="1474" t="s">
        <v>1830</v>
      </c>
      <c r="CHQ79" s="1474" t="s">
        <v>1830</v>
      </c>
      <c r="CHR79" s="1474" t="s">
        <v>1830</v>
      </c>
      <c r="CHS79" s="1474" t="s">
        <v>1830</v>
      </c>
      <c r="CHT79" s="1474" t="s">
        <v>1830</v>
      </c>
      <c r="CHU79" s="1474" t="s">
        <v>1830</v>
      </c>
      <c r="CHV79" s="1474" t="s">
        <v>1830</v>
      </c>
      <c r="CHW79" s="1474" t="s">
        <v>1830</v>
      </c>
      <c r="CHX79" s="1474" t="s">
        <v>1830</v>
      </c>
      <c r="CHY79" s="1474" t="s">
        <v>1830</v>
      </c>
      <c r="CHZ79" s="1474" t="s">
        <v>1830</v>
      </c>
      <c r="CIA79" s="1474" t="s">
        <v>1830</v>
      </c>
      <c r="CIB79" s="1474" t="s">
        <v>1830</v>
      </c>
      <c r="CIC79" s="1474" t="s">
        <v>1830</v>
      </c>
      <c r="CID79" s="1474" t="s">
        <v>1830</v>
      </c>
      <c r="CIE79" s="1474" t="s">
        <v>1830</v>
      </c>
      <c r="CIF79" s="1474" t="s">
        <v>1830</v>
      </c>
      <c r="CIG79" s="1474" t="s">
        <v>1830</v>
      </c>
      <c r="CIH79" s="1474" t="s">
        <v>1830</v>
      </c>
      <c r="CII79" s="1474" t="s">
        <v>1830</v>
      </c>
      <c r="CIJ79" s="1474" t="s">
        <v>1830</v>
      </c>
      <c r="CIK79" s="1474" t="s">
        <v>1830</v>
      </c>
      <c r="CIL79" s="1474" t="s">
        <v>1830</v>
      </c>
      <c r="CIM79" s="1474" t="s">
        <v>1830</v>
      </c>
      <c r="CIN79" s="1474" t="s">
        <v>1830</v>
      </c>
      <c r="CIO79" s="1474" t="s">
        <v>1830</v>
      </c>
      <c r="CIP79" s="1474" t="s">
        <v>1830</v>
      </c>
      <c r="CIQ79" s="1474" t="s">
        <v>1830</v>
      </c>
      <c r="CIR79" s="1474" t="s">
        <v>1830</v>
      </c>
      <c r="CIS79" s="1474" t="s">
        <v>1830</v>
      </c>
      <c r="CIT79" s="1474" t="s">
        <v>1830</v>
      </c>
      <c r="CIU79" s="1474" t="s">
        <v>1830</v>
      </c>
      <c r="CIV79" s="1474" t="s">
        <v>1830</v>
      </c>
      <c r="CIW79" s="1474" t="s">
        <v>1830</v>
      </c>
      <c r="CIX79" s="1474" t="s">
        <v>1830</v>
      </c>
      <c r="CIY79" s="1474" t="s">
        <v>1830</v>
      </c>
      <c r="CIZ79" s="1474" t="s">
        <v>1830</v>
      </c>
      <c r="CJA79" s="1474" t="s">
        <v>1830</v>
      </c>
      <c r="CJB79" s="1474" t="s">
        <v>1830</v>
      </c>
      <c r="CJC79" s="1474" t="s">
        <v>1830</v>
      </c>
      <c r="CJD79" s="1474" t="s">
        <v>1830</v>
      </c>
      <c r="CJE79" s="1474" t="s">
        <v>1830</v>
      </c>
      <c r="CJF79" s="1474" t="s">
        <v>1830</v>
      </c>
      <c r="CJG79" s="1474" t="s">
        <v>1830</v>
      </c>
      <c r="CJH79" s="1474" t="s">
        <v>1830</v>
      </c>
      <c r="CJI79" s="1474" t="s">
        <v>1830</v>
      </c>
      <c r="CJJ79" s="1474" t="s">
        <v>1830</v>
      </c>
      <c r="CJK79" s="1474" t="s">
        <v>1830</v>
      </c>
      <c r="CJL79" s="1474" t="s">
        <v>1830</v>
      </c>
      <c r="CJM79" s="1474" t="s">
        <v>1830</v>
      </c>
      <c r="CJN79" s="1474" t="s">
        <v>1830</v>
      </c>
      <c r="CJO79" s="1474" t="s">
        <v>1830</v>
      </c>
      <c r="CJP79" s="1474" t="s">
        <v>1830</v>
      </c>
      <c r="CJQ79" s="1474" t="s">
        <v>1830</v>
      </c>
      <c r="CJR79" s="1474" t="s">
        <v>1830</v>
      </c>
      <c r="CJS79" s="1474" t="s">
        <v>1830</v>
      </c>
      <c r="CJT79" s="1474" t="s">
        <v>1830</v>
      </c>
      <c r="CJU79" s="1474" t="s">
        <v>1830</v>
      </c>
      <c r="CJV79" s="1474" t="s">
        <v>1830</v>
      </c>
      <c r="CJW79" s="1474" t="s">
        <v>1830</v>
      </c>
      <c r="CJX79" s="1474" t="s">
        <v>1830</v>
      </c>
      <c r="CJY79" s="1474" t="s">
        <v>1830</v>
      </c>
      <c r="CJZ79" s="1474" t="s">
        <v>1830</v>
      </c>
      <c r="CKA79" s="1474" t="s">
        <v>1830</v>
      </c>
      <c r="CKB79" s="1474" t="s">
        <v>1830</v>
      </c>
      <c r="CKC79" s="1474" t="s">
        <v>1830</v>
      </c>
      <c r="CKD79" s="1474" t="s">
        <v>1830</v>
      </c>
      <c r="CKE79" s="1474" t="s">
        <v>1830</v>
      </c>
      <c r="CKF79" s="1474" t="s">
        <v>1830</v>
      </c>
      <c r="CKG79" s="1474" t="s">
        <v>1830</v>
      </c>
      <c r="CKH79" s="1474" t="s">
        <v>1830</v>
      </c>
      <c r="CKI79" s="1474" t="s">
        <v>1830</v>
      </c>
      <c r="CKJ79" s="1474" t="s">
        <v>1830</v>
      </c>
      <c r="CKK79" s="1474" t="s">
        <v>1830</v>
      </c>
      <c r="CKL79" s="1474" t="s">
        <v>1830</v>
      </c>
      <c r="CKM79" s="1474" t="s">
        <v>1830</v>
      </c>
      <c r="CKN79" s="1474" t="s">
        <v>1830</v>
      </c>
      <c r="CKO79" s="1474" t="s">
        <v>1830</v>
      </c>
      <c r="CKP79" s="1474" t="s">
        <v>1830</v>
      </c>
      <c r="CKQ79" s="1474" t="s">
        <v>1830</v>
      </c>
      <c r="CKR79" s="1474" t="s">
        <v>1830</v>
      </c>
      <c r="CKS79" s="1474" t="s">
        <v>1830</v>
      </c>
      <c r="CKT79" s="1474" t="s">
        <v>1830</v>
      </c>
      <c r="CKU79" s="1474" t="s">
        <v>1830</v>
      </c>
      <c r="CKV79" s="1474" t="s">
        <v>1830</v>
      </c>
      <c r="CKW79" s="1474" t="s">
        <v>1830</v>
      </c>
      <c r="CKX79" s="1474" t="s">
        <v>1830</v>
      </c>
      <c r="CKY79" s="1474" t="s">
        <v>1830</v>
      </c>
      <c r="CKZ79" s="1474" t="s">
        <v>1830</v>
      </c>
      <c r="CLA79" s="1474" t="s">
        <v>1830</v>
      </c>
      <c r="CLB79" s="1474" t="s">
        <v>1830</v>
      </c>
      <c r="CLC79" s="1474" t="s">
        <v>1830</v>
      </c>
      <c r="CLD79" s="1474" t="s">
        <v>1830</v>
      </c>
      <c r="CLE79" s="1474" t="s">
        <v>1830</v>
      </c>
      <c r="CLF79" s="1474" t="s">
        <v>1830</v>
      </c>
      <c r="CLG79" s="1474" t="s">
        <v>1830</v>
      </c>
      <c r="CLH79" s="1474" t="s">
        <v>1830</v>
      </c>
      <c r="CLI79" s="1474" t="s">
        <v>1830</v>
      </c>
      <c r="CLJ79" s="1474" t="s">
        <v>1830</v>
      </c>
      <c r="CLK79" s="1474" t="s">
        <v>1830</v>
      </c>
      <c r="CLL79" s="1474" t="s">
        <v>1830</v>
      </c>
      <c r="CLM79" s="1474" t="s">
        <v>1830</v>
      </c>
      <c r="CLN79" s="1474" t="s">
        <v>1830</v>
      </c>
      <c r="CLO79" s="1474" t="s">
        <v>1830</v>
      </c>
      <c r="CLP79" s="1474" t="s">
        <v>1830</v>
      </c>
      <c r="CLQ79" s="1474" t="s">
        <v>1830</v>
      </c>
      <c r="CLR79" s="1474" t="s">
        <v>1830</v>
      </c>
      <c r="CLS79" s="1474" t="s">
        <v>1830</v>
      </c>
      <c r="CLT79" s="1474" t="s">
        <v>1830</v>
      </c>
      <c r="CLU79" s="1474" t="s">
        <v>1830</v>
      </c>
      <c r="CLV79" s="1474" t="s">
        <v>1830</v>
      </c>
      <c r="CLW79" s="1474" t="s">
        <v>1830</v>
      </c>
      <c r="CLX79" s="1474" t="s">
        <v>1830</v>
      </c>
      <c r="CLY79" s="1474" t="s">
        <v>1830</v>
      </c>
      <c r="CLZ79" s="1474" t="s">
        <v>1830</v>
      </c>
      <c r="CMA79" s="1474" t="s">
        <v>1830</v>
      </c>
      <c r="CMB79" s="1474" t="s">
        <v>1830</v>
      </c>
      <c r="CMC79" s="1474" t="s">
        <v>1830</v>
      </c>
      <c r="CMD79" s="1474" t="s">
        <v>1830</v>
      </c>
      <c r="CME79" s="1474" t="s">
        <v>1830</v>
      </c>
      <c r="CMF79" s="1474" t="s">
        <v>1830</v>
      </c>
      <c r="CMG79" s="1474" t="s">
        <v>1830</v>
      </c>
      <c r="CMH79" s="1474" t="s">
        <v>1830</v>
      </c>
      <c r="CMI79" s="1474" t="s">
        <v>1830</v>
      </c>
      <c r="CMJ79" s="1474" t="s">
        <v>1830</v>
      </c>
      <c r="CMK79" s="1474" t="s">
        <v>1830</v>
      </c>
      <c r="CML79" s="1474" t="s">
        <v>1830</v>
      </c>
      <c r="CMM79" s="1474" t="s">
        <v>1830</v>
      </c>
      <c r="CMN79" s="1474" t="s">
        <v>1830</v>
      </c>
      <c r="CMO79" s="1474" t="s">
        <v>1830</v>
      </c>
      <c r="CMP79" s="1474" t="s">
        <v>1830</v>
      </c>
      <c r="CMQ79" s="1474" t="s">
        <v>1830</v>
      </c>
      <c r="CMR79" s="1474" t="s">
        <v>1830</v>
      </c>
      <c r="CMS79" s="1474" t="s">
        <v>1830</v>
      </c>
      <c r="CMT79" s="1474" t="s">
        <v>1830</v>
      </c>
      <c r="CMU79" s="1474" t="s">
        <v>1830</v>
      </c>
      <c r="CMV79" s="1474" t="s">
        <v>1830</v>
      </c>
      <c r="CMW79" s="1474" t="s">
        <v>1830</v>
      </c>
      <c r="CMX79" s="1474" t="s">
        <v>1830</v>
      </c>
      <c r="CMY79" s="1474" t="s">
        <v>1830</v>
      </c>
      <c r="CMZ79" s="1474" t="s">
        <v>1830</v>
      </c>
      <c r="CNA79" s="1474" t="s">
        <v>1830</v>
      </c>
      <c r="CNB79" s="1474" t="s">
        <v>1830</v>
      </c>
      <c r="CNC79" s="1474" t="s">
        <v>1830</v>
      </c>
      <c r="CND79" s="1474" t="s">
        <v>1830</v>
      </c>
      <c r="CNE79" s="1474" t="s">
        <v>1830</v>
      </c>
      <c r="CNF79" s="1474" t="s">
        <v>1830</v>
      </c>
      <c r="CNG79" s="1474" t="s">
        <v>1830</v>
      </c>
      <c r="CNH79" s="1474" t="s">
        <v>1830</v>
      </c>
      <c r="CNI79" s="1474" t="s">
        <v>1830</v>
      </c>
      <c r="CNJ79" s="1474" t="s">
        <v>1830</v>
      </c>
      <c r="CNK79" s="1474" t="s">
        <v>1830</v>
      </c>
      <c r="CNL79" s="1474" t="s">
        <v>1830</v>
      </c>
      <c r="CNM79" s="1474" t="s">
        <v>1830</v>
      </c>
      <c r="CNN79" s="1474" t="s">
        <v>1830</v>
      </c>
      <c r="CNO79" s="1474" t="s">
        <v>1830</v>
      </c>
      <c r="CNP79" s="1474" t="s">
        <v>1830</v>
      </c>
      <c r="CNQ79" s="1474" t="s">
        <v>1830</v>
      </c>
      <c r="CNR79" s="1474" t="s">
        <v>1830</v>
      </c>
      <c r="CNS79" s="1474" t="s">
        <v>1830</v>
      </c>
      <c r="CNT79" s="1474" t="s">
        <v>1830</v>
      </c>
      <c r="CNU79" s="1474" t="s">
        <v>1830</v>
      </c>
      <c r="CNV79" s="1474" t="s">
        <v>1830</v>
      </c>
      <c r="CNW79" s="1474" t="s">
        <v>1830</v>
      </c>
      <c r="CNX79" s="1474" t="s">
        <v>1830</v>
      </c>
      <c r="CNY79" s="1474" t="s">
        <v>1830</v>
      </c>
      <c r="CNZ79" s="1474" t="s">
        <v>1830</v>
      </c>
      <c r="COA79" s="1474" t="s">
        <v>1830</v>
      </c>
      <c r="COB79" s="1474" t="s">
        <v>1830</v>
      </c>
      <c r="COC79" s="1474" t="s">
        <v>1830</v>
      </c>
      <c r="COD79" s="1474" t="s">
        <v>1830</v>
      </c>
      <c r="COE79" s="1474" t="s">
        <v>1830</v>
      </c>
      <c r="COF79" s="1474" t="s">
        <v>1830</v>
      </c>
      <c r="COG79" s="1474" t="s">
        <v>1830</v>
      </c>
      <c r="COH79" s="1474" t="s">
        <v>1830</v>
      </c>
      <c r="COI79" s="1474" t="s">
        <v>1830</v>
      </c>
      <c r="COJ79" s="1474" t="s">
        <v>1830</v>
      </c>
      <c r="COK79" s="1474" t="s">
        <v>1830</v>
      </c>
      <c r="COL79" s="1474" t="s">
        <v>1830</v>
      </c>
      <c r="COM79" s="1474" t="s">
        <v>1830</v>
      </c>
      <c r="CON79" s="1474" t="s">
        <v>1830</v>
      </c>
      <c r="COO79" s="1474" t="s">
        <v>1830</v>
      </c>
      <c r="COP79" s="1474" t="s">
        <v>1830</v>
      </c>
      <c r="COQ79" s="1474" t="s">
        <v>1830</v>
      </c>
      <c r="COR79" s="1474" t="s">
        <v>1830</v>
      </c>
      <c r="COS79" s="1474" t="s">
        <v>1830</v>
      </c>
      <c r="COT79" s="1474" t="s">
        <v>1830</v>
      </c>
      <c r="COU79" s="1474" t="s">
        <v>1830</v>
      </c>
      <c r="COV79" s="1474" t="s">
        <v>1830</v>
      </c>
      <c r="COW79" s="1474" t="s">
        <v>1830</v>
      </c>
      <c r="COX79" s="1474" t="s">
        <v>1830</v>
      </c>
      <c r="COY79" s="1474" t="s">
        <v>1830</v>
      </c>
      <c r="COZ79" s="1474" t="s">
        <v>1830</v>
      </c>
      <c r="CPA79" s="1474" t="s">
        <v>1830</v>
      </c>
      <c r="CPB79" s="1474" t="s">
        <v>1830</v>
      </c>
      <c r="CPC79" s="1474" t="s">
        <v>1830</v>
      </c>
      <c r="CPD79" s="1474" t="s">
        <v>1830</v>
      </c>
      <c r="CPE79" s="1474" t="s">
        <v>1830</v>
      </c>
      <c r="CPF79" s="1474" t="s">
        <v>1830</v>
      </c>
      <c r="CPG79" s="1474" t="s">
        <v>1830</v>
      </c>
      <c r="CPH79" s="1474" t="s">
        <v>1830</v>
      </c>
      <c r="CPI79" s="1474" t="s">
        <v>1830</v>
      </c>
      <c r="CPJ79" s="1474" t="s">
        <v>1830</v>
      </c>
      <c r="CPK79" s="1474" t="s">
        <v>1830</v>
      </c>
      <c r="CPL79" s="1474" t="s">
        <v>1830</v>
      </c>
      <c r="CPM79" s="1474" t="s">
        <v>1830</v>
      </c>
      <c r="CPN79" s="1474" t="s">
        <v>1830</v>
      </c>
      <c r="CPO79" s="1474" t="s">
        <v>1830</v>
      </c>
      <c r="CPP79" s="1474" t="s">
        <v>1830</v>
      </c>
      <c r="CPQ79" s="1474" t="s">
        <v>1830</v>
      </c>
      <c r="CPR79" s="1474" t="s">
        <v>1830</v>
      </c>
      <c r="CPS79" s="1474" t="s">
        <v>1830</v>
      </c>
      <c r="CPT79" s="1474" t="s">
        <v>1830</v>
      </c>
      <c r="CPU79" s="1474" t="s">
        <v>1830</v>
      </c>
      <c r="CPV79" s="1474" t="s">
        <v>1830</v>
      </c>
      <c r="CPW79" s="1474" t="s">
        <v>1830</v>
      </c>
      <c r="CPX79" s="1474" t="s">
        <v>1830</v>
      </c>
      <c r="CPY79" s="1474" t="s">
        <v>1830</v>
      </c>
      <c r="CPZ79" s="1474" t="s">
        <v>1830</v>
      </c>
      <c r="CQA79" s="1474" t="s">
        <v>1830</v>
      </c>
      <c r="CQB79" s="1474" t="s">
        <v>1830</v>
      </c>
      <c r="CQC79" s="1474" t="s">
        <v>1830</v>
      </c>
      <c r="CQD79" s="1474" t="s">
        <v>1830</v>
      </c>
      <c r="CQE79" s="1474" t="s">
        <v>1830</v>
      </c>
      <c r="CQF79" s="1474" t="s">
        <v>1830</v>
      </c>
      <c r="CQG79" s="1474" t="s">
        <v>1830</v>
      </c>
      <c r="CQH79" s="1474" t="s">
        <v>1830</v>
      </c>
      <c r="CQI79" s="1474" t="s">
        <v>1830</v>
      </c>
      <c r="CQJ79" s="1474" t="s">
        <v>1830</v>
      </c>
      <c r="CQK79" s="1474" t="s">
        <v>1830</v>
      </c>
      <c r="CQL79" s="1474" t="s">
        <v>1830</v>
      </c>
      <c r="CQM79" s="1474" t="s">
        <v>1830</v>
      </c>
      <c r="CQN79" s="1474" t="s">
        <v>1830</v>
      </c>
      <c r="CQO79" s="1474" t="s">
        <v>1830</v>
      </c>
      <c r="CQP79" s="1474" t="s">
        <v>1830</v>
      </c>
      <c r="CQQ79" s="1474" t="s">
        <v>1830</v>
      </c>
      <c r="CQR79" s="1474" t="s">
        <v>1830</v>
      </c>
      <c r="CQS79" s="1474" t="s">
        <v>1830</v>
      </c>
      <c r="CQT79" s="1474" t="s">
        <v>1830</v>
      </c>
      <c r="CQU79" s="1474" t="s">
        <v>1830</v>
      </c>
      <c r="CQV79" s="1474" t="s">
        <v>1830</v>
      </c>
      <c r="CQW79" s="1474" t="s">
        <v>1830</v>
      </c>
      <c r="CQX79" s="1474" t="s">
        <v>1830</v>
      </c>
      <c r="CQY79" s="1474" t="s">
        <v>1830</v>
      </c>
      <c r="CQZ79" s="1474" t="s">
        <v>1830</v>
      </c>
      <c r="CRA79" s="1474" t="s">
        <v>1830</v>
      </c>
      <c r="CRB79" s="1474" t="s">
        <v>1830</v>
      </c>
      <c r="CRC79" s="1474" t="s">
        <v>1830</v>
      </c>
      <c r="CRD79" s="1474" t="s">
        <v>1830</v>
      </c>
      <c r="CRE79" s="1474" t="s">
        <v>1830</v>
      </c>
      <c r="CRF79" s="1474" t="s">
        <v>1830</v>
      </c>
      <c r="CRG79" s="1474" t="s">
        <v>1830</v>
      </c>
      <c r="CRH79" s="1474" t="s">
        <v>1830</v>
      </c>
      <c r="CRI79" s="1474" t="s">
        <v>1830</v>
      </c>
      <c r="CRJ79" s="1474" t="s">
        <v>1830</v>
      </c>
      <c r="CRK79" s="1474" t="s">
        <v>1830</v>
      </c>
      <c r="CRL79" s="1474" t="s">
        <v>1830</v>
      </c>
      <c r="CRM79" s="1474" t="s">
        <v>1830</v>
      </c>
      <c r="CRN79" s="1474" t="s">
        <v>1830</v>
      </c>
      <c r="CRO79" s="1474" t="s">
        <v>1830</v>
      </c>
      <c r="CRP79" s="1474" t="s">
        <v>1830</v>
      </c>
      <c r="CRQ79" s="1474" t="s">
        <v>1830</v>
      </c>
      <c r="CRR79" s="1474" t="s">
        <v>1830</v>
      </c>
      <c r="CRS79" s="1474" t="s">
        <v>1830</v>
      </c>
      <c r="CRT79" s="1474" t="s">
        <v>1830</v>
      </c>
      <c r="CRU79" s="1474" t="s">
        <v>1830</v>
      </c>
      <c r="CRV79" s="1474" t="s">
        <v>1830</v>
      </c>
      <c r="CRW79" s="1474" t="s">
        <v>1830</v>
      </c>
      <c r="CRX79" s="1474" t="s">
        <v>1830</v>
      </c>
      <c r="CRY79" s="1474" t="s">
        <v>1830</v>
      </c>
      <c r="CRZ79" s="1474" t="s">
        <v>1830</v>
      </c>
      <c r="CSA79" s="1474" t="s">
        <v>1830</v>
      </c>
      <c r="CSB79" s="1474" t="s">
        <v>1830</v>
      </c>
      <c r="CSC79" s="1474" t="s">
        <v>1830</v>
      </c>
      <c r="CSD79" s="1474" t="s">
        <v>1830</v>
      </c>
      <c r="CSE79" s="1474" t="s">
        <v>1830</v>
      </c>
      <c r="CSF79" s="1474" t="s">
        <v>1830</v>
      </c>
      <c r="CSG79" s="1474" t="s">
        <v>1830</v>
      </c>
      <c r="CSH79" s="1474" t="s">
        <v>1830</v>
      </c>
      <c r="CSI79" s="1474" t="s">
        <v>1830</v>
      </c>
      <c r="CSJ79" s="1474" t="s">
        <v>1830</v>
      </c>
      <c r="CSK79" s="1474" t="s">
        <v>1830</v>
      </c>
      <c r="CSL79" s="1474" t="s">
        <v>1830</v>
      </c>
      <c r="CSM79" s="1474" t="s">
        <v>1830</v>
      </c>
      <c r="CSN79" s="1474" t="s">
        <v>1830</v>
      </c>
      <c r="CSO79" s="1474" t="s">
        <v>1830</v>
      </c>
      <c r="CSP79" s="1474" t="s">
        <v>1830</v>
      </c>
      <c r="CSQ79" s="1474" t="s">
        <v>1830</v>
      </c>
      <c r="CSR79" s="1474" t="s">
        <v>1830</v>
      </c>
      <c r="CSS79" s="1474" t="s">
        <v>1830</v>
      </c>
      <c r="CST79" s="1474" t="s">
        <v>1830</v>
      </c>
      <c r="CSU79" s="1474" t="s">
        <v>1830</v>
      </c>
      <c r="CSV79" s="1474" t="s">
        <v>1830</v>
      </c>
      <c r="CSW79" s="1474" t="s">
        <v>1830</v>
      </c>
      <c r="CSX79" s="1474" t="s">
        <v>1830</v>
      </c>
      <c r="CSY79" s="1474" t="s">
        <v>1830</v>
      </c>
      <c r="CSZ79" s="1474" t="s">
        <v>1830</v>
      </c>
      <c r="CTA79" s="1474" t="s">
        <v>1830</v>
      </c>
      <c r="CTB79" s="1474" t="s">
        <v>1830</v>
      </c>
      <c r="CTC79" s="1474" t="s">
        <v>1830</v>
      </c>
      <c r="CTD79" s="1474" t="s">
        <v>1830</v>
      </c>
      <c r="CTE79" s="1474" t="s">
        <v>1830</v>
      </c>
      <c r="CTF79" s="1474" t="s">
        <v>1830</v>
      </c>
      <c r="CTG79" s="1474" t="s">
        <v>1830</v>
      </c>
      <c r="CTH79" s="1474" t="s">
        <v>1830</v>
      </c>
      <c r="CTI79" s="1474" t="s">
        <v>1830</v>
      </c>
      <c r="CTJ79" s="1474" t="s">
        <v>1830</v>
      </c>
      <c r="CTK79" s="1474" t="s">
        <v>1830</v>
      </c>
      <c r="CTL79" s="1474" t="s">
        <v>1830</v>
      </c>
      <c r="CTM79" s="1474" t="s">
        <v>1830</v>
      </c>
      <c r="CTN79" s="1474" t="s">
        <v>1830</v>
      </c>
      <c r="CTO79" s="1474" t="s">
        <v>1830</v>
      </c>
      <c r="CTP79" s="1474" t="s">
        <v>1830</v>
      </c>
      <c r="CTQ79" s="1474" t="s">
        <v>1830</v>
      </c>
      <c r="CTR79" s="1474" t="s">
        <v>1830</v>
      </c>
      <c r="CTS79" s="1474" t="s">
        <v>1830</v>
      </c>
      <c r="CTT79" s="1474" t="s">
        <v>1830</v>
      </c>
      <c r="CTU79" s="1474" t="s">
        <v>1830</v>
      </c>
      <c r="CTV79" s="1474" t="s">
        <v>1830</v>
      </c>
      <c r="CTW79" s="1474" t="s">
        <v>1830</v>
      </c>
      <c r="CTX79" s="1474" t="s">
        <v>1830</v>
      </c>
      <c r="CTY79" s="1474" t="s">
        <v>1830</v>
      </c>
      <c r="CTZ79" s="1474" t="s">
        <v>1830</v>
      </c>
      <c r="CUA79" s="1474" t="s">
        <v>1830</v>
      </c>
      <c r="CUB79" s="1474" t="s">
        <v>1830</v>
      </c>
      <c r="CUC79" s="1474" t="s">
        <v>1830</v>
      </c>
      <c r="CUD79" s="1474" t="s">
        <v>1830</v>
      </c>
      <c r="CUE79" s="1474" t="s">
        <v>1830</v>
      </c>
      <c r="CUF79" s="1474" t="s">
        <v>1830</v>
      </c>
      <c r="CUG79" s="1474" t="s">
        <v>1830</v>
      </c>
      <c r="CUH79" s="1474" t="s">
        <v>1830</v>
      </c>
      <c r="CUI79" s="1474" t="s">
        <v>1830</v>
      </c>
      <c r="CUJ79" s="1474" t="s">
        <v>1830</v>
      </c>
      <c r="CUK79" s="1474" t="s">
        <v>1830</v>
      </c>
      <c r="CUL79" s="1474" t="s">
        <v>1830</v>
      </c>
      <c r="CUM79" s="1474" t="s">
        <v>1830</v>
      </c>
      <c r="CUN79" s="1474" t="s">
        <v>1830</v>
      </c>
      <c r="CUO79" s="1474" t="s">
        <v>1830</v>
      </c>
      <c r="CUP79" s="1474" t="s">
        <v>1830</v>
      </c>
      <c r="CUQ79" s="1474" t="s">
        <v>1830</v>
      </c>
      <c r="CUR79" s="1474" t="s">
        <v>1830</v>
      </c>
      <c r="CUS79" s="1474" t="s">
        <v>1830</v>
      </c>
      <c r="CUT79" s="1474" t="s">
        <v>1830</v>
      </c>
      <c r="CUU79" s="1474" t="s">
        <v>1830</v>
      </c>
      <c r="CUV79" s="1474" t="s">
        <v>1830</v>
      </c>
      <c r="CUW79" s="1474" t="s">
        <v>1830</v>
      </c>
      <c r="CUX79" s="1474" t="s">
        <v>1830</v>
      </c>
      <c r="CUY79" s="1474" t="s">
        <v>1830</v>
      </c>
      <c r="CUZ79" s="1474" t="s">
        <v>1830</v>
      </c>
      <c r="CVA79" s="1474" t="s">
        <v>1830</v>
      </c>
      <c r="CVB79" s="1474" t="s">
        <v>1830</v>
      </c>
      <c r="CVC79" s="1474" t="s">
        <v>1830</v>
      </c>
      <c r="CVD79" s="1474" t="s">
        <v>1830</v>
      </c>
      <c r="CVE79" s="1474" t="s">
        <v>1830</v>
      </c>
      <c r="CVF79" s="1474" t="s">
        <v>1830</v>
      </c>
      <c r="CVG79" s="1474" t="s">
        <v>1830</v>
      </c>
      <c r="CVH79" s="1474" t="s">
        <v>1830</v>
      </c>
      <c r="CVI79" s="1474" t="s">
        <v>1830</v>
      </c>
      <c r="CVJ79" s="1474" t="s">
        <v>1830</v>
      </c>
      <c r="CVK79" s="1474" t="s">
        <v>1830</v>
      </c>
      <c r="CVL79" s="1474" t="s">
        <v>1830</v>
      </c>
      <c r="CVM79" s="1474" t="s">
        <v>1830</v>
      </c>
      <c r="CVN79" s="1474" t="s">
        <v>1830</v>
      </c>
      <c r="CVO79" s="1474" t="s">
        <v>1830</v>
      </c>
      <c r="CVP79" s="1474" t="s">
        <v>1830</v>
      </c>
      <c r="CVQ79" s="1474" t="s">
        <v>1830</v>
      </c>
      <c r="CVR79" s="1474" t="s">
        <v>1830</v>
      </c>
      <c r="CVS79" s="1474" t="s">
        <v>1830</v>
      </c>
      <c r="CVT79" s="1474" t="s">
        <v>1830</v>
      </c>
      <c r="CVU79" s="1474" t="s">
        <v>1830</v>
      </c>
      <c r="CVV79" s="1474" t="s">
        <v>1830</v>
      </c>
      <c r="CVW79" s="1474" t="s">
        <v>1830</v>
      </c>
      <c r="CVX79" s="1474" t="s">
        <v>1830</v>
      </c>
      <c r="CVY79" s="1474" t="s">
        <v>1830</v>
      </c>
      <c r="CVZ79" s="1474" t="s">
        <v>1830</v>
      </c>
      <c r="CWA79" s="1474" t="s">
        <v>1830</v>
      </c>
      <c r="CWB79" s="1474" t="s">
        <v>1830</v>
      </c>
      <c r="CWC79" s="1474" t="s">
        <v>1830</v>
      </c>
      <c r="CWD79" s="1474" t="s">
        <v>1830</v>
      </c>
      <c r="CWE79" s="1474" t="s">
        <v>1830</v>
      </c>
      <c r="CWF79" s="1474" t="s">
        <v>1830</v>
      </c>
      <c r="CWG79" s="1474" t="s">
        <v>1830</v>
      </c>
      <c r="CWH79" s="1474" t="s">
        <v>1830</v>
      </c>
      <c r="CWI79" s="1474" t="s">
        <v>1830</v>
      </c>
      <c r="CWJ79" s="1474" t="s">
        <v>1830</v>
      </c>
      <c r="CWK79" s="1474" t="s">
        <v>1830</v>
      </c>
      <c r="CWL79" s="1474" t="s">
        <v>1830</v>
      </c>
      <c r="CWM79" s="1474" t="s">
        <v>1830</v>
      </c>
      <c r="CWN79" s="1474" t="s">
        <v>1830</v>
      </c>
      <c r="CWO79" s="1474" t="s">
        <v>1830</v>
      </c>
      <c r="CWP79" s="1474" t="s">
        <v>1830</v>
      </c>
      <c r="CWQ79" s="1474" t="s">
        <v>1830</v>
      </c>
      <c r="CWR79" s="1474" t="s">
        <v>1830</v>
      </c>
      <c r="CWS79" s="1474" t="s">
        <v>1830</v>
      </c>
      <c r="CWT79" s="1474" t="s">
        <v>1830</v>
      </c>
      <c r="CWU79" s="1474" t="s">
        <v>1830</v>
      </c>
      <c r="CWV79" s="1474" t="s">
        <v>1830</v>
      </c>
      <c r="CWW79" s="1474" t="s">
        <v>1830</v>
      </c>
      <c r="CWX79" s="1474" t="s">
        <v>1830</v>
      </c>
      <c r="CWY79" s="1474" t="s">
        <v>1830</v>
      </c>
      <c r="CWZ79" s="1474" t="s">
        <v>1830</v>
      </c>
      <c r="CXA79" s="1474" t="s">
        <v>1830</v>
      </c>
      <c r="CXB79" s="1474" t="s">
        <v>1830</v>
      </c>
      <c r="CXC79" s="1474" t="s">
        <v>1830</v>
      </c>
      <c r="CXD79" s="1474" t="s">
        <v>1830</v>
      </c>
      <c r="CXE79" s="1474" t="s">
        <v>1830</v>
      </c>
      <c r="CXF79" s="1474" t="s">
        <v>1830</v>
      </c>
      <c r="CXG79" s="1474" t="s">
        <v>1830</v>
      </c>
      <c r="CXH79" s="1474" t="s">
        <v>1830</v>
      </c>
      <c r="CXI79" s="1474" t="s">
        <v>1830</v>
      </c>
      <c r="CXJ79" s="1474" t="s">
        <v>1830</v>
      </c>
      <c r="CXK79" s="1474" t="s">
        <v>1830</v>
      </c>
      <c r="CXL79" s="1474" t="s">
        <v>1830</v>
      </c>
      <c r="CXM79" s="1474" t="s">
        <v>1830</v>
      </c>
      <c r="CXN79" s="1474" t="s">
        <v>1830</v>
      </c>
      <c r="CXO79" s="1474" t="s">
        <v>1830</v>
      </c>
      <c r="CXP79" s="1474" t="s">
        <v>1830</v>
      </c>
      <c r="CXQ79" s="1474" t="s">
        <v>1830</v>
      </c>
      <c r="CXR79" s="1474" t="s">
        <v>1830</v>
      </c>
      <c r="CXS79" s="1474" t="s">
        <v>1830</v>
      </c>
      <c r="CXT79" s="1474" t="s">
        <v>1830</v>
      </c>
      <c r="CXU79" s="1474" t="s">
        <v>1830</v>
      </c>
      <c r="CXV79" s="1474" t="s">
        <v>1830</v>
      </c>
      <c r="CXW79" s="1474" t="s">
        <v>1830</v>
      </c>
      <c r="CXX79" s="1474" t="s">
        <v>1830</v>
      </c>
      <c r="CXY79" s="1474" t="s">
        <v>1830</v>
      </c>
      <c r="CXZ79" s="1474" t="s">
        <v>1830</v>
      </c>
      <c r="CYA79" s="1474" t="s">
        <v>1830</v>
      </c>
      <c r="CYB79" s="1474" t="s">
        <v>1830</v>
      </c>
      <c r="CYC79" s="1474" t="s">
        <v>1830</v>
      </c>
      <c r="CYD79" s="1474" t="s">
        <v>1830</v>
      </c>
      <c r="CYE79" s="1474" t="s">
        <v>1830</v>
      </c>
      <c r="CYF79" s="1474" t="s">
        <v>1830</v>
      </c>
      <c r="CYG79" s="1474" t="s">
        <v>1830</v>
      </c>
      <c r="CYH79" s="1474" t="s">
        <v>1830</v>
      </c>
      <c r="CYI79" s="1474" t="s">
        <v>1830</v>
      </c>
      <c r="CYJ79" s="1474" t="s">
        <v>1830</v>
      </c>
      <c r="CYK79" s="1474" t="s">
        <v>1830</v>
      </c>
      <c r="CYL79" s="1474" t="s">
        <v>1830</v>
      </c>
      <c r="CYM79" s="1474" t="s">
        <v>1830</v>
      </c>
      <c r="CYN79" s="1474" t="s">
        <v>1830</v>
      </c>
      <c r="CYO79" s="1474" t="s">
        <v>1830</v>
      </c>
      <c r="CYP79" s="1474" t="s">
        <v>1830</v>
      </c>
      <c r="CYQ79" s="1474" t="s">
        <v>1830</v>
      </c>
      <c r="CYR79" s="1474" t="s">
        <v>1830</v>
      </c>
      <c r="CYS79" s="1474" t="s">
        <v>1830</v>
      </c>
      <c r="CYT79" s="1474" t="s">
        <v>1830</v>
      </c>
      <c r="CYU79" s="1474" t="s">
        <v>1830</v>
      </c>
      <c r="CYV79" s="1474" t="s">
        <v>1830</v>
      </c>
      <c r="CYW79" s="1474" t="s">
        <v>1830</v>
      </c>
      <c r="CYX79" s="1474" t="s">
        <v>1830</v>
      </c>
      <c r="CYY79" s="1474" t="s">
        <v>1830</v>
      </c>
      <c r="CYZ79" s="1474" t="s">
        <v>1830</v>
      </c>
      <c r="CZA79" s="1474" t="s">
        <v>1830</v>
      </c>
      <c r="CZB79" s="1474" t="s">
        <v>1830</v>
      </c>
      <c r="CZC79" s="1474" t="s">
        <v>1830</v>
      </c>
      <c r="CZD79" s="1474" t="s">
        <v>1830</v>
      </c>
      <c r="CZE79" s="1474" t="s">
        <v>1830</v>
      </c>
      <c r="CZF79" s="1474" t="s">
        <v>1830</v>
      </c>
      <c r="CZG79" s="1474" t="s">
        <v>1830</v>
      </c>
      <c r="CZH79" s="1474" t="s">
        <v>1830</v>
      </c>
      <c r="CZI79" s="1474" t="s">
        <v>1830</v>
      </c>
      <c r="CZJ79" s="1474" t="s">
        <v>1830</v>
      </c>
      <c r="CZK79" s="1474" t="s">
        <v>1830</v>
      </c>
      <c r="CZL79" s="1474" t="s">
        <v>1830</v>
      </c>
      <c r="CZM79" s="1474" t="s">
        <v>1830</v>
      </c>
      <c r="CZN79" s="1474" t="s">
        <v>1830</v>
      </c>
      <c r="CZO79" s="1474" t="s">
        <v>1830</v>
      </c>
      <c r="CZP79" s="1474" t="s">
        <v>1830</v>
      </c>
      <c r="CZQ79" s="1474" t="s">
        <v>1830</v>
      </c>
      <c r="CZR79" s="1474" t="s">
        <v>1830</v>
      </c>
      <c r="CZS79" s="1474" t="s">
        <v>1830</v>
      </c>
      <c r="CZT79" s="1474" t="s">
        <v>1830</v>
      </c>
      <c r="CZU79" s="1474" t="s">
        <v>1830</v>
      </c>
      <c r="CZV79" s="1474" t="s">
        <v>1830</v>
      </c>
      <c r="CZW79" s="1474" t="s">
        <v>1830</v>
      </c>
      <c r="CZX79" s="1474" t="s">
        <v>1830</v>
      </c>
      <c r="CZY79" s="1474" t="s">
        <v>1830</v>
      </c>
      <c r="CZZ79" s="1474" t="s">
        <v>1830</v>
      </c>
      <c r="DAA79" s="1474" t="s">
        <v>1830</v>
      </c>
      <c r="DAB79" s="1474" t="s">
        <v>1830</v>
      </c>
      <c r="DAC79" s="1474" t="s">
        <v>1830</v>
      </c>
      <c r="DAD79" s="1474" t="s">
        <v>1830</v>
      </c>
      <c r="DAE79" s="1474" t="s">
        <v>1830</v>
      </c>
      <c r="DAF79" s="1474" t="s">
        <v>1830</v>
      </c>
      <c r="DAG79" s="1474" t="s">
        <v>1830</v>
      </c>
      <c r="DAH79" s="1474" t="s">
        <v>1830</v>
      </c>
      <c r="DAI79" s="1474" t="s">
        <v>1830</v>
      </c>
      <c r="DAJ79" s="1474" t="s">
        <v>1830</v>
      </c>
      <c r="DAK79" s="1474" t="s">
        <v>1830</v>
      </c>
      <c r="DAL79" s="1474" t="s">
        <v>1830</v>
      </c>
      <c r="DAM79" s="1474" t="s">
        <v>1830</v>
      </c>
      <c r="DAN79" s="1474" t="s">
        <v>1830</v>
      </c>
      <c r="DAO79" s="1474" t="s">
        <v>1830</v>
      </c>
      <c r="DAP79" s="1474" t="s">
        <v>1830</v>
      </c>
      <c r="DAQ79" s="1474" t="s">
        <v>1830</v>
      </c>
      <c r="DAR79" s="1474" t="s">
        <v>1830</v>
      </c>
      <c r="DAS79" s="1474" t="s">
        <v>1830</v>
      </c>
      <c r="DAT79" s="1474" t="s">
        <v>1830</v>
      </c>
      <c r="DAU79" s="1474" t="s">
        <v>1830</v>
      </c>
      <c r="DAV79" s="1474" t="s">
        <v>1830</v>
      </c>
      <c r="DAW79" s="1474" t="s">
        <v>1830</v>
      </c>
      <c r="DAX79" s="1474" t="s">
        <v>1830</v>
      </c>
      <c r="DAY79" s="1474" t="s">
        <v>1830</v>
      </c>
      <c r="DAZ79" s="1474" t="s">
        <v>1830</v>
      </c>
      <c r="DBA79" s="1474" t="s">
        <v>1830</v>
      </c>
      <c r="DBB79" s="1474" t="s">
        <v>1830</v>
      </c>
      <c r="DBC79" s="1474" t="s">
        <v>1830</v>
      </c>
      <c r="DBD79" s="1474" t="s">
        <v>1830</v>
      </c>
      <c r="DBE79" s="1474" t="s">
        <v>1830</v>
      </c>
      <c r="DBF79" s="1474" t="s">
        <v>1830</v>
      </c>
      <c r="DBG79" s="1474" t="s">
        <v>1830</v>
      </c>
      <c r="DBH79" s="1474" t="s">
        <v>1830</v>
      </c>
      <c r="DBI79" s="1474" t="s">
        <v>1830</v>
      </c>
      <c r="DBJ79" s="1474" t="s">
        <v>1830</v>
      </c>
      <c r="DBK79" s="1474" t="s">
        <v>1830</v>
      </c>
      <c r="DBL79" s="1474" t="s">
        <v>1830</v>
      </c>
      <c r="DBM79" s="1474" t="s">
        <v>1830</v>
      </c>
      <c r="DBN79" s="1474" t="s">
        <v>1830</v>
      </c>
      <c r="DBO79" s="1474" t="s">
        <v>1830</v>
      </c>
      <c r="DBP79" s="1474" t="s">
        <v>1830</v>
      </c>
      <c r="DBQ79" s="1474" t="s">
        <v>1830</v>
      </c>
      <c r="DBR79" s="1474" t="s">
        <v>1830</v>
      </c>
      <c r="DBS79" s="1474" t="s">
        <v>1830</v>
      </c>
      <c r="DBT79" s="1474" t="s">
        <v>1830</v>
      </c>
      <c r="DBU79" s="1474" t="s">
        <v>1830</v>
      </c>
      <c r="DBV79" s="1474" t="s">
        <v>1830</v>
      </c>
      <c r="DBW79" s="1474" t="s">
        <v>1830</v>
      </c>
      <c r="DBX79" s="1474" t="s">
        <v>1830</v>
      </c>
      <c r="DBY79" s="1474" t="s">
        <v>1830</v>
      </c>
      <c r="DBZ79" s="1474" t="s">
        <v>1830</v>
      </c>
      <c r="DCA79" s="1474" t="s">
        <v>1830</v>
      </c>
      <c r="DCB79" s="1474" t="s">
        <v>1830</v>
      </c>
      <c r="DCC79" s="1474" t="s">
        <v>1830</v>
      </c>
      <c r="DCD79" s="1474" t="s">
        <v>1830</v>
      </c>
      <c r="DCE79" s="1474" t="s">
        <v>1830</v>
      </c>
      <c r="DCF79" s="1474" t="s">
        <v>1830</v>
      </c>
      <c r="DCG79" s="1474" t="s">
        <v>1830</v>
      </c>
      <c r="DCH79" s="1474" t="s">
        <v>1830</v>
      </c>
      <c r="DCI79" s="1474" t="s">
        <v>1830</v>
      </c>
      <c r="DCJ79" s="1474" t="s">
        <v>1830</v>
      </c>
      <c r="DCK79" s="1474" t="s">
        <v>1830</v>
      </c>
      <c r="DCL79" s="1474" t="s">
        <v>1830</v>
      </c>
      <c r="DCM79" s="1474" t="s">
        <v>1830</v>
      </c>
      <c r="DCN79" s="1474" t="s">
        <v>1830</v>
      </c>
      <c r="DCO79" s="1474" t="s">
        <v>1830</v>
      </c>
      <c r="DCP79" s="1474" t="s">
        <v>1830</v>
      </c>
      <c r="DCQ79" s="1474" t="s">
        <v>1830</v>
      </c>
      <c r="DCR79" s="1474" t="s">
        <v>1830</v>
      </c>
      <c r="DCS79" s="1474" t="s">
        <v>1830</v>
      </c>
      <c r="DCT79" s="1474" t="s">
        <v>1830</v>
      </c>
      <c r="DCU79" s="1474" t="s">
        <v>1830</v>
      </c>
      <c r="DCV79" s="1474" t="s">
        <v>1830</v>
      </c>
      <c r="DCW79" s="1474" t="s">
        <v>1830</v>
      </c>
      <c r="DCX79" s="1474" t="s">
        <v>1830</v>
      </c>
      <c r="DCY79" s="1474" t="s">
        <v>1830</v>
      </c>
      <c r="DCZ79" s="1474" t="s">
        <v>1830</v>
      </c>
      <c r="DDA79" s="1474" t="s">
        <v>1830</v>
      </c>
      <c r="DDB79" s="1474" t="s">
        <v>1830</v>
      </c>
      <c r="DDC79" s="1474" t="s">
        <v>1830</v>
      </c>
      <c r="DDD79" s="1474" t="s">
        <v>1830</v>
      </c>
      <c r="DDE79" s="1474" t="s">
        <v>1830</v>
      </c>
      <c r="DDF79" s="1474" t="s">
        <v>1830</v>
      </c>
      <c r="DDG79" s="1474" t="s">
        <v>1830</v>
      </c>
      <c r="DDH79" s="1474" t="s">
        <v>1830</v>
      </c>
      <c r="DDI79" s="1474" t="s">
        <v>1830</v>
      </c>
      <c r="DDJ79" s="1474" t="s">
        <v>1830</v>
      </c>
      <c r="DDK79" s="1474" t="s">
        <v>1830</v>
      </c>
      <c r="DDL79" s="1474" t="s">
        <v>1830</v>
      </c>
      <c r="DDM79" s="1474" t="s">
        <v>1830</v>
      </c>
      <c r="DDN79" s="1474" t="s">
        <v>1830</v>
      </c>
      <c r="DDO79" s="1474" t="s">
        <v>1830</v>
      </c>
      <c r="DDP79" s="1474" t="s">
        <v>1830</v>
      </c>
      <c r="DDQ79" s="1474" t="s">
        <v>1830</v>
      </c>
      <c r="DDR79" s="1474" t="s">
        <v>1830</v>
      </c>
      <c r="DDS79" s="1474" t="s">
        <v>1830</v>
      </c>
      <c r="DDT79" s="1474" t="s">
        <v>1830</v>
      </c>
      <c r="DDU79" s="1474" t="s">
        <v>1830</v>
      </c>
      <c r="DDV79" s="1474" t="s">
        <v>1830</v>
      </c>
      <c r="DDW79" s="1474" t="s">
        <v>1830</v>
      </c>
      <c r="DDX79" s="1474" t="s">
        <v>1830</v>
      </c>
      <c r="DDY79" s="1474" t="s">
        <v>1830</v>
      </c>
      <c r="DDZ79" s="1474" t="s">
        <v>1830</v>
      </c>
      <c r="DEA79" s="1474" t="s">
        <v>1830</v>
      </c>
      <c r="DEB79" s="1474" t="s">
        <v>1830</v>
      </c>
      <c r="DEC79" s="1474" t="s">
        <v>1830</v>
      </c>
      <c r="DED79" s="1474" t="s">
        <v>1830</v>
      </c>
      <c r="DEE79" s="1474" t="s">
        <v>1830</v>
      </c>
      <c r="DEF79" s="1474" t="s">
        <v>1830</v>
      </c>
      <c r="DEG79" s="1474" t="s">
        <v>1830</v>
      </c>
      <c r="DEH79" s="1474" t="s">
        <v>1830</v>
      </c>
      <c r="DEI79" s="1474" t="s">
        <v>1830</v>
      </c>
      <c r="DEJ79" s="1474" t="s">
        <v>1830</v>
      </c>
      <c r="DEK79" s="1474" t="s">
        <v>1830</v>
      </c>
      <c r="DEL79" s="1474" t="s">
        <v>1830</v>
      </c>
      <c r="DEM79" s="1474" t="s">
        <v>1830</v>
      </c>
      <c r="DEN79" s="1474" t="s">
        <v>1830</v>
      </c>
      <c r="DEO79" s="1474" t="s">
        <v>1830</v>
      </c>
      <c r="DEP79" s="1474" t="s">
        <v>1830</v>
      </c>
      <c r="DEQ79" s="1474" t="s">
        <v>1830</v>
      </c>
      <c r="DER79" s="1474" t="s">
        <v>1830</v>
      </c>
      <c r="DES79" s="1474" t="s">
        <v>1830</v>
      </c>
      <c r="DET79" s="1474" t="s">
        <v>1830</v>
      </c>
      <c r="DEU79" s="1474" t="s">
        <v>1830</v>
      </c>
      <c r="DEV79" s="1474" t="s">
        <v>1830</v>
      </c>
      <c r="DEW79" s="1474" t="s">
        <v>1830</v>
      </c>
      <c r="DEX79" s="1474" t="s">
        <v>1830</v>
      </c>
      <c r="DEY79" s="1474" t="s">
        <v>1830</v>
      </c>
      <c r="DEZ79" s="1474" t="s">
        <v>1830</v>
      </c>
      <c r="DFA79" s="1474" t="s">
        <v>1830</v>
      </c>
      <c r="DFB79" s="1474" t="s">
        <v>1830</v>
      </c>
      <c r="DFC79" s="1474" t="s">
        <v>1830</v>
      </c>
      <c r="DFD79" s="1474" t="s">
        <v>1830</v>
      </c>
      <c r="DFE79" s="1474" t="s">
        <v>1830</v>
      </c>
      <c r="DFF79" s="1474" t="s">
        <v>1830</v>
      </c>
      <c r="DFG79" s="1474" t="s">
        <v>1830</v>
      </c>
      <c r="DFH79" s="1474" t="s">
        <v>1830</v>
      </c>
      <c r="DFI79" s="1474" t="s">
        <v>1830</v>
      </c>
      <c r="DFJ79" s="1474" t="s">
        <v>1830</v>
      </c>
      <c r="DFK79" s="1474" t="s">
        <v>1830</v>
      </c>
      <c r="DFL79" s="1474" t="s">
        <v>1830</v>
      </c>
      <c r="DFM79" s="1474" t="s">
        <v>1830</v>
      </c>
      <c r="DFN79" s="1474" t="s">
        <v>1830</v>
      </c>
      <c r="DFO79" s="1474" t="s">
        <v>1830</v>
      </c>
      <c r="DFP79" s="1474" t="s">
        <v>1830</v>
      </c>
      <c r="DFQ79" s="1474" t="s">
        <v>1830</v>
      </c>
      <c r="DFR79" s="1474" t="s">
        <v>1830</v>
      </c>
      <c r="DFS79" s="1474" t="s">
        <v>1830</v>
      </c>
      <c r="DFT79" s="1474" t="s">
        <v>1830</v>
      </c>
      <c r="DFU79" s="1474" t="s">
        <v>1830</v>
      </c>
      <c r="DFV79" s="1474" t="s">
        <v>1830</v>
      </c>
      <c r="DFW79" s="1474" t="s">
        <v>1830</v>
      </c>
      <c r="DFX79" s="1474" t="s">
        <v>1830</v>
      </c>
      <c r="DFY79" s="1474" t="s">
        <v>1830</v>
      </c>
      <c r="DFZ79" s="1474" t="s">
        <v>1830</v>
      </c>
      <c r="DGA79" s="1474" t="s">
        <v>1830</v>
      </c>
      <c r="DGB79" s="1474" t="s">
        <v>1830</v>
      </c>
      <c r="DGC79" s="1474" t="s">
        <v>1830</v>
      </c>
      <c r="DGD79" s="1474" t="s">
        <v>1830</v>
      </c>
      <c r="DGE79" s="1474" t="s">
        <v>1830</v>
      </c>
      <c r="DGF79" s="1474" t="s">
        <v>1830</v>
      </c>
      <c r="DGG79" s="1474" t="s">
        <v>1830</v>
      </c>
      <c r="DGH79" s="1474" t="s">
        <v>1830</v>
      </c>
      <c r="DGI79" s="1474" t="s">
        <v>1830</v>
      </c>
      <c r="DGJ79" s="1474" t="s">
        <v>1830</v>
      </c>
      <c r="DGK79" s="1474" t="s">
        <v>1830</v>
      </c>
      <c r="DGL79" s="1474" t="s">
        <v>1830</v>
      </c>
      <c r="DGM79" s="1474" t="s">
        <v>1830</v>
      </c>
      <c r="DGN79" s="1474" t="s">
        <v>1830</v>
      </c>
      <c r="DGO79" s="1474" t="s">
        <v>1830</v>
      </c>
      <c r="DGP79" s="1474" t="s">
        <v>1830</v>
      </c>
      <c r="DGQ79" s="1474" t="s">
        <v>1830</v>
      </c>
      <c r="DGR79" s="1474" t="s">
        <v>1830</v>
      </c>
      <c r="DGS79" s="1474" t="s">
        <v>1830</v>
      </c>
      <c r="DGT79" s="1474" t="s">
        <v>1830</v>
      </c>
      <c r="DGU79" s="1474" t="s">
        <v>1830</v>
      </c>
      <c r="DGV79" s="1474" t="s">
        <v>1830</v>
      </c>
      <c r="DGW79" s="1474" t="s">
        <v>1830</v>
      </c>
      <c r="DGX79" s="1474" t="s">
        <v>1830</v>
      </c>
      <c r="DGY79" s="1474" t="s">
        <v>1830</v>
      </c>
      <c r="DGZ79" s="1474" t="s">
        <v>1830</v>
      </c>
      <c r="DHA79" s="1474" t="s">
        <v>1830</v>
      </c>
      <c r="DHB79" s="1474" t="s">
        <v>1830</v>
      </c>
      <c r="DHC79" s="1474" t="s">
        <v>1830</v>
      </c>
      <c r="DHD79" s="1474" t="s">
        <v>1830</v>
      </c>
      <c r="DHE79" s="1474" t="s">
        <v>1830</v>
      </c>
      <c r="DHF79" s="1474" t="s">
        <v>1830</v>
      </c>
      <c r="DHG79" s="1474" t="s">
        <v>1830</v>
      </c>
      <c r="DHH79" s="1474" t="s">
        <v>1830</v>
      </c>
      <c r="DHI79" s="1474" t="s">
        <v>1830</v>
      </c>
      <c r="DHJ79" s="1474" t="s">
        <v>1830</v>
      </c>
      <c r="DHK79" s="1474" t="s">
        <v>1830</v>
      </c>
      <c r="DHL79" s="1474" t="s">
        <v>1830</v>
      </c>
      <c r="DHM79" s="1474" t="s">
        <v>1830</v>
      </c>
      <c r="DHN79" s="1474" t="s">
        <v>1830</v>
      </c>
      <c r="DHO79" s="1474" t="s">
        <v>1830</v>
      </c>
      <c r="DHP79" s="1474" t="s">
        <v>1830</v>
      </c>
      <c r="DHQ79" s="1474" t="s">
        <v>1830</v>
      </c>
      <c r="DHR79" s="1474" t="s">
        <v>1830</v>
      </c>
      <c r="DHS79" s="1474" t="s">
        <v>1830</v>
      </c>
      <c r="DHT79" s="1474" t="s">
        <v>1830</v>
      </c>
      <c r="DHU79" s="1474" t="s">
        <v>1830</v>
      </c>
      <c r="DHV79" s="1474" t="s">
        <v>1830</v>
      </c>
      <c r="DHW79" s="1474" t="s">
        <v>1830</v>
      </c>
      <c r="DHX79" s="1474" t="s">
        <v>1830</v>
      </c>
      <c r="DHY79" s="1474" t="s">
        <v>1830</v>
      </c>
      <c r="DHZ79" s="1474" t="s">
        <v>1830</v>
      </c>
      <c r="DIA79" s="1474" t="s">
        <v>1830</v>
      </c>
      <c r="DIB79" s="1474" t="s">
        <v>1830</v>
      </c>
      <c r="DIC79" s="1474" t="s">
        <v>1830</v>
      </c>
      <c r="DID79" s="1474" t="s">
        <v>1830</v>
      </c>
      <c r="DIE79" s="1474" t="s">
        <v>1830</v>
      </c>
      <c r="DIF79" s="1474" t="s">
        <v>1830</v>
      </c>
      <c r="DIG79" s="1474" t="s">
        <v>1830</v>
      </c>
      <c r="DIH79" s="1474" t="s">
        <v>1830</v>
      </c>
      <c r="DII79" s="1474" t="s">
        <v>1830</v>
      </c>
      <c r="DIJ79" s="1474" t="s">
        <v>1830</v>
      </c>
      <c r="DIK79" s="1474" t="s">
        <v>1830</v>
      </c>
      <c r="DIL79" s="1474" t="s">
        <v>1830</v>
      </c>
      <c r="DIM79" s="1474" t="s">
        <v>1830</v>
      </c>
      <c r="DIN79" s="1474" t="s">
        <v>1830</v>
      </c>
      <c r="DIO79" s="1474" t="s">
        <v>1830</v>
      </c>
      <c r="DIP79" s="1474" t="s">
        <v>1830</v>
      </c>
      <c r="DIQ79" s="1474" t="s">
        <v>1830</v>
      </c>
      <c r="DIR79" s="1474" t="s">
        <v>1830</v>
      </c>
      <c r="DIS79" s="1474" t="s">
        <v>1830</v>
      </c>
      <c r="DIT79" s="1474" t="s">
        <v>1830</v>
      </c>
      <c r="DIU79" s="1474" t="s">
        <v>1830</v>
      </c>
      <c r="DIV79" s="1474" t="s">
        <v>1830</v>
      </c>
      <c r="DIW79" s="1474" t="s">
        <v>1830</v>
      </c>
      <c r="DIX79" s="1474" t="s">
        <v>1830</v>
      </c>
      <c r="DIY79" s="1474" t="s">
        <v>1830</v>
      </c>
      <c r="DIZ79" s="1474" t="s">
        <v>1830</v>
      </c>
      <c r="DJA79" s="1474" t="s">
        <v>1830</v>
      </c>
      <c r="DJB79" s="1474" t="s">
        <v>1830</v>
      </c>
      <c r="DJC79" s="1474" t="s">
        <v>1830</v>
      </c>
      <c r="DJD79" s="1474" t="s">
        <v>1830</v>
      </c>
      <c r="DJE79" s="1474" t="s">
        <v>1830</v>
      </c>
      <c r="DJF79" s="1474" t="s">
        <v>1830</v>
      </c>
      <c r="DJG79" s="1474" t="s">
        <v>1830</v>
      </c>
      <c r="DJH79" s="1474" t="s">
        <v>1830</v>
      </c>
      <c r="DJI79" s="1474" t="s">
        <v>1830</v>
      </c>
      <c r="DJJ79" s="1474" t="s">
        <v>1830</v>
      </c>
      <c r="DJK79" s="1474" t="s">
        <v>1830</v>
      </c>
      <c r="DJL79" s="1474" t="s">
        <v>1830</v>
      </c>
      <c r="DJM79" s="1474" t="s">
        <v>1830</v>
      </c>
      <c r="DJN79" s="1474" t="s">
        <v>1830</v>
      </c>
      <c r="DJO79" s="1474" t="s">
        <v>1830</v>
      </c>
      <c r="DJP79" s="1474" t="s">
        <v>1830</v>
      </c>
      <c r="DJQ79" s="1474" t="s">
        <v>1830</v>
      </c>
      <c r="DJR79" s="1474" t="s">
        <v>1830</v>
      </c>
      <c r="DJS79" s="1474" t="s">
        <v>1830</v>
      </c>
      <c r="DJT79" s="1474" t="s">
        <v>1830</v>
      </c>
      <c r="DJU79" s="1474" t="s">
        <v>1830</v>
      </c>
      <c r="DJV79" s="1474" t="s">
        <v>1830</v>
      </c>
      <c r="DJW79" s="1474" t="s">
        <v>1830</v>
      </c>
      <c r="DJX79" s="1474" t="s">
        <v>1830</v>
      </c>
      <c r="DJY79" s="1474" t="s">
        <v>1830</v>
      </c>
      <c r="DJZ79" s="1474" t="s">
        <v>1830</v>
      </c>
      <c r="DKA79" s="1474" t="s">
        <v>1830</v>
      </c>
      <c r="DKB79" s="1474" t="s">
        <v>1830</v>
      </c>
      <c r="DKC79" s="1474" t="s">
        <v>1830</v>
      </c>
      <c r="DKD79" s="1474" t="s">
        <v>1830</v>
      </c>
      <c r="DKE79" s="1474" t="s">
        <v>1830</v>
      </c>
      <c r="DKF79" s="1474" t="s">
        <v>1830</v>
      </c>
      <c r="DKG79" s="1474" t="s">
        <v>1830</v>
      </c>
      <c r="DKH79" s="1474" t="s">
        <v>1830</v>
      </c>
      <c r="DKI79" s="1474" t="s">
        <v>1830</v>
      </c>
      <c r="DKJ79" s="1474" t="s">
        <v>1830</v>
      </c>
      <c r="DKK79" s="1474" t="s">
        <v>1830</v>
      </c>
      <c r="DKL79" s="1474" t="s">
        <v>1830</v>
      </c>
      <c r="DKM79" s="1474" t="s">
        <v>1830</v>
      </c>
      <c r="DKN79" s="1474" t="s">
        <v>1830</v>
      </c>
      <c r="DKO79" s="1474" t="s">
        <v>1830</v>
      </c>
      <c r="DKP79" s="1474" t="s">
        <v>1830</v>
      </c>
      <c r="DKQ79" s="1474" t="s">
        <v>1830</v>
      </c>
      <c r="DKR79" s="1474" t="s">
        <v>1830</v>
      </c>
      <c r="DKS79" s="1474" t="s">
        <v>1830</v>
      </c>
      <c r="DKT79" s="1474" t="s">
        <v>1830</v>
      </c>
      <c r="DKU79" s="1474" t="s">
        <v>1830</v>
      </c>
      <c r="DKV79" s="1474" t="s">
        <v>1830</v>
      </c>
      <c r="DKW79" s="1474" t="s">
        <v>1830</v>
      </c>
      <c r="DKX79" s="1474" t="s">
        <v>1830</v>
      </c>
      <c r="DKY79" s="1474" t="s">
        <v>1830</v>
      </c>
      <c r="DKZ79" s="1474" t="s">
        <v>1830</v>
      </c>
      <c r="DLA79" s="1474" t="s">
        <v>1830</v>
      </c>
      <c r="DLB79" s="1474" t="s">
        <v>1830</v>
      </c>
      <c r="DLC79" s="1474" t="s">
        <v>1830</v>
      </c>
      <c r="DLD79" s="1474" t="s">
        <v>1830</v>
      </c>
      <c r="DLE79" s="1474" t="s">
        <v>1830</v>
      </c>
      <c r="DLF79" s="1474" t="s">
        <v>1830</v>
      </c>
      <c r="DLG79" s="1474" t="s">
        <v>1830</v>
      </c>
      <c r="DLH79" s="1474" t="s">
        <v>1830</v>
      </c>
      <c r="DLI79" s="1474" t="s">
        <v>1830</v>
      </c>
      <c r="DLJ79" s="1474" t="s">
        <v>1830</v>
      </c>
      <c r="DLK79" s="1474" t="s">
        <v>1830</v>
      </c>
      <c r="DLL79" s="1474" t="s">
        <v>1830</v>
      </c>
      <c r="DLM79" s="1474" t="s">
        <v>1830</v>
      </c>
      <c r="DLN79" s="1474" t="s">
        <v>1830</v>
      </c>
      <c r="DLO79" s="1474" t="s">
        <v>1830</v>
      </c>
      <c r="DLP79" s="1474" t="s">
        <v>1830</v>
      </c>
      <c r="DLQ79" s="1474" t="s">
        <v>1830</v>
      </c>
      <c r="DLR79" s="1474" t="s">
        <v>1830</v>
      </c>
      <c r="DLS79" s="1474" t="s">
        <v>1830</v>
      </c>
      <c r="DLT79" s="1474" t="s">
        <v>1830</v>
      </c>
      <c r="DLU79" s="1474" t="s">
        <v>1830</v>
      </c>
      <c r="DLV79" s="1474" t="s">
        <v>1830</v>
      </c>
      <c r="DLW79" s="1474" t="s">
        <v>1830</v>
      </c>
      <c r="DLX79" s="1474" t="s">
        <v>1830</v>
      </c>
      <c r="DLY79" s="1474" t="s">
        <v>1830</v>
      </c>
      <c r="DLZ79" s="1474" t="s">
        <v>1830</v>
      </c>
      <c r="DMA79" s="1474" t="s">
        <v>1830</v>
      </c>
      <c r="DMB79" s="1474" t="s">
        <v>1830</v>
      </c>
      <c r="DMC79" s="1474" t="s">
        <v>1830</v>
      </c>
      <c r="DMD79" s="1474" t="s">
        <v>1830</v>
      </c>
      <c r="DME79" s="1474" t="s">
        <v>1830</v>
      </c>
      <c r="DMF79" s="1474" t="s">
        <v>1830</v>
      </c>
      <c r="DMG79" s="1474" t="s">
        <v>1830</v>
      </c>
      <c r="DMH79" s="1474" t="s">
        <v>1830</v>
      </c>
      <c r="DMI79" s="1474" t="s">
        <v>1830</v>
      </c>
      <c r="DMJ79" s="1474" t="s">
        <v>1830</v>
      </c>
      <c r="DMK79" s="1474" t="s">
        <v>1830</v>
      </c>
      <c r="DML79" s="1474" t="s">
        <v>1830</v>
      </c>
      <c r="DMM79" s="1474" t="s">
        <v>1830</v>
      </c>
      <c r="DMN79" s="1474" t="s">
        <v>1830</v>
      </c>
      <c r="DMO79" s="1474" t="s">
        <v>1830</v>
      </c>
      <c r="DMP79" s="1474" t="s">
        <v>1830</v>
      </c>
      <c r="DMQ79" s="1474" t="s">
        <v>1830</v>
      </c>
      <c r="DMR79" s="1474" t="s">
        <v>1830</v>
      </c>
      <c r="DMS79" s="1474" t="s">
        <v>1830</v>
      </c>
      <c r="DMT79" s="1474" t="s">
        <v>1830</v>
      </c>
      <c r="DMU79" s="1474" t="s">
        <v>1830</v>
      </c>
      <c r="DMV79" s="1474" t="s">
        <v>1830</v>
      </c>
      <c r="DMW79" s="1474" t="s">
        <v>1830</v>
      </c>
      <c r="DMX79" s="1474" t="s">
        <v>1830</v>
      </c>
      <c r="DMY79" s="1474" t="s">
        <v>1830</v>
      </c>
      <c r="DMZ79" s="1474" t="s">
        <v>1830</v>
      </c>
      <c r="DNA79" s="1474" t="s">
        <v>1830</v>
      </c>
      <c r="DNB79" s="1474" t="s">
        <v>1830</v>
      </c>
      <c r="DNC79" s="1474" t="s">
        <v>1830</v>
      </c>
      <c r="DND79" s="1474" t="s">
        <v>1830</v>
      </c>
      <c r="DNE79" s="1474" t="s">
        <v>1830</v>
      </c>
      <c r="DNF79" s="1474" t="s">
        <v>1830</v>
      </c>
      <c r="DNG79" s="1474" t="s">
        <v>1830</v>
      </c>
      <c r="DNH79" s="1474" t="s">
        <v>1830</v>
      </c>
      <c r="DNI79" s="1474" t="s">
        <v>1830</v>
      </c>
      <c r="DNJ79" s="1474" t="s">
        <v>1830</v>
      </c>
      <c r="DNK79" s="1474" t="s">
        <v>1830</v>
      </c>
      <c r="DNL79" s="1474" t="s">
        <v>1830</v>
      </c>
      <c r="DNM79" s="1474" t="s">
        <v>1830</v>
      </c>
      <c r="DNN79" s="1474" t="s">
        <v>1830</v>
      </c>
      <c r="DNO79" s="1474" t="s">
        <v>1830</v>
      </c>
      <c r="DNP79" s="1474" t="s">
        <v>1830</v>
      </c>
      <c r="DNQ79" s="1474" t="s">
        <v>1830</v>
      </c>
      <c r="DNR79" s="1474" t="s">
        <v>1830</v>
      </c>
      <c r="DNS79" s="1474" t="s">
        <v>1830</v>
      </c>
      <c r="DNT79" s="1474" t="s">
        <v>1830</v>
      </c>
      <c r="DNU79" s="1474" t="s">
        <v>1830</v>
      </c>
      <c r="DNV79" s="1474" t="s">
        <v>1830</v>
      </c>
      <c r="DNW79" s="1474" t="s">
        <v>1830</v>
      </c>
      <c r="DNX79" s="1474" t="s">
        <v>1830</v>
      </c>
      <c r="DNY79" s="1474" t="s">
        <v>1830</v>
      </c>
      <c r="DNZ79" s="1474" t="s">
        <v>1830</v>
      </c>
      <c r="DOA79" s="1474" t="s">
        <v>1830</v>
      </c>
      <c r="DOB79" s="1474" t="s">
        <v>1830</v>
      </c>
      <c r="DOC79" s="1474" t="s">
        <v>1830</v>
      </c>
      <c r="DOD79" s="1474" t="s">
        <v>1830</v>
      </c>
      <c r="DOE79" s="1474" t="s">
        <v>1830</v>
      </c>
      <c r="DOF79" s="1474" t="s">
        <v>1830</v>
      </c>
      <c r="DOG79" s="1474" t="s">
        <v>1830</v>
      </c>
      <c r="DOH79" s="1474" t="s">
        <v>1830</v>
      </c>
      <c r="DOI79" s="1474" t="s">
        <v>1830</v>
      </c>
      <c r="DOJ79" s="1474" t="s">
        <v>1830</v>
      </c>
      <c r="DOK79" s="1474" t="s">
        <v>1830</v>
      </c>
      <c r="DOL79" s="1474" t="s">
        <v>1830</v>
      </c>
      <c r="DOM79" s="1474" t="s">
        <v>1830</v>
      </c>
      <c r="DON79" s="1474" t="s">
        <v>1830</v>
      </c>
      <c r="DOO79" s="1474" t="s">
        <v>1830</v>
      </c>
      <c r="DOP79" s="1474" t="s">
        <v>1830</v>
      </c>
      <c r="DOQ79" s="1474" t="s">
        <v>1830</v>
      </c>
      <c r="DOR79" s="1474" t="s">
        <v>1830</v>
      </c>
      <c r="DOS79" s="1474" t="s">
        <v>1830</v>
      </c>
      <c r="DOT79" s="1474" t="s">
        <v>1830</v>
      </c>
      <c r="DOU79" s="1474" t="s">
        <v>1830</v>
      </c>
      <c r="DOV79" s="1474" t="s">
        <v>1830</v>
      </c>
      <c r="DOW79" s="1474" t="s">
        <v>1830</v>
      </c>
      <c r="DOX79" s="1474" t="s">
        <v>1830</v>
      </c>
      <c r="DOY79" s="1474" t="s">
        <v>1830</v>
      </c>
      <c r="DOZ79" s="1474" t="s">
        <v>1830</v>
      </c>
      <c r="DPA79" s="1474" t="s">
        <v>1830</v>
      </c>
      <c r="DPB79" s="1474" t="s">
        <v>1830</v>
      </c>
      <c r="DPC79" s="1474" t="s">
        <v>1830</v>
      </c>
      <c r="DPD79" s="1474" t="s">
        <v>1830</v>
      </c>
      <c r="DPE79" s="1474" t="s">
        <v>1830</v>
      </c>
      <c r="DPF79" s="1474" t="s">
        <v>1830</v>
      </c>
      <c r="DPG79" s="1474" t="s">
        <v>1830</v>
      </c>
      <c r="DPH79" s="1474" t="s">
        <v>1830</v>
      </c>
      <c r="DPI79" s="1474" t="s">
        <v>1830</v>
      </c>
      <c r="DPJ79" s="1474" t="s">
        <v>1830</v>
      </c>
      <c r="DPK79" s="1474" t="s">
        <v>1830</v>
      </c>
      <c r="DPL79" s="1474" t="s">
        <v>1830</v>
      </c>
      <c r="DPM79" s="1474" t="s">
        <v>1830</v>
      </c>
      <c r="DPN79" s="1474" t="s">
        <v>1830</v>
      </c>
      <c r="DPO79" s="1474" t="s">
        <v>1830</v>
      </c>
      <c r="DPP79" s="1474" t="s">
        <v>1830</v>
      </c>
      <c r="DPQ79" s="1474" t="s">
        <v>1830</v>
      </c>
      <c r="DPR79" s="1474" t="s">
        <v>1830</v>
      </c>
      <c r="DPS79" s="1474" t="s">
        <v>1830</v>
      </c>
      <c r="DPT79" s="1474" t="s">
        <v>1830</v>
      </c>
      <c r="DPU79" s="1474" t="s">
        <v>1830</v>
      </c>
      <c r="DPV79" s="1474" t="s">
        <v>1830</v>
      </c>
      <c r="DPW79" s="1474" t="s">
        <v>1830</v>
      </c>
      <c r="DPX79" s="1474" t="s">
        <v>1830</v>
      </c>
      <c r="DPY79" s="1474" t="s">
        <v>1830</v>
      </c>
      <c r="DPZ79" s="1474" t="s">
        <v>1830</v>
      </c>
      <c r="DQA79" s="1474" t="s">
        <v>1830</v>
      </c>
      <c r="DQB79" s="1474" t="s">
        <v>1830</v>
      </c>
      <c r="DQC79" s="1474" t="s">
        <v>1830</v>
      </c>
      <c r="DQD79" s="1474" t="s">
        <v>1830</v>
      </c>
      <c r="DQE79" s="1474" t="s">
        <v>1830</v>
      </c>
      <c r="DQF79" s="1474" t="s">
        <v>1830</v>
      </c>
      <c r="DQG79" s="1474" t="s">
        <v>1830</v>
      </c>
      <c r="DQH79" s="1474" t="s">
        <v>1830</v>
      </c>
      <c r="DQI79" s="1474" t="s">
        <v>1830</v>
      </c>
      <c r="DQJ79" s="1474" t="s">
        <v>1830</v>
      </c>
      <c r="DQK79" s="1474" t="s">
        <v>1830</v>
      </c>
      <c r="DQL79" s="1474" t="s">
        <v>1830</v>
      </c>
      <c r="DQM79" s="1474" t="s">
        <v>1830</v>
      </c>
      <c r="DQN79" s="1474" t="s">
        <v>1830</v>
      </c>
      <c r="DQO79" s="1474" t="s">
        <v>1830</v>
      </c>
      <c r="DQP79" s="1474" t="s">
        <v>1830</v>
      </c>
      <c r="DQQ79" s="1474" t="s">
        <v>1830</v>
      </c>
      <c r="DQR79" s="1474" t="s">
        <v>1830</v>
      </c>
      <c r="DQS79" s="1474" t="s">
        <v>1830</v>
      </c>
      <c r="DQT79" s="1474" t="s">
        <v>1830</v>
      </c>
      <c r="DQU79" s="1474" t="s">
        <v>1830</v>
      </c>
      <c r="DQV79" s="1474" t="s">
        <v>1830</v>
      </c>
      <c r="DQW79" s="1474" t="s">
        <v>1830</v>
      </c>
      <c r="DQX79" s="1474" t="s">
        <v>1830</v>
      </c>
      <c r="DQY79" s="1474" t="s">
        <v>1830</v>
      </c>
      <c r="DQZ79" s="1474" t="s">
        <v>1830</v>
      </c>
      <c r="DRA79" s="1474" t="s">
        <v>1830</v>
      </c>
      <c r="DRB79" s="1474" t="s">
        <v>1830</v>
      </c>
      <c r="DRC79" s="1474" t="s">
        <v>1830</v>
      </c>
      <c r="DRD79" s="1474" t="s">
        <v>1830</v>
      </c>
      <c r="DRE79" s="1474" t="s">
        <v>1830</v>
      </c>
      <c r="DRF79" s="1474" t="s">
        <v>1830</v>
      </c>
      <c r="DRG79" s="1474" t="s">
        <v>1830</v>
      </c>
      <c r="DRH79" s="1474" t="s">
        <v>1830</v>
      </c>
      <c r="DRI79" s="1474" t="s">
        <v>1830</v>
      </c>
      <c r="DRJ79" s="1474" t="s">
        <v>1830</v>
      </c>
      <c r="DRK79" s="1474" t="s">
        <v>1830</v>
      </c>
      <c r="DRL79" s="1474" t="s">
        <v>1830</v>
      </c>
      <c r="DRM79" s="1474" t="s">
        <v>1830</v>
      </c>
      <c r="DRN79" s="1474" t="s">
        <v>1830</v>
      </c>
      <c r="DRO79" s="1474" t="s">
        <v>1830</v>
      </c>
      <c r="DRP79" s="1474" t="s">
        <v>1830</v>
      </c>
      <c r="DRQ79" s="1474" t="s">
        <v>1830</v>
      </c>
      <c r="DRR79" s="1474" t="s">
        <v>1830</v>
      </c>
      <c r="DRS79" s="1474" t="s">
        <v>1830</v>
      </c>
      <c r="DRT79" s="1474" t="s">
        <v>1830</v>
      </c>
      <c r="DRU79" s="1474" t="s">
        <v>1830</v>
      </c>
      <c r="DRV79" s="1474" t="s">
        <v>1830</v>
      </c>
      <c r="DRW79" s="1474" t="s">
        <v>1830</v>
      </c>
      <c r="DRX79" s="1474" t="s">
        <v>1830</v>
      </c>
      <c r="DRY79" s="1474" t="s">
        <v>1830</v>
      </c>
      <c r="DRZ79" s="1474" t="s">
        <v>1830</v>
      </c>
      <c r="DSA79" s="1474" t="s">
        <v>1830</v>
      </c>
      <c r="DSB79" s="1474" t="s">
        <v>1830</v>
      </c>
      <c r="DSC79" s="1474" t="s">
        <v>1830</v>
      </c>
      <c r="DSD79" s="1474" t="s">
        <v>1830</v>
      </c>
      <c r="DSE79" s="1474" t="s">
        <v>1830</v>
      </c>
      <c r="DSF79" s="1474" t="s">
        <v>1830</v>
      </c>
      <c r="DSG79" s="1474" t="s">
        <v>1830</v>
      </c>
      <c r="DSH79" s="1474" t="s">
        <v>1830</v>
      </c>
      <c r="DSI79" s="1474" t="s">
        <v>1830</v>
      </c>
      <c r="DSJ79" s="1474" t="s">
        <v>1830</v>
      </c>
      <c r="DSK79" s="1474" t="s">
        <v>1830</v>
      </c>
      <c r="DSL79" s="1474" t="s">
        <v>1830</v>
      </c>
      <c r="DSM79" s="1474" t="s">
        <v>1830</v>
      </c>
      <c r="DSN79" s="1474" t="s">
        <v>1830</v>
      </c>
      <c r="DSO79" s="1474" t="s">
        <v>1830</v>
      </c>
      <c r="DSP79" s="1474" t="s">
        <v>1830</v>
      </c>
      <c r="DSQ79" s="1474" t="s">
        <v>1830</v>
      </c>
      <c r="DSR79" s="1474" t="s">
        <v>1830</v>
      </c>
      <c r="DSS79" s="1474" t="s">
        <v>1830</v>
      </c>
      <c r="DST79" s="1474" t="s">
        <v>1830</v>
      </c>
      <c r="DSU79" s="1474" t="s">
        <v>1830</v>
      </c>
      <c r="DSV79" s="1474" t="s">
        <v>1830</v>
      </c>
      <c r="DSW79" s="1474" t="s">
        <v>1830</v>
      </c>
      <c r="DSX79" s="1474" t="s">
        <v>1830</v>
      </c>
      <c r="DSY79" s="1474" t="s">
        <v>1830</v>
      </c>
      <c r="DSZ79" s="1474" t="s">
        <v>1830</v>
      </c>
      <c r="DTA79" s="1474" t="s">
        <v>1830</v>
      </c>
      <c r="DTB79" s="1474" t="s">
        <v>1830</v>
      </c>
      <c r="DTC79" s="1474" t="s">
        <v>1830</v>
      </c>
      <c r="DTD79" s="1474" t="s">
        <v>1830</v>
      </c>
      <c r="DTE79" s="1474" t="s">
        <v>1830</v>
      </c>
      <c r="DTF79" s="1474" t="s">
        <v>1830</v>
      </c>
      <c r="DTG79" s="1474" t="s">
        <v>1830</v>
      </c>
      <c r="DTH79" s="1474" t="s">
        <v>1830</v>
      </c>
      <c r="DTI79" s="1474" t="s">
        <v>1830</v>
      </c>
      <c r="DTJ79" s="1474" t="s">
        <v>1830</v>
      </c>
      <c r="DTK79" s="1474" t="s">
        <v>1830</v>
      </c>
      <c r="DTL79" s="1474" t="s">
        <v>1830</v>
      </c>
      <c r="DTM79" s="1474" t="s">
        <v>1830</v>
      </c>
      <c r="DTN79" s="1474" t="s">
        <v>1830</v>
      </c>
      <c r="DTO79" s="1474" t="s">
        <v>1830</v>
      </c>
      <c r="DTP79" s="1474" t="s">
        <v>1830</v>
      </c>
      <c r="DTQ79" s="1474" t="s">
        <v>1830</v>
      </c>
      <c r="DTR79" s="1474" t="s">
        <v>1830</v>
      </c>
      <c r="DTS79" s="1474" t="s">
        <v>1830</v>
      </c>
      <c r="DTT79" s="1474" t="s">
        <v>1830</v>
      </c>
      <c r="DTU79" s="1474" t="s">
        <v>1830</v>
      </c>
      <c r="DTV79" s="1474" t="s">
        <v>1830</v>
      </c>
      <c r="DTW79" s="1474" t="s">
        <v>1830</v>
      </c>
      <c r="DTX79" s="1474" t="s">
        <v>1830</v>
      </c>
      <c r="DTY79" s="1474" t="s">
        <v>1830</v>
      </c>
      <c r="DTZ79" s="1474" t="s">
        <v>1830</v>
      </c>
      <c r="DUA79" s="1474" t="s">
        <v>1830</v>
      </c>
      <c r="DUB79" s="1474" t="s">
        <v>1830</v>
      </c>
      <c r="DUC79" s="1474" t="s">
        <v>1830</v>
      </c>
      <c r="DUD79" s="1474" t="s">
        <v>1830</v>
      </c>
      <c r="DUE79" s="1474" t="s">
        <v>1830</v>
      </c>
      <c r="DUF79" s="1474" t="s">
        <v>1830</v>
      </c>
      <c r="DUG79" s="1474" t="s">
        <v>1830</v>
      </c>
      <c r="DUH79" s="1474" t="s">
        <v>1830</v>
      </c>
      <c r="DUI79" s="1474" t="s">
        <v>1830</v>
      </c>
      <c r="DUJ79" s="1474" t="s">
        <v>1830</v>
      </c>
      <c r="DUK79" s="1474" t="s">
        <v>1830</v>
      </c>
      <c r="DUL79" s="1474" t="s">
        <v>1830</v>
      </c>
      <c r="DUM79" s="1474" t="s">
        <v>1830</v>
      </c>
      <c r="DUN79" s="1474" t="s">
        <v>1830</v>
      </c>
      <c r="DUO79" s="1474" t="s">
        <v>1830</v>
      </c>
      <c r="DUP79" s="1474" t="s">
        <v>1830</v>
      </c>
      <c r="DUQ79" s="1474" t="s">
        <v>1830</v>
      </c>
      <c r="DUR79" s="1474" t="s">
        <v>1830</v>
      </c>
      <c r="DUS79" s="1474" t="s">
        <v>1830</v>
      </c>
      <c r="DUT79" s="1474" t="s">
        <v>1830</v>
      </c>
      <c r="DUU79" s="1474" t="s">
        <v>1830</v>
      </c>
      <c r="DUV79" s="1474" t="s">
        <v>1830</v>
      </c>
      <c r="DUW79" s="1474" t="s">
        <v>1830</v>
      </c>
      <c r="DUX79" s="1474" t="s">
        <v>1830</v>
      </c>
      <c r="DUY79" s="1474" t="s">
        <v>1830</v>
      </c>
      <c r="DUZ79" s="1474" t="s">
        <v>1830</v>
      </c>
      <c r="DVA79" s="1474" t="s">
        <v>1830</v>
      </c>
      <c r="DVB79" s="1474" t="s">
        <v>1830</v>
      </c>
      <c r="DVC79" s="1474" t="s">
        <v>1830</v>
      </c>
      <c r="DVD79" s="1474" t="s">
        <v>1830</v>
      </c>
      <c r="DVE79" s="1474" t="s">
        <v>1830</v>
      </c>
      <c r="DVF79" s="1474" t="s">
        <v>1830</v>
      </c>
      <c r="DVG79" s="1474" t="s">
        <v>1830</v>
      </c>
      <c r="DVH79" s="1474" t="s">
        <v>1830</v>
      </c>
      <c r="DVI79" s="1474" t="s">
        <v>1830</v>
      </c>
      <c r="DVJ79" s="1474" t="s">
        <v>1830</v>
      </c>
      <c r="DVK79" s="1474" t="s">
        <v>1830</v>
      </c>
      <c r="DVL79" s="1474" t="s">
        <v>1830</v>
      </c>
      <c r="DVM79" s="1474" t="s">
        <v>1830</v>
      </c>
      <c r="DVN79" s="1474" t="s">
        <v>1830</v>
      </c>
      <c r="DVO79" s="1474" t="s">
        <v>1830</v>
      </c>
      <c r="DVP79" s="1474" t="s">
        <v>1830</v>
      </c>
      <c r="DVQ79" s="1474" t="s">
        <v>1830</v>
      </c>
      <c r="DVR79" s="1474" t="s">
        <v>1830</v>
      </c>
      <c r="DVS79" s="1474" t="s">
        <v>1830</v>
      </c>
      <c r="DVT79" s="1474" t="s">
        <v>1830</v>
      </c>
      <c r="DVU79" s="1474" t="s">
        <v>1830</v>
      </c>
      <c r="DVV79" s="1474" t="s">
        <v>1830</v>
      </c>
      <c r="DVW79" s="1474" t="s">
        <v>1830</v>
      </c>
      <c r="DVX79" s="1474" t="s">
        <v>1830</v>
      </c>
      <c r="DVY79" s="1474" t="s">
        <v>1830</v>
      </c>
      <c r="DVZ79" s="1474" t="s">
        <v>1830</v>
      </c>
      <c r="DWA79" s="1474" t="s">
        <v>1830</v>
      </c>
      <c r="DWB79" s="1474" t="s">
        <v>1830</v>
      </c>
      <c r="DWC79" s="1474" t="s">
        <v>1830</v>
      </c>
      <c r="DWD79" s="1474" t="s">
        <v>1830</v>
      </c>
      <c r="DWE79" s="1474" t="s">
        <v>1830</v>
      </c>
      <c r="DWF79" s="1474" t="s">
        <v>1830</v>
      </c>
      <c r="DWG79" s="1474" t="s">
        <v>1830</v>
      </c>
      <c r="DWH79" s="1474" t="s">
        <v>1830</v>
      </c>
      <c r="DWI79" s="1474" t="s">
        <v>1830</v>
      </c>
      <c r="DWJ79" s="1474" t="s">
        <v>1830</v>
      </c>
      <c r="DWK79" s="1474" t="s">
        <v>1830</v>
      </c>
      <c r="DWL79" s="1474" t="s">
        <v>1830</v>
      </c>
      <c r="DWM79" s="1474" t="s">
        <v>1830</v>
      </c>
      <c r="DWN79" s="1474" t="s">
        <v>1830</v>
      </c>
      <c r="DWO79" s="1474" t="s">
        <v>1830</v>
      </c>
      <c r="DWP79" s="1474" t="s">
        <v>1830</v>
      </c>
      <c r="DWQ79" s="1474" t="s">
        <v>1830</v>
      </c>
      <c r="DWR79" s="1474" t="s">
        <v>1830</v>
      </c>
      <c r="DWS79" s="1474" t="s">
        <v>1830</v>
      </c>
      <c r="DWT79" s="1474" t="s">
        <v>1830</v>
      </c>
      <c r="DWU79" s="1474" t="s">
        <v>1830</v>
      </c>
      <c r="DWV79" s="1474" t="s">
        <v>1830</v>
      </c>
      <c r="DWW79" s="1474" t="s">
        <v>1830</v>
      </c>
      <c r="DWX79" s="1474" t="s">
        <v>1830</v>
      </c>
      <c r="DWY79" s="1474" t="s">
        <v>1830</v>
      </c>
      <c r="DWZ79" s="1474" t="s">
        <v>1830</v>
      </c>
      <c r="DXA79" s="1474" t="s">
        <v>1830</v>
      </c>
      <c r="DXB79" s="1474" t="s">
        <v>1830</v>
      </c>
      <c r="DXC79" s="1474" t="s">
        <v>1830</v>
      </c>
      <c r="DXD79" s="1474" t="s">
        <v>1830</v>
      </c>
      <c r="DXE79" s="1474" t="s">
        <v>1830</v>
      </c>
      <c r="DXF79" s="1474" t="s">
        <v>1830</v>
      </c>
      <c r="DXG79" s="1474" t="s">
        <v>1830</v>
      </c>
      <c r="DXH79" s="1474" t="s">
        <v>1830</v>
      </c>
      <c r="DXI79" s="1474" t="s">
        <v>1830</v>
      </c>
      <c r="DXJ79" s="1474" t="s">
        <v>1830</v>
      </c>
      <c r="DXK79" s="1474" t="s">
        <v>1830</v>
      </c>
      <c r="DXL79" s="1474" t="s">
        <v>1830</v>
      </c>
      <c r="DXM79" s="1474" t="s">
        <v>1830</v>
      </c>
      <c r="DXN79" s="1474" t="s">
        <v>1830</v>
      </c>
      <c r="DXO79" s="1474" t="s">
        <v>1830</v>
      </c>
      <c r="DXP79" s="1474" t="s">
        <v>1830</v>
      </c>
      <c r="DXQ79" s="1474" t="s">
        <v>1830</v>
      </c>
      <c r="DXR79" s="1474" t="s">
        <v>1830</v>
      </c>
      <c r="DXS79" s="1474" t="s">
        <v>1830</v>
      </c>
      <c r="DXT79" s="1474" t="s">
        <v>1830</v>
      </c>
      <c r="DXU79" s="1474" t="s">
        <v>1830</v>
      </c>
      <c r="DXV79" s="1474" t="s">
        <v>1830</v>
      </c>
      <c r="DXW79" s="1474" t="s">
        <v>1830</v>
      </c>
      <c r="DXX79" s="1474" t="s">
        <v>1830</v>
      </c>
      <c r="DXY79" s="1474" t="s">
        <v>1830</v>
      </c>
      <c r="DXZ79" s="1474" t="s">
        <v>1830</v>
      </c>
      <c r="DYA79" s="1474" t="s">
        <v>1830</v>
      </c>
      <c r="DYB79" s="1474" t="s">
        <v>1830</v>
      </c>
      <c r="DYC79" s="1474" t="s">
        <v>1830</v>
      </c>
      <c r="DYD79" s="1474" t="s">
        <v>1830</v>
      </c>
      <c r="DYE79" s="1474" t="s">
        <v>1830</v>
      </c>
      <c r="DYF79" s="1474" t="s">
        <v>1830</v>
      </c>
      <c r="DYG79" s="1474" t="s">
        <v>1830</v>
      </c>
      <c r="DYH79" s="1474" t="s">
        <v>1830</v>
      </c>
      <c r="DYI79" s="1474" t="s">
        <v>1830</v>
      </c>
      <c r="DYJ79" s="1474" t="s">
        <v>1830</v>
      </c>
      <c r="DYK79" s="1474" t="s">
        <v>1830</v>
      </c>
      <c r="DYL79" s="1474" t="s">
        <v>1830</v>
      </c>
      <c r="DYM79" s="1474" t="s">
        <v>1830</v>
      </c>
      <c r="DYN79" s="1474" t="s">
        <v>1830</v>
      </c>
      <c r="DYO79" s="1474" t="s">
        <v>1830</v>
      </c>
      <c r="DYP79" s="1474" t="s">
        <v>1830</v>
      </c>
      <c r="DYQ79" s="1474" t="s">
        <v>1830</v>
      </c>
      <c r="DYR79" s="1474" t="s">
        <v>1830</v>
      </c>
      <c r="DYS79" s="1474" t="s">
        <v>1830</v>
      </c>
      <c r="DYT79" s="1474" t="s">
        <v>1830</v>
      </c>
      <c r="DYU79" s="1474" t="s">
        <v>1830</v>
      </c>
      <c r="DYV79" s="1474" t="s">
        <v>1830</v>
      </c>
      <c r="DYW79" s="1474" t="s">
        <v>1830</v>
      </c>
      <c r="DYX79" s="1474" t="s">
        <v>1830</v>
      </c>
      <c r="DYY79" s="1474" t="s">
        <v>1830</v>
      </c>
      <c r="DYZ79" s="1474" t="s">
        <v>1830</v>
      </c>
      <c r="DZA79" s="1474" t="s">
        <v>1830</v>
      </c>
      <c r="DZB79" s="1474" t="s">
        <v>1830</v>
      </c>
      <c r="DZC79" s="1474" t="s">
        <v>1830</v>
      </c>
      <c r="DZD79" s="1474" t="s">
        <v>1830</v>
      </c>
      <c r="DZE79" s="1474" t="s">
        <v>1830</v>
      </c>
      <c r="DZF79" s="1474" t="s">
        <v>1830</v>
      </c>
      <c r="DZG79" s="1474" t="s">
        <v>1830</v>
      </c>
      <c r="DZH79" s="1474" t="s">
        <v>1830</v>
      </c>
      <c r="DZI79" s="1474" t="s">
        <v>1830</v>
      </c>
      <c r="DZJ79" s="1474" t="s">
        <v>1830</v>
      </c>
      <c r="DZK79" s="1474" t="s">
        <v>1830</v>
      </c>
      <c r="DZL79" s="1474" t="s">
        <v>1830</v>
      </c>
      <c r="DZM79" s="1474" t="s">
        <v>1830</v>
      </c>
      <c r="DZN79" s="1474" t="s">
        <v>1830</v>
      </c>
      <c r="DZO79" s="1474" t="s">
        <v>1830</v>
      </c>
      <c r="DZP79" s="1474" t="s">
        <v>1830</v>
      </c>
      <c r="DZQ79" s="1474" t="s">
        <v>1830</v>
      </c>
      <c r="DZR79" s="1474" t="s">
        <v>1830</v>
      </c>
      <c r="DZS79" s="1474" t="s">
        <v>1830</v>
      </c>
      <c r="DZT79" s="1474" t="s">
        <v>1830</v>
      </c>
      <c r="DZU79" s="1474" t="s">
        <v>1830</v>
      </c>
      <c r="DZV79" s="1474" t="s">
        <v>1830</v>
      </c>
      <c r="DZW79" s="1474" t="s">
        <v>1830</v>
      </c>
      <c r="DZX79" s="1474" t="s">
        <v>1830</v>
      </c>
      <c r="DZY79" s="1474" t="s">
        <v>1830</v>
      </c>
      <c r="DZZ79" s="1474" t="s">
        <v>1830</v>
      </c>
      <c r="EAA79" s="1474" t="s">
        <v>1830</v>
      </c>
      <c r="EAB79" s="1474" t="s">
        <v>1830</v>
      </c>
      <c r="EAC79" s="1474" t="s">
        <v>1830</v>
      </c>
      <c r="EAD79" s="1474" t="s">
        <v>1830</v>
      </c>
      <c r="EAE79" s="1474" t="s">
        <v>1830</v>
      </c>
      <c r="EAF79" s="1474" t="s">
        <v>1830</v>
      </c>
      <c r="EAG79" s="1474" t="s">
        <v>1830</v>
      </c>
      <c r="EAH79" s="1474" t="s">
        <v>1830</v>
      </c>
      <c r="EAI79" s="1474" t="s">
        <v>1830</v>
      </c>
      <c r="EAJ79" s="1474" t="s">
        <v>1830</v>
      </c>
      <c r="EAK79" s="1474" t="s">
        <v>1830</v>
      </c>
      <c r="EAL79" s="1474" t="s">
        <v>1830</v>
      </c>
      <c r="EAM79" s="1474" t="s">
        <v>1830</v>
      </c>
      <c r="EAN79" s="1474" t="s">
        <v>1830</v>
      </c>
      <c r="EAO79" s="1474" t="s">
        <v>1830</v>
      </c>
      <c r="EAP79" s="1474" t="s">
        <v>1830</v>
      </c>
      <c r="EAQ79" s="1474" t="s">
        <v>1830</v>
      </c>
      <c r="EAR79" s="1474" t="s">
        <v>1830</v>
      </c>
      <c r="EAS79" s="1474" t="s">
        <v>1830</v>
      </c>
      <c r="EAT79" s="1474" t="s">
        <v>1830</v>
      </c>
      <c r="EAU79" s="1474" t="s">
        <v>1830</v>
      </c>
      <c r="EAV79" s="1474" t="s">
        <v>1830</v>
      </c>
      <c r="EAW79" s="1474" t="s">
        <v>1830</v>
      </c>
      <c r="EAX79" s="1474" t="s">
        <v>1830</v>
      </c>
      <c r="EAY79" s="1474" t="s">
        <v>1830</v>
      </c>
      <c r="EAZ79" s="1474" t="s">
        <v>1830</v>
      </c>
      <c r="EBA79" s="1474" t="s">
        <v>1830</v>
      </c>
      <c r="EBB79" s="1474" t="s">
        <v>1830</v>
      </c>
      <c r="EBC79" s="1474" t="s">
        <v>1830</v>
      </c>
      <c r="EBD79" s="1474" t="s">
        <v>1830</v>
      </c>
      <c r="EBE79" s="1474" t="s">
        <v>1830</v>
      </c>
      <c r="EBF79" s="1474" t="s">
        <v>1830</v>
      </c>
      <c r="EBG79" s="1474" t="s">
        <v>1830</v>
      </c>
      <c r="EBH79" s="1474" t="s">
        <v>1830</v>
      </c>
      <c r="EBI79" s="1474" t="s">
        <v>1830</v>
      </c>
      <c r="EBJ79" s="1474" t="s">
        <v>1830</v>
      </c>
      <c r="EBK79" s="1474" t="s">
        <v>1830</v>
      </c>
      <c r="EBL79" s="1474" t="s">
        <v>1830</v>
      </c>
      <c r="EBM79" s="1474" t="s">
        <v>1830</v>
      </c>
      <c r="EBN79" s="1474" t="s">
        <v>1830</v>
      </c>
      <c r="EBO79" s="1474" t="s">
        <v>1830</v>
      </c>
      <c r="EBP79" s="1474" t="s">
        <v>1830</v>
      </c>
      <c r="EBQ79" s="1474" t="s">
        <v>1830</v>
      </c>
      <c r="EBR79" s="1474" t="s">
        <v>1830</v>
      </c>
      <c r="EBS79" s="1474" t="s">
        <v>1830</v>
      </c>
      <c r="EBT79" s="1474" t="s">
        <v>1830</v>
      </c>
      <c r="EBU79" s="1474" t="s">
        <v>1830</v>
      </c>
      <c r="EBV79" s="1474" t="s">
        <v>1830</v>
      </c>
      <c r="EBW79" s="1474" t="s">
        <v>1830</v>
      </c>
      <c r="EBX79" s="1474" t="s">
        <v>1830</v>
      </c>
      <c r="EBY79" s="1474" t="s">
        <v>1830</v>
      </c>
      <c r="EBZ79" s="1474" t="s">
        <v>1830</v>
      </c>
      <c r="ECA79" s="1474" t="s">
        <v>1830</v>
      </c>
      <c r="ECB79" s="1474" t="s">
        <v>1830</v>
      </c>
      <c r="ECC79" s="1474" t="s">
        <v>1830</v>
      </c>
      <c r="ECD79" s="1474" t="s">
        <v>1830</v>
      </c>
      <c r="ECE79" s="1474" t="s">
        <v>1830</v>
      </c>
      <c r="ECF79" s="1474" t="s">
        <v>1830</v>
      </c>
      <c r="ECG79" s="1474" t="s">
        <v>1830</v>
      </c>
      <c r="ECH79" s="1474" t="s">
        <v>1830</v>
      </c>
      <c r="ECI79" s="1474" t="s">
        <v>1830</v>
      </c>
      <c r="ECJ79" s="1474" t="s">
        <v>1830</v>
      </c>
      <c r="ECK79" s="1474" t="s">
        <v>1830</v>
      </c>
      <c r="ECL79" s="1474" t="s">
        <v>1830</v>
      </c>
      <c r="ECM79" s="1474" t="s">
        <v>1830</v>
      </c>
      <c r="ECN79" s="1474" t="s">
        <v>1830</v>
      </c>
      <c r="ECO79" s="1474" t="s">
        <v>1830</v>
      </c>
      <c r="ECP79" s="1474" t="s">
        <v>1830</v>
      </c>
      <c r="ECQ79" s="1474" t="s">
        <v>1830</v>
      </c>
      <c r="ECR79" s="1474" t="s">
        <v>1830</v>
      </c>
      <c r="ECS79" s="1474" t="s">
        <v>1830</v>
      </c>
      <c r="ECT79" s="1474" t="s">
        <v>1830</v>
      </c>
      <c r="ECU79" s="1474" t="s">
        <v>1830</v>
      </c>
      <c r="ECV79" s="1474" t="s">
        <v>1830</v>
      </c>
      <c r="ECW79" s="1474" t="s">
        <v>1830</v>
      </c>
      <c r="ECX79" s="1474" t="s">
        <v>1830</v>
      </c>
      <c r="ECY79" s="1474" t="s">
        <v>1830</v>
      </c>
      <c r="ECZ79" s="1474" t="s">
        <v>1830</v>
      </c>
      <c r="EDA79" s="1474" t="s">
        <v>1830</v>
      </c>
      <c r="EDB79" s="1474" t="s">
        <v>1830</v>
      </c>
      <c r="EDC79" s="1474" t="s">
        <v>1830</v>
      </c>
      <c r="EDD79" s="1474" t="s">
        <v>1830</v>
      </c>
      <c r="EDE79" s="1474" t="s">
        <v>1830</v>
      </c>
      <c r="EDF79" s="1474" t="s">
        <v>1830</v>
      </c>
      <c r="EDG79" s="1474" t="s">
        <v>1830</v>
      </c>
      <c r="EDH79" s="1474" t="s">
        <v>1830</v>
      </c>
      <c r="EDI79" s="1474" t="s">
        <v>1830</v>
      </c>
      <c r="EDJ79" s="1474" t="s">
        <v>1830</v>
      </c>
      <c r="EDK79" s="1474" t="s">
        <v>1830</v>
      </c>
      <c r="EDL79" s="1474" t="s">
        <v>1830</v>
      </c>
      <c r="EDM79" s="1474" t="s">
        <v>1830</v>
      </c>
      <c r="EDN79" s="1474" t="s">
        <v>1830</v>
      </c>
      <c r="EDO79" s="1474" t="s">
        <v>1830</v>
      </c>
      <c r="EDP79" s="1474" t="s">
        <v>1830</v>
      </c>
      <c r="EDQ79" s="1474" t="s">
        <v>1830</v>
      </c>
      <c r="EDR79" s="1474" t="s">
        <v>1830</v>
      </c>
      <c r="EDS79" s="1474" t="s">
        <v>1830</v>
      </c>
      <c r="EDT79" s="1474" t="s">
        <v>1830</v>
      </c>
      <c r="EDU79" s="1474" t="s">
        <v>1830</v>
      </c>
      <c r="EDV79" s="1474" t="s">
        <v>1830</v>
      </c>
      <c r="EDW79" s="1474" t="s">
        <v>1830</v>
      </c>
      <c r="EDX79" s="1474" t="s">
        <v>1830</v>
      </c>
      <c r="EDY79" s="1474" t="s">
        <v>1830</v>
      </c>
      <c r="EDZ79" s="1474" t="s">
        <v>1830</v>
      </c>
      <c r="EEA79" s="1474" t="s">
        <v>1830</v>
      </c>
      <c r="EEB79" s="1474" t="s">
        <v>1830</v>
      </c>
      <c r="EEC79" s="1474" t="s">
        <v>1830</v>
      </c>
      <c r="EED79" s="1474" t="s">
        <v>1830</v>
      </c>
      <c r="EEE79" s="1474" t="s">
        <v>1830</v>
      </c>
      <c r="EEF79" s="1474" t="s">
        <v>1830</v>
      </c>
      <c r="EEG79" s="1474" t="s">
        <v>1830</v>
      </c>
      <c r="EEH79" s="1474" t="s">
        <v>1830</v>
      </c>
      <c r="EEI79" s="1474" t="s">
        <v>1830</v>
      </c>
      <c r="EEJ79" s="1474" t="s">
        <v>1830</v>
      </c>
      <c r="EEK79" s="1474" t="s">
        <v>1830</v>
      </c>
      <c r="EEL79" s="1474" t="s">
        <v>1830</v>
      </c>
      <c r="EEM79" s="1474" t="s">
        <v>1830</v>
      </c>
      <c r="EEN79" s="1474" t="s">
        <v>1830</v>
      </c>
      <c r="EEO79" s="1474" t="s">
        <v>1830</v>
      </c>
      <c r="EEP79" s="1474" t="s">
        <v>1830</v>
      </c>
      <c r="EEQ79" s="1474" t="s">
        <v>1830</v>
      </c>
      <c r="EER79" s="1474" t="s">
        <v>1830</v>
      </c>
      <c r="EES79" s="1474" t="s">
        <v>1830</v>
      </c>
      <c r="EET79" s="1474" t="s">
        <v>1830</v>
      </c>
      <c r="EEU79" s="1474" t="s">
        <v>1830</v>
      </c>
      <c r="EEV79" s="1474" t="s">
        <v>1830</v>
      </c>
      <c r="EEW79" s="1474" t="s">
        <v>1830</v>
      </c>
      <c r="EEX79" s="1474" t="s">
        <v>1830</v>
      </c>
      <c r="EEY79" s="1474" t="s">
        <v>1830</v>
      </c>
      <c r="EEZ79" s="1474" t="s">
        <v>1830</v>
      </c>
      <c r="EFA79" s="1474" t="s">
        <v>1830</v>
      </c>
      <c r="EFB79" s="1474" t="s">
        <v>1830</v>
      </c>
      <c r="EFC79" s="1474" t="s">
        <v>1830</v>
      </c>
      <c r="EFD79" s="1474" t="s">
        <v>1830</v>
      </c>
      <c r="EFE79" s="1474" t="s">
        <v>1830</v>
      </c>
      <c r="EFF79" s="1474" t="s">
        <v>1830</v>
      </c>
      <c r="EFG79" s="1474" t="s">
        <v>1830</v>
      </c>
      <c r="EFH79" s="1474" t="s">
        <v>1830</v>
      </c>
      <c r="EFI79" s="1474" t="s">
        <v>1830</v>
      </c>
      <c r="EFJ79" s="1474" t="s">
        <v>1830</v>
      </c>
      <c r="EFK79" s="1474" t="s">
        <v>1830</v>
      </c>
      <c r="EFL79" s="1474" t="s">
        <v>1830</v>
      </c>
      <c r="EFM79" s="1474" t="s">
        <v>1830</v>
      </c>
      <c r="EFN79" s="1474" t="s">
        <v>1830</v>
      </c>
      <c r="EFO79" s="1474" t="s">
        <v>1830</v>
      </c>
      <c r="EFP79" s="1474" t="s">
        <v>1830</v>
      </c>
      <c r="EFQ79" s="1474" t="s">
        <v>1830</v>
      </c>
      <c r="EFR79" s="1474" t="s">
        <v>1830</v>
      </c>
      <c r="EFS79" s="1474" t="s">
        <v>1830</v>
      </c>
      <c r="EFT79" s="1474" t="s">
        <v>1830</v>
      </c>
      <c r="EFU79" s="1474" t="s">
        <v>1830</v>
      </c>
      <c r="EFV79" s="1474" t="s">
        <v>1830</v>
      </c>
      <c r="EFW79" s="1474" t="s">
        <v>1830</v>
      </c>
      <c r="EFX79" s="1474" t="s">
        <v>1830</v>
      </c>
      <c r="EFY79" s="1474" t="s">
        <v>1830</v>
      </c>
      <c r="EFZ79" s="1474" t="s">
        <v>1830</v>
      </c>
      <c r="EGA79" s="1474" t="s">
        <v>1830</v>
      </c>
      <c r="EGB79" s="1474" t="s">
        <v>1830</v>
      </c>
      <c r="EGC79" s="1474" t="s">
        <v>1830</v>
      </c>
      <c r="EGD79" s="1474" t="s">
        <v>1830</v>
      </c>
      <c r="EGE79" s="1474" t="s">
        <v>1830</v>
      </c>
      <c r="EGF79" s="1474" t="s">
        <v>1830</v>
      </c>
      <c r="EGG79" s="1474" t="s">
        <v>1830</v>
      </c>
      <c r="EGH79" s="1474" t="s">
        <v>1830</v>
      </c>
      <c r="EGI79" s="1474" t="s">
        <v>1830</v>
      </c>
      <c r="EGJ79" s="1474" t="s">
        <v>1830</v>
      </c>
      <c r="EGK79" s="1474" t="s">
        <v>1830</v>
      </c>
      <c r="EGL79" s="1474" t="s">
        <v>1830</v>
      </c>
      <c r="EGM79" s="1474" t="s">
        <v>1830</v>
      </c>
      <c r="EGN79" s="1474" t="s">
        <v>1830</v>
      </c>
      <c r="EGO79" s="1474" t="s">
        <v>1830</v>
      </c>
      <c r="EGP79" s="1474" t="s">
        <v>1830</v>
      </c>
      <c r="EGQ79" s="1474" t="s">
        <v>1830</v>
      </c>
      <c r="EGR79" s="1474" t="s">
        <v>1830</v>
      </c>
      <c r="EGS79" s="1474" t="s">
        <v>1830</v>
      </c>
      <c r="EGT79" s="1474" t="s">
        <v>1830</v>
      </c>
      <c r="EGU79" s="1474" t="s">
        <v>1830</v>
      </c>
      <c r="EGV79" s="1474" t="s">
        <v>1830</v>
      </c>
      <c r="EGW79" s="1474" t="s">
        <v>1830</v>
      </c>
      <c r="EGX79" s="1474" t="s">
        <v>1830</v>
      </c>
      <c r="EGY79" s="1474" t="s">
        <v>1830</v>
      </c>
      <c r="EGZ79" s="1474" t="s">
        <v>1830</v>
      </c>
      <c r="EHA79" s="1474" t="s">
        <v>1830</v>
      </c>
      <c r="EHB79" s="1474" t="s">
        <v>1830</v>
      </c>
      <c r="EHC79" s="1474" t="s">
        <v>1830</v>
      </c>
      <c r="EHD79" s="1474" t="s">
        <v>1830</v>
      </c>
      <c r="EHE79" s="1474" t="s">
        <v>1830</v>
      </c>
      <c r="EHF79" s="1474" t="s">
        <v>1830</v>
      </c>
      <c r="EHG79" s="1474" t="s">
        <v>1830</v>
      </c>
      <c r="EHH79" s="1474" t="s">
        <v>1830</v>
      </c>
      <c r="EHI79" s="1474" t="s">
        <v>1830</v>
      </c>
      <c r="EHJ79" s="1474" t="s">
        <v>1830</v>
      </c>
      <c r="EHK79" s="1474" t="s">
        <v>1830</v>
      </c>
      <c r="EHL79" s="1474" t="s">
        <v>1830</v>
      </c>
      <c r="EHM79" s="1474" t="s">
        <v>1830</v>
      </c>
      <c r="EHN79" s="1474" t="s">
        <v>1830</v>
      </c>
      <c r="EHO79" s="1474" t="s">
        <v>1830</v>
      </c>
      <c r="EHP79" s="1474" t="s">
        <v>1830</v>
      </c>
      <c r="EHQ79" s="1474" t="s">
        <v>1830</v>
      </c>
      <c r="EHR79" s="1474" t="s">
        <v>1830</v>
      </c>
      <c r="EHS79" s="1474" t="s">
        <v>1830</v>
      </c>
      <c r="EHT79" s="1474" t="s">
        <v>1830</v>
      </c>
      <c r="EHU79" s="1474" t="s">
        <v>1830</v>
      </c>
      <c r="EHV79" s="1474" t="s">
        <v>1830</v>
      </c>
      <c r="EHW79" s="1474" t="s">
        <v>1830</v>
      </c>
      <c r="EHX79" s="1474" t="s">
        <v>1830</v>
      </c>
      <c r="EHY79" s="1474" t="s">
        <v>1830</v>
      </c>
      <c r="EHZ79" s="1474" t="s">
        <v>1830</v>
      </c>
      <c r="EIA79" s="1474" t="s">
        <v>1830</v>
      </c>
      <c r="EIB79" s="1474" t="s">
        <v>1830</v>
      </c>
      <c r="EIC79" s="1474" t="s">
        <v>1830</v>
      </c>
      <c r="EID79" s="1474" t="s">
        <v>1830</v>
      </c>
      <c r="EIE79" s="1474" t="s">
        <v>1830</v>
      </c>
      <c r="EIF79" s="1474" t="s">
        <v>1830</v>
      </c>
      <c r="EIG79" s="1474" t="s">
        <v>1830</v>
      </c>
      <c r="EIH79" s="1474" t="s">
        <v>1830</v>
      </c>
      <c r="EII79" s="1474" t="s">
        <v>1830</v>
      </c>
      <c r="EIJ79" s="1474" t="s">
        <v>1830</v>
      </c>
      <c r="EIK79" s="1474" t="s">
        <v>1830</v>
      </c>
      <c r="EIL79" s="1474" t="s">
        <v>1830</v>
      </c>
      <c r="EIM79" s="1474" t="s">
        <v>1830</v>
      </c>
      <c r="EIN79" s="1474" t="s">
        <v>1830</v>
      </c>
      <c r="EIO79" s="1474" t="s">
        <v>1830</v>
      </c>
      <c r="EIP79" s="1474" t="s">
        <v>1830</v>
      </c>
      <c r="EIQ79" s="1474" t="s">
        <v>1830</v>
      </c>
      <c r="EIR79" s="1474" t="s">
        <v>1830</v>
      </c>
      <c r="EIS79" s="1474" t="s">
        <v>1830</v>
      </c>
      <c r="EIT79" s="1474" t="s">
        <v>1830</v>
      </c>
      <c r="EIU79" s="1474" t="s">
        <v>1830</v>
      </c>
      <c r="EIV79" s="1474" t="s">
        <v>1830</v>
      </c>
      <c r="EIW79" s="1474" t="s">
        <v>1830</v>
      </c>
      <c r="EIX79" s="1474" t="s">
        <v>1830</v>
      </c>
      <c r="EIY79" s="1474" t="s">
        <v>1830</v>
      </c>
      <c r="EIZ79" s="1474" t="s">
        <v>1830</v>
      </c>
      <c r="EJA79" s="1474" t="s">
        <v>1830</v>
      </c>
      <c r="EJB79" s="1474" t="s">
        <v>1830</v>
      </c>
      <c r="EJC79" s="1474" t="s">
        <v>1830</v>
      </c>
      <c r="EJD79" s="1474" t="s">
        <v>1830</v>
      </c>
      <c r="EJE79" s="1474" t="s">
        <v>1830</v>
      </c>
      <c r="EJF79" s="1474" t="s">
        <v>1830</v>
      </c>
      <c r="EJG79" s="1474" t="s">
        <v>1830</v>
      </c>
      <c r="EJH79" s="1474" t="s">
        <v>1830</v>
      </c>
      <c r="EJI79" s="1474" t="s">
        <v>1830</v>
      </c>
      <c r="EJJ79" s="1474" t="s">
        <v>1830</v>
      </c>
      <c r="EJK79" s="1474" t="s">
        <v>1830</v>
      </c>
      <c r="EJL79" s="1474" t="s">
        <v>1830</v>
      </c>
      <c r="EJM79" s="1474" t="s">
        <v>1830</v>
      </c>
      <c r="EJN79" s="1474" t="s">
        <v>1830</v>
      </c>
      <c r="EJO79" s="1474" t="s">
        <v>1830</v>
      </c>
      <c r="EJP79" s="1474" t="s">
        <v>1830</v>
      </c>
      <c r="EJQ79" s="1474" t="s">
        <v>1830</v>
      </c>
      <c r="EJR79" s="1474" t="s">
        <v>1830</v>
      </c>
      <c r="EJS79" s="1474" t="s">
        <v>1830</v>
      </c>
      <c r="EJT79" s="1474" t="s">
        <v>1830</v>
      </c>
      <c r="EJU79" s="1474" t="s">
        <v>1830</v>
      </c>
      <c r="EJV79" s="1474" t="s">
        <v>1830</v>
      </c>
      <c r="EJW79" s="1474" t="s">
        <v>1830</v>
      </c>
      <c r="EJX79" s="1474" t="s">
        <v>1830</v>
      </c>
      <c r="EJY79" s="1474" t="s">
        <v>1830</v>
      </c>
      <c r="EJZ79" s="1474" t="s">
        <v>1830</v>
      </c>
      <c r="EKA79" s="1474" t="s">
        <v>1830</v>
      </c>
      <c r="EKB79" s="1474" t="s">
        <v>1830</v>
      </c>
      <c r="EKC79" s="1474" t="s">
        <v>1830</v>
      </c>
      <c r="EKD79" s="1474" t="s">
        <v>1830</v>
      </c>
      <c r="EKE79" s="1474" t="s">
        <v>1830</v>
      </c>
      <c r="EKF79" s="1474" t="s">
        <v>1830</v>
      </c>
      <c r="EKG79" s="1474" t="s">
        <v>1830</v>
      </c>
      <c r="EKH79" s="1474" t="s">
        <v>1830</v>
      </c>
      <c r="EKI79" s="1474" t="s">
        <v>1830</v>
      </c>
      <c r="EKJ79" s="1474" t="s">
        <v>1830</v>
      </c>
      <c r="EKK79" s="1474" t="s">
        <v>1830</v>
      </c>
      <c r="EKL79" s="1474" t="s">
        <v>1830</v>
      </c>
      <c r="EKM79" s="1474" t="s">
        <v>1830</v>
      </c>
      <c r="EKN79" s="1474" t="s">
        <v>1830</v>
      </c>
      <c r="EKO79" s="1474" t="s">
        <v>1830</v>
      </c>
      <c r="EKP79" s="1474" t="s">
        <v>1830</v>
      </c>
      <c r="EKQ79" s="1474" t="s">
        <v>1830</v>
      </c>
      <c r="EKR79" s="1474" t="s">
        <v>1830</v>
      </c>
      <c r="EKS79" s="1474" t="s">
        <v>1830</v>
      </c>
      <c r="EKT79" s="1474" t="s">
        <v>1830</v>
      </c>
      <c r="EKU79" s="1474" t="s">
        <v>1830</v>
      </c>
      <c r="EKV79" s="1474" t="s">
        <v>1830</v>
      </c>
      <c r="EKW79" s="1474" t="s">
        <v>1830</v>
      </c>
      <c r="EKX79" s="1474" t="s">
        <v>1830</v>
      </c>
      <c r="EKY79" s="1474" t="s">
        <v>1830</v>
      </c>
      <c r="EKZ79" s="1474" t="s">
        <v>1830</v>
      </c>
      <c r="ELA79" s="1474" t="s">
        <v>1830</v>
      </c>
      <c r="ELB79" s="1474" t="s">
        <v>1830</v>
      </c>
      <c r="ELC79" s="1474" t="s">
        <v>1830</v>
      </c>
      <c r="ELD79" s="1474" t="s">
        <v>1830</v>
      </c>
      <c r="ELE79" s="1474" t="s">
        <v>1830</v>
      </c>
      <c r="ELF79" s="1474" t="s">
        <v>1830</v>
      </c>
      <c r="ELG79" s="1474" t="s">
        <v>1830</v>
      </c>
      <c r="ELH79" s="1474" t="s">
        <v>1830</v>
      </c>
      <c r="ELI79" s="1474" t="s">
        <v>1830</v>
      </c>
      <c r="ELJ79" s="1474" t="s">
        <v>1830</v>
      </c>
      <c r="ELK79" s="1474" t="s">
        <v>1830</v>
      </c>
      <c r="ELL79" s="1474" t="s">
        <v>1830</v>
      </c>
      <c r="ELM79" s="1474" t="s">
        <v>1830</v>
      </c>
      <c r="ELN79" s="1474" t="s">
        <v>1830</v>
      </c>
      <c r="ELO79" s="1474" t="s">
        <v>1830</v>
      </c>
      <c r="ELP79" s="1474" t="s">
        <v>1830</v>
      </c>
      <c r="ELQ79" s="1474" t="s">
        <v>1830</v>
      </c>
      <c r="ELR79" s="1474" t="s">
        <v>1830</v>
      </c>
      <c r="ELS79" s="1474" t="s">
        <v>1830</v>
      </c>
      <c r="ELT79" s="1474" t="s">
        <v>1830</v>
      </c>
      <c r="ELU79" s="1474" t="s">
        <v>1830</v>
      </c>
      <c r="ELV79" s="1474" t="s">
        <v>1830</v>
      </c>
      <c r="ELW79" s="1474" t="s">
        <v>1830</v>
      </c>
      <c r="ELX79" s="1474" t="s">
        <v>1830</v>
      </c>
      <c r="ELY79" s="1474" t="s">
        <v>1830</v>
      </c>
      <c r="ELZ79" s="1474" t="s">
        <v>1830</v>
      </c>
      <c r="EMA79" s="1474" t="s">
        <v>1830</v>
      </c>
      <c r="EMB79" s="1474" t="s">
        <v>1830</v>
      </c>
      <c r="EMC79" s="1474" t="s">
        <v>1830</v>
      </c>
      <c r="EMD79" s="1474" t="s">
        <v>1830</v>
      </c>
      <c r="EME79" s="1474" t="s">
        <v>1830</v>
      </c>
      <c r="EMF79" s="1474" t="s">
        <v>1830</v>
      </c>
      <c r="EMG79" s="1474" t="s">
        <v>1830</v>
      </c>
      <c r="EMH79" s="1474" t="s">
        <v>1830</v>
      </c>
      <c r="EMI79" s="1474" t="s">
        <v>1830</v>
      </c>
      <c r="EMJ79" s="1474" t="s">
        <v>1830</v>
      </c>
      <c r="EMK79" s="1474" t="s">
        <v>1830</v>
      </c>
      <c r="EML79" s="1474" t="s">
        <v>1830</v>
      </c>
      <c r="EMM79" s="1474" t="s">
        <v>1830</v>
      </c>
      <c r="EMN79" s="1474" t="s">
        <v>1830</v>
      </c>
      <c r="EMO79" s="1474" t="s">
        <v>1830</v>
      </c>
      <c r="EMP79" s="1474" t="s">
        <v>1830</v>
      </c>
      <c r="EMQ79" s="1474" t="s">
        <v>1830</v>
      </c>
      <c r="EMR79" s="1474" t="s">
        <v>1830</v>
      </c>
      <c r="EMS79" s="1474" t="s">
        <v>1830</v>
      </c>
      <c r="EMT79" s="1474" t="s">
        <v>1830</v>
      </c>
      <c r="EMU79" s="1474" t="s">
        <v>1830</v>
      </c>
      <c r="EMV79" s="1474" t="s">
        <v>1830</v>
      </c>
      <c r="EMW79" s="1474" t="s">
        <v>1830</v>
      </c>
      <c r="EMX79" s="1474" t="s">
        <v>1830</v>
      </c>
      <c r="EMY79" s="1474" t="s">
        <v>1830</v>
      </c>
      <c r="EMZ79" s="1474" t="s">
        <v>1830</v>
      </c>
      <c r="ENA79" s="1474" t="s">
        <v>1830</v>
      </c>
      <c r="ENB79" s="1474" t="s">
        <v>1830</v>
      </c>
      <c r="ENC79" s="1474" t="s">
        <v>1830</v>
      </c>
      <c r="END79" s="1474" t="s">
        <v>1830</v>
      </c>
      <c r="ENE79" s="1474" t="s">
        <v>1830</v>
      </c>
      <c r="ENF79" s="1474" t="s">
        <v>1830</v>
      </c>
      <c r="ENG79" s="1474" t="s">
        <v>1830</v>
      </c>
      <c r="ENH79" s="1474" t="s">
        <v>1830</v>
      </c>
      <c r="ENI79" s="1474" t="s">
        <v>1830</v>
      </c>
      <c r="ENJ79" s="1474" t="s">
        <v>1830</v>
      </c>
      <c r="ENK79" s="1474" t="s">
        <v>1830</v>
      </c>
      <c r="ENL79" s="1474" t="s">
        <v>1830</v>
      </c>
      <c r="ENM79" s="1474" t="s">
        <v>1830</v>
      </c>
      <c r="ENN79" s="1474" t="s">
        <v>1830</v>
      </c>
      <c r="ENO79" s="1474" t="s">
        <v>1830</v>
      </c>
      <c r="ENP79" s="1474" t="s">
        <v>1830</v>
      </c>
      <c r="ENQ79" s="1474" t="s">
        <v>1830</v>
      </c>
      <c r="ENR79" s="1474" t="s">
        <v>1830</v>
      </c>
      <c r="ENS79" s="1474" t="s">
        <v>1830</v>
      </c>
      <c r="ENT79" s="1474" t="s">
        <v>1830</v>
      </c>
      <c r="ENU79" s="1474" t="s">
        <v>1830</v>
      </c>
      <c r="ENV79" s="1474" t="s">
        <v>1830</v>
      </c>
      <c r="ENW79" s="1474" t="s">
        <v>1830</v>
      </c>
      <c r="ENX79" s="1474" t="s">
        <v>1830</v>
      </c>
      <c r="ENY79" s="1474" t="s">
        <v>1830</v>
      </c>
      <c r="ENZ79" s="1474" t="s">
        <v>1830</v>
      </c>
      <c r="EOA79" s="1474" t="s">
        <v>1830</v>
      </c>
      <c r="EOB79" s="1474" t="s">
        <v>1830</v>
      </c>
      <c r="EOC79" s="1474" t="s">
        <v>1830</v>
      </c>
      <c r="EOD79" s="1474" t="s">
        <v>1830</v>
      </c>
      <c r="EOE79" s="1474" t="s">
        <v>1830</v>
      </c>
      <c r="EOF79" s="1474" t="s">
        <v>1830</v>
      </c>
      <c r="EOG79" s="1474" t="s">
        <v>1830</v>
      </c>
      <c r="EOH79" s="1474" t="s">
        <v>1830</v>
      </c>
      <c r="EOI79" s="1474" t="s">
        <v>1830</v>
      </c>
      <c r="EOJ79" s="1474" t="s">
        <v>1830</v>
      </c>
      <c r="EOK79" s="1474" t="s">
        <v>1830</v>
      </c>
      <c r="EOL79" s="1474" t="s">
        <v>1830</v>
      </c>
      <c r="EOM79" s="1474" t="s">
        <v>1830</v>
      </c>
      <c r="EON79" s="1474" t="s">
        <v>1830</v>
      </c>
      <c r="EOO79" s="1474" t="s">
        <v>1830</v>
      </c>
      <c r="EOP79" s="1474" t="s">
        <v>1830</v>
      </c>
      <c r="EOQ79" s="1474" t="s">
        <v>1830</v>
      </c>
      <c r="EOR79" s="1474" t="s">
        <v>1830</v>
      </c>
      <c r="EOS79" s="1474" t="s">
        <v>1830</v>
      </c>
      <c r="EOT79" s="1474" t="s">
        <v>1830</v>
      </c>
      <c r="EOU79" s="1474" t="s">
        <v>1830</v>
      </c>
      <c r="EOV79" s="1474" t="s">
        <v>1830</v>
      </c>
      <c r="EOW79" s="1474" t="s">
        <v>1830</v>
      </c>
      <c r="EOX79" s="1474" t="s">
        <v>1830</v>
      </c>
      <c r="EOY79" s="1474" t="s">
        <v>1830</v>
      </c>
      <c r="EOZ79" s="1474" t="s">
        <v>1830</v>
      </c>
      <c r="EPA79" s="1474" t="s">
        <v>1830</v>
      </c>
      <c r="EPB79" s="1474" t="s">
        <v>1830</v>
      </c>
      <c r="EPC79" s="1474" t="s">
        <v>1830</v>
      </c>
      <c r="EPD79" s="1474" t="s">
        <v>1830</v>
      </c>
      <c r="EPE79" s="1474" t="s">
        <v>1830</v>
      </c>
      <c r="EPF79" s="1474" t="s">
        <v>1830</v>
      </c>
      <c r="EPG79" s="1474" t="s">
        <v>1830</v>
      </c>
      <c r="EPH79" s="1474" t="s">
        <v>1830</v>
      </c>
      <c r="EPI79" s="1474" t="s">
        <v>1830</v>
      </c>
      <c r="EPJ79" s="1474" t="s">
        <v>1830</v>
      </c>
      <c r="EPK79" s="1474" t="s">
        <v>1830</v>
      </c>
      <c r="EPL79" s="1474" t="s">
        <v>1830</v>
      </c>
      <c r="EPM79" s="1474" t="s">
        <v>1830</v>
      </c>
      <c r="EPN79" s="1474" t="s">
        <v>1830</v>
      </c>
      <c r="EPO79" s="1474" t="s">
        <v>1830</v>
      </c>
      <c r="EPP79" s="1474" t="s">
        <v>1830</v>
      </c>
      <c r="EPQ79" s="1474" t="s">
        <v>1830</v>
      </c>
      <c r="EPR79" s="1474" t="s">
        <v>1830</v>
      </c>
      <c r="EPS79" s="1474" t="s">
        <v>1830</v>
      </c>
      <c r="EPT79" s="1474" t="s">
        <v>1830</v>
      </c>
      <c r="EPU79" s="1474" t="s">
        <v>1830</v>
      </c>
      <c r="EPV79" s="1474" t="s">
        <v>1830</v>
      </c>
      <c r="EPW79" s="1474" t="s">
        <v>1830</v>
      </c>
      <c r="EPX79" s="1474" t="s">
        <v>1830</v>
      </c>
      <c r="EPY79" s="1474" t="s">
        <v>1830</v>
      </c>
      <c r="EPZ79" s="1474" t="s">
        <v>1830</v>
      </c>
      <c r="EQA79" s="1474" t="s">
        <v>1830</v>
      </c>
      <c r="EQB79" s="1474" t="s">
        <v>1830</v>
      </c>
      <c r="EQC79" s="1474" t="s">
        <v>1830</v>
      </c>
      <c r="EQD79" s="1474" t="s">
        <v>1830</v>
      </c>
      <c r="EQE79" s="1474" t="s">
        <v>1830</v>
      </c>
      <c r="EQF79" s="1474" t="s">
        <v>1830</v>
      </c>
      <c r="EQG79" s="1474" t="s">
        <v>1830</v>
      </c>
      <c r="EQH79" s="1474" t="s">
        <v>1830</v>
      </c>
      <c r="EQI79" s="1474" t="s">
        <v>1830</v>
      </c>
      <c r="EQJ79" s="1474" t="s">
        <v>1830</v>
      </c>
      <c r="EQK79" s="1474" t="s">
        <v>1830</v>
      </c>
      <c r="EQL79" s="1474" t="s">
        <v>1830</v>
      </c>
      <c r="EQM79" s="1474" t="s">
        <v>1830</v>
      </c>
      <c r="EQN79" s="1474" t="s">
        <v>1830</v>
      </c>
      <c r="EQO79" s="1474" t="s">
        <v>1830</v>
      </c>
      <c r="EQP79" s="1474" t="s">
        <v>1830</v>
      </c>
      <c r="EQQ79" s="1474" t="s">
        <v>1830</v>
      </c>
      <c r="EQR79" s="1474" t="s">
        <v>1830</v>
      </c>
      <c r="EQS79" s="1474" t="s">
        <v>1830</v>
      </c>
      <c r="EQT79" s="1474" t="s">
        <v>1830</v>
      </c>
      <c r="EQU79" s="1474" t="s">
        <v>1830</v>
      </c>
      <c r="EQV79" s="1474" t="s">
        <v>1830</v>
      </c>
      <c r="EQW79" s="1474" t="s">
        <v>1830</v>
      </c>
      <c r="EQX79" s="1474" t="s">
        <v>1830</v>
      </c>
      <c r="EQY79" s="1474" t="s">
        <v>1830</v>
      </c>
      <c r="EQZ79" s="1474" t="s">
        <v>1830</v>
      </c>
      <c r="ERA79" s="1474" t="s">
        <v>1830</v>
      </c>
      <c r="ERB79" s="1474" t="s">
        <v>1830</v>
      </c>
      <c r="ERC79" s="1474" t="s">
        <v>1830</v>
      </c>
      <c r="ERD79" s="1474" t="s">
        <v>1830</v>
      </c>
      <c r="ERE79" s="1474" t="s">
        <v>1830</v>
      </c>
      <c r="ERF79" s="1474" t="s">
        <v>1830</v>
      </c>
      <c r="ERG79" s="1474" t="s">
        <v>1830</v>
      </c>
      <c r="ERH79" s="1474" t="s">
        <v>1830</v>
      </c>
      <c r="ERI79" s="1474" t="s">
        <v>1830</v>
      </c>
      <c r="ERJ79" s="1474" t="s">
        <v>1830</v>
      </c>
      <c r="ERK79" s="1474" t="s">
        <v>1830</v>
      </c>
      <c r="ERL79" s="1474" t="s">
        <v>1830</v>
      </c>
      <c r="ERM79" s="1474" t="s">
        <v>1830</v>
      </c>
      <c r="ERN79" s="1474" t="s">
        <v>1830</v>
      </c>
      <c r="ERO79" s="1474" t="s">
        <v>1830</v>
      </c>
      <c r="ERP79" s="1474" t="s">
        <v>1830</v>
      </c>
      <c r="ERQ79" s="1474" t="s">
        <v>1830</v>
      </c>
      <c r="ERR79" s="1474" t="s">
        <v>1830</v>
      </c>
      <c r="ERS79" s="1474" t="s">
        <v>1830</v>
      </c>
      <c r="ERT79" s="1474" t="s">
        <v>1830</v>
      </c>
      <c r="ERU79" s="1474" t="s">
        <v>1830</v>
      </c>
      <c r="ERV79" s="1474" t="s">
        <v>1830</v>
      </c>
      <c r="ERW79" s="1474" t="s">
        <v>1830</v>
      </c>
      <c r="ERX79" s="1474" t="s">
        <v>1830</v>
      </c>
      <c r="ERY79" s="1474" t="s">
        <v>1830</v>
      </c>
      <c r="ERZ79" s="1474" t="s">
        <v>1830</v>
      </c>
      <c r="ESA79" s="1474" t="s">
        <v>1830</v>
      </c>
      <c r="ESB79" s="1474" t="s">
        <v>1830</v>
      </c>
      <c r="ESC79" s="1474" t="s">
        <v>1830</v>
      </c>
      <c r="ESD79" s="1474" t="s">
        <v>1830</v>
      </c>
      <c r="ESE79" s="1474" t="s">
        <v>1830</v>
      </c>
      <c r="ESF79" s="1474" t="s">
        <v>1830</v>
      </c>
      <c r="ESG79" s="1474" t="s">
        <v>1830</v>
      </c>
      <c r="ESH79" s="1474" t="s">
        <v>1830</v>
      </c>
      <c r="ESI79" s="1474" t="s">
        <v>1830</v>
      </c>
      <c r="ESJ79" s="1474" t="s">
        <v>1830</v>
      </c>
      <c r="ESK79" s="1474" t="s">
        <v>1830</v>
      </c>
      <c r="ESL79" s="1474" t="s">
        <v>1830</v>
      </c>
      <c r="ESM79" s="1474" t="s">
        <v>1830</v>
      </c>
      <c r="ESN79" s="1474" t="s">
        <v>1830</v>
      </c>
      <c r="ESO79" s="1474" t="s">
        <v>1830</v>
      </c>
      <c r="ESP79" s="1474" t="s">
        <v>1830</v>
      </c>
      <c r="ESQ79" s="1474" t="s">
        <v>1830</v>
      </c>
      <c r="ESR79" s="1474" t="s">
        <v>1830</v>
      </c>
      <c r="ESS79" s="1474" t="s">
        <v>1830</v>
      </c>
      <c r="EST79" s="1474" t="s">
        <v>1830</v>
      </c>
      <c r="ESU79" s="1474" t="s">
        <v>1830</v>
      </c>
      <c r="ESV79" s="1474" t="s">
        <v>1830</v>
      </c>
      <c r="ESW79" s="1474" t="s">
        <v>1830</v>
      </c>
      <c r="ESX79" s="1474" t="s">
        <v>1830</v>
      </c>
      <c r="ESY79" s="1474" t="s">
        <v>1830</v>
      </c>
      <c r="ESZ79" s="1474" t="s">
        <v>1830</v>
      </c>
      <c r="ETA79" s="1474" t="s">
        <v>1830</v>
      </c>
      <c r="ETB79" s="1474" t="s">
        <v>1830</v>
      </c>
      <c r="ETC79" s="1474" t="s">
        <v>1830</v>
      </c>
      <c r="ETD79" s="1474" t="s">
        <v>1830</v>
      </c>
      <c r="ETE79" s="1474" t="s">
        <v>1830</v>
      </c>
      <c r="ETF79" s="1474" t="s">
        <v>1830</v>
      </c>
      <c r="ETG79" s="1474" t="s">
        <v>1830</v>
      </c>
      <c r="ETH79" s="1474" t="s">
        <v>1830</v>
      </c>
      <c r="ETI79" s="1474" t="s">
        <v>1830</v>
      </c>
      <c r="ETJ79" s="1474" t="s">
        <v>1830</v>
      </c>
      <c r="ETK79" s="1474" t="s">
        <v>1830</v>
      </c>
      <c r="ETL79" s="1474" t="s">
        <v>1830</v>
      </c>
      <c r="ETM79" s="1474" t="s">
        <v>1830</v>
      </c>
      <c r="ETN79" s="1474" t="s">
        <v>1830</v>
      </c>
      <c r="ETO79" s="1474" t="s">
        <v>1830</v>
      </c>
      <c r="ETP79" s="1474" t="s">
        <v>1830</v>
      </c>
      <c r="ETQ79" s="1474" t="s">
        <v>1830</v>
      </c>
      <c r="ETR79" s="1474" t="s">
        <v>1830</v>
      </c>
      <c r="ETS79" s="1474" t="s">
        <v>1830</v>
      </c>
      <c r="ETT79" s="1474" t="s">
        <v>1830</v>
      </c>
      <c r="ETU79" s="1474" t="s">
        <v>1830</v>
      </c>
      <c r="ETV79" s="1474" t="s">
        <v>1830</v>
      </c>
      <c r="ETW79" s="1474" t="s">
        <v>1830</v>
      </c>
      <c r="ETX79" s="1474" t="s">
        <v>1830</v>
      </c>
      <c r="ETY79" s="1474" t="s">
        <v>1830</v>
      </c>
      <c r="ETZ79" s="1474" t="s">
        <v>1830</v>
      </c>
      <c r="EUA79" s="1474" t="s">
        <v>1830</v>
      </c>
      <c r="EUB79" s="1474" t="s">
        <v>1830</v>
      </c>
      <c r="EUC79" s="1474" t="s">
        <v>1830</v>
      </c>
      <c r="EUD79" s="1474" t="s">
        <v>1830</v>
      </c>
      <c r="EUE79" s="1474" t="s">
        <v>1830</v>
      </c>
      <c r="EUF79" s="1474" t="s">
        <v>1830</v>
      </c>
      <c r="EUG79" s="1474" t="s">
        <v>1830</v>
      </c>
      <c r="EUH79" s="1474" t="s">
        <v>1830</v>
      </c>
      <c r="EUI79" s="1474" t="s">
        <v>1830</v>
      </c>
      <c r="EUJ79" s="1474" t="s">
        <v>1830</v>
      </c>
      <c r="EUK79" s="1474" t="s">
        <v>1830</v>
      </c>
      <c r="EUL79" s="1474" t="s">
        <v>1830</v>
      </c>
      <c r="EUM79" s="1474" t="s">
        <v>1830</v>
      </c>
      <c r="EUN79" s="1474" t="s">
        <v>1830</v>
      </c>
      <c r="EUO79" s="1474" t="s">
        <v>1830</v>
      </c>
      <c r="EUP79" s="1474" t="s">
        <v>1830</v>
      </c>
      <c r="EUQ79" s="1474" t="s">
        <v>1830</v>
      </c>
      <c r="EUR79" s="1474" t="s">
        <v>1830</v>
      </c>
      <c r="EUS79" s="1474" t="s">
        <v>1830</v>
      </c>
      <c r="EUT79" s="1474" t="s">
        <v>1830</v>
      </c>
      <c r="EUU79" s="1474" t="s">
        <v>1830</v>
      </c>
      <c r="EUV79" s="1474" t="s">
        <v>1830</v>
      </c>
      <c r="EUW79" s="1474" t="s">
        <v>1830</v>
      </c>
      <c r="EUX79" s="1474" t="s">
        <v>1830</v>
      </c>
      <c r="EUY79" s="1474" t="s">
        <v>1830</v>
      </c>
      <c r="EUZ79" s="1474" t="s">
        <v>1830</v>
      </c>
      <c r="EVA79" s="1474" t="s">
        <v>1830</v>
      </c>
      <c r="EVB79" s="1474" t="s">
        <v>1830</v>
      </c>
      <c r="EVC79" s="1474" t="s">
        <v>1830</v>
      </c>
      <c r="EVD79" s="1474" t="s">
        <v>1830</v>
      </c>
      <c r="EVE79" s="1474" t="s">
        <v>1830</v>
      </c>
      <c r="EVF79" s="1474" t="s">
        <v>1830</v>
      </c>
      <c r="EVG79" s="1474" t="s">
        <v>1830</v>
      </c>
      <c r="EVH79" s="1474" t="s">
        <v>1830</v>
      </c>
      <c r="EVI79" s="1474" t="s">
        <v>1830</v>
      </c>
      <c r="EVJ79" s="1474" t="s">
        <v>1830</v>
      </c>
      <c r="EVK79" s="1474" t="s">
        <v>1830</v>
      </c>
      <c r="EVL79" s="1474" t="s">
        <v>1830</v>
      </c>
      <c r="EVM79" s="1474" t="s">
        <v>1830</v>
      </c>
      <c r="EVN79" s="1474" t="s">
        <v>1830</v>
      </c>
      <c r="EVO79" s="1474" t="s">
        <v>1830</v>
      </c>
      <c r="EVP79" s="1474" t="s">
        <v>1830</v>
      </c>
      <c r="EVQ79" s="1474" t="s">
        <v>1830</v>
      </c>
      <c r="EVR79" s="1474" t="s">
        <v>1830</v>
      </c>
      <c r="EVS79" s="1474" t="s">
        <v>1830</v>
      </c>
      <c r="EVT79" s="1474" t="s">
        <v>1830</v>
      </c>
      <c r="EVU79" s="1474" t="s">
        <v>1830</v>
      </c>
      <c r="EVV79" s="1474" t="s">
        <v>1830</v>
      </c>
      <c r="EVW79" s="1474" t="s">
        <v>1830</v>
      </c>
      <c r="EVX79" s="1474" t="s">
        <v>1830</v>
      </c>
      <c r="EVY79" s="1474" t="s">
        <v>1830</v>
      </c>
      <c r="EVZ79" s="1474" t="s">
        <v>1830</v>
      </c>
      <c r="EWA79" s="1474" t="s">
        <v>1830</v>
      </c>
      <c r="EWB79" s="1474" t="s">
        <v>1830</v>
      </c>
      <c r="EWC79" s="1474" t="s">
        <v>1830</v>
      </c>
      <c r="EWD79" s="1474" t="s">
        <v>1830</v>
      </c>
      <c r="EWE79" s="1474" t="s">
        <v>1830</v>
      </c>
      <c r="EWF79" s="1474" t="s">
        <v>1830</v>
      </c>
      <c r="EWG79" s="1474" t="s">
        <v>1830</v>
      </c>
      <c r="EWH79" s="1474" t="s">
        <v>1830</v>
      </c>
      <c r="EWI79" s="1474" t="s">
        <v>1830</v>
      </c>
      <c r="EWJ79" s="1474" t="s">
        <v>1830</v>
      </c>
      <c r="EWK79" s="1474" t="s">
        <v>1830</v>
      </c>
      <c r="EWL79" s="1474" t="s">
        <v>1830</v>
      </c>
      <c r="EWM79" s="1474" t="s">
        <v>1830</v>
      </c>
      <c r="EWN79" s="1474" t="s">
        <v>1830</v>
      </c>
      <c r="EWO79" s="1474" t="s">
        <v>1830</v>
      </c>
      <c r="EWP79" s="1474" t="s">
        <v>1830</v>
      </c>
      <c r="EWQ79" s="1474" t="s">
        <v>1830</v>
      </c>
      <c r="EWR79" s="1474" t="s">
        <v>1830</v>
      </c>
      <c r="EWS79" s="1474" t="s">
        <v>1830</v>
      </c>
      <c r="EWT79" s="1474" t="s">
        <v>1830</v>
      </c>
      <c r="EWU79" s="1474" t="s">
        <v>1830</v>
      </c>
      <c r="EWV79" s="1474" t="s">
        <v>1830</v>
      </c>
      <c r="EWW79" s="1474" t="s">
        <v>1830</v>
      </c>
      <c r="EWX79" s="1474" t="s">
        <v>1830</v>
      </c>
      <c r="EWY79" s="1474" t="s">
        <v>1830</v>
      </c>
      <c r="EWZ79" s="1474" t="s">
        <v>1830</v>
      </c>
      <c r="EXA79" s="1474" t="s">
        <v>1830</v>
      </c>
      <c r="EXB79" s="1474" t="s">
        <v>1830</v>
      </c>
      <c r="EXC79" s="1474" t="s">
        <v>1830</v>
      </c>
      <c r="EXD79" s="1474" t="s">
        <v>1830</v>
      </c>
      <c r="EXE79" s="1474" t="s">
        <v>1830</v>
      </c>
      <c r="EXF79" s="1474" t="s">
        <v>1830</v>
      </c>
      <c r="EXG79" s="1474" t="s">
        <v>1830</v>
      </c>
      <c r="EXH79" s="1474" t="s">
        <v>1830</v>
      </c>
      <c r="EXI79" s="1474" t="s">
        <v>1830</v>
      </c>
      <c r="EXJ79" s="1474" t="s">
        <v>1830</v>
      </c>
      <c r="EXK79" s="1474" t="s">
        <v>1830</v>
      </c>
      <c r="EXL79" s="1474" t="s">
        <v>1830</v>
      </c>
      <c r="EXM79" s="1474" t="s">
        <v>1830</v>
      </c>
      <c r="EXN79" s="1474" t="s">
        <v>1830</v>
      </c>
      <c r="EXO79" s="1474" t="s">
        <v>1830</v>
      </c>
      <c r="EXP79" s="1474" t="s">
        <v>1830</v>
      </c>
      <c r="EXQ79" s="1474" t="s">
        <v>1830</v>
      </c>
      <c r="EXR79" s="1474" t="s">
        <v>1830</v>
      </c>
      <c r="EXS79" s="1474" t="s">
        <v>1830</v>
      </c>
      <c r="EXT79" s="1474" t="s">
        <v>1830</v>
      </c>
      <c r="EXU79" s="1474" t="s">
        <v>1830</v>
      </c>
      <c r="EXV79" s="1474" t="s">
        <v>1830</v>
      </c>
      <c r="EXW79" s="1474" t="s">
        <v>1830</v>
      </c>
      <c r="EXX79" s="1474" t="s">
        <v>1830</v>
      </c>
      <c r="EXY79" s="1474" t="s">
        <v>1830</v>
      </c>
      <c r="EXZ79" s="1474" t="s">
        <v>1830</v>
      </c>
      <c r="EYA79" s="1474" t="s">
        <v>1830</v>
      </c>
      <c r="EYB79" s="1474" t="s">
        <v>1830</v>
      </c>
      <c r="EYC79" s="1474" t="s">
        <v>1830</v>
      </c>
      <c r="EYD79" s="1474" t="s">
        <v>1830</v>
      </c>
      <c r="EYE79" s="1474" t="s">
        <v>1830</v>
      </c>
      <c r="EYF79" s="1474" t="s">
        <v>1830</v>
      </c>
      <c r="EYG79" s="1474" t="s">
        <v>1830</v>
      </c>
      <c r="EYH79" s="1474" t="s">
        <v>1830</v>
      </c>
      <c r="EYI79" s="1474" t="s">
        <v>1830</v>
      </c>
      <c r="EYJ79" s="1474" t="s">
        <v>1830</v>
      </c>
      <c r="EYK79" s="1474" t="s">
        <v>1830</v>
      </c>
      <c r="EYL79" s="1474" t="s">
        <v>1830</v>
      </c>
      <c r="EYM79" s="1474" t="s">
        <v>1830</v>
      </c>
      <c r="EYN79" s="1474" t="s">
        <v>1830</v>
      </c>
      <c r="EYO79" s="1474" t="s">
        <v>1830</v>
      </c>
      <c r="EYP79" s="1474" t="s">
        <v>1830</v>
      </c>
      <c r="EYQ79" s="1474" t="s">
        <v>1830</v>
      </c>
      <c r="EYR79" s="1474" t="s">
        <v>1830</v>
      </c>
      <c r="EYS79" s="1474" t="s">
        <v>1830</v>
      </c>
      <c r="EYT79" s="1474" t="s">
        <v>1830</v>
      </c>
      <c r="EYU79" s="1474" t="s">
        <v>1830</v>
      </c>
      <c r="EYV79" s="1474" t="s">
        <v>1830</v>
      </c>
      <c r="EYW79" s="1474" t="s">
        <v>1830</v>
      </c>
      <c r="EYX79" s="1474" t="s">
        <v>1830</v>
      </c>
      <c r="EYY79" s="1474" t="s">
        <v>1830</v>
      </c>
      <c r="EYZ79" s="1474" t="s">
        <v>1830</v>
      </c>
      <c r="EZA79" s="1474" t="s">
        <v>1830</v>
      </c>
      <c r="EZB79" s="1474" t="s">
        <v>1830</v>
      </c>
      <c r="EZC79" s="1474" t="s">
        <v>1830</v>
      </c>
      <c r="EZD79" s="1474" t="s">
        <v>1830</v>
      </c>
      <c r="EZE79" s="1474" t="s">
        <v>1830</v>
      </c>
      <c r="EZF79" s="1474" t="s">
        <v>1830</v>
      </c>
      <c r="EZG79" s="1474" t="s">
        <v>1830</v>
      </c>
      <c r="EZH79" s="1474" t="s">
        <v>1830</v>
      </c>
      <c r="EZI79" s="1474" t="s">
        <v>1830</v>
      </c>
      <c r="EZJ79" s="1474" t="s">
        <v>1830</v>
      </c>
      <c r="EZK79" s="1474" t="s">
        <v>1830</v>
      </c>
      <c r="EZL79" s="1474" t="s">
        <v>1830</v>
      </c>
      <c r="EZM79" s="1474" t="s">
        <v>1830</v>
      </c>
      <c r="EZN79" s="1474" t="s">
        <v>1830</v>
      </c>
      <c r="EZO79" s="1474" t="s">
        <v>1830</v>
      </c>
      <c r="EZP79" s="1474" t="s">
        <v>1830</v>
      </c>
      <c r="EZQ79" s="1474" t="s">
        <v>1830</v>
      </c>
      <c r="EZR79" s="1474" t="s">
        <v>1830</v>
      </c>
      <c r="EZS79" s="1474" t="s">
        <v>1830</v>
      </c>
      <c r="EZT79" s="1474" t="s">
        <v>1830</v>
      </c>
      <c r="EZU79" s="1474" t="s">
        <v>1830</v>
      </c>
      <c r="EZV79" s="1474" t="s">
        <v>1830</v>
      </c>
      <c r="EZW79" s="1474" t="s">
        <v>1830</v>
      </c>
      <c r="EZX79" s="1474" t="s">
        <v>1830</v>
      </c>
      <c r="EZY79" s="1474" t="s">
        <v>1830</v>
      </c>
      <c r="EZZ79" s="1474" t="s">
        <v>1830</v>
      </c>
      <c r="FAA79" s="1474" t="s">
        <v>1830</v>
      </c>
      <c r="FAB79" s="1474" t="s">
        <v>1830</v>
      </c>
      <c r="FAC79" s="1474" t="s">
        <v>1830</v>
      </c>
      <c r="FAD79" s="1474" t="s">
        <v>1830</v>
      </c>
      <c r="FAE79" s="1474" t="s">
        <v>1830</v>
      </c>
      <c r="FAF79" s="1474" t="s">
        <v>1830</v>
      </c>
      <c r="FAG79" s="1474" t="s">
        <v>1830</v>
      </c>
      <c r="FAH79" s="1474" t="s">
        <v>1830</v>
      </c>
      <c r="FAI79" s="1474" t="s">
        <v>1830</v>
      </c>
      <c r="FAJ79" s="1474" t="s">
        <v>1830</v>
      </c>
      <c r="FAK79" s="1474" t="s">
        <v>1830</v>
      </c>
      <c r="FAL79" s="1474" t="s">
        <v>1830</v>
      </c>
      <c r="FAM79" s="1474" t="s">
        <v>1830</v>
      </c>
      <c r="FAN79" s="1474" t="s">
        <v>1830</v>
      </c>
      <c r="FAO79" s="1474" t="s">
        <v>1830</v>
      </c>
      <c r="FAP79" s="1474" t="s">
        <v>1830</v>
      </c>
      <c r="FAQ79" s="1474" t="s">
        <v>1830</v>
      </c>
      <c r="FAR79" s="1474" t="s">
        <v>1830</v>
      </c>
      <c r="FAS79" s="1474" t="s">
        <v>1830</v>
      </c>
      <c r="FAT79" s="1474" t="s">
        <v>1830</v>
      </c>
      <c r="FAU79" s="1474" t="s">
        <v>1830</v>
      </c>
      <c r="FAV79" s="1474" t="s">
        <v>1830</v>
      </c>
      <c r="FAW79" s="1474" t="s">
        <v>1830</v>
      </c>
      <c r="FAX79" s="1474" t="s">
        <v>1830</v>
      </c>
      <c r="FAY79" s="1474" t="s">
        <v>1830</v>
      </c>
      <c r="FAZ79" s="1474" t="s">
        <v>1830</v>
      </c>
      <c r="FBA79" s="1474" t="s">
        <v>1830</v>
      </c>
      <c r="FBB79" s="1474" t="s">
        <v>1830</v>
      </c>
      <c r="FBC79" s="1474" t="s">
        <v>1830</v>
      </c>
      <c r="FBD79" s="1474" t="s">
        <v>1830</v>
      </c>
      <c r="FBE79" s="1474" t="s">
        <v>1830</v>
      </c>
      <c r="FBF79" s="1474" t="s">
        <v>1830</v>
      </c>
      <c r="FBG79" s="1474" t="s">
        <v>1830</v>
      </c>
      <c r="FBH79" s="1474" t="s">
        <v>1830</v>
      </c>
      <c r="FBI79" s="1474" t="s">
        <v>1830</v>
      </c>
      <c r="FBJ79" s="1474" t="s">
        <v>1830</v>
      </c>
      <c r="FBK79" s="1474" t="s">
        <v>1830</v>
      </c>
      <c r="FBL79" s="1474" t="s">
        <v>1830</v>
      </c>
      <c r="FBM79" s="1474" t="s">
        <v>1830</v>
      </c>
      <c r="FBN79" s="1474" t="s">
        <v>1830</v>
      </c>
      <c r="FBO79" s="1474" t="s">
        <v>1830</v>
      </c>
      <c r="FBP79" s="1474" t="s">
        <v>1830</v>
      </c>
      <c r="FBQ79" s="1474" t="s">
        <v>1830</v>
      </c>
      <c r="FBR79" s="1474" t="s">
        <v>1830</v>
      </c>
      <c r="FBS79" s="1474" t="s">
        <v>1830</v>
      </c>
      <c r="FBT79" s="1474" t="s">
        <v>1830</v>
      </c>
      <c r="FBU79" s="1474" t="s">
        <v>1830</v>
      </c>
      <c r="FBV79" s="1474" t="s">
        <v>1830</v>
      </c>
      <c r="FBW79" s="1474" t="s">
        <v>1830</v>
      </c>
      <c r="FBX79" s="1474" t="s">
        <v>1830</v>
      </c>
      <c r="FBY79" s="1474" t="s">
        <v>1830</v>
      </c>
      <c r="FBZ79" s="1474" t="s">
        <v>1830</v>
      </c>
      <c r="FCA79" s="1474" t="s">
        <v>1830</v>
      </c>
      <c r="FCB79" s="1474" t="s">
        <v>1830</v>
      </c>
      <c r="FCC79" s="1474" t="s">
        <v>1830</v>
      </c>
      <c r="FCD79" s="1474" t="s">
        <v>1830</v>
      </c>
      <c r="FCE79" s="1474" t="s">
        <v>1830</v>
      </c>
      <c r="FCF79" s="1474" t="s">
        <v>1830</v>
      </c>
      <c r="FCG79" s="1474" t="s">
        <v>1830</v>
      </c>
      <c r="FCH79" s="1474" t="s">
        <v>1830</v>
      </c>
      <c r="FCI79" s="1474" t="s">
        <v>1830</v>
      </c>
      <c r="FCJ79" s="1474" t="s">
        <v>1830</v>
      </c>
      <c r="FCK79" s="1474" t="s">
        <v>1830</v>
      </c>
      <c r="FCL79" s="1474" t="s">
        <v>1830</v>
      </c>
      <c r="FCM79" s="1474" t="s">
        <v>1830</v>
      </c>
      <c r="FCN79" s="1474" t="s">
        <v>1830</v>
      </c>
      <c r="FCO79" s="1474" t="s">
        <v>1830</v>
      </c>
      <c r="FCP79" s="1474" t="s">
        <v>1830</v>
      </c>
      <c r="FCQ79" s="1474" t="s">
        <v>1830</v>
      </c>
      <c r="FCR79" s="1474" t="s">
        <v>1830</v>
      </c>
      <c r="FCS79" s="1474" t="s">
        <v>1830</v>
      </c>
      <c r="FCT79" s="1474" t="s">
        <v>1830</v>
      </c>
      <c r="FCU79" s="1474" t="s">
        <v>1830</v>
      </c>
      <c r="FCV79" s="1474" t="s">
        <v>1830</v>
      </c>
      <c r="FCW79" s="1474" t="s">
        <v>1830</v>
      </c>
      <c r="FCX79" s="1474" t="s">
        <v>1830</v>
      </c>
      <c r="FCY79" s="1474" t="s">
        <v>1830</v>
      </c>
      <c r="FCZ79" s="1474" t="s">
        <v>1830</v>
      </c>
      <c r="FDA79" s="1474" t="s">
        <v>1830</v>
      </c>
      <c r="FDB79" s="1474" t="s">
        <v>1830</v>
      </c>
      <c r="FDC79" s="1474" t="s">
        <v>1830</v>
      </c>
      <c r="FDD79" s="1474" t="s">
        <v>1830</v>
      </c>
      <c r="FDE79" s="1474" t="s">
        <v>1830</v>
      </c>
      <c r="FDF79" s="1474" t="s">
        <v>1830</v>
      </c>
      <c r="FDG79" s="1474" t="s">
        <v>1830</v>
      </c>
      <c r="FDH79" s="1474" t="s">
        <v>1830</v>
      </c>
      <c r="FDI79" s="1474" t="s">
        <v>1830</v>
      </c>
      <c r="FDJ79" s="1474" t="s">
        <v>1830</v>
      </c>
      <c r="FDK79" s="1474" t="s">
        <v>1830</v>
      </c>
      <c r="FDL79" s="1474" t="s">
        <v>1830</v>
      </c>
      <c r="FDM79" s="1474" t="s">
        <v>1830</v>
      </c>
      <c r="FDN79" s="1474" t="s">
        <v>1830</v>
      </c>
      <c r="FDO79" s="1474" t="s">
        <v>1830</v>
      </c>
      <c r="FDP79" s="1474" t="s">
        <v>1830</v>
      </c>
      <c r="FDQ79" s="1474" t="s">
        <v>1830</v>
      </c>
      <c r="FDR79" s="1474" t="s">
        <v>1830</v>
      </c>
      <c r="FDS79" s="1474" t="s">
        <v>1830</v>
      </c>
      <c r="FDT79" s="1474" t="s">
        <v>1830</v>
      </c>
      <c r="FDU79" s="1474" t="s">
        <v>1830</v>
      </c>
      <c r="FDV79" s="1474" t="s">
        <v>1830</v>
      </c>
      <c r="FDW79" s="1474" t="s">
        <v>1830</v>
      </c>
      <c r="FDX79" s="1474" t="s">
        <v>1830</v>
      </c>
      <c r="FDY79" s="1474" t="s">
        <v>1830</v>
      </c>
      <c r="FDZ79" s="1474" t="s">
        <v>1830</v>
      </c>
      <c r="FEA79" s="1474" t="s">
        <v>1830</v>
      </c>
      <c r="FEB79" s="1474" t="s">
        <v>1830</v>
      </c>
      <c r="FEC79" s="1474" t="s">
        <v>1830</v>
      </c>
      <c r="FED79" s="1474" t="s">
        <v>1830</v>
      </c>
      <c r="FEE79" s="1474" t="s">
        <v>1830</v>
      </c>
      <c r="FEF79" s="1474" t="s">
        <v>1830</v>
      </c>
      <c r="FEG79" s="1474" t="s">
        <v>1830</v>
      </c>
      <c r="FEH79" s="1474" t="s">
        <v>1830</v>
      </c>
      <c r="FEI79" s="1474" t="s">
        <v>1830</v>
      </c>
      <c r="FEJ79" s="1474" t="s">
        <v>1830</v>
      </c>
      <c r="FEK79" s="1474" t="s">
        <v>1830</v>
      </c>
      <c r="FEL79" s="1474" t="s">
        <v>1830</v>
      </c>
      <c r="FEM79" s="1474" t="s">
        <v>1830</v>
      </c>
      <c r="FEN79" s="1474" t="s">
        <v>1830</v>
      </c>
      <c r="FEO79" s="1474" t="s">
        <v>1830</v>
      </c>
      <c r="FEP79" s="1474" t="s">
        <v>1830</v>
      </c>
      <c r="FEQ79" s="1474" t="s">
        <v>1830</v>
      </c>
      <c r="FER79" s="1474" t="s">
        <v>1830</v>
      </c>
      <c r="FES79" s="1474" t="s">
        <v>1830</v>
      </c>
      <c r="FET79" s="1474" t="s">
        <v>1830</v>
      </c>
      <c r="FEU79" s="1474" t="s">
        <v>1830</v>
      </c>
      <c r="FEV79" s="1474" t="s">
        <v>1830</v>
      </c>
      <c r="FEW79" s="1474" t="s">
        <v>1830</v>
      </c>
      <c r="FEX79" s="1474" t="s">
        <v>1830</v>
      </c>
      <c r="FEY79" s="1474" t="s">
        <v>1830</v>
      </c>
      <c r="FEZ79" s="1474" t="s">
        <v>1830</v>
      </c>
      <c r="FFA79" s="1474" t="s">
        <v>1830</v>
      </c>
      <c r="FFB79" s="1474" t="s">
        <v>1830</v>
      </c>
      <c r="FFC79" s="1474" t="s">
        <v>1830</v>
      </c>
      <c r="FFD79" s="1474" t="s">
        <v>1830</v>
      </c>
      <c r="FFE79" s="1474" t="s">
        <v>1830</v>
      </c>
      <c r="FFF79" s="1474" t="s">
        <v>1830</v>
      </c>
      <c r="FFG79" s="1474" t="s">
        <v>1830</v>
      </c>
      <c r="FFH79" s="1474" t="s">
        <v>1830</v>
      </c>
      <c r="FFI79" s="1474" t="s">
        <v>1830</v>
      </c>
      <c r="FFJ79" s="1474" t="s">
        <v>1830</v>
      </c>
      <c r="FFK79" s="1474" t="s">
        <v>1830</v>
      </c>
      <c r="FFL79" s="1474" t="s">
        <v>1830</v>
      </c>
      <c r="FFM79" s="1474" t="s">
        <v>1830</v>
      </c>
      <c r="FFN79" s="1474" t="s">
        <v>1830</v>
      </c>
      <c r="FFO79" s="1474" t="s">
        <v>1830</v>
      </c>
      <c r="FFP79" s="1474" t="s">
        <v>1830</v>
      </c>
      <c r="FFQ79" s="1474" t="s">
        <v>1830</v>
      </c>
      <c r="FFR79" s="1474" t="s">
        <v>1830</v>
      </c>
      <c r="FFS79" s="1474" t="s">
        <v>1830</v>
      </c>
      <c r="FFT79" s="1474" t="s">
        <v>1830</v>
      </c>
      <c r="FFU79" s="1474" t="s">
        <v>1830</v>
      </c>
      <c r="FFV79" s="1474" t="s">
        <v>1830</v>
      </c>
      <c r="FFW79" s="1474" t="s">
        <v>1830</v>
      </c>
      <c r="FFX79" s="1474" t="s">
        <v>1830</v>
      </c>
      <c r="FFY79" s="1474" t="s">
        <v>1830</v>
      </c>
      <c r="FFZ79" s="1474" t="s">
        <v>1830</v>
      </c>
      <c r="FGA79" s="1474" t="s">
        <v>1830</v>
      </c>
      <c r="FGB79" s="1474" t="s">
        <v>1830</v>
      </c>
      <c r="FGC79" s="1474" t="s">
        <v>1830</v>
      </c>
      <c r="FGD79" s="1474" t="s">
        <v>1830</v>
      </c>
      <c r="FGE79" s="1474" t="s">
        <v>1830</v>
      </c>
      <c r="FGF79" s="1474" t="s">
        <v>1830</v>
      </c>
      <c r="FGG79" s="1474" t="s">
        <v>1830</v>
      </c>
      <c r="FGH79" s="1474" t="s">
        <v>1830</v>
      </c>
      <c r="FGI79" s="1474" t="s">
        <v>1830</v>
      </c>
      <c r="FGJ79" s="1474" t="s">
        <v>1830</v>
      </c>
      <c r="FGK79" s="1474" t="s">
        <v>1830</v>
      </c>
      <c r="FGL79" s="1474" t="s">
        <v>1830</v>
      </c>
      <c r="FGM79" s="1474" t="s">
        <v>1830</v>
      </c>
      <c r="FGN79" s="1474" t="s">
        <v>1830</v>
      </c>
      <c r="FGO79" s="1474" t="s">
        <v>1830</v>
      </c>
      <c r="FGP79" s="1474" t="s">
        <v>1830</v>
      </c>
      <c r="FGQ79" s="1474" t="s">
        <v>1830</v>
      </c>
      <c r="FGR79" s="1474" t="s">
        <v>1830</v>
      </c>
      <c r="FGS79" s="1474" t="s">
        <v>1830</v>
      </c>
      <c r="FGT79" s="1474" t="s">
        <v>1830</v>
      </c>
      <c r="FGU79" s="1474" t="s">
        <v>1830</v>
      </c>
      <c r="FGV79" s="1474" t="s">
        <v>1830</v>
      </c>
      <c r="FGW79" s="1474" t="s">
        <v>1830</v>
      </c>
      <c r="FGX79" s="1474" t="s">
        <v>1830</v>
      </c>
      <c r="FGY79" s="1474" t="s">
        <v>1830</v>
      </c>
      <c r="FGZ79" s="1474" t="s">
        <v>1830</v>
      </c>
      <c r="FHA79" s="1474" t="s">
        <v>1830</v>
      </c>
      <c r="FHB79" s="1474" t="s">
        <v>1830</v>
      </c>
      <c r="FHC79" s="1474" t="s">
        <v>1830</v>
      </c>
      <c r="FHD79" s="1474" t="s">
        <v>1830</v>
      </c>
      <c r="FHE79" s="1474" t="s">
        <v>1830</v>
      </c>
      <c r="FHF79" s="1474" t="s">
        <v>1830</v>
      </c>
      <c r="FHG79" s="1474" t="s">
        <v>1830</v>
      </c>
      <c r="FHH79" s="1474" t="s">
        <v>1830</v>
      </c>
      <c r="FHI79" s="1474" t="s">
        <v>1830</v>
      </c>
      <c r="FHJ79" s="1474" t="s">
        <v>1830</v>
      </c>
      <c r="FHK79" s="1474" t="s">
        <v>1830</v>
      </c>
      <c r="FHL79" s="1474" t="s">
        <v>1830</v>
      </c>
      <c r="FHM79" s="1474" t="s">
        <v>1830</v>
      </c>
      <c r="FHN79" s="1474" t="s">
        <v>1830</v>
      </c>
      <c r="FHO79" s="1474" t="s">
        <v>1830</v>
      </c>
      <c r="FHP79" s="1474" t="s">
        <v>1830</v>
      </c>
      <c r="FHQ79" s="1474" t="s">
        <v>1830</v>
      </c>
      <c r="FHR79" s="1474" t="s">
        <v>1830</v>
      </c>
      <c r="FHS79" s="1474" t="s">
        <v>1830</v>
      </c>
      <c r="FHT79" s="1474" t="s">
        <v>1830</v>
      </c>
      <c r="FHU79" s="1474" t="s">
        <v>1830</v>
      </c>
      <c r="FHV79" s="1474" t="s">
        <v>1830</v>
      </c>
      <c r="FHW79" s="1474" t="s">
        <v>1830</v>
      </c>
      <c r="FHX79" s="1474" t="s">
        <v>1830</v>
      </c>
      <c r="FHY79" s="1474" t="s">
        <v>1830</v>
      </c>
      <c r="FHZ79" s="1474" t="s">
        <v>1830</v>
      </c>
      <c r="FIA79" s="1474" t="s">
        <v>1830</v>
      </c>
      <c r="FIB79" s="1474" t="s">
        <v>1830</v>
      </c>
      <c r="FIC79" s="1474" t="s">
        <v>1830</v>
      </c>
      <c r="FID79" s="1474" t="s">
        <v>1830</v>
      </c>
      <c r="FIE79" s="1474" t="s">
        <v>1830</v>
      </c>
      <c r="FIF79" s="1474" t="s">
        <v>1830</v>
      </c>
      <c r="FIG79" s="1474" t="s">
        <v>1830</v>
      </c>
      <c r="FIH79" s="1474" t="s">
        <v>1830</v>
      </c>
      <c r="FII79" s="1474" t="s">
        <v>1830</v>
      </c>
      <c r="FIJ79" s="1474" t="s">
        <v>1830</v>
      </c>
      <c r="FIK79" s="1474" t="s">
        <v>1830</v>
      </c>
      <c r="FIL79" s="1474" t="s">
        <v>1830</v>
      </c>
      <c r="FIM79" s="1474" t="s">
        <v>1830</v>
      </c>
      <c r="FIN79" s="1474" t="s">
        <v>1830</v>
      </c>
      <c r="FIO79" s="1474" t="s">
        <v>1830</v>
      </c>
      <c r="FIP79" s="1474" t="s">
        <v>1830</v>
      </c>
      <c r="FIQ79" s="1474" t="s">
        <v>1830</v>
      </c>
      <c r="FIR79" s="1474" t="s">
        <v>1830</v>
      </c>
      <c r="FIS79" s="1474" t="s">
        <v>1830</v>
      </c>
      <c r="FIT79" s="1474" t="s">
        <v>1830</v>
      </c>
      <c r="FIU79" s="1474" t="s">
        <v>1830</v>
      </c>
      <c r="FIV79" s="1474" t="s">
        <v>1830</v>
      </c>
      <c r="FIW79" s="1474" t="s">
        <v>1830</v>
      </c>
      <c r="FIX79" s="1474" t="s">
        <v>1830</v>
      </c>
      <c r="FIY79" s="1474" t="s">
        <v>1830</v>
      </c>
      <c r="FIZ79" s="1474" t="s">
        <v>1830</v>
      </c>
      <c r="FJA79" s="1474" t="s">
        <v>1830</v>
      </c>
      <c r="FJB79" s="1474" t="s">
        <v>1830</v>
      </c>
      <c r="FJC79" s="1474" t="s">
        <v>1830</v>
      </c>
      <c r="FJD79" s="1474" t="s">
        <v>1830</v>
      </c>
      <c r="FJE79" s="1474" t="s">
        <v>1830</v>
      </c>
      <c r="FJF79" s="1474" t="s">
        <v>1830</v>
      </c>
      <c r="FJG79" s="1474" t="s">
        <v>1830</v>
      </c>
      <c r="FJH79" s="1474" t="s">
        <v>1830</v>
      </c>
      <c r="FJI79" s="1474" t="s">
        <v>1830</v>
      </c>
      <c r="FJJ79" s="1474" t="s">
        <v>1830</v>
      </c>
      <c r="FJK79" s="1474" t="s">
        <v>1830</v>
      </c>
      <c r="FJL79" s="1474" t="s">
        <v>1830</v>
      </c>
      <c r="FJM79" s="1474" t="s">
        <v>1830</v>
      </c>
      <c r="FJN79" s="1474" t="s">
        <v>1830</v>
      </c>
      <c r="FJO79" s="1474" t="s">
        <v>1830</v>
      </c>
      <c r="FJP79" s="1474" t="s">
        <v>1830</v>
      </c>
      <c r="FJQ79" s="1474" t="s">
        <v>1830</v>
      </c>
      <c r="FJR79" s="1474" t="s">
        <v>1830</v>
      </c>
      <c r="FJS79" s="1474" t="s">
        <v>1830</v>
      </c>
      <c r="FJT79" s="1474" t="s">
        <v>1830</v>
      </c>
      <c r="FJU79" s="1474" t="s">
        <v>1830</v>
      </c>
      <c r="FJV79" s="1474" t="s">
        <v>1830</v>
      </c>
      <c r="FJW79" s="1474" t="s">
        <v>1830</v>
      </c>
      <c r="FJX79" s="1474" t="s">
        <v>1830</v>
      </c>
      <c r="FJY79" s="1474" t="s">
        <v>1830</v>
      </c>
      <c r="FJZ79" s="1474" t="s">
        <v>1830</v>
      </c>
      <c r="FKA79" s="1474" t="s">
        <v>1830</v>
      </c>
      <c r="FKB79" s="1474" t="s">
        <v>1830</v>
      </c>
      <c r="FKC79" s="1474" t="s">
        <v>1830</v>
      </c>
      <c r="FKD79" s="1474" t="s">
        <v>1830</v>
      </c>
      <c r="FKE79" s="1474" t="s">
        <v>1830</v>
      </c>
      <c r="FKF79" s="1474" t="s">
        <v>1830</v>
      </c>
      <c r="FKG79" s="1474" t="s">
        <v>1830</v>
      </c>
      <c r="FKH79" s="1474" t="s">
        <v>1830</v>
      </c>
      <c r="FKI79" s="1474" t="s">
        <v>1830</v>
      </c>
      <c r="FKJ79" s="1474" t="s">
        <v>1830</v>
      </c>
      <c r="FKK79" s="1474" t="s">
        <v>1830</v>
      </c>
      <c r="FKL79" s="1474" t="s">
        <v>1830</v>
      </c>
      <c r="FKM79" s="1474" t="s">
        <v>1830</v>
      </c>
      <c r="FKN79" s="1474" t="s">
        <v>1830</v>
      </c>
      <c r="FKO79" s="1474" t="s">
        <v>1830</v>
      </c>
      <c r="FKP79" s="1474" t="s">
        <v>1830</v>
      </c>
      <c r="FKQ79" s="1474" t="s">
        <v>1830</v>
      </c>
      <c r="FKR79" s="1474" t="s">
        <v>1830</v>
      </c>
      <c r="FKS79" s="1474" t="s">
        <v>1830</v>
      </c>
      <c r="FKT79" s="1474" t="s">
        <v>1830</v>
      </c>
      <c r="FKU79" s="1474" t="s">
        <v>1830</v>
      </c>
      <c r="FKV79" s="1474" t="s">
        <v>1830</v>
      </c>
      <c r="FKW79" s="1474" t="s">
        <v>1830</v>
      </c>
      <c r="FKX79" s="1474" t="s">
        <v>1830</v>
      </c>
      <c r="FKY79" s="1474" t="s">
        <v>1830</v>
      </c>
      <c r="FKZ79" s="1474" t="s">
        <v>1830</v>
      </c>
      <c r="FLA79" s="1474" t="s">
        <v>1830</v>
      </c>
      <c r="FLB79" s="1474" t="s">
        <v>1830</v>
      </c>
      <c r="FLC79" s="1474" t="s">
        <v>1830</v>
      </c>
      <c r="FLD79" s="1474" t="s">
        <v>1830</v>
      </c>
      <c r="FLE79" s="1474" t="s">
        <v>1830</v>
      </c>
      <c r="FLF79" s="1474" t="s">
        <v>1830</v>
      </c>
      <c r="FLG79" s="1474" t="s">
        <v>1830</v>
      </c>
      <c r="FLH79" s="1474" t="s">
        <v>1830</v>
      </c>
      <c r="FLI79" s="1474" t="s">
        <v>1830</v>
      </c>
      <c r="FLJ79" s="1474" t="s">
        <v>1830</v>
      </c>
      <c r="FLK79" s="1474" t="s">
        <v>1830</v>
      </c>
      <c r="FLL79" s="1474" t="s">
        <v>1830</v>
      </c>
      <c r="FLM79" s="1474" t="s">
        <v>1830</v>
      </c>
      <c r="FLN79" s="1474" t="s">
        <v>1830</v>
      </c>
      <c r="FLO79" s="1474" t="s">
        <v>1830</v>
      </c>
      <c r="FLP79" s="1474" t="s">
        <v>1830</v>
      </c>
      <c r="FLQ79" s="1474" t="s">
        <v>1830</v>
      </c>
      <c r="FLR79" s="1474" t="s">
        <v>1830</v>
      </c>
      <c r="FLS79" s="1474" t="s">
        <v>1830</v>
      </c>
      <c r="FLT79" s="1474" t="s">
        <v>1830</v>
      </c>
      <c r="FLU79" s="1474" t="s">
        <v>1830</v>
      </c>
      <c r="FLV79" s="1474" t="s">
        <v>1830</v>
      </c>
      <c r="FLW79" s="1474" t="s">
        <v>1830</v>
      </c>
      <c r="FLX79" s="1474" t="s">
        <v>1830</v>
      </c>
      <c r="FLY79" s="1474" t="s">
        <v>1830</v>
      </c>
      <c r="FLZ79" s="1474" t="s">
        <v>1830</v>
      </c>
      <c r="FMA79" s="1474" t="s">
        <v>1830</v>
      </c>
      <c r="FMB79" s="1474" t="s">
        <v>1830</v>
      </c>
      <c r="FMC79" s="1474" t="s">
        <v>1830</v>
      </c>
      <c r="FMD79" s="1474" t="s">
        <v>1830</v>
      </c>
      <c r="FME79" s="1474" t="s">
        <v>1830</v>
      </c>
      <c r="FMF79" s="1474" t="s">
        <v>1830</v>
      </c>
      <c r="FMG79" s="1474" t="s">
        <v>1830</v>
      </c>
      <c r="FMH79" s="1474" t="s">
        <v>1830</v>
      </c>
      <c r="FMI79" s="1474" t="s">
        <v>1830</v>
      </c>
      <c r="FMJ79" s="1474" t="s">
        <v>1830</v>
      </c>
      <c r="FMK79" s="1474" t="s">
        <v>1830</v>
      </c>
      <c r="FML79" s="1474" t="s">
        <v>1830</v>
      </c>
      <c r="FMM79" s="1474" t="s">
        <v>1830</v>
      </c>
      <c r="FMN79" s="1474" t="s">
        <v>1830</v>
      </c>
      <c r="FMO79" s="1474" t="s">
        <v>1830</v>
      </c>
      <c r="FMP79" s="1474" t="s">
        <v>1830</v>
      </c>
      <c r="FMQ79" s="1474" t="s">
        <v>1830</v>
      </c>
      <c r="FMR79" s="1474" t="s">
        <v>1830</v>
      </c>
      <c r="FMS79" s="1474" t="s">
        <v>1830</v>
      </c>
      <c r="FMT79" s="1474" t="s">
        <v>1830</v>
      </c>
      <c r="FMU79" s="1474" t="s">
        <v>1830</v>
      </c>
      <c r="FMV79" s="1474" t="s">
        <v>1830</v>
      </c>
      <c r="FMW79" s="1474" t="s">
        <v>1830</v>
      </c>
      <c r="FMX79" s="1474" t="s">
        <v>1830</v>
      </c>
      <c r="FMY79" s="1474" t="s">
        <v>1830</v>
      </c>
      <c r="FMZ79" s="1474" t="s">
        <v>1830</v>
      </c>
      <c r="FNA79" s="1474" t="s">
        <v>1830</v>
      </c>
      <c r="FNB79" s="1474" t="s">
        <v>1830</v>
      </c>
      <c r="FNC79" s="1474" t="s">
        <v>1830</v>
      </c>
      <c r="FND79" s="1474" t="s">
        <v>1830</v>
      </c>
      <c r="FNE79" s="1474" t="s">
        <v>1830</v>
      </c>
      <c r="FNF79" s="1474" t="s">
        <v>1830</v>
      </c>
      <c r="FNG79" s="1474" t="s">
        <v>1830</v>
      </c>
      <c r="FNH79" s="1474" t="s">
        <v>1830</v>
      </c>
      <c r="FNI79" s="1474" t="s">
        <v>1830</v>
      </c>
      <c r="FNJ79" s="1474" t="s">
        <v>1830</v>
      </c>
      <c r="FNK79" s="1474" t="s">
        <v>1830</v>
      </c>
      <c r="FNL79" s="1474" t="s">
        <v>1830</v>
      </c>
      <c r="FNM79" s="1474" t="s">
        <v>1830</v>
      </c>
      <c r="FNN79" s="1474" t="s">
        <v>1830</v>
      </c>
      <c r="FNO79" s="1474" t="s">
        <v>1830</v>
      </c>
      <c r="FNP79" s="1474" t="s">
        <v>1830</v>
      </c>
      <c r="FNQ79" s="1474" t="s">
        <v>1830</v>
      </c>
      <c r="FNR79" s="1474" t="s">
        <v>1830</v>
      </c>
      <c r="FNS79" s="1474" t="s">
        <v>1830</v>
      </c>
      <c r="FNT79" s="1474" t="s">
        <v>1830</v>
      </c>
      <c r="FNU79" s="1474" t="s">
        <v>1830</v>
      </c>
      <c r="FNV79" s="1474" t="s">
        <v>1830</v>
      </c>
      <c r="FNW79" s="1474" t="s">
        <v>1830</v>
      </c>
      <c r="FNX79" s="1474" t="s">
        <v>1830</v>
      </c>
      <c r="FNY79" s="1474" t="s">
        <v>1830</v>
      </c>
      <c r="FNZ79" s="1474" t="s">
        <v>1830</v>
      </c>
      <c r="FOA79" s="1474" t="s">
        <v>1830</v>
      </c>
      <c r="FOB79" s="1474" t="s">
        <v>1830</v>
      </c>
      <c r="FOC79" s="1474" t="s">
        <v>1830</v>
      </c>
      <c r="FOD79" s="1474" t="s">
        <v>1830</v>
      </c>
      <c r="FOE79" s="1474" t="s">
        <v>1830</v>
      </c>
      <c r="FOF79" s="1474" t="s">
        <v>1830</v>
      </c>
      <c r="FOG79" s="1474" t="s">
        <v>1830</v>
      </c>
      <c r="FOH79" s="1474" t="s">
        <v>1830</v>
      </c>
      <c r="FOI79" s="1474" t="s">
        <v>1830</v>
      </c>
      <c r="FOJ79" s="1474" t="s">
        <v>1830</v>
      </c>
      <c r="FOK79" s="1474" t="s">
        <v>1830</v>
      </c>
      <c r="FOL79" s="1474" t="s">
        <v>1830</v>
      </c>
      <c r="FOM79" s="1474" t="s">
        <v>1830</v>
      </c>
      <c r="FON79" s="1474" t="s">
        <v>1830</v>
      </c>
      <c r="FOO79" s="1474" t="s">
        <v>1830</v>
      </c>
      <c r="FOP79" s="1474" t="s">
        <v>1830</v>
      </c>
      <c r="FOQ79" s="1474" t="s">
        <v>1830</v>
      </c>
      <c r="FOR79" s="1474" t="s">
        <v>1830</v>
      </c>
      <c r="FOS79" s="1474" t="s">
        <v>1830</v>
      </c>
      <c r="FOT79" s="1474" t="s">
        <v>1830</v>
      </c>
      <c r="FOU79" s="1474" t="s">
        <v>1830</v>
      </c>
      <c r="FOV79" s="1474" t="s">
        <v>1830</v>
      </c>
      <c r="FOW79" s="1474" t="s">
        <v>1830</v>
      </c>
      <c r="FOX79" s="1474" t="s">
        <v>1830</v>
      </c>
      <c r="FOY79" s="1474" t="s">
        <v>1830</v>
      </c>
      <c r="FOZ79" s="1474" t="s">
        <v>1830</v>
      </c>
      <c r="FPA79" s="1474" t="s">
        <v>1830</v>
      </c>
      <c r="FPB79" s="1474" t="s">
        <v>1830</v>
      </c>
      <c r="FPC79" s="1474" t="s">
        <v>1830</v>
      </c>
      <c r="FPD79" s="1474" t="s">
        <v>1830</v>
      </c>
      <c r="FPE79" s="1474" t="s">
        <v>1830</v>
      </c>
      <c r="FPF79" s="1474" t="s">
        <v>1830</v>
      </c>
      <c r="FPG79" s="1474" t="s">
        <v>1830</v>
      </c>
      <c r="FPH79" s="1474" t="s">
        <v>1830</v>
      </c>
      <c r="FPI79" s="1474" t="s">
        <v>1830</v>
      </c>
      <c r="FPJ79" s="1474" t="s">
        <v>1830</v>
      </c>
      <c r="FPK79" s="1474" t="s">
        <v>1830</v>
      </c>
      <c r="FPL79" s="1474" t="s">
        <v>1830</v>
      </c>
      <c r="FPM79" s="1474" t="s">
        <v>1830</v>
      </c>
      <c r="FPN79" s="1474" t="s">
        <v>1830</v>
      </c>
      <c r="FPO79" s="1474" t="s">
        <v>1830</v>
      </c>
      <c r="FPP79" s="1474" t="s">
        <v>1830</v>
      </c>
      <c r="FPQ79" s="1474" t="s">
        <v>1830</v>
      </c>
      <c r="FPR79" s="1474" t="s">
        <v>1830</v>
      </c>
      <c r="FPS79" s="1474" t="s">
        <v>1830</v>
      </c>
      <c r="FPT79" s="1474" t="s">
        <v>1830</v>
      </c>
      <c r="FPU79" s="1474" t="s">
        <v>1830</v>
      </c>
      <c r="FPV79" s="1474" t="s">
        <v>1830</v>
      </c>
      <c r="FPW79" s="1474" t="s">
        <v>1830</v>
      </c>
      <c r="FPX79" s="1474" t="s">
        <v>1830</v>
      </c>
      <c r="FPY79" s="1474" t="s">
        <v>1830</v>
      </c>
      <c r="FPZ79" s="1474" t="s">
        <v>1830</v>
      </c>
      <c r="FQA79" s="1474" t="s">
        <v>1830</v>
      </c>
      <c r="FQB79" s="1474" t="s">
        <v>1830</v>
      </c>
      <c r="FQC79" s="1474" t="s">
        <v>1830</v>
      </c>
      <c r="FQD79" s="1474" t="s">
        <v>1830</v>
      </c>
      <c r="FQE79" s="1474" t="s">
        <v>1830</v>
      </c>
      <c r="FQF79" s="1474" t="s">
        <v>1830</v>
      </c>
      <c r="FQG79" s="1474" t="s">
        <v>1830</v>
      </c>
      <c r="FQH79" s="1474" t="s">
        <v>1830</v>
      </c>
      <c r="FQI79" s="1474" t="s">
        <v>1830</v>
      </c>
      <c r="FQJ79" s="1474" t="s">
        <v>1830</v>
      </c>
      <c r="FQK79" s="1474" t="s">
        <v>1830</v>
      </c>
      <c r="FQL79" s="1474" t="s">
        <v>1830</v>
      </c>
      <c r="FQM79" s="1474" t="s">
        <v>1830</v>
      </c>
      <c r="FQN79" s="1474" t="s">
        <v>1830</v>
      </c>
      <c r="FQO79" s="1474" t="s">
        <v>1830</v>
      </c>
      <c r="FQP79" s="1474" t="s">
        <v>1830</v>
      </c>
      <c r="FQQ79" s="1474" t="s">
        <v>1830</v>
      </c>
      <c r="FQR79" s="1474" t="s">
        <v>1830</v>
      </c>
      <c r="FQS79" s="1474" t="s">
        <v>1830</v>
      </c>
      <c r="FQT79" s="1474" t="s">
        <v>1830</v>
      </c>
      <c r="FQU79" s="1474" t="s">
        <v>1830</v>
      </c>
      <c r="FQV79" s="1474" t="s">
        <v>1830</v>
      </c>
      <c r="FQW79" s="1474" t="s">
        <v>1830</v>
      </c>
      <c r="FQX79" s="1474" t="s">
        <v>1830</v>
      </c>
      <c r="FQY79" s="1474" t="s">
        <v>1830</v>
      </c>
      <c r="FQZ79" s="1474" t="s">
        <v>1830</v>
      </c>
      <c r="FRA79" s="1474" t="s">
        <v>1830</v>
      </c>
      <c r="FRB79" s="1474" t="s">
        <v>1830</v>
      </c>
      <c r="FRC79" s="1474" t="s">
        <v>1830</v>
      </c>
      <c r="FRD79" s="1474" t="s">
        <v>1830</v>
      </c>
      <c r="FRE79" s="1474" t="s">
        <v>1830</v>
      </c>
      <c r="FRF79" s="1474" t="s">
        <v>1830</v>
      </c>
      <c r="FRG79" s="1474" t="s">
        <v>1830</v>
      </c>
      <c r="FRH79" s="1474" t="s">
        <v>1830</v>
      </c>
      <c r="FRI79" s="1474" t="s">
        <v>1830</v>
      </c>
      <c r="FRJ79" s="1474" t="s">
        <v>1830</v>
      </c>
      <c r="FRK79" s="1474" t="s">
        <v>1830</v>
      </c>
      <c r="FRL79" s="1474" t="s">
        <v>1830</v>
      </c>
      <c r="FRM79" s="1474" t="s">
        <v>1830</v>
      </c>
      <c r="FRN79" s="1474" t="s">
        <v>1830</v>
      </c>
      <c r="FRO79" s="1474" t="s">
        <v>1830</v>
      </c>
      <c r="FRP79" s="1474" t="s">
        <v>1830</v>
      </c>
      <c r="FRQ79" s="1474" t="s">
        <v>1830</v>
      </c>
      <c r="FRR79" s="1474" t="s">
        <v>1830</v>
      </c>
      <c r="FRS79" s="1474" t="s">
        <v>1830</v>
      </c>
      <c r="FRT79" s="1474" t="s">
        <v>1830</v>
      </c>
      <c r="FRU79" s="1474" t="s">
        <v>1830</v>
      </c>
      <c r="FRV79" s="1474" t="s">
        <v>1830</v>
      </c>
      <c r="FRW79" s="1474" t="s">
        <v>1830</v>
      </c>
      <c r="FRX79" s="1474" t="s">
        <v>1830</v>
      </c>
      <c r="FRY79" s="1474" t="s">
        <v>1830</v>
      </c>
      <c r="FRZ79" s="1474" t="s">
        <v>1830</v>
      </c>
      <c r="FSA79" s="1474" t="s">
        <v>1830</v>
      </c>
      <c r="FSB79" s="1474" t="s">
        <v>1830</v>
      </c>
      <c r="FSC79" s="1474" t="s">
        <v>1830</v>
      </c>
      <c r="FSD79" s="1474" t="s">
        <v>1830</v>
      </c>
      <c r="FSE79" s="1474" t="s">
        <v>1830</v>
      </c>
      <c r="FSF79" s="1474" t="s">
        <v>1830</v>
      </c>
      <c r="FSG79" s="1474" t="s">
        <v>1830</v>
      </c>
      <c r="FSH79" s="1474" t="s">
        <v>1830</v>
      </c>
      <c r="FSI79" s="1474" t="s">
        <v>1830</v>
      </c>
      <c r="FSJ79" s="1474" t="s">
        <v>1830</v>
      </c>
      <c r="FSK79" s="1474" t="s">
        <v>1830</v>
      </c>
      <c r="FSL79" s="1474" t="s">
        <v>1830</v>
      </c>
      <c r="FSM79" s="1474" t="s">
        <v>1830</v>
      </c>
      <c r="FSN79" s="1474" t="s">
        <v>1830</v>
      </c>
      <c r="FSO79" s="1474" t="s">
        <v>1830</v>
      </c>
      <c r="FSP79" s="1474" t="s">
        <v>1830</v>
      </c>
      <c r="FSQ79" s="1474" t="s">
        <v>1830</v>
      </c>
      <c r="FSR79" s="1474" t="s">
        <v>1830</v>
      </c>
      <c r="FSS79" s="1474" t="s">
        <v>1830</v>
      </c>
      <c r="FST79" s="1474" t="s">
        <v>1830</v>
      </c>
      <c r="FSU79" s="1474" t="s">
        <v>1830</v>
      </c>
      <c r="FSV79" s="1474" t="s">
        <v>1830</v>
      </c>
      <c r="FSW79" s="1474" t="s">
        <v>1830</v>
      </c>
      <c r="FSX79" s="1474" t="s">
        <v>1830</v>
      </c>
      <c r="FSY79" s="1474" t="s">
        <v>1830</v>
      </c>
      <c r="FSZ79" s="1474" t="s">
        <v>1830</v>
      </c>
      <c r="FTA79" s="1474" t="s">
        <v>1830</v>
      </c>
      <c r="FTB79" s="1474" t="s">
        <v>1830</v>
      </c>
      <c r="FTC79" s="1474" t="s">
        <v>1830</v>
      </c>
      <c r="FTD79" s="1474" t="s">
        <v>1830</v>
      </c>
      <c r="FTE79" s="1474" t="s">
        <v>1830</v>
      </c>
      <c r="FTF79" s="1474" t="s">
        <v>1830</v>
      </c>
      <c r="FTG79" s="1474" t="s">
        <v>1830</v>
      </c>
      <c r="FTH79" s="1474" t="s">
        <v>1830</v>
      </c>
      <c r="FTI79" s="1474" t="s">
        <v>1830</v>
      </c>
      <c r="FTJ79" s="1474" t="s">
        <v>1830</v>
      </c>
      <c r="FTK79" s="1474" t="s">
        <v>1830</v>
      </c>
      <c r="FTL79" s="1474" t="s">
        <v>1830</v>
      </c>
      <c r="FTM79" s="1474" t="s">
        <v>1830</v>
      </c>
      <c r="FTN79" s="1474" t="s">
        <v>1830</v>
      </c>
      <c r="FTO79" s="1474" t="s">
        <v>1830</v>
      </c>
      <c r="FTP79" s="1474" t="s">
        <v>1830</v>
      </c>
      <c r="FTQ79" s="1474" t="s">
        <v>1830</v>
      </c>
      <c r="FTR79" s="1474" t="s">
        <v>1830</v>
      </c>
      <c r="FTS79" s="1474" t="s">
        <v>1830</v>
      </c>
      <c r="FTT79" s="1474" t="s">
        <v>1830</v>
      </c>
      <c r="FTU79" s="1474" t="s">
        <v>1830</v>
      </c>
      <c r="FTV79" s="1474" t="s">
        <v>1830</v>
      </c>
      <c r="FTW79" s="1474" t="s">
        <v>1830</v>
      </c>
      <c r="FTX79" s="1474" t="s">
        <v>1830</v>
      </c>
      <c r="FTY79" s="1474" t="s">
        <v>1830</v>
      </c>
      <c r="FTZ79" s="1474" t="s">
        <v>1830</v>
      </c>
      <c r="FUA79" s="1474" t="s">
        <v>1830</v>
      </c>
      <c r="FUB79" s="1474" t="s">
        <v>1830</v>
      </c>
      <c r="FUC79" s="1474" t="s">
        <v>1830</v>
      </c>
      <c r="FUD79" s="1474" t="s">
        <v>1830</v>
      </c>
      <c r="FUE79" s="1474" t="s">
        <v>1830</v>
      </c>
      <c r="FUF79" s="1474" t="s">
        <v>1830</v>
      </c>
      <c r="FUG79" s="1474" t="s">
        <v>1830</v>
      </c>
      <c r="FUH79" s="1474" t="s">
        <v>1830</v>
      </c>
      <c r="FUI79" s="1474" t="s">
        <v>1830</v>
      </c>
      <c r="FUJ79" s="1474" t="s">
        <v>1830</v>
      </c>
      <c r="FUK79" s="1474" t="s">
        <v>1830</v>
      </c>
      <c r="FUL79" s="1474" t="s">
        <v>1830</v>
      </c>
      <c r="FUM79" s="1474" t="s">
        <v>1830</v>
      </c>
      <c r="FUN79" s="1474" t="s">
        <v>1830</v>
      </c>
      <c r="FUO79" s="1474" t="s">
        <v>1830</v>
      </c>
      <c r="FUP79" s="1474" t="s">
        <v>1830</v>
      </c>
      <c r="FUQ79" s="1474" t="s">
        <v>1830</v>
      </c>
      <c r="FUR79" s="1474" t="s">
        <v>1830</v>
      </c>
      <c r="FUS79" s="1474" t="s">
        <v>1830</v>
      </c>
      <c r="FUT79" s="1474" t="s">
        <v>1830</v>
      </c>
      <c r="FUU79" s="1474" t="s">
        <v>1830</v>
      </c>
      <c r="FUV79" s="1474" t="s">
        <v>1830</v>
      </c>
      <c r="FUW79" s="1474" t="s">
        <v>1830</v>
      </c>
      <c r="FUX79" s="1474" t="s">
        <v>1830</v>
      </c>
      <c r="FUY79" s="1474" t="s">
        <v>1830</v>
      </c>
      <c r="FUZ79" s="1474" t="s">
        <v>1830</v>
      </c>
      <c r="FVA79" s="1474" t="s">
        <v>1830</v>
      </c>
      <c r="FVB79" s="1474" t="s">
        <v>1830</v>
      </c>
      <c r="FVC79" s="1474" t="s">
        <v>1830</v>
      </c>
      <c r="FVD79" s="1474" t="s">
        <v>1830</v>
      </c>
      <c r="FVE79" s="1474" t="s">
        <v>1830</v>
      </c>
      <c r="FVF79" s="1474" t="s">
        <v>1830</v>
      </c>
      <c r="FVG79" s="1474" t="s">
        <v>1830</v>
      </c>
      <c r="FVH79" s="1474" t="s">
        <v>1830</v>
      </c>
      <c r="FVI79" s="1474" t="s">
        <v>1830</v>
      </c>
      <c r="FVJ79" s="1474" t="s">
        <v>1830</v>
      </c>
      <c r="FVK79" s="1474" t="s">
        <v>1830</v>
      </c>
      <c r="FVL79" s="1474" t="s">
        <v>1830</v>
      </c>
      <c r="FVM79" s="1474" t="s">
        <v>1830</v>
      </c>
      <c r="FVN79" s="1474" t="s">
        <v>1830</v>
      </c>
      <c r="FVO79" s="1474" t="s">
        <v>1830</v>
      </c>
      <c r="FVP79" s="1474" t="s">
        <v>1830</v>
      </c>
      <c r="FVQ79" s="1474" t="s">
        <v>1830</v>
      </c>
      <c r="FVR79" s="1474" t="s">
        <v>1830</v>
      </c>
      <c r="FVS79" s="1474" t="s">
        <v>1830</v>
      </c>
      <c r="FVT79" s="1474" t="s">
        <v>1830</v>
      </c>
      <c r="FVU79" s="1474" t="s">
        <v>1830</v>
      </c>
      <c r="FVV79" s="1474" t="s">
        <v>1830</v>
      </c>
      <c r="FVW79" s="1474" t="s">
        <v>1830</v>
      </c>
      <c r="FVX79" s="1474" t="s">
        <v>1830</v>
      </c>
      <c r="FVY79" s="1474" t="s">
        <v>1830</v>
      </c>
      <c r="FVZ79" s="1474" t="s">
        <v>1830</v>
      </c>
      <c r="FWA79" s="1474" t="s">
        <v>1830</v>
      </c>
      <c r="FWB79" s="1474" t="s">
        <v>1830</v>
      </c>
      <c r="FWC79" s="1474" t="s">
        <v>1830</v>
      </c>
      <c r="FWD79" s="1474" t="s">
        <v>1830</v>
      </c>
      <c r="FWE79" s="1474" t="s">
        <v>1830</v>
      </c>
      <c r="FWF79" s="1474" t="s">
        <v>1830</v>
      </c>
      <c r="FWG79" s="1474" t="s">
        <v>1830</v>
      </c>
      <c r="FWH79" s="1474" t="s">
        <v>1830</v>
      </c>
      <c r="FWI79" s="1474" t="s">
        <v>1830</v>
      </c>
      <c r="FWJ79" s="1474" t="s">
        <v>1830</v>
      </c>
      <c r="FWK79" s="1474" t="s">
        <v>1830</v>
      </c>
      <c r="FWL79" s="1474" t="s">
        <v>1830</v>
      </c>
      <c r="FWM79" s="1474" t="s">
        <v>1830</v>
      </c>
      <c r="FWN79" s="1474" t="s">
        <v>1830</v>
      </c>
      <c r="FWO79" s="1474" t="s">
        <v>1830</v>
      </c>
      <c r="FWP79" s="1474" t="s">
        <v>1830</v>
      </c>
      <c r="FWQ79" s="1474" t="s">
        <v>1830</v>
      </c>
      <c r="FWR79" s="1474" t="s">
        <v>1830</v>
      </c>
      <c r="FWS79" s="1474" t="s">
        <v>1830</v>
      </c>
      <c r="FWT79" s="1474" t="s">
        <v>1830</v>
      </c>
      <c r="FWU79" s="1474" t="s">
        <v>1830</v>
      </c>
      <c r="FWV79" s="1474" t="s">
        <v>1830</v>
      </c>
      <c r="FWW79" s="1474" t="s">
        <v>1830</v>
      </c>
      <c r="FWX79" s="1474" t="s">
        <v>1830</v>
      </c>
      <c r="FWY79" s="1474" t="s">
        <v>1830</v>
      </c>
      <c r="FWZ79" s="1474" t="s">
        <v>1830</v>
      </c>
      <c r="FXA79" s="1474" t="s">
        <v>1830</v>
      </c>
      <c r="FXB79" s="1474" t="s">
        <v>1830</v>
      </c>
      <c r="FXC79" s="1474" t="s">
        <v>1830</v>
      </c>
      <c r="FXD79" s="1474" t="s">
        <v>1830</v>
      </c>
      <c r="FXE79" s="1474" t="s">
        <v>1830</v>
      </c>
      <c r="FXF79" s="1474" t="s">
        <v>1830</v>
      </c>
      <c r="FXG79" s="1474" t="s">
        <v>1830</v>
      </c>
      <c r="FXH79" s="1474" t="s">
        <v>1830</v>
      </c>
      <c r="FXI79" s="1474" t="s">
        <v>1830</v>
      </c>
      <c r="FXJ79" s="1474" t="s">
        <v>1830</v>
      </c>
      <c r="FXK79" s="1474" t="s">
        <v>1830</v>
      </c>
      <c r="FXL79" s="1474" t="s">
        <v>1830</v>
      </c>
      <c r="FXM79" s="1474" t="s">
        <v>1830</v>
      </c>
      <c r="FXN79" s="1474" t="s">
        <v>1830</v>
      </c>
      <c r="FXO79" s="1474" t="s">
        <v>1830</v>
      </c>
      <c r="FXP79" s="1474" t="s">
        <v>1830</v>
      </c>
      <c r="FXQ79" s="1474" t="s">
        <v>1830</v>
      </c>
      <c r="FXR79" s="1474" t="s">
        <v>1830</v>
      </c>
      <c r="FXS79" s="1474" t="s">
        <v>1830</v>
      </c>
      <c r="FXT79" s="1474" t="s">
        <v>1830</v>
      </c>
      <c r="FXU79" s="1474" t="s">
        <v>1830</v>
      </c>
      <c r="FXV79" s="1474" t="s">
        <v>1830</v>
      </c>
      <c r="FXW79" s="1474" t="s">
        <v>1830</v>
      </c>
      <c r="FXX79" s="1474" t="s">
        <v>1830</v>
      </c>
      <c r="FXY79" s="1474" t="s">
        <v>1830</v>
      </c>
      <c r="FXZ79" s="1474" t="s">
        <v>1830</v>
      </c>
      <c r="FYA79" s="1474" t="s">
        <v>1830</v>
      </c>
      <c r="FYB79" s="1474" t="s">
        <v>1830</v>
      </c>
      <c r="FYC79" s="1474" t="s">
        <v>1830</v>
      </c>
      <c r="FYD79" s="1474" t="s">
        <v>1830</v>
      </c>
      <c r="FYE79" s="1474" t="s">
        <v>1830</v>
      </c>
      <c r="FYF79" s="1474" t="s">
        <v>1830</v>
      </c>
      <c r="FYG79" s="1474" t="s">
        <v>1830</v>
      </c>
      <c r="FYH79" s="1474" t="s">
        <v>1830</v>
      </c>
      <c r="FYI79" s="1474" t="s">
        <v>1830</v>
      </c>
      <c r="FYJ79" s="1474" t="s">
        <v>1830</v>
      </c>
      <c r="FYK79" s="1474" t="s">
        <v>1830</v>
      </c>
      <c r="FYL79" s="1474" t="s">
        <v>1830</v>
      </c>
      <c r="FYM79" s="1474" t="s">
        <v>1830</v>
      </c>
      <c r="FYN79" s="1474" t="s">
        <v>1830</v>
      </c>
      <c r="FYO79" s="1474" t="s">
        <v>1830</v>
      </c>
      <c r="FYP79" s="1474" t="s">
        <v>1830</v>
      </c>
      <c r="FYQ79" s="1474" t="s">
        <v>1830</v>
      </c>
      <c r="FYR79" s="1474" t="s">
        <v>1830</v>
      </c>
      <c r="FYS79" s="1474" t="s">
        <v>1830</v>
      </c>
      <c r="FYT79" s="1474" t="s">
        <v>1830</v>
      </c>
      <c r="FYU79" s="1474" t="s">
        <v>1830</v>
      </c>
      <c r="FYV79" s="1474" t="s">
        <v>1830</v>
      </c>
      <c r="FYW79" s="1474" t="s">
        <v>1830</v>
      </c>
      <c r="FYX79" s="1474" t="s">
        <v>1830</v>
      </c>
      <c r="FYY79" s="1474" t="s">
        <v>1830</v>
      </c>
      <c r="FYZ79" s="1474" t="s">
        <v>1830</v>
      </c>
      <c r="FZA79" s="1474" t="s">
        <v>1830</v>
      </c>
      <c r="FZB79" s="1474" t="s">
        <v>1830</v>
      </c>
      <c r="FZC79" s="1474" t="s">
        <v>1830</v>
      </c>
      <c r="FZD79" s="1474" t="s">
        <v>1830</v>
      </c>
      <c r="FZE79" s="1474" t="s">
        <v>1830</v>
      </c>
      <c r="FZF79" s="1474" t="s">
        <v>1830</v>
      </c>
      <c r="FZG79" s="1474" t="s">
        <v>1830</v>
      </c>
      <c r="FZH79" s="1474" t="s">
        <v>1830</v>
      </c>
      <c r="FZI79" s="1474" t="s">
        <v>1830</v>
      </c>
      <c r="FZJ79" s="1474" t="s">
        <v>1830</v>
      </c>
      <c r="FZK79" s="1474" t="s">
        <v>1830</v>
      </c>
      <c r="FZL79" s="1474" t="s">
        <v>1830</v>
      </c>
      <c r="FZM79" s="1474" t="s">
        <v>1830</v>
      </c>
      <c r="FZN79" s="1474" t="s">
        <v>1830</v>
      </c>
      <c r="FZO79" s="1474" t="s">
        <v>1830</v>
      </c>
      <c r="FZP79" s="1474" t="s">
        <v>1830</v>
      </c>
      <c r="FZQ79" s="1474" t="s">
        <v>1830</v>
      </c>
      <c r="FZR79" s="1474" t="s">
        <v>1830</v>
      </c>
      <c r="FZS79" s="1474" t="s">
        <v>1830</v>
      </c>
      <c r="FZT79" s="1474" t="s">
        <v>1830</v>
      </c>
      <c r="FZU79" s="1474" t="s">
        <v>1830</v>
      </c>
      <c r="FZV79" s="1474" t="s">
        <v>1830</v>
      </c>
      <c r="FZW79" s="1474" t="s">
        <v>1830</v>
      </c>
      <c r="FZX79" s="1474" t="s">
        <v>1830</v>
      </c>
      <c r="FZY79" s="1474" t="s">
        <v>1830</v>
      </c>
      <c r="FZZ79" s="1474" t="s">
        <v>1830</v>
      </c>
      <c r="GAA79" s="1474" t="s">
        <v>1830</v>
      </c>
      <c r="GAB79" s="1474" t="s">
        <v>1830</v>
      </c>
      <c r="GAC79" s="1474" t="s">
        <v>1830</v>
      </c>
      <c r="GAD79" s="1474" t="s">
        <v>1830</v>
      </c>
      <c r="GAE79" s="1474" t="s">
        <v>1830</v>
      </c>
      <c r="GAF79" s="1474" t="s">
        <v>1830</v>
      </c>
      <c r="GAG79" s="1474" t="s">
        <v>1830</v>
      </c>
      <c r="GAH79" s="1474" t="s">
        <v>1830</v>
      </c>
      <c r="GAI79" s="1474" t="s">
        <v>1830</v>
      </c>
      <c r="GAJ79" s="1474" t="s">
        <v>1830</v>
      </c>
      <c r="GAK79" s="1474" t="s">
        <v>1830</v>
      </c>
      <c r="GAL79" s="1474" t="s">
        <v>1830</v>
      </c>
      <c r="GAM79" s="1474" t="s">
        <v>1830</v>
      </c>
      <c r="GAN79" s="1474" t="s">
        <v>1830</v>
      </c>
      <c r="GAO79" s="1474" t="s">
        <v>1830</v>
      </c>
      <c r="GAP79" s="1474" t="s">
        <v>1830</v>
      </c>
      <c r="GAQ79" s="1474" t="s">
        <v>1830</v>
      </c>
      <c r="GAR79" s="1474" t="s">
        <v>1830</v>
      </c>
      <c r="GAS79" s="1474" t="s">
        <v>1830</v>
      </c>
      <c r="GAT79" s="1474" t="s">
        <v>1830</v>
      </c>
      <c r="GAU79" s="1474" t="s">
        <v>1830</v>
      </c>
      <c r="GAV79" s="1474" t="s">
        <v>1830</v>
      </c>
      <c r="GAW79" s="1474" t="s">
        <v>1830</v>
      </c>
      <c r="GAX79" s="1474" t="s">
        <v>1830</v>
      </c>
      <c r="GAY79" s="1474" t="s">
        <v>1830</v>
      </c>
      <c r="GAZ79" s="1474" t="s">
        <v>1830</v>
      </c>
      <c r="GBA79" s="1474" t="s">
        <v>1830</v>
      </c>
      <c r="GBB79" s="1474" t="s">
        <v>1830</v>
      </c>
      <c r="GBC79" s="1474" t="s">
        <v>1830</v>
      </c>
      <c r="GBD79" s="1474" t="s">
        <v>1830</v>
      </c>
      <c r="GBE79" s="1474" t="s">
        <v>1830</v>
      </c>
      <c r="GBF79" s="1474" t="s">
        <v>1830</v>
      </c>
      <c r="GBG79" s="1474" t="s">
        <v>1830</v>
      </c>
      <c r="GBH79" s="1474" t="s">
        <v>1830</v>
      </c>
      <c r="GBI79" s="1474" t="s">
        <v>1830</v>
      </c>
      <c r="GBJ79" s="1474" t="s">
        <v>1830</v>
      </c>
      <c r="GBK79" s="1474" t="s">
        <v>1830</v>
      </c>
      <c r="GBL79" s="1474" t="s">
        <v>1830</v>
      </c>
      <c r="GBM79" s="1474" t="s">
        <v>1830</v>
      </c>
      <c r="GBN79" s="1474" t="s">
        <v>1830</v>
      </c>
      <c r="GBO79" s="1474" t="s">
        <v>1830</v>
      </c>
      <c r="GBP79" s="1474" t="s">
        <v>1830</v>
      </c>
      <c r="GBQ79" s="1474" t="s">
        <v>1830</v>
      </c>
      <c r="GBR79" s="1474" t="s">
        <v>1830</v>
      </c>
      <c r="GBS79" s="1474" t="s">
        <v>1830</v>
      </c>
      <c r="GBT79" s="1474" t="s">
        <v>1830</v>
      </c>
      <c r="GBU79" s="1474" t="s">
        <v>1830</v>
      </c>
      <c r="GBV79" s="1474" t="s">
        <v>1830</v>
      </c>
      <c r="GBW79" s="1474" t="s">
        <v>1830</v>
      </c>
      <c r="GBX79" s="1474" t="s">
        <v>1830</v>
      </c>
      <c r="GBY79" s="1474" t="s">
        <v>1830</v>
      </c>
      <c r="GBZ79" s="1474" t="s">
        <v>1830</v>
      </c>
      <c r="GCA79" s="1474" t="s">
        <v>1830</v>
      </c>
      <c r="GCB79" s="1474" t="s">
        <v>1830</v>
      </c>
      <c r="GCC79" s="1474" t="s">
        <v>1830</v>
      </c>
      <c r="GCD79" s="1474" t="s">
        <v>1830</v>
      </c>
      <c r="GCE79" s="1474" t="s">
        <v>1830</v>
      </c>
      <c r="GCF79" s="1474" t="s">
        <v>1830</v>
      </c>
      <c r="GCG79" s="1474" t="s">
        <v>1830</v>
      </c>
      <c r="GCH79" s="1474" t="s">
        <v>1830</v>
      </c>
      <c r="GCI79" s="1474" t="s">
        <v>1830</v>
      </c>
      <c r="GCJ79" s="1474" t="s">
        <v>1830</v>
      </c>
      <c r="GCK79" s="1474" t="s">
        <v>1830</v>
      </c>
      <c r="GCL79" s="1474" t="s">
        <v>1830</v>
      </c>
      <c r="GCM79" s="1474" t="s">
        <v>1830</v>
      </c>
      <c r="GCN79" s="1474" t="s">
        <v>1830</v>
      </c>
      <c r="GCO79" s="1474" t="s">
        <v>1830</v>
      </c>
      <c r="GCP79" s="1474" t="s">
        <v>1830</v>
      </c>
      <c r="GCQ79" s="1474" t="s">
        <v>1830</v>
      </c>
      <c r="GCR79" s="1474" t="s">
        <v>1830</v>
      </c>
      <c r="GCS79" s="1474" t="s">
        <v>1830</v>
      </c>
      <c r="GCT79" s="1474" t="s">
        <v>1830</v>
      </c>
      <c r="GCU79" s="1474" t="s">
        <v>1830</v>
      </c>
      <c r="GCV79" s="1474" t="s">
        <v>1830</v>
      </c>
      <c r="GCW79" s="1474" t="s">
        <v>1830</v>
      </c>
      <c r="GCX79" s="1474" t="s">
        <v>1830</v>
      </c>
      <c r="GCY79" s="1474" t="s">
        <v>1830</v>
      </c>
      <c r="GCZ79" s="1474" t="s">
        <v>1830</v>
      </c>
      <c r="GDA79" s="1474" t="s">
        <v>1830</v>
      </c>
      <c r="GDB79" s="1474" t="s">
        <v>1830</v>
      </c>
      <c r="GDC79" s="1474" t="s">
        <v>1830</v>
      </c>
      <c r="GDD79" s="1474" t="s">
        <v>1830</v>
      </c>
      <c r="GDE79" s="1474" t="s">
        <v>1830</v>
      </c>
      <c r="GDF79" s="1474" t="s">
        <v>1830</v>
      </c>
      <c r="GDG79" s="1474" t="s">
        <v>1830</v>
      </c>
      <c r="GDH79" s="1474" t="s">
        <v>1830</v>
      </c>
      <c r="GDI79" s="1474" t="s">
        <v>1830</v>
      </c>
      <c r="GDJ79" s="1474" t="s">
        <v>1830</v>
      </c>
      <c r="GDK79" s="1474" t="s">
        <v>1830</v>
      </c>
      <c r="GDL79" s="1474" t="s">
        <v>1830</v>
      </c>
      <c r="GDM79" s="1474" t="s">
        <v>1830</v>
      </c>
      <c r="GDN79" s="1474" t="s">
        <v>1830</v>
      </c>
      <c r="GDO79" s="1474" t="s">
        <v>1830</v>
      </c>
      <c r="GDP79" s="1474" t="s">
        <v>1830</v>
      </c>
      <c r="GDQ79" s="1474" t="s">
        <v>1830</v>
      </c>
      <c r="GDR79" s="1474" t="s">
        <v>1830</v>
      </c>
      <c r="GDS79" s="1474" t="s">
        <v>1830</v>
      </c>
      <c r="GDT79" s="1474" t="s">
        <v>1830</v>
      </c>
      <c r="GDU79" s="1474" t="s">
        <v>1830</v>
      </c>
      <c r="GDV79" s="1474" t="s">
        <v>1830</v>
      </c>
      <c r="GDW79" s="1474" t="s">
        <v>1830</v>
      </c>
      <c r="GDX79" s="1474" t="s">
        <v>1830</v>
      </c>
      <c r="GDY79" s="1474" t="s">
        <v>1830</v>
      </c>
      <c r="GDZ79" s="1474" t="s">
        <v>1830</v>
      </c>
      <c r="GEA79" s="1474" t="s">
        <v>1830</v>
      </c>
      <c r="GEB79" s="1474" t="s">
        <v>1830</v>
      </c>
      <c r="GEC79" s="1474" t="s">
        <v>1830</v>
      </c>
      <c r="GED79" s="1474" t="s">
        <v>1830</v>
      </c>
      <c r="GEE79" s="1474" t="s">
        <v>1830</v>
      </c>
      <c r="GEF79" s="1474" t="s">
        <v>1830</v>
      </c>
      <c r="GEG79" s="1474" t="s">
        <v>1830</v>
      </c>
      <c r="GEH79" s="1474" t="s">
        <v>1830</v>
      </c>
      <c r="GEI79" s="1474" t="s">
        <v>1830</v>
      </c>
      <c r="GEJ79" s="1474" t="s">
        <v>1830</v>
      </c>
      <c r="GEK79" s="1474" t="s">
        <v>1830</v>
      </c>
      <c r="GEL79" s="1474" t="s">
        <v>1830</v>
      </c>
      <c r="GEM79" s="1474" t="s">
        <v>1830</v>
      </c>
      <c r="GEN79" s="1474" t="s">
        <v>1830</v>
      </c>
      <c r="GEO79" s="1474" t="s">
        <v>1830</v>
      </c>
      <c r="GEP79" s="1474" t="s">
        <v>1830</v>
      </c>
      <c r="GEQ79" s="1474" t="s">
        <v>1830</v>
      </c>
      <c r="GER79" s="1474" t="s">
        <v>1830</v>
      </c>
      <c r="GES79" s="1474" t="s">
        <v>1830</v>
      </c>
      <c r="GET79" s="1474" t="s">
        <v>1830</v>
      </c>
      <c r="GEU79" s="1474" t="s">
        <v>1830</v>
      </c>
      <c r="GEV79" s="1474" t="s">
        <v>1830</v>
      </c>
      <c r="GEW79" s="1474" t="s">
        <v>1830</v>
      </c>
      <c r="GEX79" s="1474" t="s">
        <v>1830</v>
      </c>
      <c r="GEY79" s="1474" t="s">
        <v>1830</v>
      </c>
      <c r="GEZ79" s="1474" t="s">
        <v>1830</v>
      </c>
      <c r="GFA79" s="1474" t="s">
        <v>1830</v>
      </c>
      <c r="GFB79" s="1474" t="s">
        <v>1830</v>
      </c>
      <c r="GFC79" s="1474" t="s">
        <v>1830</v>
      </c>
      <c r="GFD79" s="1474" t="s">
        <v>1830</v>
      </c>
      <c r="GFE79" s="1474" t="s">
        <v>1830</v>
      </c>
      <c r="GFF79" s="1474" t="s">
        <v>1830</v>
      </c>
      <c r="GFG79" s="1474" t="s">
        <v>1830</v>
      </c>
      <c r="GFH79" s="1474" t="s">
        <v>1830</v>
      </c>
      <c r="GFI79" s="1474" t="s">
        <v>1830</v>
      </c>
      <c r="GFJ79" s="1474" t="s">
        <v>1830</v>
      </c>
      <c r="GFK79" s="1474" t="s">
        <v>1830</v>
      </c>
      <c r="GFL79" s="1474" t="s">
        <v>1830</v>
      </c>
      <c r="GFM79" s="1474" t="s">
        <v>1830</v>
      </c>
      <c r="GFN79" s="1474" t="s">
        <v>1830</v>
      </c>
      <c r="GFO79" s="1474" t="s">
        <v>1830</v>
      </c>
      <c r="GFP79" s="1474" t="s">
        <v>1830</v>
      </c>
      <c r="GFQ79" s="1474" t="s">
        <v>1830</v>
      </c>
      <c r="GFR79" s="1474" t="s">
        <v>1830</v>
      </c>
      <c r="GFS79" s="1474" t="s">
        <v>1830</v>
      </c>
      <c r="GFT79" s="1474" t="s">
        <v>1830</v>
      </c>
      <c r="GFU79" s="1474" t="s">
        <v>1830</v>
      </c>
      <c r="GFV79" s="1474" t="s">
        <v>1830</v>
      </c>
      <c r="GFW79" s="1474" t="s">
        <v>1830</v>
      </c>
      <c r="GFX79" s="1474" t="s">
        <v>1830</v>
      </c>
      <c r="GFY79" s="1474" t="s">
        <v>1830</v>
      </c>
      <c r="GFZ79" s="1474" t="s">
        <v>1830</v>
      </c>
      <c r="GGA79" s="1474" t="s">
        <v>1830</v>
      </c>
      <c r="GGB79" s="1474" t="s">
        <v>1830</v>
      </c>
      <c r="GGC79" s="1474" t="s">
        <v>1830</v>
      </c>
      <c r="GGD79" s="1474" t="s">
        <v>1830</v>
      </c>
      <c r="GGE79" s="1474" t="s">
        <v>1830</v>
      </c>
      <c r="GGF79" s="1474" t="s">
        <v>1830</v>
      </c>
      <c r="GGG79" s="1474" t="s">
        <v>1830</v>
      </c>
      <c r="GGH79" s="1474" t="s">
        <v>1830</v>
      </c>
      <c r="GGI79" s="1474" t="s">
        <v>1830</v>
      </c>
      <c r="GGJ79" s="1474" t="s">
        <v>1830</v>
      </c>
      <c r="GGK79" s="1474" t="s">
        <v>1830</v>
      </c>
      <c r="GGL79" s="1474" t="s">
        <v>1830</v>
      </c>
      <c r="GGM79" s="1474" t="s">
        <v>1830</v>
      </c>
      <c r="GGN79" s="1474" t="s">
        <v>1830</v>
      </c>
      <c r="GGO79" s="1474" t="s">
        <v>1830</v>
      </c>
      <c r="GGP79" s="1474" t="s">
        <v>1830</v>
      </c>
      <c r="GGQ79" s="1474" t="s">
        <v>1830</v>
      </c>
      <c r="GGR79" s="1474" t="s">
        <v>1830</v>
      </c>
      <c r="GGS79" s="1474" t="s">
        <v>1830</v>
      </c>
      <c r="GGT79" s="1474" t="s">
        <v>1830</v>
      </c>
      <c r="GGU79" s="1474" t="s">
        <v>1830</v>
      </c>
      <c r="GGV79" s="1474" t="s">
        <v>1830</v>
      </c>
      <c r="GGW79" s="1474" t="s">
        <v>1830</v>
      </c>
      <c r="GGX79" s="1474" t="s">
        <v>1830</v>
      </c>
      <c r="GGY79" s="1474" t="s">
        <v>1830</v>
      </c>
      <c r="GGZ79" s="1474" t="s">
        <v>1830</v>
      </c>
      <c r="GHA79" s="1474" t="s">
        <v>1830</v>
      </c>
      <c r="GHB79" s="1474" t="s">
        <v>1830</v>
      </c>
      <c r="GHC79" s="1474" t="s">
        <v>1830</v>
      </c>
      <c r="GHD79" s="1474" t="s">
        <v>1830</v>
      </c>
      <c r="GHE79" s="1474" t="s">
        <v>1830</v>
      </c>
      <c r="GHF79" s="1474" t="s">
        <v>1830</v>
      </c>
      <c r="GHG79" s="1474" t="s">
        <v>1830</v>
      </c>
      <c r="GHH79" s="1474" t="s">
        <v>1830</v>
      </c>
      <c r="GHI79" s="1474" t="s">
        <v>1830</v>
      </c>
      <c r="GHJ79" s="1474" t="s">
        <v>1830</v>
      </c>
      <c r="GHK79" s="1474" t="s">
        <v>1830</v>
      </c>
      <c r="GHL79" s="1474" t="s">
        <v>1830</v>
      </c>
      <c r="GHM79" s="1474" t="s">
        <v>1830</v>
      </c>
      <c r="GHN79" s="1474" t="s">
        <v>1830</v>
      </c>
      <c r="GHO79" s="1474" t="s">
        <v>1830</v>
      </c>
      <c r="GHP79" s="1474" t="s">
        <v>1830</v>
      </c>
      <c r="GHQ79" s="1474" t="s">
        <v>1830</v>
      </c>
      <c r="GHR79" s="1474" t="s">
        <v>1830</v>
      </c>
      <c r="GHS79" s="1474" t="s">
        <v>1830</v>
      </c>
      <c r="GHT79" s="1474" t="s">
        <v>1830</v>
      </c>
      <c r="GHU79" s="1474" t="s">
        <v>1830</v>
      </c>
      <c r="GHV79" s="1474" t="s">
        <v>1830</v>
      </c>
      <c r="GHW79" s="1474" t="s">
        <v>1830</v>
      </c>
      <c r="GHX79" s="1474" t="s">
        <v>1830</v>
      </c>
      <c r="GHY79" s="1474" t="s">
        <v>1830</v>
      </c>
      <c r="GHZ79" s="1474" t="s">
        <v>1830</v>
      </c>
      <c r="GIA79" s="1474" t="s">
        <v>1830</v>
      </c>
      <c r="GIB79" s="1474" t="s">
        <v>1830</v>
      </c>
      <c r="GIC79" s="1474" t="s">
        <v>1830</v>
      </c>
      <c r="GID79" s="1474" t="s">
        <v>1830</v>
      </c>
      <c r="GIE79" s="1474" t="s">
        <v>1830</v>
      </c>
      <c r="GIF79" s="1474" t="s">
        <v>1830</v>
      </c>
      <c r="GIG79" s="1474" t="s">
        <v>1830</v>
      </c>
      <c r="GIH79" s="1474" t="s">
        <v>1830</v>
      </c>
      <c r="GII79" s="1474" t="s">
        <v>1830</v>
      </c>
      <c r="GIJ79" s="1474" t="s">
        <v>1830</v>
      </c>
      <c r="GIK79" s="1474" t="s">
        <v>1830</v>
      </c>
      <c r="GIL79" s="1474" t="s">
        <v>1830</v>
      </c>
      <c r="GIM79" s="1474" t="s">
        <v>1830</v>
      </c>
      <c r="GIN79" s="1474" t="s">
        <v>1830</v>
      </c>
      <c r="GIO79" s="1474" t="s">
        <v>1830</v>
      </c>
      <c r="GIP79" s="1474" t="s">
        <v>1830</v>
      </c>
      <c r="GIQ79" s="1474" t="s">
        <v>1830</v>
      </c>
      <c r="GIR79" s="1474" t="s">
        <v>1830</v>
      </c>
      <c r="GIS79" s="1474" t="s">
        <v>1830</v>
      </c>
      <c r="GIT79" s="1474" t="s">
        <v>1830</v>
      </c>
      <c r="GIU79" s="1474" t="s">
        <v>1830</v>
      </c>
      <c r="GIV79" s="1474" t="s">
        <v>1830</v>
      </c>
      <c r="GIW79" s="1474" t="s">
        <v>1830</v>
      </c>
      <c r="GIX79" s="1474" t="s">
        <v>1830</v>
      </c>
      <c r="GIY79" s="1474" t="s">
        <v>1830</v>
      </c>
      <c r="GIZ79" s="1474" t="s">
        <v>1830</v>
      </c>
      <c r="GJA79" s="1474" t="s">
        <v>1830</v>
      </c>
      <c r="GJB79" s="1474" t="s">
        <v>1830</v>
      </c>
      <c r="GJC79" s="1474" t="s">
        <v>1830</v>
      </c>
      <c r="GJD79" s="1474" t="s">
        <v>1830</v>
      </c>
      <c r="GJE79" s="1474" t="s">
        <v>1830</v>
      </c>
      <c r="GJF79" s="1474" t="s">
        <v>1830</v>
      </c>
      <c r="GJG79" s="1474" t="s">
        <v>1830</v>
      </c>
      <c r="GJH79" s="1474" t="s">
        <v>1830</v>
      </c>
      <c r="GJI79" s="1474" t="s">
        <v>1830</v>
      </c>
      <c r="GJJ79" s="1474" t="s">
        <v>1830</v>
      </c>
      <c r="GJK79" s="1474" t="s">
        <v>1830</v>
      </c>
      <c r="GJL79" s="1474" t="s">
        <v>1830</v>
      </c>
      <c r="GJM79" s="1474" t="s">
        <v>1830</v>
      </c>
      <c r="GJN79" s="1474" t="s">
        <v>1830</v>
      </c>
      <c r="GJO79" s="1474" t="s">
        <v>1830</v>
      </c>
      <c r="GJP79" s="1474" t="s">
        <v>1830</v>
      </c>
      <c r="GJQ79" s="1474" t="s">
        <v>1830</v>
      </c>
      <c r="GJR79" s="1474" t="s">
        <v>1830</v>
      </c>
      <c r="GJS79" s="1474" t="s">
        <v>1830</v>
      </c>
      <c r="GJT79" s="1474" t="s">
        <v>1830</v>
      </c>
      <c r="GJU79" s="1474" t="s">
        <v>1830</v>
      </c>
      <c r="GJV79" s="1474" t="s">
        <v>1830</v>
      </c>
      <c r="GJW79" s="1474" t="s">
        <v>1830</v>
      </c>
      <c r="GJX79" s="1474" t="s">
        <v>1830</v>
      </c>
      <c r="GJY79" s="1474" t="s">
        <v>1830</v>
      </c>
      <c r="GJZ79" s="1474" t="s">
        <v>1830</v>
      </c>
      <c r="GKA79" s="1474" t="s">
        <v>1830</v>
      </c>
      <c r="GKB79" s="1474" t="s">
        <v>1830</v>
      </c>
      <c r="GKC79" s="1474" t="s">
        <v>1830</v>
      </c>
      <c r="GKD79" s="1474" t="s">
        <v>1830</v>
      </c>
      <c r="GKE79" s="1474" t="s">
        <v>1830</v>
      </c>
      <c r="GKF79" s="1474" t="s">
        <v>1830</v>
      </c>
      <c r="GKG79" s="1474" t="s">
        <v>1830</v>
      </c>
      <c r="GKH79" s="1474" t="s">
        <v>1830</v>
      </c>
      <c r="GKI79" s="1474" t="s">
        <v>1830</v>
      </c>
      <c r="GKJ79" s="1474" t="s">
        <v>1830</v>
      </c>
      <c r="GKK79" s="1474" t="s">
        <v>1830</v>
      </c>
      <c r="GKL79" s="1474" t="s">
        <v>1830</v>
      </c>
      <c r="GKM79" s="1474" t="s">
        <v>1830</v>
      </c>
      <c r="GKN79" s="1474" t="s">
        <v>1830</v>
      </c>
      <c r="GKO79" s="1474" t="s">
        <v>1830</v>
      </c>
      <c r="GKP79" s="1474" t="s">
        <v>1830</v>
      </c>
      <c r="GKQ79" s="1474" t="s">
        <v>1830</v>
      </c>
      <c r="GKR79" s="1474" t="s">
        <v>1830</v>
      </c>
      <c r="GKS79" s="1474" t="s">
        <v>1830</v>
      </c>
      <c r="GKT79" s="1474" t="s">
        <v>1830</v>
      </c>
      <c r="GKU79" s="1474" t="s">
        <v>1830</v>
      </c>
      <c r="GKV79" s="1474" t="s">
        <v>1830</v>
      </c>
      <c r="GKW79" s="1474" t="s">
        <v>1830</v>
      </c>
      <c r="GKX79" s="1474" t="s">
        <v>1830</v>
      </c>
      <c r="GKY79" s="1474" t="s">
        <v>1830</v>
      </c>
      <c r="GKZ79" s="1474" t="s">
        <v>1830</v>
      </c>
      <c r="GLA79" s="1474" t="s">
        <v>1830</v>
      </c>
      <c r="GLB79" s="1474" t="s">
        <v>1830</v>
      </c>
      <c r="GLC79" s="1474" t="s">
        <v>1830</v>
      </c>
      <c r="GLD79" s="1474" t="s">
        <v>1830</v>
      </c>
      <c r="GLE79" s="1474" t="s">
        <v>1830</v>
      </c>
      <c r="GLF79" s="1474" t="s">
        <v>1830</v>
      </c>
      <c r="GLG79" s="1474" t="s">
        <v>1830</v>
      </c>
      <c r="GLH79" s="1474" t="s">
        <v>1830</v>
      </c>
      <c r="GLI79" s="1474" t="s">
        <v>1830</v>
      </c>
      <c r="GLJ79" s="1474" t="s">
        <v>1830</v>
      </c>
      <c r="GLK79" s="1474" t="s">
        <v>1830</v>
      </c>
      <c r="GLL79" s="1474" t="s">
        <v>1830</v>
      </c>
      <c r="GLM79" s="1474" t="s">
        <v>1830</v>
      </c>
      <c r="GLN79" s="1474" t="s">
        <v>1830</v>
      </c>
      <c r="GLO79" s="1474" t="s">
        <v>1830</v>
      </c>
      <c r="GLP79" s="1474" t="s">
        <v>1830</v>
      </c>
      <c r="GLQ79" s="1474" t="s">
        <v>1830</v>
      </c>
      <c r="GLR79" s="1474" t="s">
        <v>1830</v>
      </c>
      <c r="GLS79" s="1474" t="s">
        <v>1830</v>
      </c>
      <c r="GLT79" s="1474" t="s">
        <v>1830</v>
      </c>
      <c r="GLU79" s="1474" t="s">
        <v>1830</v>
      </c>
      <c r="GLV79" s="1474" t="s">
        <v>1830</v>
      </c>
      <c r="GLW79" s="1474" t="s">
        <v>1830</v>
      </c>
      <c r="GLX79" s="1474" t="s">
        <v>1830</v>
      </c>
      <c r="GLY79" s="1474" t="s">
        <v>1830</v>
      </c>
      <c r="GLZ79" s="1474" t="s">
        <v>1830</v>
      </c>
      <c r="GMA79" s="1474" t="s">
        <v>1830</v>
      </c>
      <c r="GMB79" s="1474" t="s">
        <v>1830</v>
      </c>
      <c r="GMC79" s="1474" t="s">
        <v>1830</v>
      </c>
      <c r="GMD79" s="1474" t="s">
        <v>1830</v>
      </c>
      <c r="GME79" s="1474" t="s">
        <v>1830</v>
      </c>
      <c r="GMF79" s="1474" t="s">
        <v>1830</v>
      </c>
      <c r="GMG79" s="1474" t="s">
        <v>1830</v>
      </c>
      <c r="GMH79" s="1474" t="s">
        <v>1830</v>
      </c>
      <c r="GMI79" s="1474" t="s">
        <v>1830</v>
      </c>
      <c r="GMJ79" s="1474" t="s">
        <v>1830</v>
      </c>
      <c r="GMK79" s="1474" t="s">
        <v>1830</v>
      </c>
      <c r="GML79" s="1474" t="s">
        <v>1830</v>
      </c>
      <c r="GMM79" s="1474" t="s">
        <v>1830</v>
      </c>
      <c r="GMN79" s="1474" t="s">
        <v>1830</v>
      </c>
      <c r="GMO79" s="1474" t="s">
        <v>1830</v>
      </c>
      <c r="GMP79" s="1474" t="s">
        <v>1830</v>
      </c>
      <c r="GMQ79" s="1474" t="s">
        <v>1830</v>
      </c>
      <c r="GMR79" s="1474" t="s">
        <v>1830</v>
      </c>
      <c r="GMS79" s="1474" t="s">
        <v>1830</v>
      </c>
      <c r="GMT79" s="1474" t="s">
        <v>1830</v>
      </c>
      <c r="GMU79" s="1474" t="s">
        <v>1830</v>
      </c>
      <c r="GMV79" s="1474" t="s">
        <v>1830</v>
      </c>
      <c r="GMW79" s="1474" t="s">
        <v>1830</v>
      </c>
      <c r="GMX79" s="1474" t="s">
        <v>1830</v>
      </c>
      <c r="GMY79" s="1474" t="s">
        <v>1830</v>
      </c>
      <c r="GMZ79" s="1474" t="s">
        <v>1830</v>
      </c>
      <c r="GNA79" s="1474" t="s">
        <v>1830</v>
      </c>
      <c r="GNB79" s="1474" t="s">
        <v>1830</v>
      </c>
      <c r="GNC79" s="1474" t="s">
        <v>1830</v>
      </c>
      <c r="GND79" s="1474" t="s">
        <v>1830</v>
      </c>
      <c r="GNE79" s="1474" t="s">
        <v>1830</v>
      </c>
      <c r="GNF79" s="1474" t="s">
        <v>1830</v>
      </c>
      <c r="GNG79" s="1474" t="s">
        <v>1830</v>
      </c>
      <c r="GNH79" s="1474" t="s">
        <v>1830</v>
      </c>
      <c r="GNI79" s="1474" t="s">
        <v>1830</v>
      </c>
      <c r="GNJ79" s="1474" t="s">
        <v>1830</v>
      </c>
      <c r="GNK79" s="1474" t="s">
        <v>1830</v>
      </c>
      <c r="GNL79" s="1474" t="s">
        <v>1830</v>
      </c>
      <c r="GNM79" s="1474" t="s">
        <v>1830</v>
      </c>
      <c r="GNN79" s="1474" t="s">
        <v>1830</v>
      </c>
      <c r="GNO79" s="1474" t="s">
        <v>1830</v>
      </c>
      <c r="GNP79" s="1474" t="s">
        <v>1830</v>
      </c>
      <c r="GNQ79" s="1474" t="s">
        <v>1830</v>
      </c>
      <c r="GNR79" s="1474" t="s">
        <v>1830</v>
      </c>
      <c r="GNS79" s="1474" t="s">
        <v>1830</v>
      </c>
      <c r="GNT79" s="1474" t="s">
        <v>1830</v>
      </c>
      <c r="GNU79" s="1474" t="s">
        <v>1830</v>
      </c>
      <c r="GNV79" s="1474" t="s">
        <v>1830</v>
      </c>
      <c r="GNW79" s="1474" t="s">
        <v>1830</v>
      </c>
      <c r="GNX79" s="1474" t="s">
        <v>1830</v>
      </c>
      <c r="GNY79" s="1474" t="s">
        <v>1830</v>
      </c>
      <c r="GNZ79" s="1474" t="s">
        <v>1830</v>
      </c>
      <c r="GOA79" s="1474" t="s">
        <v>1830</v>
      </c>
      <c r="GOB79" s="1474" t="s">
        <v>1830</v>
      </c>
      <c r="GOC79" s="1474" t="s">
        <v>1830</v>
      </c>
      <c r="GOD79" s="1474" t="s">
        <v>1830</v>
      </c>
      <c r="GOE79" s="1474" t="s">
        <v>1830</v>
      </c>
      <c r="GOF79" s="1474" t="s">
        <v>1830</v>
      </c>
      <c r="GOG79" s="1474" t="s">
        <v>1830</v>
      </c>
      <c r="GOH79" s="1474" t="s">
        <v>1830</v>
      </c>
      <c r="GOI79" s="1474" t="s">
        <v>1830</v>
      </c>
      <c r="GOJ79" s="1474" t="s">
        <v>1830</v>
      </c>
      <c r="GOK79" s="1474" t="s">
        <v>1830</v>
      </c>
      <c r="GOL79" s="1474" t="s">
        <v>1830</v>
      </c>
      <c r="GOM79" s="1474" t="s">
        <v>1830</v>
      </c>
      <c r="GON79" s="1474" t="s">
        <v>1830</v>
      </c>
      <c r="GOO79" s="1474" t="s">
        <v>1830</v>
      </c>
      <c r="GOP79" s="1474" t="s">
        <v>1830</v>
      </c>
      <c r="GOQ79" s="1474" t="s">
        <v>1830</v>
      </c>
      <c r="GOR79" s="1474" t="s">
        <v>1830</v>
      </c>
      <c r="GOS79" s="1474" t="s">
        <v>1830</v>
      </c>
      <c r="GOT79" s="1474" t="s">
        <v>1830</v>
      </c>
      <c r="GOU79" s="1474" t="s">
        <v>1830</v>
      </c>
      <c r="GOV79" s="1474" t="s">
        <v>1830</v>
      </c>
      <c r="GOW79" s="1474" t="s">
        <v>1830</v>
      </c>
      <c r="GOX79" s="1474" t="s">
        <v>1830</v>
      </c>
      <c r="GOY79" s="1474" t="s">
        <v>1830</v>
      </c>
      <c r="GOZ79" s="1474" t="s">
        <v>1830</v>
      </c>
      <c r="GPA79" s="1474" t="s">
        <v>1830</v>
      </c>
      <c r="GPB79" s="1474" t="s">
        <v>1830</v>
      </c>
      <c r="GPC79" s="1474" t="s">
        <v>1830</v>
      </c>
      <c r="GPD79" s="1474" t="s">
        <v>1830</v>
      </c>
      <c r="GPE79" s="1474" t="s">
        <v>1830</v>
      </c>
      <c r="GPF79" s="1474" t="s">
        <v>1830</v>
      </c>
      <c r="GPG79" s="1474" t="s">
        <v>1830</v>
      </c>
      <c r="GPH79" s="1474" t="s">
        <v>1830</v>
      </c>
      <c r="GPI79" s="1474" t="s">
        <v>1830</v>
      </c>
      <c r="GPJ79" s="1474" t="s">
        <v>1830</v>
      </c>
      <c r="GPK79" s="1474" t="s">
        <v>1830</v>
      </c>
      <c r="GPL79" s="1474" t="s">
        <v>1830</v>
      </c>
      <c r="GPM79" s="1474" t="s">
        <v>1830</v>
      </c>
      <c r="GPN79" s="1474" t="s">
        <v>1830</v>
      </c>
      <c r="GPO79" s="1474" t="s">
        <v>1830</v>
      </c>
      <c r="GPP79" s="1474" t="s">
        <v>1830</v>
      </c>
      <c r="GPQ79" s="1474" t="s">
        <v>1830</v>
      </c>
      <c r="GPR79" s="1474" t="s">
        <v>1830</v>
      </c>
      <c r="GPS79" s="1474" t="s">
        <v>1830</v>
      </c>
      <c r="GPT79" s="1474" t="s">
        <v>1830</v>
      </c>
      <c r="GPU79" s="1474" t="s">
        <v>1830</v>
      </c>
      <c r="GPV79" s="1474" t="s">
        <v>1830</v>
      </c>
      <c r="GPW79" s="1474" t="s">
        <v>1830</v>
      </c>
      <c r="GPX79" s="1474" t="s">
        <v>1830</v>
      </c>
      <c r="GPY79" s="1474" t="s">
        <v>1830</v>
      </c>
      <c r="GPZ79" s="1474" t="s">
        <v>1830</v>
      </c>
      <c r="GQA79" s="1474" t="s">
        <v>1830</v>
      </c>
      <c r="GQB79" s="1474" t="s">
        <v>1830</v>
      </c>
      <c r="GQC79" s="1474" t="s">
        <v>1830</v>
      </c>
      <c r="GQD79" s="1474" t="s">
        <v>1830</v>
      </c>
      <c r="GQE79" s="1474" t="s">
        <v>1830</v>
      </c>
      <c r="GQF79" s="1474" t="s">
        <v>1830</v>
      </c>
      <c r="GQG79" s="1474" t="s">
        <v>1830</v>
      </c>
      <c r="GQH79" s="1474" t="s">
        <v>1830</v>
      </c>
      <c r="GQI79" s="1474" t="s">
        <v>1830</v>
      </c>
      <c r="GQJ79" s="1474" t="s">
        <v>1830</v>
      </c>
      <c r="GQK79" s="1474" t="s">
        <v>1830</v>
      </c>
      <c r="GQL79" s="1474" t="s">
        <v>1830</v>
      </c>
      <c r="GQM79" s="1474" t="s">
        <v>1830</v>
      </c>
      <c r="GQN79" s="1474" t="s">
        <v>1830</v>
      </c>
      <c r="GQO79" s="1474" t="s">
        <v>1830</v>
      </c>
      <c r="GQP79" s="1474" t="s">
        <v>1830</v>
      </c>
      <c r="GQQ79" s="1474" t="s">
        <v>1830</v>
      </c>
      <c r="GQR79" s="1474" t="s">
        <v>1830</v>
      </c>
      <c r="GQS79" s="1474" t="s">
        <v>1830</v>
      </c>
      <c r="GQT79" s="1474" t="s">
        <v>1830</v>
      </c>
      <c r="GQU79" s="1474" t="s">
        <v>1830</v>
      </c>
      <c r="GQV79" s="1474" t="s">
        <v>1830</v>
      </c>
      <c r="GQW79" s="1474" t="s">
        <v>1830</v>
      </c>
      <c r="GQX79" s="1474" t="s">
        <v>1830</v>
      </c>
      <c r="GQY79" s="1474" t="s">
        <v>1830</v>
      </c>
      <c r="GQZ79" s="1474" t="s">
        <v>1830</v>
      </c>
      <c r="GRA79" s="1474" t="s">
        <v>1830</v>
      </c>
      <c r="GRB79" s="1474" t="s">
        <v>1830</v>
      </c>
      <c r="GRC79" s="1474" t="s">
        <v>1830</v>
      </c>
      <c r="GRD79" s="1474" t="s">
        <v>1830</v>
      </c>
      <c r="GRE79" s="1474" t="s">
        <v>1830</v>
      </c>
      <c r="GRF79" s="1474" t="s">
        <v>1830</v>
      </c>
      <c r="GRG79" s="1474" t="s">
        <v>1830</v>
      </c>
      <c r="GRH79" s="1474" t="s">
        <v>1830</v>
      </c>
      <c r="GRI79" s="1474" t="s">
        <v>1830</v>
      </c>
      <c r="GRJ79" s="1474" t="s">
        <v>1830</v>
      </c>
      <c r="GRK79" s="1474" t="s">
        <v>1830</v>
      </c>
      <c r="GRL79" s="1474" t="s">
        <v>1830</v>
      </c>
      <c r="GRM79" s="1474" t="s">
        <v>1830</v>
      </c>
      <c r="GRN79" s="1474" t="s">
        <v>1830</v>
      </c>
      <c r="GRO79" s="1474" t="s">
        <v>1830</v>
      </c>
      <c r="GRP79" s="1474" t="s">
        <v>1830</v>
      </c>
      <c r="GRQ79" s="1474" t="s">
        <v>1830</v>
      </c>
      <c r="GRR79" s="1474" t="s">
        <v>1830</v>
      </c>
      <c r="GRS79" s="1474" t="s">
        <v>1830</v>
      </c>
      <c r="GRT79" s="1474" t="s">
        <v>1830</v>
      </c>
      <c r="GRU79" s="1474" t="s">
        <v>1830</v>
      </c>
      <c r="GRV79" s="1474" t="s">
        <v>1830</v>
      </c>
      <c r="GRW79" s="1474" t="s">
        <v>1830</v>
      </c>
      <c r="GRX79" s="1474" t="s">
        <v>1830</v>
      </c>
      <c r="GRY79" s="1474" t="s">
        <v>1830</v>
      </c>
      <c r="GRZ79" s="1474" t="s">
        <v>1830</v>
      </c>
      <c r="GSA79" s="1474" t="s">
        <v>1830</v>
      </c>
      <c r="GSB79" s="1474" t="s">
        <v>1830</v>
      </c>
      <c r="GSC79" s="1474" t="s">
        <v>1830</v>
      </c>
      <c r="GSD79" s="1474" t="s">
        <v>1830</v>
      </c>
      <c r="GSE79" s="1474" t="s">
        <v>1830</v>
      </c>
      <c r="GSF79" s="1474" t="s">
        <v>1830</v>
      </c>
      <c r="GSG79" s="1474" t="s">
        <v>1830</v>
      </c>
      <c r="GSH79" s="1474" t="s">
        <v>1830</v>
      </c>
      <c r="GSI79" s="1474" t="s">
        <v>1830</v>
      </c>
      <c r="GSJ79" s="1474" t="s">
        <v>1830</v>
      </c>
      <c r="GSK79" s="1474" t="s">
        <v>1830</v>
      </c>
      <c r="GSL79" s="1474" t="s">
        <v>1830</v>
      </c>
      <c r="GSM79" s="1474" t="s">
        <v>1830</v>
      </c>
      <c r="GSN79" s="1474" t="s">
        <v>1830</v>
      </c>
      <c r="GSO79" s="1474" t="s">
        <v>1830</v>
      </c>
      <c r="GSP79" s="1474" t="s">
        <v>1830</v>
      </c>
      <c r="GSQ79" s="1474" t="s">
        <v>1830</v>
      </c>
      <c r="GSR79" s="1474" t="s">
        <v>1830</v>
      </c>
      <c r="GSS79" s="1474" t="s">
        <v>1830</v>
      </c>
      <c r="GST79" s="1474" t="s">
        <v>1830</v>
      </c>
      <c r="GSU79" s="1474" t="s">
        <v>1830</v>
      </c>
      <c r="GSV79" s="1474" t="s">
        <v>1830</v>
      </c>
      <c r="GSW79" s="1474" t="s">
        <v>1830</v>
      </c>
      <c r="GSX79" s="1474" t="s">
        <v>1830</v>
      </c>
      <c r="GSY79" s="1474" t="s">
        <v>1830</v>
      </c>
      <c r="GSZ79" s="1474" t="s">
        <v>1830</v>
      </c>
      <c r="GTA79" s="1474" t="s">
        <v>1830</v>
      </c>
      <c r="GTB79" s="1474" t="s">
        <v>1830</v>
      </c>
      <c r="GTC79" s="1474" t="s">
        <v>1830</v>
      </c>
      <c r="GTD79" s="1474" t="s">
        <v>1830</v>
      </c>
      <c r="GTE79" s="1474" t="s">
        <v>1830</v>
      </c>
      <c r="GTF79" s="1474" t="s">
        <v>1830</v>
      </c>
      <c r="GTG79" s="1474" t="s">
        <v>1830</v>
      </c>
      <c r="GTH79" s="1474" t="s">
        <v>1830</v>
      </c>
      <c r="GTI79" s="1474" t="s">
        <v>1830</v>
      </c>
      <c r="GTJ79" s="1474" t="s">
        <v>1830</v>
      </c>
      <c r="GTK79" s="1474" t="s">
        <v>1830</v>
      </c>
      <c r="GTL79" s="1474" t="s">
        <v>1830</v>
      </c>
      <c r="GTM79" s="1474" t="s">
        <v>1830</v>
      </c>
      <c r="GTN79" s="1474" t="s">
        <v>1830</v>
      </c>
      <c r="GTO79" s="1474" t="s">
        <v>1830</v>
      </c>
      <c r="GTP79" s="1474" t="s">
        <v>1830</v>
      </c>
      <c r="GTQ79" s="1474" t="s">
        <v>1830</v>
      </c>
      <c r="GTR79" s="1474" t="s">
        <v>1830</v>
      </c>
      <c r="GTS79" s="1474" t="s">
        <v>1830</v>
      </c>
      <c r="GTT79" s="1474" t="s">
        <v>1830</v>
      </c>
      <c r="GTU79" s="1474" t="s">
        <v>1830</v>
      </c>
      <c r="GTV79" s="1474" t="s">
        <v>1830</v>
      </c>
      <c r="GTW79" s="1474" t="s">
        <v>1830</v>
      </c>
      <c r="GTX79" s="1474" t="s">
        <v>1830</v>
      </c>
      <c r="GTY79" s="1474" t="s">
        <v>1830</v>
      </c>
      <c r="GTZ79" s="1474" t="s">
        <v>1830</v>
      </c>
      <c r="GUA79" s="1474" t="s">
        <v>1830</v>
      </c>
      <c r="GUB79" s="1474" t="s">
        <v>1830</v>
      </c>
      <c r="GUC79" s="1474" t="s">
        <v>1830</v>
      </c>
      <c r="GUD79" s="1474" t="s">
        <v>1830</v>
      </c>
      <c r="GUE79" s="1474" t="s">
        <v>1830</v>
      </c>
      <c r="GUF79" s="1474" t="s">
        <v>1830</v>
      </c>
      <c r="GUG79" s="1474" t="s">
        <v>1830</v>
      </c>
      <c r="GUH79" s="1474" t="s">
        <v>1830</v>
      </c>
      <c r="GUI79" s="1474" t="s">
        <v>1830</v>
      </c>
      <c r="GUJ79" s="1474" t="s">
        <v>1830</v>
      </c>
      <c r="GUK79" s="1474" t="s">
        <v>1830</v>
      </c>
      <c r="GUL79" s="1474" t="s">
        <v>1830</v>
      </c>
      <c r="GUM79" s="1474" t="s">
        <v>1830</v>
      </c>
      <c r="GUN79" s="1474" t="s">
        <v>1830</v>
      </c>
      <c r="GUO79" s="1474" t="s">
        <v>1830</v>
      </c>
      <c r="GUP79" s="1474" t="s">
        <v>1830</v>
      </c>
      <c r="GUQ79" s="1474" t="s">
        <v>1830</v>
      </c>
      <c r="GUR79" s="1474" t="s">
        <v>1830</v>
      </c>
      <c r="GUS79" s="1474" t="s">
        <v>1830</v>
      </c>
      <c r="GUT79" s="1474" t="s">
        <v>1830</v>
      </c>
      <c r="GUU79" s="1474" t="s">
        <v>1830</v>
      </c>
      <c r="GUV79" s="1474" t="s">
        <v>1830</v>
      </c>
      <c r="GUW79" s="1474" t="s">
        <v>1830</v>
      </c>
      <c r="GUX79" s="1474" t="s">
        <v>1830</v>
      </c>
      <c r="GUY79" s="1474" t="s">
        <v>1830</v>
      </c>
      <c r="GUZ79" s="1474" t="s">
        <v>1830</v>
      </c>
      <c r="GVA79" s="1474" t="s">
        <v>1830</v>
      </c>
      <c r="GVB79" s="1474" t="s">
        <v>1830</v>
      </c>
      <c r="GVC79" s="1474" t="s">
        <v>1830</v>
      </c>
      <c r="GVD79" s="1474" t="s">
        <v>1830</v>
      </c>
      <c r="GVE79" s="1474" t="s">
        <v>1830</v>
      </c>
      <c r="GVF79" s="1474" t="s">
        <v>1830</v>
      </c>
      <c r="GVG79" s="1474" t="s">
        <v>1830</v>
      </c>
      <c r="GVH79" s="1474" t="s">
        <v>1830</v>
      </c>
      <c r="GVI79" s="1474" t="s">
        <v>1830</v>
      </c>
      <c r="GVJ79" s="1474" t="s">
        <v>1830</v>
      </c>
      <c r="GVK79" s="1474" t="s">
        <v>1830</v>
      </c>
      <c r="GVL79" s="1474" t="s">
        <v>1830</v>
      </c>
      <c r="GVM79" s="1474" t="s">
        <v>1830</v>
      </c>
      <c r="GVN79" s="1474" t="s">
        <v>1830</v>
      </c>
      <c r="GVO79" s="1474" t="s">
        <v>1830</v>
      </c>
      <c r="GVP79" s="1474" t="s">
        <v>1830</v>
      </c>
      <c r="GVQ79" s="1474" t="s">
        <v>1830</v>
      </c>
      <c r="GVR79" s="1474" t="s">
        <v>1830</v>
      </c>
      <c r="GVS79" s="1474" t="s">
        <v>1830</v>
      </c>
      <c r="GVT79" s="1474" t="s">
        <v>1830</v>
      </c>
      <c r="GVU79" s="1474" t="s">
        <v>1830</v>
      </c>
      <c r="GVV79" s="1474" t="s">
        <v>1830</v>
      </c>
      <c r="GVW79" s="1474" t="s">
        <v>1830</v>
      </c>
      <c r="GVX79" s="1474" t="s">
        <v>1830</v>
      </c>
      <c r="GVY79" s="1474" t="s">
        <v>1830</v>
      </c>
      <c r="GVZ79" s="1474" t="s">
        <v>1830</v>
      </c>
      <c r="GWA79" s="1474" t="s">
        <v>1830</v>
      </c>
      <c r="GWB79" s="1474" t="s">
        <v>1830</v>
      </c>
      <c r="GWC79" s="1474" t="s">
        <v>1830</v>
      </c>
      <c r="GWD79" s="1474" t="s">
        <v>1830</v>
      </c>
      <c r="GWE79" s="1474" t="s">
        <v>1830</v>
      </c>
      <c r="GWF79" s="1474" t="s">
        <v>1830</v>
      </c>
      <c r="GWG79" s="1474" t="s">
        <v>1830</v>
      </c>
      <c r="GWH79" s="1474" t="s">
        <v>1830</v>
      </c>
      <c r="GWI79" s="1474" t="s">
        <v>1830</v>
      </c>
      <c r="GWJ79" s="1474" t="s">
        <v>1830</v>
      </c>
      <c r="GWK79" s="1474" t="s">
        <v>1830</v>
      </c>
      <c r="GWL79" s="1474" t="s">
        <v>1830</v>
      </c>
      <c r="GWM79" s="1474" t="s">
        <v>1830</v>
      </c>
      <c r="GWN79" s="1474" t="s">
        <v>1830</v>
      </c>
      <c r="GWO79" s="1474" t="s">
        <v>1830</v>
      </c>
      <c r="GWP79" s="1474" t="s">
        <v>1830</v>
      </c>
      <c r="GWQ79" s="1474" t="s">
        <v>1830</v>
      </c>
      <c r="GWR79" s="1474" t="s">
        <v>1830</v>
      </c>
      <c r="GWS79" s="1474" t="s">
        <v>1830</v>
      </c>
      <c r="GWT79" s="1474" t="s">
        <v>1830</v>
      </c>
      <c r="GWU79" s="1474" t="s">
        <v>1830</v>
      </c>
      <c r="GWV79" s="1474" t="s">
        <v>1830</v>
      </c>
      <c r="GWW79" s="1474" t="s">
        <v>1830</v>
      </c>
      <c r="GWX79" s="1474" t="s">
        <v>1830</v>
      </c>
      <c r="GWY79" s="1474" t="s">
        <v>1830</v>
      </c>
      <c r="GWZ79" s="1474" t="s">
        <v>1830</v>
      </c>
      <c r="GXA79" s="1474" t="s">
        <v>1830</v>
      </c>
      <c r="GXB79" s="1474" t="s">
        <v>1830</v>
      </c>
      <c r="GXC79" s="1474" t="s">
        <v>1830</v>
      </c>
      <c r="GXD79" s="1474" t="s">
        <v>1830</v>
      </c>
      <c r="GXE79" s="1474" t="s">
        <v>1830</v>
      </c>
      <c r="GXF79" s="1474" t="s">
        <v>1830</v>
      </c>
      <c r="GXG79" s="1474" t="s">
        <v>1830</v>
      </c>
      <c r="GXH79" s="1474" t="s">
        <v>1830</v>
      </c>
      <c r="GXI79" s="1474" t="s">
        <v>1830</v>
      </c>
      <c r="GXJ79" s="1474" t="s">
        <v>1830</v>
      </c>
      <c r="GXK79" s="1474" t="s">
        <v>1830</v>
      </c>
      <c r="GXL79" s="1474" t="s">
        <v>1830</v>
      </c>
      <c r="GXM79" s="1474" t="s">
        <v>1830</v>
      </c>
      <c r="GXN79" s="1474" t="s">
        <v>1830</v>
      </c>
      <c r="GXO79" s="1474" t="s">
        <v>1830</v>
      </c>
      <c r="GXP79" s="1474" t="s">
        <v>1830</v>
      </c>
      <c r="GXQ79" s="1474" t="s">
        <v>1830</v>
      </c>
      <c r="GXR79" s="1474" t="s">
        <v>1830</v>
      </c>
      <c r="GXS79" s="1474" t="s">
        <v>1830</v>
      </c>
      <c r="GXT79" s="1474" t="s">
        <v>1830</v>
      </c>
      <c r="GXU79" s="1474" t="s">
        <v>1830</v>
      </c>
      <c r="GXV79" s="1474" t="s">
        <v>1830</v>
      </c>
      <c r="GXW79" s="1474" t="s">
        <v>1830</v>
      </c>
      <c r="GXX79" s="1474" t="s">
        <v>1830</v>
      </c>
      <c r="GXY79" s="1474" t="s">
        <v>1830</v>
      </c>
      <c r="GXZ79" s="1474" t="s">
        <v>1830</v>
      </c>
      <c r="GYA79" s="1474" t="s">
        <v>1830</v>
      </c>
      <c r="GYB79" s="1474" t="s">
        <v>1830</v>
      </c>
      <c r="GYC79" s="1474" t="s">
        <v>1830</v>
      </c>
      <c r="GYD79" s="1474" t="s">
        <v>1830</v>
      </c>
      <c r="GYE79" s="1474" t="s">
        <v>1830</v>
      </c>
      <c r="GYF79" s="1474" t="s">
        <v>1830</v>
      </c>
      <c r="GYG79" s="1474" t="s">
        <v>1830</v>
      </c>
      <c r="GYH79" s="1474" t="s">
        <v>1830</v>
      </c>
      <c r="GYI79" s="1474" t="s">
        <v>1830</v>
      </c>
      <c r="GYJ79" s="1474" t="s">
        <v>1830</v>
      </c>
      <c r="GYK79" s="1474" t="s">
        <v>1830</v>
      </c>
      <c r="GYL79" s="1474" t="s">
        <v>1830</v>
      </c>
      <c r="GYM79" s="1474" t="s">
        <v>1830</v>
      </c>
      <c r="GYN79" s="1474" t="s">
        <v>1830</v>
      </c>
      <c r="GYO79" s="1474" t="s">
        <v>1830</v>
      </c>
      <c r="GYP79" s="1474" t="s">
        <v>1830</v>
      </c>
      <c r="GYQ79" s="1474" t="s">
        <v>1830</v>
      </c>
      <c r="GYR79" s="1474" t="s">
        <v>1830</v>
      </c>
      <c r="GYS79" s="1474" t="s">
        <v>1830</v>
      </c>
      <c r="GYT79" s="1474" t="s">
        <v>1830</v>
      </c>
      <c r="GYU79" s="1474" t="s">
        <v>1830</v>
      </c>
      <c r="GYV79" s="1474" t="s">
        <v>1830</v>
      </c>
      <c r="GYW79" s="1474" t="s">
        <v>1830</v>
      </c>
      <c r="GYX79" s="1474" t="s">
        <v>1830</v>
      </c>
      <c r="GYY79" s="1474" t="s">
        <v>1830</v>
      </c>
      <c r="GYZ79" s="1474" t="s">
        <v>1830</v>
      </c>
      <c r="GZA79" s="1474" t="s">
        <v>1830</v>
      </c>
      <c r="GZB79" s="1474" t="s">
        <v>1830</v>
      </c>
      <c r="GZC79" s="1474" t="s">
        <v>1830</v>
      </c>
      <c r="GZD79" s="1474" t="s">
        <v>1830</v>
      </c>
      <c r="GZE79" s="1474" t="s">
        <v>1830</v>
      </c>
      <c r="GZF79" s="1474" t="s">
        <v>1830</v>
      </c>
      <c r="GZG79" s="1474" t="s">
        <v>1830</v>
      </c>
      <c r="GZH79" s="1474" t="s">
        <v>1830</v>
      </c>
      <c r="GZI79" s="1474" t="s">
        <v>1830</v>
      </c>
      <c r="GZJ79" s="1474" t="s">
        <v>1830</v>
      </c>
      <c r="GZK79" s="1474" t="s">
        <v>1830</v>
      </c>
      <c r="GZL79" s="1474" t="s">
        <v>1830</v>
      </c>
      <c r="GZM79" s="1474" t="s">
        <v>1830</v>
      </c>
      <c r="GZN79" s="1474" t="s">
        <v>1830</v>
      </c>
      <c r="GZO79" s="1474" t="s">
        <v>1830</v>
      </c>
      <c r="GZP79" s="1474" t="s">
        <v>1830</v>
      </c>
      <c r="GZQ79" s="1474" t="s">
        <v>1830</v>
      </c>
      <c r="GZR79" s="1474" t="s">
        <v>1830</v>
      </c>
      <c r="GZS79" s="1474" t="s">
        <v>1830</v>
      </c>
      <c r="GZT79" s="1474" t="s">
        <v>1830</v>
      </c>
      <c r="GZU79" s="1474" t="s">
        <v>1830</v>
      </c>
      <c r="GZV79" s="1474" t="s">
        <v>1830</v>
      </c>
      <c r="GZW79" s="1474" t="s">
        <v>1830</v>
      </c>
      <c r="GZX79" s="1474" t="s">
        <v>1830</v>
      </c>
      <c r="GZY79" s="1474" t="s">
        <v>1830</v>
      </c>
      <c r="GZZ79" s="1474" t="s">
        <v>1830</v>
      </c>
      <c r="HAA79" s="1474" t="s">
        <v>1830</v>
      </c>
      <c r="HAB79" s="1474" t="s">
        <v>1830</v>
      </c>
      <c r="HAC79" s="1474" t="s">
        <v>1830</v>
      </c>
      <c r="HAD79" s="1474" t="s">
        <v>1830</v>
      </c>
      <c r="HAE79" s="1474" t="s">
        <v>1830</v>
      </c>
      <c r="HAF79" s="1474" t="s">
        <v>1830</v>
      </c>
      <c r="HAG79" s="1474" t="s">
        <v>1830</v>
      </c>
      <c r="HAH79" s="1474" t="s">
        <v>1830</v>
      </c>
      <c r="HAI79" s="1474" t="s">
        <v>1830</v>
      </c>
      <c r="HAJ79" s="1474" t="s">
        <v>1830</v>
      </c>
      <c r="HAK79" s="1474" t="s">
        <v>1830</v>
      </c>
      <c r="HAL79" s="1474" t="s">
        <v>1830</v>
      </c>
      <c r="HAM79" s="1474" t="s">
        <v>1830</v>
      </c>
      <c r="HAN79" s="1474" t="s">
        <v>1830</v>
      </c>
      <c r="HAO79" s="1474" t="s">
        <v>1830</v>
      </c>
      <c r="HAP79" s="1474" t="s">
        <v>1830</v>
      </c>
      <c r="HAQ79" s="1474" t="s">
        <v>1830</v>
      </c>
      <c r="HAR79" s="1474" t="s">
        <v>1830</v>
      </c>
      <c r="HAS79" s="1474" t="s">
        <v>1830</v>
      </c>
      <c r="HAT79" s="1474" t="s">
        <v>1830</v>
      </c>
      <c r="HAU79" s="1474" t="s">
        <v>1830</v>
      </c>
      <c r="HAV79" s="1474" t="s">
        <v>1830</v>
      </c>
      <c r="HAW79" s="1474" t="s">
        <v>1830</v>
      </c>
      <c r="HAX79" s="1474" t="s">
        <v>1830</v>
      </c>
      <c r="HAY79" s="1474" t="s">
        <v>1830</v>
      </c>
      <c r="HAZ79" s="1474" t="s">
        <v>1830</v>
      </c>
      <c r="HBA79" s="1474" t="s">
        <v>1830</v>
      </c>
      <c r="HBB79" s="1474" t="s">
        <v>1830</v>
      </c>
      <c r="HBC79" s="1474" t="s">
        <v>1830</v>
      </c>
      <c r="HBD79" s="1474" t="s">
        <v>1830</v>
      </c>
      <c r="HBE79" s="1474" t="s">
        <v>1830</v>
      </c>
      <c r="HBF79" s="1474" t="s">
        <v>1830</v>
      </c>
      <c r="HBG79" s="1474" t="s">
        <v>1830</v>
      </c>
      <c r="HBH79" s="1474" t="s">
        <v>1830</v>
      </c>
      <c r="HBI79" s="1474" t="s">
        <v>1830</v>
      </c>
      <c r="HBJ79" s="1474" t="s">
        <v>1830</v>
      </c>
      <c r="HBK79" s="1474" t="s">
        <v>1830</v>
      </c>
      <c r="HBL79" s="1474" t="s">
        <v>1830</v>
      </c>
      <c r="HBM79" s="1474" t="s">
        <v>1830</v>
      </c>
      <c r="HBN79" s="1474" t="s">
        <v>1830</v>
      </c>
      <c r="HBO79" s="1474" t="s">
        <v>1830</v>
      </c>
      <c r="HBP79" s="1474" t="s">
        <v>1830</v>
      </c>
      <c r="HBQ79" s="1474" t="s">
        <v>1830</v>
      </c>
      <c r="HBR79" s="1474" t="s">
        <v>1830</v>
      </c>
      <c r="HBS79" s="1474" t="s">
        <v>1830</v>
      </c>
      <c r="HBT79" s="1474" t="s">
        <v>1830</v>
      </c>
      <c r="HBU79" s="1474" t="s">
        <v>1830</v>
      </c>
      <c r="HBV79" s="1474" t="s">
        <v>1830</v>
      </c>
      <c r="HBW79" s="1474" t="s">
        <v>1830</v>
      </c>
      <c r="HBX79" s="1474" t="s">
        <v>1830</v>
      </c>
      <c r="HBY79" s="1474" t="s">
        <v>1830</v>
      </c>
      <c r="HBZ79" s="1474" t="s">
        <v>1830</v>
      </c>
      <c r="HCA79" s="1474" t="s">
        <v>1830</v>
      </c>
      <c r="HCB79" s="1474" t="s">
        <v>1830</v>
      </c>
      <c r="HCC79" s="1474" t="s">
        <v>1830</v>
      </c>
      <c r="HCD79" s="1474" t="s">
        <v>1830</v>
      </c>
      <c r="HCE79" s="1474" t="s">
        <v>1830</v>
      </c>
      <c r="HCF79" s="1474" t="s">
        <v>1830</v>
      </c>
      <c r="HCG79" s="1474" t="s">
        <v>1830</v>
      </c>
      <c r="HCH79" s="1474" t="s">
        <v>1830</v>
      </c>
      <c r="HCI79" s="1474" t="s">
        <v>1830</v>
      </c>
      <c r="HCJ79" s="1474" t="s">
        <v>1830</v>
      </c>
      <c r="HCK79" s="1474" t="s">
        <v>1830</v>
      </c>
      <c r="HCL79" s="1474" t="s">
        <v>1830</v>
      </c>
      <c r="HCM79" s="1474" t="s">
        <v>1830</v>
      </c>
      <c r="HCN79" s="1474" t="s">
        <v>1830</v>
      </c>
      <c r="HCO79" s="1474" t="s">
        <v>1830</v>
      </c>
      <c r="HCP79" s="1474" t="s">
        <v>1830</v>
      </c>
      <c r="HCQ79" s="1474" t="s">
        <v>1830</v>
      </c>
      <c r="HCR79" s="1474" t="s">
        <v>1830</v>
      </c>
      <c r="HCS79" s="1474" t="s">
        <v>1830</v>
      </c>
      <c r="HCT79" s="1474" t="s">
        <v>1830</v>
      </c>
      <c r="HCU79" s="1474" t="s">
        <v>1830</v>
      </c>
      <c r="HCV79" s="1474" t="s">
        <v>1830</v>
      </c>
      <c r="HCW79" s="1474" t="s">
        <v>1830</v>
      </c>
      <c r="HCX79" s="1474" t="s">
        <v>1830</v>
      </c>
      <c r="HCY79" s="1474" t="s">
        <v>1830</v>
      </c>
      <c r="HCZ79" s="1474" t="s">
        <v>1830</v>
      </c>
      <c r="HDA79" s="1474" t="s">
        <v>1830</v>
      </c>
      <c r="HDB79" s="1474" t="s">
        <v>1830</v>
      </c>
      <c r="HDC79" s="1474" t="s">
        <v>1830</v>
      </c>
      <c r="HDD79" s="1474" t="s">
        <v>1830</v>
      </c>
      <c r="HDE79" s="1474" t="s">
        <v>1830</v>
      </c>
      <c r="HDF79" s="1474" t="s">
        <v>1830</v>
      </c>
      <c r="HDG79" s="1474" t="s">
        <v>1830</v>
      </c>
      <c r="HDH79" s="1474" t="s">
        <v>1830</v>
      </c>
      <c r="HDI79" s="1474" t="s">
        <v>1830</v>
      </c>
      <c r="HDJ79" s="1474" t="s">
        <v>1830</v>
      </c>
      <c r="HDK79" s="1474" t="s">
        <v>1830</v>
      </c>
      <c r="HDL79" s="1474" t="s">
        <v>1830</v>
      </c>
      <c r="HDM79" s="1474" t="s">
        <v>1830</v>
      </c>
      <c r="HDN79" s="1474" t="s">
        <v>1830</v>
      </c>
      <c r="HDO79" s="1474" t="s">
        <v>1830</v>
      </c>
      <c r="HDP79" s="1474" t="s">
        <v>1830</v>
      </c>
      <c r="HDQ79" s="1474" t="s">
        <v>1830</v>
      </c>
      <c r="HDR79" s="1474" t="s">
        <v>1830</v>
      </c>
      <c r="HDS79" s="1474" t="s">
        <v>1830</v>
      </c>
      <c r="HDT79" s="1474" t="s">
        <v>1830</v>
      </c>
      <c r="HDU79" s="1474" t="s">
        <v>1830</v>
      </c>
      <c r="HDV79" s="1474" t="s">
        <v>1830</v>
      </c>
      <c r="HDW79" s="1474" t="s">
        <v>1830</v>
      </c>
      <c r="HDX79" s="1474" t="s">
        <v>1830</v>
      </c>
      <c r="HDY79" s="1474" t="s">
        <v>1830</v>
      </c>
      <c r="HDZ79" s="1474" t="s">
        <v>1830</v>
      </c>
      <c r="HEA79" s="1474" t="s">
        <v>1830</v>
      </c>
      <c r="HEB79" s="1474" t="s">
        <v>1830</v>
      </c>
      <c r="HEC79" s="1474" t="s">
        <v>1830</v>
      </c>
      <c r="HED79" s="1474" t="s">
        <v>1830</v>
      </c>
      <c r="HEE79" s="1474" t="s">
        <v>1830</v>
      </c>
      <c r="HEF79" s="1474" t="s">
        <v>1830</v>
      </c>
      <c r="HEG79" s="1474" t="s">
        <v>1830</v>
      </c>
      <c r="HEH79" s="1474" t="s">
        <v>1830</v>
      </c>
      <c r="HEI79" s="1474" t="s">
        <v>1830</v>
      </c>
      <c r="HEJ79" s="1474" t="s">
        <v>1830</v>
      </c>
      <c r="HEK79" s="1474" t="s">
        <v>1830</v>
      </c>
      <c r="HEL79" s="1474" t="s">
        <v>1830</v>
      </c>
      <c r="HEM79" s="1474" t="s">
        <v>1830</v>
      </c>
      <c r="HEN79" s="1474" t="s">
        <v>1830</v>
      </c>
      <c r="HEO79" s="1474" t="s">
        <v>1830</v>
      </c>
      <c r="HEP79" s="1474" t="s">
        <v>1830</v>
      </c>
      <c r="HEQ79" s="1474" t="s">
        <v>1830</v>
      </c>
      <c r="HER79" s="1474" t="s">
        <v>1830</v>
      </c>
      <c r="HES79" s="1474" t="s">
        <v>1830</v>
      </c>
      <c r="HET79" s="1474" t="s">
        <v>1830</v>
      </c>
      <c r="HEU79" s="1474" t="s">
        <v>1830</v>
      </c>
      <c r="HEV79" s="1474" t="s">
        <v>1830</v>
      </c>
      <c r="HEW79" s="1474" t="s">
        <v>1830</v>
      </c>
      <c r="HEX79" s="1474" t="s">
        <v>1830</v>
      </c>
      <c r="HEY79" s="1474" t="s">
        <v>1830</v>
      </c>
      <c r="HEZ79" s="1474" t="s">
        <v>1830</v>
      </c>
      <c r="HFA79" s="1474" t="s">
        <v>1830</v>
      </c>
      <c r="HFB79" s="1474" t="s">
        <v>1830</v>
      </c>
      <c r="HFC79" s="1474" t="s">
        <v>1830</v>
      </c>
      <c r="HFD79" s="1474" t="s">
        <v>1830</v>
      </c>
      <c r="HFE79" s="1474" t="s">
        <v>1830</v>
      </c>
      <c r="HFF79" s="1474" t="s">
        <v>1830</v>
      </c>
      <c r="HFG79" s="1474" t="s">
        <v>1830</v>
      </c>
      <c r="HFH79" s="1474" t="s">
        <v>1830</v>
      </c>
      <c r="HFI79" s="1474" t="s">
        <v>1830</v>
      </c>
      <c r="HFJ79" s="1474" t="s">
        <v>1830</v>
      </c>
      <c r="HFK79" s="1474" t="s">
        <v>1830</v>
      </c>
      <c r="HFL79" s="1474" t="s">
        <v>1830</v>
      </c>
      <c r="HFM79" s="1474" t="s">
        <v>1830</v>
      </c>
      <c r="HFN79" s="1474" t="s">
        <v>1830</v>
      </c>
      <c r="HFO79" s="1474" t="s">
        <v>1830</v>
      </c>
      <c r="HFP79" s="1474" t="s">
        <v>1830</v>
      </c>
      <c r="HFQ79" s="1474" t="s">
        <v>1830</v>
      </c>
      <c r="HFR79" s="1474" t="s">
        <v>1830</v>
      </c>
      <c r="HFS79" s="1474" t="s">
        <v>1830</v>
      </c>
      <c r="HFT79" s="1474" t="s">
        <v>1830</v>
      </c>
      <c r="HFU79" s="1474" t="s">
        <v>1830</v>
      </c>
      <c r="HFV79" s="1474" t="s">
        <v>1830</v>
      </c>
      <c r="HFW79" s="1474" t="s">
        <v>1830</v>
      </c>
      <c r="HFX79" s="1474" t="s">
        <v>1830</v>
      </c>
      <c r="HFY79" s="1474" t="s">
        <v>1830</v>
      </c>
      <c r="HFZ79" s="1474" t="s">
        <v>1830</v>
      </c>
      <c r="HGA79" s="1474" t="s">
        <v>1830</v>
      </c>
      <c r="HGB79" s="1474" t="s">
        <v>1830</v>
      </c>
      <c r="HGC79" s="1474" t="s">
        <v>1830</v>
      </c>
      <c r="HGD79" s="1474" t="s">
        <v>1830</v>
      </c>
      <c r="HGE79" s="1474" t="s">
        <v>1830</v>
      </c>
      <c r="HGF79" s="1474" t="s">
        <v>1830</v>
      </c>
      <c r="HGG79" s="1474" t="s">
        <v>1830</v>
      </c>
      <c r="HGH79" s="1474" t="s">
        <v>1830</v>
      </c>
      <c r="HGI79" s="1474" t="s">
        <v>1830</v>
      </c>
      <c r="HGJ79" s="1474" t="s">
        <v>1830</v>
      </c>
      <c r="HGK79" s="1474" t="s">
        <v>1830</v>
      </c>
      <c r="HGL79" s="1474" t="s">
        <v>1830</v>
      </c>
      <c r="HGM79" s="1474" t="s">
        <v>1830</v>
      </c>
      <c r="HGN79" s="1474" t="s">
        <v>1830</v>
      </c>
      <c r="HGO79" s="1474" t="s">
        <v>1830</v>
      </c>
      <c r="HGP79" s="1474" t="s">
        <v>1830</v>
      </c>
      <c r="HGQ79" s="1474" t="s">
        <v>1830</v>
      </c>
      <c r="HGR79" s="1474" t="s">
        <v>1830</v>
      </c>
      <c r="HGS79" s="1474" t="s">
        <v>1830</v>
      </c>
      <c r="HGT79" s="1474" t="s">
        <v>1830</v>
      </c>
      <c r="HGU79" s="1474" t="s">
        <v>1830</v>
      </c>
      <c r="HGV79" s="1474" t="s">
        <v>1830</v>
      </c>
      <c r="HGW79" s="1474" t="s">
        <v>1830</v>
      </c>
      <c r="HGX79" s="1474" t="s">
        <v>1830</v>
      </c>
      <c r="HGY79" s="1474" t="s">
        <v>1830</v>
      </c>
      <c r="HGZ79" s="1474" t="s">
        <v>1830</v>
      </c>
      <c r="HHA79" s="1474" t="s">
        <v>1830</v>
      </c>
      <c r="HHB79" s="1474" t="s">
        <v>1830</v>
      </c>
      <c r="HHC79" s="1474" t="s">
        <v>1830</v>
      </c>
      <c r="HHD79" s="1474" t="s">
        <v>1830</v>
      </c>
      <c r="HHE79" s="1474" t="s">
        <v>1830</v>
      </c>
      <c r="HHF79" s="1474" t="s">
        <v>1830</v>
      </c>
      <c r="HHG79" s="1474" t="s">
        <v>1830</v>
      </c>
      <c r="HHH79" s="1474" t="s">
        <v>1830</v>
      </c>
      <c r="HHI79" s="1474" t="s">
        <v>1830</v>
      </c>
      <c r="HHJ79" s="1474" t="s">
        <v>1830</v>
      </c>
      <c r="HHK79" s="1474" t="s">
        <v>1830</v>
      </c>
      <c r="HHL79" s="1474" t="s">
        <v>1830</v>
      </c>
      <c r="HHM79" s="1474" t="s">
        <v>1830</v>
      </c>
      <c r="HHN79" s="1474" t="s">
        <v>1830</v>
      </c>
      <c r="HHO79" s="1474" t="s">
        <v>1830</v>
      </c>
      <c r="HHP79" s="1474" t="s">
        <v>1830</v>
      </c>
      <c r="HHQ79" s="1474" t="s">
        <v>1830</v>
      </c>
      <c r="HHR79" s="1474" t="s">
        <v>1830</v>
      </c>
      <c r="HHS79" s="1474" t="s">
        <v>1830</v>
      </c>
      <c r="HHT79" s="1474" t="s">
        <v>1830</v>
      </c>
      <c r="HHU79" s="1474" t="s">
        <v>1830</v>
      </c>
      <c r="HHV79" s="1474" t="s">
        <v>1830</v>
      </c>
      <c r="HHW79" s="1474" t="s">
        <v>1830</v>
      </c>
      <c r="HHX79" s="1474" t="s">
        <v>1830</v>
      </c>
      <c r="HHY79" s="1474" t="s">
        <v>1830</v>
      </c>
      <c r="HHZ79" s="1474" t="s">
        <v>1830</v>
      </c>
      <c r="HIA79" s="1474" t="s">
        <v>1830</v>
      </c>
      <c r="HIB79" s="1474" t="s">
        <v>1830</v>
      </c>
      <c r="HIC79" s="1474" t="s">
        <v>1830</v>
      </c>
      <c r="HID79" s="1474" t="s">
        <v>1830</v>
      </c>
      <c r="HIE79" s="1474" t="s">
        <v>1830</v>
      </c>
      <c r="HIF79" s="1474" t="s">
        <v>1830</v>
      </c>
      <c r="HIG79" s="1474" t="s">
        <v>1830</v>
      </c>
      <c r="HIH79" s="1474" t="s">
        <v>1830</v>
      </c>
      <c r="HII79" s="1474" t="s">
        <v>1830</v>
      </c>
      <c r="HIJ79" s="1474" t="s">
        <v>1830</v>
      </c>
      <c r="HIK79" s="1474" t="s">
        <v>1830</v>
      </c>
      <c r="HIL79" s="1474" t="s">
        <v>1830</v>
      </c>
      <c r="HIM79" s="1474" t="s">
        <v>1830</v>
      </c>
      <c r="HIN79" s="1474" t="s">
        <v>1830</v>
      </c>
      <c r="HIO79" s="1474" t="s">
        <v>1830</v>
      </c>
      <c r="HIP79" s="1474" t="s">
        <v>1830</v>
      </c>
      <c r="HIQ79" s="1474" t="s">
        <v>1830</v>
      </c>
      <c r="HIR79" s="1474" t="s">
        <v>1830</v>
      </c>
      <c r="HIS79" s="1474" t="s">
        <v>1830</v>
      </c>
      <c r="HIT79" s="1474" t="s">
        <v>1830</v>
      </c>
      <c r="HIU79" s="1474" t="s">
        <v>1830</v>
      </c>
      <c r="HIV79" s="1474" t="s">
        <v>1830</v>
      </c>
      <c r="HIW79" s="1474" t="s">
        <v>1830</v>
      </c>
      <c r="HIX79" s="1474" t="s">
        <v>1830</v>
      </c>
      <c r="HIY79" s="1474" t="s">
        <v>1830</v>
      </c>
      <c r="HIZ79" s="1474" t="s">
        <v>1830</v>
      </c>
      <c r="HJA79" s="1474" t="s">
        <v>1830</v>
      </c>
      <c r="HJB79" s="1474" t="s">
        <v>1830</v>
      </c>
      <c r="HJC79" s="1474" t="s">
        <v>1830</v>
      </c>
      <c r="HJD79" s="1474" t="s">
        <v>1830</v>
      </c>
      <c r="HJE79" s="1474" t="s">
        <v>1830</v>
      </c>
      <c r="HJF79" s="1474" t="s">
        <v>1830</v>
      </c>
      <c r="HJG79" s="1474" t="s">
        <v>1830</v>
      </c>
      <c r="HJH79" s="1474" t="s">
        <v>1830</v>
      </c>
      <c r="HJI79" s="1474" t="s">
        <v>1830</v>
      </c>
      <c r="HJJ79" s="1474" t="s">
        <v>1830</v>
      </c>
      <c r="HJK79" s="1474" t="s">
        <v>1830</v>
      </c>
      <c r="HJL79" s="1474" t="s">
        <v>1830</v>
      </c>
      <c r="HJM79" s="1474" t="s">
        <v>1830</v>
      </c>
      <c r="HJN79" s="1474" t="s">
        <v>1830</v>
      </c>
      <c r="HJO79" s="1474" t="s">
        <v>1830</v>
      </c>
      <c r="HJP79" s="1474" t="s">
        <v>1830</v>
      </c>
      <c r="HJQ79" s="1474" t="s">
        <v>1830</v>
      </c>
      <c r="HJR79" s="1474" t="s">
        <v>1830</v>
      </c>
      <c r="HJS79" s="1474" t="s">
        <v>1830</v>
      </c>
      <c r="HJT79" s="1474" t="s">
        <v>1830</v>
      </c>
      <c r="HJU79" s="1474" t="s">
        <v>1830</v>
      </c>
      <c r="HJV79" s="1474" t="s">
        <v>1830</v>
      </c>
      <c r="HJW79" s="1474" t="s">
        <v>1830</v>
      </c>
      <c r="HJX79" s="1474" t="s">
        <v>1830</v>
      </c>
      <c r="HJY79" s="1474" t="s">
        <v>1830</v>
      </c>
      <c r="HJZ79" s="1474" t="s">
        <v>1830</v>
      </c>
      <c r="HKA79" s="1474" t="s">
        <v>1830</v>
      </c>
      <c r="HKB79" s="1474" t="s">
        <v>1830</v>
      </c>
      <c r="HKC79" s="1474" t="s">
        <v>1830</v>
      </c>
      <c r="HKD79" s="1474" t="s">
        <v>1830</v>
      </c>
      <c r="HKE79" s="1474" t="s">
        <v>1830</v>
      </c>
      <c r="HKF79" s="1474" t="s">
        <v>1830</v>
      </c>
      <c r="HKG79" s="1474" t="s">
        <v>1830</v>
      </c>
      <c r="HKH79" s="1474" t="s">
        <v>1830</v>
      </c>
      <c r="HKI79" s="1474" t="s">
        <v>1830</v>
      </c>
      <c r="HKJ79" s="1474" t="s">
        <v>1830</v>
      </c>
      <c r="HKK79" s="1474" t="s">
        <v>1830</v>
      </c>
      <c r="HKL79" s="1474" t="s">
        <v>1830</v>
      </c>
      <c r="HKM79" s="1474" t="s">
        <v>1830</v>
      </c>
      <c r="HKN79" s="1474" t="s">
        <v>1830</v>
      </c>
      <c r="HKO79" s="1474" t="s">
        <v>1830</v>
      </c>
      <c r="HKP79" s="1474" t="s">
        <v>1830</v>
      </c>
      <c r="HKQ79" s="1474" t="s">
        <v>1830</v>
      </c>
      <c r="HKR79" s="1474" t="s">
        <v>1830</v>
      </c>
      <c r="HKS79" s="1474" t="s">
        <v>1830</v>
      </c>
      <c r="HKT79" s="1474" t="s">
        <v>1830</v>
      </c>
      <c r="HKU79" s="1474" t="s">
        <v>1830</v>
      </c>
      <c r="HKV79" s="1474" t="s">
        <v>1830</v>
      </c>
      <c r="HKW79" s="1474" t="s">
        <v>1830</v>
      </c>
      <c r="HKX79" s="1474" t="s">
        <v>1830</v>
      </c>
      <c r="HKY79" s="1474" t="s">
        <v>1830</v>
      </c>
      <c r="HKZ79" s="1474" t="s">
        <v>1830</v>
      </c>
      <c r="HLA79" s="1474" t="s">
        <v>1830</v>
      </c>
      <c r="HLB79" s="1474" t="s">
        <v>1830</v>
      </c>
      <c r="HLC79" s="1474" t="s">
        <v>1830</v>
      </c>
      <c r="HLD79" s="1474" t="s">
        <v>1830</v>
      </c>
      <c r="HLE79" s="1474" t="s">
        <v>1830</v>
      </c>
      <c r="HLF79" s="1474" t="s">
        <v>1830</v>
      </c>
      <c r="HLG79" s="1474" t="s">
        <v>1830</v>
      </c>
      <c r="HLH79" s="1474" t="s">
        <v>1830</v>
      </c>
      <c r="HLI79" s="1474" t="s">
        <v>1830</v>
      </c>
      <c r="HLJ79" s="1474" t="s">
        <v>1830</v>
      </c>
      <c r="HLK79" s="1474" t="s">
        <v>1830</v>
      </c>
      <c r="HLL79" s="1474" t="s">
        <v>1830</v>
      </c>
      <c r="HLM79" s="1474" t="s">
        <v>1830</v>
      </c>
      <c r="HLN79" s="1474" t="s">
        <v>1830</v>
      </c>
      <c r="HLO79" s="1474" t="s">
        <v>1830</v>
      </c>
      <c r="HLP79" s="1474" t="s">
        <v>1830</v>
      </c>
      <c r="HLQ79" s="1474" t="s">
        <v>1830</v>
      </c>
      <c r="HLR79" s="1474" t="s">
        <v>1830</v>
      </c>
      <c r="HLS79" s="1474" t="s">
        <v>1830</v>
      </c>
      <c r="HLT79" s="1474" t="s">
        <v>1830</v>
      </c>
      <c r="HLU79" s="1474" t="s">
        <v>1830</v>
      </c>
      <c r="HLV79" s="1474" t="s">
        <v>1830</v>
      </c>
      <c r="HLW79" s="1474" t="s">
        <v>1830</v>
      </c>
      <c r="HLX79" s="1474" t="s">
        <v>1830</v>
      </c>
      <c r="HLY79" s="1474" t="s">
        <v>1830</v>
      </c>
      <c r="HLZ79" s="1474" t="s">
        <v>1830</v>
      </c>
      <c r="HMA79" s="1474" t="s">
        <v>1830</v>
      </c>
      <c r="HMB79" s="1474" t="s">
        <v>1830</v>
      </c>
      <c r="HMC79" s="1474" t="s">
        <v>1830</v>
      </c>
      <c r="HMD79" s="1474" t="s">
        <v>1830</v>
      </c>
      <c r="HME79" s="1474" t="s">
        <v>1830</v>
      </c>
      <c r="HMF79" s="1474" t="s">
        <v>1830</v>
      </c>
      <c r="HMG79" s="1474" t="s">
        <v>1830</v>
      </c>
      <c r="HMH79" s="1474" t="s">
        <v>1830</v>
      </c>
      <c r="HMI79" s="1474" t="s">
        <v>1830</v>
      </c>
      <c r="HMJ79" s="1474" t="s">
        <v>1830</v>
      </c>
      <c r="HMK79" s="1474" t="s">
        <v>1830</v>
      </c>
      <c r="HML79" s="1474" t="s">
        <v>1830</v>
      </c>
      <c r="HMM79" s="1474" t="s">
        <v>1830</v>
      </c>
      <c r="HMN79" s="1474" t="s">
        <v>1830</v>
      </c>
      <c r="HMO79" s="1474" t="s">
        <v>1830</v>
      </c>
      <c r="HMP79" s="1474" t="s">
        <v>1830</v>
      </c>
      <c r="HMQ79" s="1474" t="s">
        <v>1830</v>
      </c>
      <c r="HMR79" s="1474" t="s">
        <v>1830</v>
      </c>
      <c r="HMS79" s="1474" t="s">
        <v>1830</v>
      </c>
      <c r="HMT79" s="1474" t="s">
        <v>1830</v>
      </c>
      <c r="HMU79" s="1474" t="s">
        <v>1830</v>
      </c>
      <c r="HMV79" s="1474" t="s">
        <v>1830</v>
      </c>
      <c r="HMW79" s="1474" t="s">
        <v>1830</v>
      </c>
      <c r="HMX79" s="1474" t="s">
        <v>1830</v>
      </c>
      <c r="HMY79" s="1474" t="s">
        <v>1830</v>
      </c>
      <c r="HMZ79" s="1474" t="s">
        <v>1830</v>
      </c>
      <c r="HNA79" s="1474" t="s">
        <v>1830</v>
      </c>
      <c r="HNB79" s="1474" t="s">
        <v>1830</v>
      </c>
      <c r="HNC79" s="1474" t="s">
        <v>1830</v>
      </c>
      <c r="HND79" s="1474" t="s">
        <v>1830</v>
      </c>
      <c r="HNE79" s="1474" t="s">
        <v>1830</v>
      </c>
      <c r="HNF79" s="1474" t="s">
        <v>1830</v>
      </c>
      <c r="HNG79" s="1474" t="s">
        <v>1830</v>
      </c>
      <c r="HNH79" s="1474" t="s">
        <v>1830</v>
      </c>
      <c r="HNI79" s="1474" t="s">
        <v>1830</v>
      </c>
      <c r="HNJ79" s="1474" t="s">
        <v>1830</v>
      </c>
      <c r="HNK79" s="1474" t="s">
        <v>1830</v>
      </c>
      <c r="HNL79" s="1474" t="s">
        <v>1830</v>
      </c>
      <c r="HNM79" s="1474" t="s">
        <v>1830</v>
      </c>
      <c r="HNN79" s="1474" t="s">
        <v>1830</v>
      </c>
      <c r="HNO79" s="1474" t="s">
        <v>1830</v>
      </c>
      <c r="HNP79" s="1474" t="s">
        <v>1830</v>
      </c>
      <c r="HNQ79" s="1474" t="s">
        <v>1830</v>
      </c>
      <c r="HNR79" s="1474" t="s">
        <v>1830</v>
      </c>
      <c r="HNS79" s="1474" t="s">
        <v>1830</v>
      </c>
      <c r="HNT79" s="1474" t="s">
        <v>1830</v>
      </c>
      <c r="HNU79" s="1474" t="s">
        <v>1830</v>
      </c>
      <c r="HNV79" s="1474" t="s">
        <v>1830</v>
      </c>
      <c r="HNW79" s="1474" t="s">
        <v>1830</v>
      </c>
      <c r="HNX79" s="1474" t="s">
        <v>1830</v>
      </c>
      <c r="HNY79" s="1474" t="s">
        <v>1830</v>
      </c>
      <c r="HNZ79" s="1474" t="s">
        <v>1830</v>
      </c>
      <c r="HOA79" s="1474" t="s">
        <v>1830</v>
      </c>
      <c r="HOB79" s="1474" t="s">
        <v>1830</v>
      </c>
      <c r="HOC79" s="1474" t="s">
        <v>1830</v>
      </c>
      <c r="HOD79" s="1474" t="s">
        <v>1830</v>
      </c>
      <c r="HOE79" s="1474" t="s">
        <v>1830</v>
      </c>
      <c r="HOF79" s="1474" t="s">
        <v>1830</v>
      </c>
      <c r="HOG79" s="1474" t="s">
        <v>1830</v>
      </c>
      <c r="HOH79" s="1474" t="s">
        <v>1830</v>
      </c>
      <c r="HOI79" s="1474" t="s">
        <v>1830</v>
      </c>
      <c r="HOJ79" s="1474" t="s">
        <v>1830</v>
      </c>
      <c r="HOK79" s="1474" t="s">
        <v>1830</v>
      </c>
      <c r="HOL79" s="1474" t="s">
        <v>1830</v>
      </c>
      <c r="HOM79" s="1474" t="s">
        <v>1830</v>
      </c>
      <c r="HON79" s="1474" t="s">
        <v>1830</v>
      </c>
      <c r="HOO79" s="1474" t="s">
        <v>1830</v>
      </c>
      <c r="HOP79" s="1474" t="s">
        <v>1830</v>
      </c>
      <c r="HOQ79" s="1474" t="s">
        <v>1830</v>
      </c>
      <c r="HOR79" s="1474" t="s">
        <v>1830</v>
      </c>
      <c r="HOS79" s="1474" t="s">
        <v>1830</v>
      </c>
      <c r="HOT79" s="1474" t="s">
        <v>1830</v>
      </c>
      <c r="HOU79" s="1474" t="s">
        <v>1830</v>
      </c>
      <c r="HOV79" s="1474" t="s">
        <v>1830</v>
      </c>
      <c r="HOW79" s="1474" t="s">
        <v>1830</v>
      </c>
      <c r="HOX79" s="1474" t="s">
        <v>1830</v>
      </c>
      <c r="HOY79" s="1474" t="s">
        <v>1830</v>
      </c>
      <c r="HOZ79" s="1474" t="s">
        <v>1830</v>
      </c>
      <c r="HPA79" s="1474" t="s">
        <v>1830</v>
      </c>
      <c r="HPB79" s="1474" t="s">
        <v>1830</v>
      </c>
      <c r="HPC79" s="1474" t="s">
        <v>1830</v>
      </c>
      <c r="HPD79" s="1474" t="s">
        <v>1830</v>
      </c>
      <c r="HPE79" s="1474" t="s">
        <v>1830</v>
      </c>
      <c r="HPF79" s="1474" t="s">
        <v>1830</v>
      </c>
      <c r="HPG79" s="1474" t="s">
        <v>1830</v>
      </c>
      <c r="HPH79" s="1474" t="s">
        <v>1830</v>
      </c>
      <c r="HPI79" s="1474" t="s">
        <v>1830</v>
      </c>
      <c r="HPJ79" s="1474" t="s">
        <v>1830</v>
      </c>
      <c r="HPK79" s="1474" t="s">
        <v>1830</v>
      </c>
      <c r="HPL79" s="1474" t="s">
        <v>1830</v>
      </c>
      <c r="HPM79" s="1474" t="s">
        <v>1830</v>
      </c>
      <c r="HPN79" s="1474" t="s">
        <v>1830</v>
      </c>
      <c r="HPO79" s="1474" t="s">
        <v>1830</v>
      </c>
      <c r="HPP79" s="1474" t="s">
        <v>1830</v>
      </c>
      <c r="HPQ79" s="1474" t="s">
        <v>1830</v>
      </c>
      <c r="HPR79" s="1474" t="s">
        <v>1830</v>
      </c>
      <c r="HPS79" s="1474" t="s">
        <v>1830</v>
      </c>
      <c r="HPT79" s="1474" t="s">
        <v>1830</v>
      </c>
      <c r="HPU79" s="1474" t="s">
        <v>1830</v>
      </c>
      <c r="HPV79" s="1474" t="s">
        <v>1830</v>
      </c>
      <c r="HPW79" s="1474" t="s">
        <v>1830</v>
      </c>
      <c r="HPX79" s="1474" t="s">
        <v>1830</v>
      </c>
      <c r="HPY79" s="1474" t="s">
        <v>1830</v>
      </c>
      <c r="HPZ79" s="1474" t="s">
        <v>1830</v>
      </c>
      <c r="HQA79" s="1474" t="s">
        <v>1830</v>
      </c>
      <c r="HQB79" s="1474" t="s">
        <v>1830</v>
      </c>
      <c r="HQC79" s="1474" t="s">
        <v>1830</v>
      </c>
      <c r="HQD79" s="1474" t="s">
        <v>1830</v>
      </c>
      <c r="HQE79" s="1474" t="s">
        <v>1830</v>
      </c>
      <c r="HQF79" s="1474" t="s">
        <v>1830</v>
      </c>
      <c r="HQG79" s="1474" t="s">
        <v>1830</v>
      </c>
      <c r="HQH79" s="1474" t="s">
        <v>1830</v>
      </c>
      <c r="HQI79" s="1474" t="s">
        <v>1830</v>
      </c>
      <c r="HQJ79" s="1474" t="s">
        <v>1830</v>
      </c>
      <c r="HQK79" s="1474" t="s">
        <v>1830</v>
      </c>
      <c r="HQL79" s="1474" t="s">
        <v>1830</v>
      </c>
      <c r="HQM79" s="1474" t="s">
        <v>1830</v>
      </c>
      <c r="HQN79" s="1474" t="s">
        <v>1830</v>
      </c>
      <c r="HQO79" s="1474" t="s">
        <v>1830</v>
      </c>
      <c r="HQP79" s="1474" t="s">
        <v>1830</v>
      </c>
      <c r="HQQ79" s="1474" t="s">
        <v>1830</v>
      </c>
      <c r="HQR79" s="1474" t="s">
        <v>1830</v>
      </c>
      <c r="HQS79" s="1474" t="s">
        <v>1830</v>
      </c>
      <c r="HQT79" s="1474" t="s">
        <v>1830</v>
      </c>
      <c r="HQU79" s="1474" t="s">
        <v>1830</v>
      </c>
      <c r="HQV79" s="1474" t="s">
        <v>1830</v>
      </c>
      <c r="HQW79" s="1474" t="s">
        <v>1830</v>
      </c>
      <c r="HQX79" s="1474" t="s">
        <v>1830</v>
      </c>
      <c r="HQY79" s="1474" t="s">
        <v>1830</v>
      </c>
      <c r="HQZ79" s="1474" t="s">
        <v>1830</v>
      </c>
      <c r="HRA79" s="1474" t="s">
        <v>1830</v>
      </c>
      <c r="HRB79" s="1474" t="s">
        <v>1830</v>
      </c>
      <c r="HRC79" s="1474" t="s">
        <v>1830</v>
      </c>
      <c r="HRD79" s="1474" t="s">
        <v>1830</v>
      </c>
      <c r="HRE79" s="1474" t="s">
        <v>1830</v>
      </c>
      <c r="HRF79" s="1474" t="s">
        <v>1830</v>
      </c>
      <c r="HRG79" s="1474" t="s">
        <v>1830</v>
      </c>
      <c r="HRH79" s="1474" t="s">
        <v>1830</v>
      </c>
      <c r="HRI79" s="1474" t="s">
        <v>1830</v>
      </c>
      <c r="HRJ79" s="1474" t="s">
        <v>1830</v>
      </c>
      <c r="HRK79" s="1474" t="s">
        <v>1830</v>
      </c>
      <c r="HRL79" s="1474" t="s">
        <v>1830</v>
      </c>
      <c r="HRM79" s="1474" t="s">
        <v>1830</v>
      </c>
      <c r="HRN79" s="1474" t="s">
        <v>1830</v>
      </c>
      <c r="HRO79" s="1474" t="s">
        <v>1830</v>
      </c>
      <c r="HRP79" s="1474" t="s">
        <v>1830</v>
      </c>
      <c r="HRQ79" s="1474" t="s">
        <v>1830</v>
      </c>
      <c r="HRR79" s="1474" t="s">
        <v>1830</v>
      </c>
      <c r="HRS79" s="1474" t="s">
        <v>1830</v>
      </c>
      <c r="HRT79" s="1474" t="s">
        <v>1830</v>
      </c>
      <c r="HRU79" s="1474" t="s">
        <v>1830</v>
      </c>
      <c r="HRV79" s="1474" t="s">
        <v>1830</v>
      </c>
      <c r="HRW79" s="1474" t="s">
        <v>1830</v>
      </c>
      <c r="HRX79" s="1474" t="s">
        <v>1830</v>
      </c>
      <c r="HRY79" s="1474" t="s">
        <v>1830</v>
      </c>
      <c r="HRZ79" s="1474" t="s">
        <v>1830</v>
      </c>
      <c r="HSA79" s="1474" t="s">
        <v>1830</v>
      </c>
      <c r="HSB79" s="1474" t="s">
        <v>1830</v>
      </c>
      <c r="HSC79" s="1474" t="s">
        <v>1830</v>
      </c>
      <c r="HSD79" s="1474" t="s">
        <v>1830</v>
      </c>
      <c r="HSE79" s="1474" t="s">
        <v>1830</v>
      </c>
      <c r="HSF79" s="1474" t="s">
        <v>1830</v>
      </c>
      <c r="HSG79" s="1474" t="s">
        <v>1830</v>
      </c>
      <c r="HSH79" s="1474" t="s">
        <v>1830</v>
      </c>
      <c r="HSI79" s="1474" t="s">
        <v>1830</v>
      </c>
      <c r="HSJ79" s="1474" t="s">
        <v>1830</v>
      </c>
      <c r="HSK79" s="1474" t="s">
        <v>1830</v>
      </c>
      <c r="HSL79" s="1474" t="s">
        <v>1830</v>
      </c>
      <c r="HSM79" s="1474" t="s">
        <v>1830</v>
      </c>
      <c r="HSN79" s="1474" t="s">
        <v>1830</v>
      </c>
      <c r="HSO79" s="1474" t="s">
        <v>1830</v>
      </c>
      <c r="HSP79" s="1474" t="s">
        <v>1830</v>
      </c>
      <c r="HSQ79" s="1474" t="s">
        <v>1830</v>
      </c>
      <c r="HSR79" s="1474" t="s">
        <v>1830</v>
      </c>
      <c r="HSS79" s="1474" t="s">
        <v>1830</v>
      </c>
      <c r="HST79" s="1474" t="s">
        <v>1830</v>
      </c>
      <c r="HSU79" s="1474" t="s">
        <v>1830</v>
      </c>
      <c r="HSV79" s="1474" t="s">
        <v>1830</v>
      </c>
      <c r="HSW79" s="1474" t="s">
        <v>1830</v>
      </c>
      <c r="HSX79" s="1474" t="s">
        <v>1830</v>
      </c>
      <c r="HSY79" s="1474" t="s">
        <v>1830</v>
      </c>
      <c r="HSZ79" s="1474" t="s">
        <v>1830</v>
      </c>
      <c r="HTA79" s="1474" t="s">
        <v>1830</v>
      </c>
      <c r="HTB79" s="1474" t="s">
        <v>1830</v>
      </c>
      <c r="HTC79" s="1474" t="s">
        <v>1830</v>
      </c>
      <c r="HTD79" s="1474" t="s">
        <v>1830</v>
      </c>
      <c r="HTE79" s="1474" t="s">
        <v>1830</v>
      </c>
      <c r="HTF79" s="1474" t="s">
        <v>1830</v>
      </c>
      <c r="HTG79" s="1474" t="s">
        <v>1830</v>
      </c>
      <c r="HTH79" s="1474" t="s">
        <v>1830</v>
      </c>
      <c r="HTI79" s="1474" t="s">
        <v>1830</v>
      </c>
      <c r="HTJ79" s="1474" t="s">
        <v>1830</v>
      </c>
      <c r="HTK79" s="1474" t="s">
        <v>1830</v>
      </c>
      <c r="HTL79" s="1474" t="s">
        <v>1830</v>
      </c>
      <c r="HTM79" s="1474" t="s">
        <v>1830</v>
      </c>
      <c r="HTN79" s="1474" t="s">
        <v>1830</v>
      </c>
      <c r="HTO79" s="1474" t="s">
        <v>1830</v>
      </c>
      <c r="HTP79" s="1474" t="s">
        <v>1830</v>
      </c>
      <c r="HTQ79" s="1474" t="s">
        <v>1830</v>
      </c>
      <c r="HTR79" s="1474" t="s">
        <v>1830</v>
      </c>
      <c r="HTS79" s="1474" t="s">
        <v>1830</v>
      </c>
      <c r="HTT79" s="1474" t="s">
        <v>1830</v>
      </c>
      <c r="HTU79" s="1474" t="s">
        <v>1830</v>
      </c>
      <c r="HTV79" s="1474" t="s">
        <v>1830</v>
      </c>
      <c r="HTW79" s="1474" t="s">
        <v>1830</v>
      </c>
      <c r="HTX79" s="1474" t="s">
        <v>1830</v>
      </c>
      <c r="HTY79" s="1474" t="s">
        <v>1830</v>
      </c>
      <c r="HTZ79" s="1474" t="s">
        <v>1830</v>
      </c>
      <c r="HUA79" s="1474" t="s">
        <v>1830</v>
      </c>
      <c r="HUB79" s="1474" t="s">
        <v>1830</v>
      </c>
      <c r="HUC79" s="1474" t="s">
        <v>1830</v>
      </c>
      <c r="HUD79" s="1474" t="s">
        <v>1830</v>
      </c>
      <c r="HUE79" s="1474" t="s">
        <v>1830</v>
      </c>
      <c r="HUF79" s="1474" t="s">
        <v>1830</v>
      </c>
      <c r="HUG79" s="1474" t="s">
        <v>1830</v>
      </c>
      <c r="HUH79" s="1474" t="s">
        <v>1830</v>
      </c>
      <c r="HUI79" s="1474" t="s">
        <v>1830</v>
      </c>
      <c r="HUJ79" s="1474" t="s">
        <v>1830</v>
      </c>
      <c r="HUK79" s="1474" t="s">
        <v>1830</v>
      </c>
      <c r="HUL79" s="1474" t="s">
        <v>1830</v>
      </c>
      <c r="HUM79" s="1474" t="s">
        <v>1830</v>
      </c>
      <c r="HUN79" s="1474" t="s">
        <v>1830</v>
      </c>
      <c r="HUO79" s="1474" t="s">
        <v>1830</v>
      </c>
      <c r="HUP79" s="1474" t="s">
        <v>1830</v>
      </c>
      <c r="HUQ79" s="1474" t="s">
        <v>1830</v>
      </c>
      <c r="HUR79" s="1474" t="s">
        <v>1830</v>
      </c>
      <c r="HUS79" s="1474" t="s">
        <v>1830</v>
      </c>
      <c r="HUT79" s="1474" t="s">
        <v>1830</v>
      </c>
      <c r="HUU79" s="1474" t="s">
        <v>1830</v>
      </c>
      <c r="HUV79" s="1474" t="s">
        <v>1830</v>
      </c>
      <c r="HUW79" s="1474" t="s">
        <v>1830</v>
      </c>
      <c r="HUX79" s="1474" t="s">
        <v>1830</v>
      </c>
      <c r="HUY79" s="1474" t="s">
        <v>1830</v>
      </c>
      <c r="HUZ79" s="1474" t="s">
        <v>1830</v>
      </c>
      <c r="HVA79" s="1474" t="s">
        <v>1830</v>
      </c>
      <c r="HVB79" s="1474" t="s">
        <v>1830</v>
      </c>
      <c r="HVC79" s="1474" t="s">
        <v>1830</v>
      </c>
      <c r="HVD79" s="1474" t="s">
        <v>1830</v>
      </c>
      <c r="HVE79" s="1474" t="s">
        <v>1830</v>
      </c>
      <c r="HVF79" s="1474" t="s">
        <v>1830</v>
      </c>
      <c r="HVG79" s="1474" t="s">
        <v>1830</v>
      </c>
      <c r="HVH79" s="1474" t="s">
        <v>1830</v>
      </c>
      <c r="HVI79" s="1474" t="s">
        <v>1830</v>
      </c>
      <c r="HVJ79" s="1474" t="s">
        <v>1830</v>
      </c>
      <c r="HVK79" s="1474" t="s">
        <v>1830</v>
      </c>
      <c r="HVL79" s="1474" t="s">
        <v>1830</v>
      </c>
      <c r="HVM79" s="1474" t="s">
        <v>1830</v>
      </c>
      <c r="HVN79" s="1474" t="s">
        <v>1830</v>
      </c>
      <c r="HVO79" s="1474" t="s">
        <v>1830</v>
      </c>
      <c r="HVP79" s="1474" t="s">
        <v>1830</v>
      </c>
      <c r="HVQ79" s="1474" t="s">
        <v>1830</v>
      </c>
      <c r="HVR79" s="1474" t="s">
        <v>1830</v>
      </c>
      <c r="HVS79" s="1474" t="s">
        <v>1830</v>
      </c>
      <c r="HVT79" s="1474" t="s">
        <v>1830</v>
      </c>
      <c r="HVU79" s="1474" t="s">
        <v>1830</v>
      </c>
      <c r="HVV79" s="1474" t="s">
        <v>1830</v>
      </c>
      <c r="HVW79" s="1474" t="s">
        <v>1830</v>
      </c>
      <c r="HVX79" s="1474" t="s">
        <v>1830</v>
      </c>
      <c r="HVY79" s="1474" t="s">
        <v>1830</v>
      </c>
      <c r="HVZ79" s="1474" t="s">
        <v>1830</v>
      </c>
      <c r="HWA79" s="1474" t="s">
        <v>1830</v>
      </c>
      <c r="HWB79" s="1474" t="s">
        <v>1830</v>
      </c>
      <c r="HWC79" s="1474" t="s">
        <v>1830</v>
      </c>
      <c r="HWD79" s="1474" t="s">
        <v>1830</v>
      </c>
      <c r="HWE79" s="1474" t="s">
        <v>1830</v>
      </c>
      <c r="HWF79" s="1474" t="s">
        <v>1830</v>
      </c>
      <c r="HWG79" s="1474" t="s">
        <v>1830</v>
      </c>
      <c r="HWH79" s="1474" t="s">
        <v>1830</v>
      </c>
      <c r="HWI79" s="1474" t="s">
        <v>1830</v>
      </c>
      <c r="HWJ79" s="1474" t="s">
        <v>1830</v>
      </c>
      <c r="HWK79" s="1474" t="s">
        <v>1830</v>
      </c>
      <c r="HWL79" s="1474" t="s">
        <v>1830</v>
      </c>
      <c r="HWM79" s="1474" t="s">
        <v>1830</v>
      </c>
      <c r="HWN79" s="1474" t="s">
        <v>1830</v>
      </c>
      <c r="HWO79" s="1474" t="s">
        <v>1830</v>
      </c>
      <c r="HWP79" s="1474" t="s">
        <v>1830</v>
      </c>
      <c r="HWQ79" s="1474" t="s">
        <v>1830</v>
      </c>
      <c r="HWR79" s="1474" t="s">
        <v>1830</v>
      </c>
      <c r="HWS79" s="1474" t="s">
        <v>1830</v>
      </c>
      <c r="HWT79" s="1474" t="s">
        <v>1830</v>
      </c>
      <c r="HWU79" s="1474" t="s">
        <v>1830</v>
      </c>
      <c r="HWV79" s="1474" t="s">
        <v>1830</v>
      </c>
      <c r="HWW79" s="1474" t="s">
        <v>1830</v>
      </c>
      <c r="HWX79" s="1474" t="s">
        <v>1830</v>
      </c>
      <c r="HWY79" s="1474" t="s">
        <v>1830</v>
      </c>
      <c r="HWZ79" s="1474" t="s">
        <v>1830</v>
      </c>
      <c r="HXA79" s="1474" t="s">
        <v>1830</v>
      </c>
      <c r="HXB79" s="1474" t="s">
        <v>1830</v>
      </c>
      <c r="HXC79" s="1474" t="s">
        <v>1830</v>
      </c>
      <c r="HXD79" s="1474" t="s">
        <v>1830</v>
      </c>
      <c r="HXE79" s="1474" t="s">
        <v>1830</v>
      </c>
      <c r="HXF79" s="1474" t="s">
        <v>1830</v>
      </c>
      <c r="HXG79" s="1474" t="s">
        <v>1830</v>
      </c>
      <c r="HXH79" s="1474" t="s">
        <v>1830</v>
      </c>
      <c r="HXI79" s="1474" t="s">
        <v>1830</v>
      </c>
      <c r="HXJ79" s="1474" t="s">
        <v>1830</v>
      </c>
      <c r="HXK79" s="1474" t="s">
        <v>1830</v>
      </c>
      <c r="HXL79" s="1474" t="s">
        <v>1830</v>
      </c>
      <c r="HXM79" s="1474" t="s">
        <v>1830</v>
      </c>
      <c r="HXN79" s="1474" t="s">
        <v>1830</v>
      </c>
      <c r="HXO79" s="1474" t="s">
        <v>1830</v>
      </c>
      <c r="HXP79" s="1474" t="s">
        <v>1830</v>
      </c>
      <c r="HXQ79" s="1474" t="s">
        <v>1830</v>
      </c>
      <c r="HXR79" s="1474" t="s">
        <v>1830</v>
      </c>
      <c r="HXS79" s="1474" t="s">
        <v>1830</v>
      </c>
      <c r="HXT79" s="1474" t="s">
        <v>1830</v>
      </c>
      <c r="HXU79" s="1474" t="s">
        <v>1830</v>
      </c>
      <c r="HXV79" s="1474" t="s">
        <v>1830</v>
      </c>
      <c r="HXW79" s="1474" t="s">
        <v>1830</v>
      </c>
      <c r="HXX79" s="1474" t="s">
        <v>1830</v>
      </c>
      <c r="HXY79" s="1474" t="s">
        <v>1830</v>
      </c>
      <c r="HXZ79" s="1474" t="s">
        <v>1830</v>
      </c>
      <c r="HYA79" s="1474" t="s">
        <v>1830</v>
      </c>
      <c r="HYB79" s="1474" t="s">
        <v>1830</v>
      </c>
      <c r="HYC79" s="1474" t="s">
        <v>1830</v>
      </c>
      <c r="HYD79" s="1474" t="s">
        <v>1830</v>
      </c>
      <c r="HYE79" s="1474" t="s">
        <v>1830</v>
      </c>
      <c r="HYF79" s="1474" t="s">
        <v>1830</v>
      </c>
      <c r="HYG79" s="1474" t="s">
        <v>1830</v>
      </c>
      <c r="HYH79" s="1474" t="s">
        <v>1830</v>
      </c>
      <c r="HYI79" s="1474" t="s">
        <v>1830</v>
      </c>
      <c r="HYJ79" s="1474" t="s">
        <v>1830</v>
      </c>
      <c r="HYK79" s="1474" t="s">
        <v>1830</v>
      </c>
      <c r="HYL79" s="1474" t="s">
        <v>1830</v>
      </c>
      <c r="HYM79" s="1474" t="s">
        <v>1830</v>
      </c>
      <c r="HYN79" s="1474" t="s">
        <v>1830</v>
      </c>
      <c r="HYO79" s="1474" t="s">
        <v>1830</v>
      </c>
      <c r="HYP79" s="1474" t="s">
        <v>1830</v>
      </c>
      <c r="HYQ79" s="1474" t="s">
        <v>1830</v>
      </c>
      <c r="HYR79" s="1474" t="s">
        <v>1830</v>
      </c>
      <c r="HYS79" s="1474" t="s">
        <v>1830</v>
      </c>
      <c r="HYT79" s="1474" t="s">
        <v>1830</v>
      </c>
      <c r="HYU79" s="1474" t="s">
        <v>1830</v>
      </c>
      <c r="HYV79" s="1474" t="s">
        <v>1830</v>
      </c>
      <c r="HYW79" s="1474" t="s">
        <v>1830</v>
      </c>
      <c r="HYX79" s="1474" t="s">
        <v>1830</v>
      </c>
      <c r="HYY79" s="1474" t="s">
        <v>1830</v>
      </c>
      <c r="HYZ79" s="1474" t="s">
        <v>1830</v>
      </c>
      <c r="HZA79" s="1474" t="s">
        <v>1830</v>
      </c>
      <c r="HZB79" s="1474" t="s">
        <v>1830</v>
      </c>
      <c r="HZC79" s="1474" t="s">
        <v>1830</v>
      </c>
      <c r="HZD79" s="1474" t="s">
        <v>1830</v>
      </c>
      <c r="HZE79" s="1474" t="s">
        <v>1830</v>
      </c>
      <c r="HZF79" s="1474" t="s">
        <v>1830</v>
      </c>
      <c r="HZG79" s="1474" t="s">
        <v>1830</v>
      </c>
      <c r="HZH79" s="1474" t="s">
        <v>1830</v>
      </c>
      <c r="HZI79" s="1474" t="s">
        <v>1830</v>
      </c>
      <c r="HZJ79" s="1474" t="s">
        <v>1830</v>
      </c>
      <c r="HZK79" s="1474" t="s">
        <v>1830</v>
      </c>
      <c r="HZL79" s="1474" t="s">
        <v>1830</v>
      </c>
      <c r="HZM79" s="1474" t="s">
        <v>1830</v>
      </c>
      <c r="HZN79" s="1474" t="s">
        <v>1830</v>
      </c>
      <c r="HZO79" s="1474" t="s">
        <v>1830</v>
      </c>
      <c r="HZP79" s="1474" t="s">
        <v>1830</v>
      </c>
      <c r="HZQ79" s="1474" t="s">
        <v>1830</v>
      </c>
      <c r="HZR79" s="1474" t="s">
        <v>1830</v>
      </c>
      <c r="HZS79" s="1474" t="s">
        <v>1830</v>
      </c>
      <c r="HZT79" s="1474" t="s">
        <v>1830</v>
      </c>
      <c r="HZU79" s="1474" t="s">
        <v>1830</v>
      </c>
      <c r="HZV79" s="1474" t="s">
        <v>1830</v>
      </c>
      <c r="HZW79" s="1474" t="s">
        <v>1830</v>
      </c>
      <c r="HZX79" s="1474" t="s">
        <v>1830</v>
      </c>
      <c r="HZY79" s="1474" t="s">
        <v>1830</v>
      </c>
      <c r="HZZ79" s="1474" t="s">
        <v>1830</v>
      </c>
      <c r="IAA79" s="1474" t="s">
        <v>1830</v>
      </c>
      <c r="IAB79" s="1474" t="s">
        <v>1830</v>
      </c>
      <c r="IAC79" s="1474" t="s">
        <v>1830</v>
      </c>
      <c r="IAD79" s="1474" t="s">
        <v>1830</v>
      </c>
      <c r="IAE79" s="1474" t="s">
        <v>1830</v>
      </c>
      <c r="IAF79" s="1474" t="s">
        <v>1830</v>
      </c>
      <c r="IAG79" s="1474" t="s">
        <v>1830</v>
      </c>
      <c r="IAH79" s="1474" t="s">
        <v>1830</v>
      </c>
      <c r="IAI79" s="1474" t="s">
        <v>1830</v>
      </c>
      <c r="IAJ79" s="1474" t="s">
        <v>1830</v>
      </c>
      <c r="IAK79" s="1474" t="s">
        <v>1830</v>
      </c>
      <c r="IAL79" s="1474" t="s">
        <v>1830</v>
      </c>
      <c r="IAM79" s="1474" t="s">
        <v>1830</v>
      </c>
      <c r="IAN79" s="1474" t="s">
        <v>1830</v>
      </c>
      <c r="IAO79" s="1474" t="s">
        <v>1830</v>
      </c>
      <c r="IAP79" s="1474" t="s">
        <v>1830</v>
      </c>
      <c r="IAQ79" s="1474" t="s">
        <v>1830</v>
      </c>
      <c r="IAR79" s="1474" t="s">
        <v>1830</v>
      </c>
      <c r="IAS79" s="1474" t="s">
        <v>1830</v>
      </c>
      <c r="IAT79" s="1474" t="s">
        <v>1830</v>
      </c>
      <c r="IAU79" s="1474" t="s">
        <v>1830</v>
      </c>
      <c r="IAV79" s="1474" t="s">
        <v>1830</v>
      </c>
      <c r="IAW79" s="1474" t="s">
        <v>1830</v>
      </c>
      <c r="IAX79" s="1474" t="s">
        <v>1830</v>
      </c>
      <c r="IAY79" s="1474" t="s">
        <v>1830</v>
      </c>
      <c r="IAZ79" s="1474" t="s">
        <v>1830</v>
      </c>
      <c r="IBA79" s="1474" t="s">
        <v>1830</v>
      </c>
      <c r="IBB79" s="1474" t="s">
        <v>1830</v>
      </c>
      <c r="IBC79" s="1474" t="s">
        <v>1830</v>
      </c>
      <c r="IBD79" s="1474" t="s">
        <v>1830</v>
      </c>
      <c r="IBE79" s="1474" t="s">
        <v>1830</v>
      </c>
      <c r="IBF79" s="1474" t="s">
        <v>1830</v>
      </c>
      <c r="IBG79" s="1474" t="s">
        <v>1830</v>
      </c>
      <c r="IBH79" s="1474" t="s">
        <v>1830</v>
      </c>
      <c r="IBI79" s="1474" t="s">
        <v>1830</v>
      </c>
      <c r="IBJ79" s="1474" t="s">
        <v>1830</v>
      </c>
      <c r="IBK79" s="1474" t="s">
        <v>1830</v>
      </c>
      <c r="IBL79" s="1474" t="s">
        <v>1830</v>
      </c>
      <c r="IBM79" s="1474" t="s">
        <v>1830</v>
      </c>
      <c r="IBN79" s="1474" t="s">
        <v>1830</v>
      </c>
      <c r="IBO79" s="1474" t="s">
        <v>1830</v>
      </c>
      <c r="IBP79" s="1474" t="s">
        <v>1830</v>
      </c>
      <c r="IBQ79" s="1474" t="s">
        <v>1830</v>
      </c>
      <c r="IBR79" s="1474" t="s">
        <v>1830</v>
      </c>
      <c r="IBS79" s="1474" t="s">
        <v>1830</v>
      </c>
      <c r="IBT79" s="1474" t="s">
        <v>1830</v>
      </c>
      <c r="IBU79" s="1474" t="s">
        <v>1830</v>
      </c>
      <c r="IBV79" s="1474" t="s">
        <v>1830</v>
      </c>
      <c r="IBW79" s="1474" t="s">
        <v>1830</v>
      </c>
      <c r="IBX79" s="1474" t="s">
        <v>1830</v>
      </c>
      <c r="IBY79" s="1474" t="s">
        <v>1830</v>
      </c>
      <c r="IBZ79" s="1474" t="s">
        <v>1830</v>
      </c>
      <c r="ICA79" s="1474" t="s">
        <v>1830</v>
      </c>
      <c r="ICB79" s="1474" t="s">
        <v>1830</v>
      </c>
      <c r="ICC79" s="1474" t="s">
        <v>1830</v>
      </c>
      <c r="ICD79" s="1474" t="s">
        <v>1830</v>
      </c>
      <c r="ICE79" s="1474" t="s">
        <v>1830</v>
      </c>
      <c r="ICF79" s="1474" t="s">
        <v>1830</v>
      </c>
      <c r="ICG79" s="1474" t="s">
        <v>1830</v>
      </c>
      <c r="ICH79" s="1474" t="s">
        <v>1830</v>
      </c>
      <c r="ICI79" s="1474" t="s">
        <v>1830</v>
      </c>
      <c r="ICJ79" s="1474" t="s">
        <v>1830</v>
      </c>
      <c r="ICK79" s="1474" t="s">
        <v>1830</v>
      </c>
      <c r="ICL79" s="1474" t="s">
        <v>1830</v>
      </c>
      <c r="ICM79" s="1474" t="s">
        <v>1830</v>
      </c>
      <c r="ICN79" s="1474" t="s">
        <v>1830</v>
      </c>
      <c r="ICO79" s="1474" t="s">
        <v>1830</v>
      </c>
      <c r="ICP79" s="1474" t="s">
        <v>1830</v>
      </c>
      <c r="ICQ79" s="1474" t="s">
        <v>1830</v>
      </c>
      <c r="ICR79" s="1474" t="s">
        <v>1830</v>
      </c>
      <c r="ICS79" s="1474" t="s">
        <v>1830</v>
      </c>
      <c r="ICT79" s="1474" t="s">
        <v>1830</v>
      </c>
      <c r="ICU79" s="1474" t="s">
        <v>1830</v>
      </c>
      <c r="ICV79" s="1474" t="s">
        <v>1830</v>
      </c>
      <c r="ICW79" s="1474" t="s">
        <v>1830</v>
      </c>
      <c r="ICX79" s="1474" t="s">
        <v>1830</v>
      </c>
      <c r="ICY79" s="1474" t="s">
        <v>1830</v>
      </c>
      <c r="ICZ79" s="1474" t="s">
        <v>1830</v>
      </c>
      <c r="IDA79" s="1474" t="s">
        <v>1830</v>
      </c>
      <c r="IDB79" s="1474" t="s">
        <v>1830</v>
      </c>
      <c r="IDC79" s="1474" t="s">
        <v>1830</v>
      </c>
      <c r="IDD79" s="1474" t="s">
        <v>1830</v>
      </c>
      <c r="IDE79" s="1474" t="s">
        <v>1830</v>
      </c>
      <c r="IDF79" s="1474" t="s">
        <v>1830</v>
      </c>
      <c r="IDG79" s="1474" t="s">
        <v>1830</v>
      </c>
      <c r="IDH79" s="1474" t="s">
        <v>1830</v>
      </c>
      <c r="IDI79" s="1474" t="s">
        <v>1830</v>
      </c>
      <c r="IDJ79" s="1474" t="s">
        <v>1830</v>
      </c>
      <c r="IDK79" s="1474" t="s">
        <v>1830</v>
      </c>
      <c r="IDL79" s="1474" t="s">
        <v>1830</v>
      </c>
      <c r="IDM79" s="1474" t="s">
        <v>1830</v>
      </c>
      <c r="IDN79" s="1474" t="s">
        <v>1830</v>
      </c>
      <c r="IDO79" s="1474" t="s">
        <v>1830</v>
      </c>
      <c r="IDP79" s="1474" t="s">
        <v>1830</v>
      </c>
      <c r="IDQ79" s="1474" t="s">
        <v>1830</v>
      </c>
      <c r="IDR79" s="1474" t="s">
        <v>1830</v>
      </c>
      <c r="IDS79" s="1474" t="s">
        <v>1830</v>
      </c>
      <c r="IDT79" s="1474" t="s">
        <v>1830</v>
      </c>
      <c r="IDU79" s="1474" t="s">
        <v>1830</v>
      </c>
      <c r="IDV79" s="1474" t="s">
        <v>1830</v>
      </c>
      <c r="IDW79" s="1474" t="s">
        <v>1830</v>
      </c>
      <c r="IDX79" s="1474" t="s">
        <v>1830</v>
      </c>
      <c r="IDY79" s="1474" t="s">
        <v>1830</v>
      </c>
      <c r="IDZ79" s="1474" t="s">
        <v>1830</v>
      </c>
      <c r="IEA79" s="1474" t="s">
        <v>1830</v>
      </c>
      <c r="IEB79" s="1474" t="s">
        <v>1830</v>
      </c>
      <c r="IEC79" s="1474" t="s">
        <v>1830</v>
      </c>
      <c r="IED79" s="1474" t="s">
        <v>1830</v>
      </c>
      <c r="IEE79" s="1474" t="s">
        <v>1830</v>
      </c>
      <c r="IEF79" s="1474" t="s">
        <v>1830</v>
      </c>
      <c r="IEG79" s="1474" t="s">
        <v>1830</v>
      </c>
      <c r="IEH79" s="1474" t="s">
        <v>1830</v>
      </c>
      <c r="IEI79" s="1474" t="s">
        <v>1830</v>
      </c>
      <c r="IEJ79" s="1474" t="s">
        <v>1830</v>
      </c>
      <c r="IEK79" s="1474" t="s">
        <v>1830</v>
      </c>
      <c r="IEL79" s="1474" t="s">
        <v>1830</v>
      </c>
      <c r="IEM79" s="1474" t="s">
        <v>1830</v>
      </c>
      <c r="IEN79" s="1474" t="s">
        <v>1830</v>
      </c>
      <c r="IEO79" s="1474" t="s">
        <v>1830</v>
      </c>
      <c r="IEP79" s="1474" t="s">
        <v>1830</v>
      </c>
      <c r="IEQ79" s="1474" t="s">
        <v>1830</v>
      </c>
      <c r="IER79" s="1474" t="s">
        <v>1830</v>
      </c>
      <c r="IES79" s="1474" t="s">
        <v>1830</v>
      </c>
      <c r="IET79" s="1474" t="s">
        <v>1830</v>
      </c>
      <c r="IEU79" s="1474" t="s">
        <v>1830</v>
      </c>
      <c r="IEV79" s="1474" t="s">
        <v>1830</v>
      </c>
      <c r="IEW79" s="1474" t="s">
        <v>1830</v>
      </c>
      <c r="IEX79" s="1474" t="s">
        <v>1830</v>
      </c>
      <c r="IEY79" s="1474" t="s">
        <v>1830</v>
      </c>
      <c r="IEZ79" s="1474" t="s">
        <v>1830</v>
      </c>
      <c r="IFA79" s="1474" t="s">
        <v>1830</v>
      </c>
      <c r="IFB79" s="1474" t="s">
        <v>1830</v>
      </c>
      <c r="IFC79" s="1474" t="s">
        <v>1830</v>
      </c>
      <c r="IFD79" s="1474" t="s">
        <v>1830</v>
      </c>
      <c r="IFE79" s="1474" t="s">
        <v>1830</v>
      </c>
      <c r="IFF79" s="1474" t="s">
        <v>1830</v>
      </c>
      <c r="IFG79" s="1474" t="s">
        <v>1830</v>
      </c>
      <c r="IFH79" s="1474" t="s">
        <v>1830</v>
      </c>
      <c r="IFI79" s="1474" t="s">
        <v>1830</v>
      </c>
      <c r="IFJ79" s="1474" t="s">
        <v>1830</v>
      </c>
      <c r="IFK79" s="1474" t="s">
        <v>1830</v>
      </c>
      <c r="IFL79" s="1474" t="s">
        <v>1830</v>
      </c>
      <c r="IFM79" s="1474" t="s">
        <v>1830</v>
      </c>
      <c r="IFN79" s="1474" t="s">
        <v>1830</v>
      </c>
      <c r="IFO79" s="1474" t="s">
        <v>1830</v>
      </c>
      <c r="IFP79" s="1474" t="s">
        <v>1830</v>
      </c>
      <c r="IFQ79" s="1474" t="s">
        <v>1830</v>
      </c>
      <c r="IFR79" s="1474" t="s">
        <v>1830</v>
      </c>
      <c r="IFS79" s="1474" t="s">
        <v>1830</v>
      </c>
      <c r="IFT79" s="1474" t="s">
        <v>1830</v>
      </c>
      <c r="IFU79" s="1474" t="s">
        <v>1830</v>
      </c>
      <c r="IFV79" s="1474" t="s">
        <v>1830</v>
      </c>
      <c r="IFW79" s="1474" t="s">
        <v>1830</v>
      </c>
      <c r="IFX79" s="1474" t="s">
        <v>1830</v>
      </c>
      <c r="IFY79" s="1474" t="s">
        <v>1830</v>
      </c>
      <c r="IFZ79" s="1474" t="s">
        <v>1830</v>
      </c>
      <c r="IGA79" s="1474" t="s">
        <v>1830</v>
      </c>
      <c r="IGB79" s="1474" t="s">
        <v>1830</v>
      </c>
      <c r="IGC79" s="1474" t="s">
        <v>1830</v>
      </c>
      <c r="IGD79" s="1474" t="s">
        <v>1830</v>
      </c>
      <c r="IGE79" s="1474" t="s">
        <v>1830</v>
      </c>
      <c r="IGF79" s="1474" t="s">
        <v>1830</v>
      </c>
      <c r="IGG79" s="1474" t="s">
        <v>1830</v>
      </c>
      <c r="IGH79" s="1474" t="s">
        <v>1830</v>
      </c>
      <c r="IGI79" s="1474" t="s">
        <v>1830</v>
      </c>
      <c r="IGJ79" s="1474" t="s">
        <v>1830</v>
      </c>
      <c r="IGK79" s="1474" t="s">
        <v>1830</v>
      </c>
      <c r="IGL79" s="1474" t="s">
        <v>1830</v>
      </c>
      <c r="IGM79" s="1474" t="s">
        <v>1830</v>
      </c>
      <c r="IGN79" s="1474" t="s">
        <v>1830</v>
      </c>
      <c r="IGO79" s="1474" t="s">
        <v>1830</v>
      </c>
      <c r="IGP79" s="1474" t="s">
        <v>1830</v>
      </c>
      <c r="IGQ79" s="1474" t="s">
        <v>1830</v>
      </c>
      <c r="IGR79" s="1474" t="s">
        <v>1830</v>
      </c>
      <c r="IGS79" s="1474" t="s">
        <v>1830</v>
      </c>
      <c r="IGT79" s="1474" t="s">
        <v>1830</v>
      </c>
      <c r="IGU79" s="1474" t="s">
        <v>1830</v>
      </c>
      <c r="IGV79" s="1474" t="s">
        <v>1830</v>
      </c>
      <c r="IGW79" s="1474" t="s">
        <v>1830</v>
      </c>
      <c r="IGX79" s="1474" t="s">
        <v>1830</v>
      </c>
      <c r="IGY79" s="1474" t="s">
        <v>1830</v>
      </c>
      <c r="IGZ79" s="1474" t="s">
        <v>1830</v>
      </c>
      <c r="IHA79" s="1474" t="s">
        <v>1830</v>
      </c>
      <c r="IHB79" s="1474" t="s">
        <v>1830</v>
      </c>
      <c r="IHC79" s="1474" t="s">
        <v>1830</v>
      </c>
      <c r="IHD79" s="1474" t="s">
        <v>1830</v>
      </c>
      <c r="IHE79" s="1474" t="s">
        <v>1830</v>
      </c>
      <c r="IHF79" s="1474" t="s">
        <v>1830</v>
      </c>
      <c r="IHG79" s="1474" t="s">
        <v>1830</v>
      </c>
      <c r="IHH79" s="1474" t="s">
        <v>1830</v>
      </c>
      <c r="IHI79" s="1474" t="s">
        <v>1830</v>
      </c>
      <c r="IHJ79" s="1474" t="s">
        <v>1830</v>
      </c>
      <c r="IHK79" s="1474" t="s">
        <v>1830</v>
      </c>
      <c r="IHL79" s="1474" t="s">
        <v>1830</v>
      </c>
      <c r="IHM79" s="1474" t="s">
        <v>1830</v>
      </c>
      <c r="IHN79" s="1474" t="s">
        <v>1830</v>
      </c>
      <c r="IHO79" s="1474" t="s">
        <v>1830</v>
      </c>
      <c r="IHP79" s="1474" t="s">
        <v>1830</v>
      </c>
      <c r="IHQ79" s="1474" t="s">
        <v>1830</v>
      </c>
      <c r="IHR79" s="1474" t="s">
        <v>1830</v>
      </c>
      <c r="IHS79" s="1474" t="s">
        <v>1830</v>
      </c>
      <c r="IHT79" s="1474" t="s">
        <v>1830</v>
      </c>
      <c r="IHU79" s="1474" t="s">
        <v>1830</v>
      </c>
      <c r="IHV79" s="1474" t="s">
        <v>1830</v>
      </c>
      <c r="IHW79" s="1474" t="s">
        <v>1830</v>
      </c>
      <c r="IHX79" s="1474" t="s">
        <v>1830</v>
      </c>
      <c r="IHY79" s="1474" t="s">
        <v>1830</v>
      </c>
      <c r="IHZ79" s="1474" t="s">
        <v>1830</v>
      </c>
      <c r="IIA79" s="1474" t="s">
        <v>1830</v>
      </c>
      <c r="IIB79" s="1474" t="s">
        <v>1830</v>
      </c>
      <c r="IIC79" s="1474" t="s">
        <v>1830</v>
      </c>
      <c r="IID79" s="1474" t="s">
        <v>1830</v>
      </c>
      <c r="IIE79" s="1474" t="s">
        <v>1830</v>
      </c>
      <c r="IIF79" s="1474" t="s">
        <v>1830</v>
      </c>
      <c r="IIG79" s="1474" t="s">
        <v>1830</v>
      </c>
      <c r="IIH79" s="1474" t="s">
        <v>1830</v>
      </c>
      <c r="III79" s="1474" t="s">
        <v>1830</v>
      </c>
      <c r="IIJ79" s="1474" t="s">
        <v>1830</v>
      </c>
      <c r="IIK79" s="1474" t="s">
        <v>1830</v>
      </c>
      <c r="IIL79" s="1474" t="s">
        <v>1830</v>
      </c>
      <c r="IIM79" s="1474" t="s">
        <v>1830</v>
      </c>
      <c r="IIN79" s="1474" t="s">
        <v>1830</v>
      </c>
      <c r="IIO79" s="1474" t="s">
        <v>1830</v>
      </c>
      <c r="IIP79" s="1474" t="s">
        <v>1830</v>
      </c>
      <c r="IIQ79" s="1474" t="s">
        <v>1830</v>
      </c>
      <c r="IIR79" s="1474" t="s">
        <v>1830</v>
      </c>
      <c r="IIS79" s="1474" t="s">
        <v>1830</v>
      </c>
      <c r="IIT79" s="1474" t="s">
        <v>1830</v>
      </c>
      <c r="IIU79" s="1474" t="s">
        <v>1830</v>
      </c>
      <c r="IIV79" s="1474" t="s">
        <v>1830</v>
      </c>
      <c r="IIW79" s="1474" t="s">
        <v>1830</v>
      </c>
      <c r="IIX79" s="1474" t="s">
        <v>1830</v>
      </c>
      <c r="IIY79" s="1474" t="s">
        <v>1830</v>
      </c>
      <c r="IIZ79" s="1474" t="s">
        <v>1830</v>
      </c>
      <c r="IJA79" s="1474" t="s">
        <v>1830</v>
      </c>
      <c r="IJB79" s="1474" t="s">
        <v>1830</v>
      </c>
      <c r="IJC79" s="1474" t="s">
        <v>1830</v>
      </c>
      <c r="IJD79" s="1474" t="s">
        <v>1830</v>
      </c>
      <c r="IJE79" s="1474" t="s">
        <v>1830</v>
      </c>
      <c r="IJF79" s="1474" t="s">
        <v>1830</v>
      </c>
      <c r="IJG79" s="1474" t="s">
        <v>1830</v>
      </c>
      <c r="IJH79" s="1474" t="s">
        <v>1830</v>
      </c>
      <c r="IJI79" s="1474" t="s">
        <v>1830</v>
      </c>
      <c r="IJJ79" s="1474" t="s">
        <v>1830</v>
      </c>
      <c r="IJK79" s="1474" t="s">
        <v>1830</v>
      </c>
      <c r="IJL79" s="1474" t="s">
        <v>1830</v>
      </c>
      <c r="IJM79" s="1474" t="s">
        <v>1830</v>
      </c>
      <c r="IJN79" s="1474" t="s">
        <v>1830</v>
      </c>
      <c r="IJO79" s="1474" t="s">
        <v>1830</v>
      </c>
      <c r="IJP79" s="1474" t="s">
        <v>1830</v>
      </c>
      <c r="IJQ79" s="1474" t="s">
        <v>1830</v>
      </c>
      <c r="IJR79" s="1474" t="s">
        <v>1830</v>
      </c>
      <c r="IJS79" s="1474" t="s">
        <v>1830</v>
      </c>
      <c r="IJT79" s="1474" t="s">
        <v>1830</v>
      </c>
      <c r="IJU79" s="1474" t="s">
        <v>1830</v>
      </c>
      <c r="IJV79" s="1474" t="s">
        <v>1830</v>
      </c>
      <c r="IJW79" s="1474" t="s">
        <v>1830</v>
      </c>
      <c r="IJX79" s="1474" t="s">
        <v>1830</v>
      </c>
      <c r="IJY79" s="1474" t="s">
        <v>1830</v>
      </c>
      <c r="IJZ79" s="1474" t="s">
        <v>1830</v>
      </c>
      <c r="IKA79" s="1474" t="s">
        <v>1830</v>
      </c>
      <c r="IKB79" s="1474" t="s">
        <v>1830</v>
      </c>
      <c r="IKC79" s="1474" t="s">
        <v>1830</v>
      </c>
      <c r="IKD79" s="1474" t="s">
        <v>1830</v>
      </c>
      <c r="IKE79" s="1474" t="s">
        <v>1830</v>
      </c>
      <c r="IKF79" s="1474" t="s">
        <v>1830</v>
      </c>
      <c r="IKG79" s="1474" t="s">
        <v>1830</v>
      </c>
      <c r="IKH79" s="1474" t="s">
        <v>1830</v>
      </c>
      <c r="IKI79" s="1474" t="s">
        <v>1830</v>
      </c>
      <c r="IKJ79" s="1474" t="s">
        <v>1830</v>
      </c>
      <c r="IKK79" s="1474" t="s">
        <v>1830</v>
      </c>
      <c r="IKL79" s="1474" t="s">
        <v>1830</v>
      </c>
      <c r="IKM79" s="1474" t="s">
        <v>1830</v>
      </c>
      <c r="IKN79" s="1474" t="s">
        <v>1830</v>
      </c>
      <c r="IKO79" s="1474" t="s">
        <v>1830</v>
      </c>
      <c r="IKP79" s="1474" t="s">
        <v>1830</v>
      </c>
      <c r="IKQ79" s="1474" t="s">
        <v>1830</v>
      </c>
      <c r="IKR79" s="1474" t="s">
        <v>1830</v>
      </c>
      <c r="IKS79" s="1474" t="s">
        <v>1830</v>
      </c>
      <c r="IKT79" s="1474" t="s">
        <v>1830</v>
      </c>
      <c r="IKU79" s="1474" t="s">
        <v>1830</v>
      </c>
      <c r="IKV79" s="1474" t="s">
        <v>1830</v>
      </c>
      <c r="IKW79" s="1474" t="s">
        <v>1830</v>
      </c>
      <c r="IKX79" s="1474" t="s">
        <v>1830</v>
      </c>
      <c r="IKY79" s="1474" t="s">
        <v>1830</v>
      </c>
      <c r="IKZ79" s="1474" t="s">
        <v>1830</v>
      </c>
      <c r="ILA79" s="1474" t="s">
        <v>1830</v>
      </c>
      <c r="ILB79" s="1474" t="s">
        <v>1830</v>
      </c>
      <c r="ILC79" s="1474" t="s">
        <v>1830</v>
      </c>
      <c r="ILD79" s="1474" t="s">
        <v>1830</v>
      </c>
      <c r="ILE79" s="1474" t="s">
        <v>1830</v>
      </c>
      <c r="ILF79" s="1474" t="s">
        <v>1830</v>
      </c>
      <c r="ILG79" s="1474" t="s">
        <v>1830</v>
      </c>
      <c r="ILH79" s="1474" t="s">
        <v>1830</v>
      </c>
      <c r="ILI79" s="1474" t="s">
        <v>1830</v>
      </c>
      <c r="ILJ79" s="1474" t="s">
        <v>1830</v>
      </c>
      <c r="ILK79" s="1474" t="s">
        <v>1830</v>
      </c>
      <c r="ILL79" s="1474" t="s">
        <v>1830</v>
      </c>
      <c r="ILM79" s="1474" t="s">
        <v>1830</v>
      </c>
      <c r="ILN79" s="1474" t="s">
        <v>1830</v>
      </c>
      <c r="ILO79" s="1474" t="s">
        <v>1830</v>
      </c>
      <c r="ILP79" s="1474" t="s">
        <v>1830</v>
      </c>
      <c r="ILQ79" s="1474" t="s">
        <v>1830</v>
      </c>
      <c r="ILR79" s="1474" t="s">
        <v>1830</v>
      </c>
      <c r="ILS79" s="1474" t="s">
        <v>1830</v>
      </c>
      <c r="ILT79" s="1474" t="s">
        <v>1830</v>
      </c>
      <c r="ILU79" s="1474" t="s">
        <v>1830</v>
      </c>
      <c r="ILV79" s="1474" t="s">
        <v>1830</v>
      </c>
      <c r="ILW79" s="1474" t="s">
        <v>1830</v>
      </c>
      <c r="ILX79" s="1474" t="s">
        <v>1830</v>
      </c>
      <c r="ILY79" s="1474" t="s">
        <v>1830</v>
      </c>
      <c r="ILZ79" s="1474" t="s">
        <v>1830</v>
      </c>
      <c r="IMA79" s="1474" t="s">
        <v>1830</v>
      </c>
      <c r="IMB79" s="1474" t="s">
        <v>1830</v>
      </c>
      <c r="IMC79" s="1474" t="s">
        <v>1830</v>
      </c>
      <c r="IMD79" s="1474" t="s">
        <v>1830</v>
      </c>
      <c r="IME79" s="1474" t="s">
        <v>1830</v>
      </c>
      <c r="IMF79" s="1474" t="s">
        <v>1830</v>
      </c>
      <c r="IMG79" s="1474" t="s">
        <v>1830</v>
      </c>
      <c r="IMH79" s="1474" t="s">
        <v>1830</v>
      </c>
      <c r="IMI79" s="1474" t="s">
        <v>1830</v>
      </c>
      <c r="IMJ79" s="1474" t="s">
        <v>1830</v>
      </c>
      <c r="IMK79" s="1474" t="s">
        <v>1830</v>
      </c>
      <c r="IML79" s="1474" t="s">
        <v>1830</v>
      </c>
      <c r="IMM79" s="1474" t="s">
        <v>1830</v>
      </c>
      <c r="IMN79" s="1474" t="s">
        <v>1830</v>
      </c>
      <c r="IMO79" s="1474" t="s">
        <v>1830</v>
      </c>
      <c r="IMP79" s="1474" t="s">
        <v>1830</v>
      </c>
      <c r="IMQ79" s="1474" t="s">
        <v>1830</v>
      </c>
      <c r="IMR79" s="1474" t="s">
        <v>1830</v>
      </c>
      <c r="IMS79" s="1474" t="s">
        <v>1830</v>
      </c>
      <c r="IMT79" s="1474" t="s">
        <v>1830</v>
      </c>
      <c r="IMU79" s="1474" t="s">
        <v>1830</v>
      </c>
      <c r="IMV79" s="1474" t="s">
        <v>1830</v>
      </c>
      <c r="IMW79" s="1474" t="s">
        <v>1830</v>
      </c>
      <c r="IMX79" s="1474" t="s">
        <v>1830</v>
      </c>
      <c r="IMY79" s="1474" t="s">
        <v>1830</v>
      </c>
      <c r="IMZ79" s="1474" t="s">
        <v>1830</v>
      </c>
      <c r="INA79" s="1474" t="s">
        <v>1830</v>
      </c>
      <c r="INB79" s="1474" t="s">
        <v>1830</v>
      </c>
      <c r="INC79" s="1474" t="s">
        <v>1830</v>
      </c>
      <c r="IND79" s="1474" t="s">
        <v>1830</v>
      </c>
      <c r="INE79" s="1474" t="s">
        <v>1830</v>
      </c>
      <c r="INF79" s="1474" t="s">
        <v>1830</v>
      </c>
      <c r="ING79" s="1474" t="s">
        <v>1830</v>
      </c>
      <c r="INH79" s="1474" t="s">
        <v>1830</v>
      </c>
      <c r="INI79" s="1474" t="s">
        <v>1830</v>
      </c>
      <c r="INJ79" s="1474" t="s">
        <v>1830</v>
      </c>
      <c r="INK79" s="1474" t="s">
        <v>1830</v>
      </c>
      <c r="INL79" s="1474" t="s">
        <v>1830</v>
      </c>
      <c r="INM79" s="1474" t="s">
        <v>1830</v>
      </c>
      <c r="INN79" s="1474" t="s">
        <v>1830</v>
      </c>
      <c r="INO79" s="1474" t="s">
        <v>1830</v>
      </c>
      <c r="INP79" s="1474" t="s">
        <v>1830</v>
      </c>
      <c r="INQ79" s="1474" t="s">
        <v>1830</v>
      </c>
      <c r="INR79" s="1474" t="s">
        <v>1830</v>
      </c>
      <c r="INS79" s="1474" t="s">
        <v>1830</v>
      </c>
      <c r="INT79" s="1474" t="s">
        <v>1830</v>
      </c>
      <c r="INU79" s="1474" t="s">
        <v>1830</v>
      </c>
      <c r="INV79" s="1474" t="s">
        <v>1830</v>
      </c>
      <c r="INW79" s="1474" t="s">
        <v>1830</v>
      </c>
      <c r="INX79" s="1474" t="s">
        <v>1830</v>
      </c>
      <c r="INY79" s="1474" t="s">
        <v>1830</v>
      </c>
      <c r="INZ79" s="1474" t="s">
        <v>1830</v>
      </c>
      <c r="IOA79" s="1474" t="s">
        <v>1830</v>
      </c>
      <c r="IOB79" s="1474" t="s">
        <v>1830</v>
      </c>
      <c r="IOC79" s="1474" t="s">
        <v>1830</v>
      </c>
      <c r="IOD79" s="1474" t="s">
        <v>1830</v>
      </c>
      <c r="IOE79" s="1474" t="s">
        <v>1830</v>
      </c>
      <c r="IOF79" s="1474" t="s">
        <v>1830</v>
      </c>
      <c r="IOG79" s="1474" t="s">
        <v>1830</v>
      </c>
      <c r="IOH79" s="1474" t="s">
        <v>1830</v>
      </c>
      <c r="IOI79" s="1474" t="s">
        <v>1830</v>
      </c>
      <c r="IOJ79" s="1474" t="s">
        <v>1830</v>
      </c>
      <c r="IOK79" s="1474" t="s">
        <v>1830</v>
      </c>
      <c r="IOL79" s="1474" t="s">
        <v>1830</v>
      </c>
      <c r="IOM79" s="1474" t="s">
        <v>1830</v>
      </c>
      <c r="ION79" s="1474" t="s">
        <v>1830</v>
      </c>
      <c r="IOO79" s="1474" t="s">
        <v>1830</v>
      </c>
      <c r="IOP79" s="1474" t="s">
        <v>1830</v>
      </c>
      <c r="IOQ79" s="1474" t="s">
        <v>1830</v>
      </c>
      <c r="IOR79" s="1474" t="s">
        <v>1830</v>
      </c>
      <c r="IOS79" s="1474" t="s">
        <v>1830</v>
      </c>
      <c r="IOT79" s="1474" t="s">
        <v>1830</v>
      </c>
      <c r="IOU79" s="1474" t="s">
        <v>1830</v>
      </c>
      <c r="IOV79" s="1474" t="s">
        <v>1830</v>
      </c>
      <c r="IOW79" s="1474" t="s">
        <v>1830</v>
      </c>
      <c r="IOX79" s="1474" t="s">
        <v>1830</v>
      </c>
      <c r="IOY79" s="1474" t="s">
        <v>1830</v>
      </c>
      <c r="IOZ79" s="1474" t="s">
        <v>1830</v>
      </c>
      <c r="IPA79" s="1474" t="s">
        <v>1830</v>
      </c>
      <c r="IPB79" s="1474" t="s">
        <v>1830</v>
      </c>
      <c r="IPC79" s="1474" t="s">
        <v>1830</v>
      </c>
      <c r="IPD79" s="1474" t="s">
        <v>1830</v>
      </c>
      <c r="IPE79" s="1474" t="s">
        <v>1830</v>
      </c>
      <c r="IPF79" s="1474" t="s">
        <v>1830</v>
      </c>
      <c r="IPG79" s="1474" t="s">
        <v>1830</v>
      </c>
      <c r="IPH79" s="1474" t="s">
        <v>1830</v>
      </c>
      <c r="IPI79" s="1474" t="s">
        <v>1830</v>
      </c>
      <c r="IPJ79" s="1474" t="s">
        <v>1830</v>
      </c>
      <c r="IPK79" s="1474" t="s">
        <v>1830</v>
      </c>
      <c r="IPL79" s="1474" t="s">
        <v>1830</v>
      </c>
      <c r="IPM79" s="1474" t="s">
        <v>1830</v>
      </c>
      <c r="IPN79" s="1474" t="s">
        <v>1830</v>
      </c>
      <c r="IPO79" s="1474" t="s">
        <v>1830</v>
      </c>
      <c r="IPP79" s="1474" t="s">
        <v>1830</v>
      </c>
      <c r="IPQ79" s="1474" t="s">
        <v>1830</v>
      </c>
      <c r="IPR79" s="1474" t="s">
        <v>1830</v>
      </c>
      <c r="IPS79" s="1474" t="s">
        <v>1830</v>
      </c>
      <c r="IPT79" s="1474" t="s">
        <v>1830</v>
      </c>
      <c r="IPU79" s="1474" t="s">
        <v>1830</v>
      </c>
      <c r="IPV79" s="1474" t="s">
        <v>1830</v>
      </c>
      <c r="IPW79" s="1474" t="s">
        <v>1830</v>
      </c>
      <c r="IPX79" s="1474" t="s">
        <v>1830</v>
      </c>
      <c r="IPY79" s="1474" t="s">
        <v>1830</v>
      </c>
      <c r="IPZ79" s="1474" t="s">
        <v>1830</v>
      </c>
      <c r="IQA79" s="1474" t="s">
        <v>1830</v>
      </c>
      <c r="IQB79" s="1474" t="s">
        <v>1830</v>
      </c>
      <c r="IQC79" s="1474" t="s">
        <v>1830</v>
      </c>
      <c r="IQD79" s="1474" t="s">
        <v>1830</v>
      </c>
      <c r="IQE79" s="1474" t="s">
        <v>1830</v>
      </c>
      <c r="IQF79" s="1474" t="s">
        <v>1830</v>
      </c>
      <c r="IQG79" s="1474" t="s">
        <v>1830</v>
      </c>
      <c r="IQH79" s="1474" t="s">
        <v>1830</v>
      </c>
      <c r="IQI79" s="1474" t="s">
        <v>1830</v>
      </c>
      <c r="IQJ79" s="1474" t="s">
        <v>1830</v>
      </c>
      <c r="IQK79" s="1474" t="s">
        <v>1830</v>
      </c>
      <c r="IQL79" s="1474" t="s">
        <v>1830</v>
      </c>
      <c r="IQM79" s="1474" t="s">
        <v>1830</v>
      </c>
      <c r="IQN79" s="1474" t="s">
        <v>1830</v>
      </c>
      <c r="IQO79" s="1474" t="s">
        <v>1830</v>
      </c>
      <c r="IQP79" s="1474" t="s">
        <v>1830</v>
      </c>
      <c r="IQQ79" s="1474" t="s">
        <v>1830</v>
      </c>
      <c r="IQR79" s="1474" t="s">
        <v>1830</v>
      </c>
      <c r="IQS79" s="1474" t="s">
        <v>1830</v>
      </c>
      <c r="IQT79" s="1474" t="s">
        <v>1830</v>
      </c>
      <c r="IQU79" s="1474" t="s">
        <v>1830</v>
      </c>
      <c r="IQV79" s="1474" t="s">
        <v>1830</v>
      </c>
      <c r="IQW79" s="1474" t="s">
        <v>1830</v>
      </c>
      <c r="IQX79" s="1474" t="s">
        <v>1830</v>
      </c>
      <c r="IQY79" s="1474" t="s">
        <v>1830</v>
      </c>
      <c r="IQZ79" s="1474" t="s">
        <v>1830</v>
      </c>
      <c r="IRA79" s="1474" t="s">
        <v>1830</v>
      </c>
      <c r="IRB79" s="1474" t="s">
        <v>1830</v>
      </c>
      <c r="IRC79" s="1474" t="s">
        <v>1830</v>
      </c>
      <c r="IRD79" s="1474" t="s">
        <v>1830</v>
      </c>
      <c r="IRE79" s="1474" t="s">
        <v>1830</v>
      </c>
      <c r="IRF79" s="1474" t="s">
        <v>1830</v>
      </c>
      <c r="IRG79" s="1474" t="s">
        <v>1830</v>
      </c>
      <c r="IRH79" s="1474" t="s">
        <v>1830</v>
      </c>
      <c r="IRI79" s="1474" t="s">
        <v>1830</v>
      </c>
      <c r="IRJ79" s="1474" t="s">
        <v>1830</v>
      </c>
      <c r="IRK79" s="1474" t="s">
        <v>1830</v>
      </c>
      <c r="IRL79" s="1474" t="s">
        <v>1830</v>
      </c>
      <c r="IRM79" s="1474" t="s">
        <v>1830</v>
      </c>
      <c r="IRN79" s="1474" t="s">
        <v>1830</v>
      </c>
      <c r="IRO79" s="1474" t="s">
        <v>1830</v>
      </c>
      <c r="IRP79" s="1474" t="s">
        <v>1830</v>
      </c>
      <c r="IRQ79" s="1474" t="s">
        <v>1830</v>
      </c>
      <c r="IRR79" s="1474" t="s">
        <v>1830</v>
      </c>
      <c r="IRS79" s="1474" t="s">
        <v>1830</v>
      </c>
      <c r="IRT79" s="1474" t="s">
        <v>1830</v>
      </c>
      <c r="IRU79" s="1474" t="s">
        <v>1830</v>
      </c>
      <c r="IRV79" s="1474" t="s">
        <v>1830</v>
      </c>
      <c r="IRW79" s="1474" t="s">
        <v>1830</v>
      </c>
      <c r="IRX79" s="1474" t="s">
        <v>1830</v>
      </c>
      <c r="IRY79" s="1474" t="s">
        <v>1830</v>
      </c>
      <c r="IRZ79" s="1474" t="s">
        <v>1830</v>
      </c>
      <c r="ISA79" s="1474" t="s">
        <v>1830</v>
      </c>
      <c r="ISB79" s="1474" t="s">
        <v>1830</v>
      </c>
      <c r="ISC79" s="1474" t="s">
        <v>1830</v>
      </c>
      <c r="ISD79" s="1474" t="s">
        <v>1830</v>
      </c>
      <c r="ISE79" s="1474" t="s">
        <v>1830</v>
      </c>
      <c r="ISF79" s="1474" t="s">
        <v>1830</v>
      </c>
      <c r="ISG79" s="1474" t="s">
        <v>1830</v>
      </c>
      <c r="ISH79" s="1474" t="s">
        <v>1830</v>
      </c>
      <c r="ISI79" s="1474" t="s">
        <v>1830</v>
      </c>
      <c r="ISJ79" s="1474" t="s">
        <v>1830</v>
      </c>
      <c r="ISK79" s="1474" t="s">
        <v>1830</v>
      </c>
      <c r="ISL79" s="1474" t="s">
        <v>1830</v>
      </c>
      <c r="ISM79" s="1474" t="s">
        <v>1830</v>
      </c>
      <c r="ISN79" s="1474" t="s">
        <v>1830</v>
      </c>
      <c r="ISO79" s="1474" t="s">
        <v>1830</v>
      </c>
      <c r="ISP79" s="1474" t="s">
        <v>1830</v>
      </c>
      <c r="ISQ79" s="1474" t="s">
        <v>1830</v>
      </c>
      <c r="ISR79" s="1474" t="s">
        <v>1830</v>
      </c>
      <c r="ISS79" s="1474" t="s">
        <v>1830</v>
      </c>
      <c r="IST79" s="1474" t="s">
        <v>1830</v>
      </c>
      <c r="ISU79" s="1474" t="s">
        <v>1830</v>
      </c>
      <c r="ISV79" s="1474" t="s">
        <v>1830</v>
      </c>
      <c r="ISW79" s="1474" t="s">
        <v>1830</v>
      </c>
      <c r="ISX79" s="1474" t="s">
        <v>1830</v>
      </c>
      <c r="ISY79" s="1474" t="s">
        <v>1830</v>
      </c>
      <c r="ISZ79" s="1474" t="s">
        <v>1830</v>
      </c>
      <c r="ITA79" s="1474" t="s">
        <v>1830</v>
      </c>
      <c r="ITB79" s="1474" t="s">
        <v>1830</v>
      </c>
      <c r="ITC79" s="1474" t="s">
        <v>1830</v>
      </c>
      <c r="ITD79" s="1474" t="s">
        <v>1830</v>
      </c>
      <c r="ITE79" s="1474" t="s">
        <v>1830</v>
      </c>
      <c r="ITF79" s="1474" t="s">
        <v>1830</v>
      </c>
      <c r="ITG79" s="1474" t="s">
        <v>1830</v>
      </c>
      <c r="ITH79" s="1474" t="s">
        <v>1830</v>
      </c>
      <c r="ITI79" s="1474" t="s">
        <v>1830</v>
      </c>
      <c r="ITJ79" s="1474" t="s">
        <v>1830</v>
      </c>
      <c r="ITK79" s="1474" t="s">
        <v>1830</v>
      </c>
      <c r="ITL79" s="1474" t="s">
        <v>1830</v>
      </c>
      <c r="ITM79" s="1474" t="s">
        <v>1830</v>
      </c>
      <c r="ITN79" s="1474" t="s">
        <v>1830</v>
      </c>
      <c r="ITO79" s="1474" t="s">
        <v>1830</v>
      </c>
      <c r="ITP79" s="1474" t="s">
        <v>1830</v>
      </c>
      <c r="ITQ79" s="1474" t="s">
        <v>1830</v>
      </c>
      <c r="ITR79" s="1474" t="s">
        <v>1830</v>
      </c>
      <c r="ITS79" s="1474" t="s">
        <v>1830</v>
      </c>
      <c r="ITT79" s="1474" t="s">
        <v>1830</v>
      </c>
      <c r="ITU79" s="1474" t="s">
        <v>1830</v>
      </c>
      <c r="ITV79" s="1474" t="s">
        <v>1830</v>
      </c>
      <c r="ITW79" s="1474" t="s">
        <v>1830</v>
      </c>
      <c r="ITX79" s="1474" t="s">
        <v>1830</v>
      </c>
      <c r="ITY79" s="1474" t="s">
        <v>1830</v>
      </c>
      <c r="ITZ79" s="1474" t="s">
        <v>1830</v>
      </c>
      <c r="IUA79" s="1474" t="s">
        <v>1830</v>
      </c>
      <c r="IUB79" s="1474" t="s">
        <v>1830</v>
      </c>
      <c r="IUC79" s="1474" t="s">
        <v>1830</v>
      </c>
      <c r="IUD79" s="1474" t="s">
        <v>1830</v>
      </c>
      <c r="IUE79" s="1474" t="s">
        <v>1830</v>
      </c>
      <c r="IUF79" s="1474" t="s">
        <v>1830</v>
      </c>
      <c r="IUG79" s="1474" t="s">
        <v>1830</v>
      </c>
      <c r="IUH79" s="1474" t="s">
        <v>1830</v>
      </c>
      <c r="IUI79" s="1474" t="s">
        <v>1830</v>
      </c>
      <c r="IUJ79" s="1474" t="s">
        <v>1830</v>
      </c>
      <c r="IUK79" s="1474" t="s">
        <v>1830</v>
      </c>
      <c r="IUL79" s="1474" t="s">
        <v>1830</v>
      </c>
      <c r="IUM79" s="1474" t="s">
        <v>1830</v>
      </c>
      <c r="IUN79" s="1474" t="s">
        <v>1830</v>
      </c>
      <c r="IUO79" s="1474" t="s">
        <v>1830</v>
      </c>
      <c r="IUP79" s="1474" t="s">
        <v>1830</v>
      </c>
      <c r="IUQ79" s="1474" t="s">
        <v>1830</v>
      </c>
      <c r="IUR79" s="1474" t="s">
        <v>1830</v>
      </c>
      <c r="IUS79" s="1474" t="s">
        <v>1830</v>
      </c>
      <c r="IUT79" s="1474" t="s">
        <v>1830</v>
      </c>
      <c r="IUU79" s="1474" t="s">
        <v>1830</v>
      </c>
      <c r="IUV79" s="1474" t="s">
        <v>1830</v>
      </c>
      <c r="IUW79" s="1474" t="s">
        <v>1830</v>
      </c>
      <c r="IUX79" s="1474" t="s">
        <v>1830</v>
      </c>
      <c r="IUY79" s="1474" t="s">
        <v>1830</v>
      </c>
      <c r="IUZ79" s="1474" t="s">
        <v>1830</v>
      </c>
      <c r="IVA79" s="1474" t="s">
        <v>1830</v>
      </c>
      <c r="IVB79" s="1474" t="s">
        <v>1830</v>
      </c>
      <c r="IVC79" s="1474" t="s">
        <v>1830</v>
      </c>
      <c r="IVD79" s="1474" t="s">
        <v>1830</v>
      </c>
      <c r="IVE79" s="1474" t="s">
        <v>1830</v>
      </c>
      <c r="IVF79" s="1474" t="s">
        <v>1830</v>
      </c>
      <c r="IVG79" s="1474" t="s">
        <v>1830</v>
      </c>
      <c r="IVH79" s="1474" t="s">
        <v>1830</v>
      </c>
      <c r="IVI79" s="1474" t="s">
        <v>1830</v>
      </c>
      <c r="IVJ79" s="1474" t="s">
        <v>1830</v>
      </c>
      <c r="IVK79" s="1474" t="s">
        <v>1830</v>
      </c>
      <c r="IVL79" s="1474" t="s">
        <v>1830</v>
      </c>
      <c r="IVM79" s="1474" t="s">
        <v>1830</v>
      </c>
      <c r="IVN79" s="1474" t="s">
        <v>1830</v>
      </c>
      <c r="IVO79" s="1474" t="s">
        <v>1830</v>
      </c>
      <c r="IVP79" s="1474" t="s">
        <v>1830</v>
      </c>
      <c r="IVQ79" s="1474" t="s">
        <v>1830</v>
      </c>
      <c r="IVR79" s="1474" t="s">
        <v>1830</v>
      </c>
      <c r="IVS79" s="1474" t="s">
        <v>1830</v>
      </c>
      <c r="IVT79" s="1474" t="s">
        <v>1830</v>
      </c>
      <c r="IVU79" s="1474" t="s">
        <v>1830</v>
      </c>
      <c r="IVV79" s="1474" t="s">
        <v>1830</v>
      </c>
      <c r="IVW79" s="1474" t="s">
        <v>1830</v>
      </c>
      <c r="IVX79" s="1474" t="s">
        <v>1830</v>
      </c>
      <c r="IVY79" s="1474" t="s">
        <v>1830</v>
      </c>
      <c r="IVZ79" s="1474" t="s">
        <v>1830</v>
      </c>
      <c r="IWA79" s="1474" t="s">
        <v>1830</v>
      </c>
      <c r="IWB79" s="1474" t="s">
        <v>1830</v>
      </c>
      <c r="IWC79" s="1474" t="s">
        <v>1830</v>
      </c>
      <c r="IWD79" s="1474" t="s">
        <v>1830</v>
      </c>
      <c r="IWE79" s="1474" t="s">
        <v>1830</v>
      </c>
      <c r="IWF79" s="1474" t="s">
        <v>1830</v>
      </c>
      <c r="IWG79" s="1474" t="s">
        <v>1830</v>
      </c>
      <c r="IWH79" s="1474" t="s">
        <v>1830</v>
      </c>
      <c r="IWI79" s="1474" t="s">
        <v>1830</v>
      </c>
      <c r="IWJ79" s="1474" t="s">
        <v>1830</v>
      </c>
      <c r="IWK79" s="1474" t="s">
        <v>1830</v>
      </c>
      <c r="IWL79" s="1474" t="s">
        <v>1830</v>
      </c>
      <c r="IWM79" s="1474" t="s">
        <v>1830</v>
      </c>
      <c r="IWN79" s="1474" t="s">
        <v>1830</v>
      </c>
      <c r="IWO79" s="1474" t="s">
        <v>1830</v>
      </c>
      <c r="IWP79" s="1474" t="s">
        <v>1830</v>
      </c>
      <c r="IWQ79" s="1474" t="s">
        <v>1830</v>
      </c>
      <c r="IWR79" s="1474" t="s">
        <v>1830</v>
      </c>
      <c r="IWS79" s="1474" t="s">
        <v>1830</v>
      </c>
      <c r="IWT79" s="1474" t="s">
        <v>1830</v>
      </c>
      <c r="IWU79" s="1474" t="s">
        <v>1830</v>
      </c>
      <c r="IWV79" s="1474" t="s">
        <v>1830</v>
      </c>
      <c r="IWW79" s="1474" t="s">
        <v>1830</v>
      </c>
      <c r="IWX79" s="1474" t="s">
        <v>1830</v>
      </c>
      <c r="IWY79" s="1474" t="s">
        <v>1830</v>
      </c>
      <c r="IWZ79" s="1474" t="s">
        <v>1830</v>
      </c>
      <c r="IXA79" s="1474" t="s">
        <v>1830</v>
      </c>
      <c r="IXB79" s="1474" t="s">
        <v>1830</v>
      </c>
      <c r="IXC79" s="1474" t="s">
        <v>1830</v>
      </c>
      <c r="IXD79" s="1474" t="s">
        <v>1830</v>
      </c>
      <c r="IXE79" s="1474" t="s">
        <v>1830</v>
      </c>
      <c r="IXF79" s="1474" t="s">
        <v>1830</v>
      </c>
      <c r="IXG79" s="1474" t="s">
        <v>1830</v>
      </c>
      <c r="IXH79" s="1474" t="s">
        <v>1830</v>
      </c>
      <c r="IXI79" s="1474" t="s">
        <v>1830</v>
      </c>
      <c r="IXJ79" s="1474" t="s">
        <v>1830</v>
      </c>
      <c r="IXK79" s="1474" t="s">
        <v>1830</v>
      </c>
      <c r="IXL79" s="1474" t="s">
        <v>1830</v>
      </c>
      <c r="IXM79" s="1474" t="s">
        <v>1830</v>
      </c>
      <c r="IXN79" s="1474" t="s">
        <v>1830</v>
      </c>
      <c r="IXO79" s="1474" t="s">
        <v>1830</v>
      </c>
      <c r="IXP79" s="1474" t="s">
        <v>1830</v>
      </c>
      <c r="IXQ79" s="1474" t="s">
        <v>1830</v>
      </c>
      <c r="IXR79" s="1474" t="s">
        <v>1830</v>
      </c>
      <c r="IXS79" s="1474" t="s">
        <v>1830</v>
      </c>
      <c r="IXT79" s="1474" t="s">
        <v>1830</v>
      </c>
      <c r="IXU79" s="1474" t="s">
        <v>1830</v>
      </c>
      <c r="IXV79" s="1474" t="s">
        <v>1830</v>
      </c>
      <c r="IXW79" s="1474" t="s">
        <v>1830</v>
      </c>
      <c r="IXX79" s="1474" t="s">
        <v>1830</v>
      </c>
      <c r="IXY79" s="1474" t="s">
        <v>1830</v>
      </c>
      <c r="IXZ79" s="1474" t="s">
        <v>1830</v>
      </c>
      <c r="IYA79" s="1474" t="s">
        <v>1830</v>
      </c>
      <c r="IYB79" s="1474" t="s">
        <v>1830</v>
      </c>
      <c r="IYC79" s="1474" t="s">
        <v>1830</v>
      </c>
      <c r="IYD79" s="1474" t="s">
        <v>1830</v>
      </c>
      <c r="IYE79" s="1474" t="s">
        <v>1830</v>
      </c>
      <c r="IYF79" s="1474" t="s">
        <v>1830</v>
      </c>
      <c r="IYG79" s="1474" t="s">
        <v>1830</v>
      </c>
      <c r="IYH79" s="1474" t="s">
        <v>1830</v>
      </c>
      <c r="IYI79" s="1474" t="s">
        <v>1830</v>
      </c>
      <c r="IYJ79" s="1474" t="s">
        <v>1830</v>
      </c>
      <c r="IYK79" s="1474" t="s">
        <v>1830</v>
      </c>
      <c r="IYL79" s="1474" t="s">
        <v>1830</v>
      </c>
      <c r="IYM79" s="1474" t="s">
        <v>1830</v>
      </c>
      <c r="IYN79" s="1474" t="s">
        <v>1830</v>
      </c>
      <c r="IYO79" s="1474" t="s">
        <v>1830</v>
      </c>
      <c r="IYP79" s="1474" t="s">
        <v>1830</v>
      </c>
      <c r="IYQ79" s="1474" t="s">
        <v>1830</v>
      </c>
      <c r="IYR79" s="1474" t="s">
        <v>1830</v>
      </c>
      <c r="IYS79" s="1474" t="s">
        <v>1830</v>
      </c>
      <c r="IYT79" s="1474" t="s">
        <v>1830</v>
      </c>
      <c r="IYU79" s="1474" t="s">
        <v>1830</v>
      </c>
      <c r="IYV79" s="1474" t="s">
        <v>1830</v>
      </c>
      <c r="IYW79" s="1474" t="s">
        <v>1830</v>
      </c>
      <c r="IYX79" s="1474" t="s">
        <v>1830</v>
      </c>
      <c r="IYY79" s="1474" t="s">
        <v>1830</v>
      </c>
      <c r="IYZ79" s="1474" t="s">
        <v>1830</v>
      </c>
      <c r="IZA79" s="1474" t="s">
        <v>1830</v>
      </c>
      <c r="IZB79" s="1474" t="s">
        <v>1830</v>
      </c>
      <c r="IZC79" s="1474" t="s">
        <v>1830</v>
      </c>
      <c r="IZD79" s="1474" t="s">
        <v>1830</v>
      </c>
      <c r="IZE79" s="1474" t="s">
        <v>1830</v>
      </c>
      <c r="IZF79" s="1474" t="s">
        <v>1830</v>
      </c>
      <c r="IZG79" s="1474" t="s">
        <v>1830</v>
      </c>
      <c r="IZH79" s="1474" t="s">
        <v>1830</v>
      </c>
      <c r="IZI79" s="1474" t="s">
        <v>1830</v>
      </c>
      <c r="IZJ79" s="1474" t="s">
        <v>1830</v>
      </c>
      <c r="IZK79" s="1474" t="s">
        <v>1830</v>
      </c>
      <c r="IZL79" s="1474" t="s">
        <v>1830</v>
      </c>
      <c r="IZM79" s="1474" t="s">
        <v>1830</v>
      </c>
      <c r="IZN79" s="1474" t="s">
        <v>1830</v>
      </c>
      <c r="IZO79" s="1474" t="s">
        <v>1830</v>
      </c>
      <c r="IZP79" s="1474" t="s">
        <v>1830</v>
      </c>
      <c r="IZQ79" s="1474" t="s">
        <v>1830</v>
      </c>
      <c r="IZR79" s="1474" t="s">
        <v>1830</v>
      </c>
      <c r="IZS79" s="1474" t="s">
        <v>1830</v>
      </c>
      <c r="IZT79" s="1474" t="s">
        <v>1830</v>
      </c>
      <c r="IZU79" s="1474" t="s">
        <v>1830</v>
      </c>
      <c r="IZV79" s="1474" t="s">
        <v>1830</v>
      </c>
      <c r="IZW79" s="1474" t="s">
        <v>1830</v>
      </c>
      <c r="IZX79" s="1474" t="s">
        <v>1830</v>
      </c>
      <c r="IZY79" s="1474" t="s">
        <v>1830</v>
      </c>
      <c r="IZZ79" s="1474" t="s">
        <v>1830</v>
      </c>
      <c r="JAA79" s="1474" t="s">
        <v>1830</v>
      </c>
      <c r="JAB79" s="1474" t="s">
        <v>1830</v>
      </c>
      <c r="JAC79" s="1474" t="s">
        <v>1830</v>
      </c>
      <c r="JAD79" s="1474" t="s">
        <v>1830</v>
      </c>
      <c r="JAE79" s="1474" t="s">
        <v>1830</v>
      </c>
      <c r="JAF79" s="1474" t="s">
        <v>1830</v>
      </c>
      <c r="JAG79" s="1474" t="s">
        <v>1830</v>
      </c>
      <c r="JAH79" s="1474" t="s">
        <v>1830</v>
      </c>
      <c r="JAI79" s="1474" t="s">
        <v>1830</v>
      </c>
      <c r="JAJ79" s="1474" t="s">
        <v>1830</v>
      </c>
      <c r="JAK79" s="1474" t="s">
        <v>1830</v>
      </c>
      <c r="JAL79" s="1474" t="s">
        <v>1830</v>
      </c>
      <c r="JAM79" s="1474" t="s">
        <v>1830</v>
      </c>
      <c r="JAN79" s="1474" t="s">
        <v>1830</v>
      </c>
      <c r="JAO79" s="1474" t="s">
        <v>1830</v>
      </c>
      <c r="JAP79" s="1474" t="s">
        <v>1830</v>
      </c>
      <c r="JAQ79" s="1474" t="s">
        <v>1830</v>
      </c>
      <c r="JAR79" s="1474" t="s">
        <v>1830</v>
      </c>
      <c r="JAS79" s="1474" t="s">
        <v>1830</v>
      </c>
      <c r="JAT79" s="1474" t="s">
        <v>1830</v>
      </c>
      <c r="JAU79" s="1474" t="s">
        <v>1830</v>
      </c>
      <c r="JAV79" s="1474" t="s">
        <v>1830</v>
      </c>
      <c r="JAW79" s="1474" t="s">
        <v>1830</v>
      </c>
      <c r="JAX79" s="1474" t="s">
        <v>1830</v>
      </c>
      <c r="JAY79" s="1474" t="s">
        <v>1830</v>
      </c>
      <c r="JAZ79" s="1474" t="s">
        <v>1830</v>
      </c>
      <c r="JBA79" s="1474" t="s">
        <v>1830</v>
      </c>
      <c r="JBB79" s="1474" t="s">
        <v>1830</v>
      </c>
      <c r="JBC79" s="1474" t="s">
        <v>1830</v>
      </c>
      <c r="JBD79" s="1474" t="s">
        <v>1830</v>
      </c>
      <c r="JBE79" s="1474" t="s">
        <v>1830</v>
      </c>
      <c r="JBF79" s="1474" t="s">
        <v>1830</v>
      </c>
      <c r="JBG79" s="1474" t="s">
        <v>1830</v>
      </c>
      <c r="JBH79" s="1474" t="s">
        <v>1830</v>
      </c>
      <c r="JBI79" s="1474" t="s">
        <v>1830</v>
      </c>
      <c r="JBJ79" s="1474" t="s">
        <v>1830</v>
      </c>
      <c r="JBK79" s="1474" t="s">
        <v>1830</v>
      </c>
      <c r="JBL79" s="1474" t="s">
        <v>1830</v>
      </c>
      <c r="JBM79" s="1474" t="s">
        <v>1830</v>
      </c>
      <c r="JBN79" s="1474" t="s">
        <v>1830</v>
      </c>
      <c r="JBO79" s="1474" t="s">
        <v>1830</v>
      </c>
      <c r="JBP79" s="1474" t="s">
        <v>1830</v>
      </c>
      <c r="JBQ79" s="1474" t="s">
        <v>1830</v>
      </c>
      <c r="JBR79" s="1474" t="s">
        <v>1830</v>
      </c>
      <c r="JBS79" s="1474" t="s">
        <v>1830</v>
      </c>
      <c r="JBT79" s="1474" t="s">
        <v>1830</v>
      </c>
      <c r="JBU79" s="1474" t="s">
        <v>1830</v>
      </c>
      <c r="JBV79" s="1474" t="s">
        <v>1830</v>
      </c>
      <c r="JBW79" s="1474" t="s">
        <v>1830</v>
      </c>
      <c r="JBX79" s="1474" t="s">
        <v>1830</v>
      </c>
      <c r="JBY79" s="1474" t="s">
        <v>1830</v>
      </c>
      <c r="JBZ79" s="1474" t="s">
        <v>1830</v>
      </c>
      <c r="JCA79" s="1474" t="s">
        <v>1830</v>
      </c>
      <c r="JCB79" s="1474" t="s">
        <v>1830</v>
      </c>
      <c r="JCC79" s="1474" t="s">
        <v>1830</v>
      </c>
      <c r="JCD79" s="1474" t="s">
        <v>1830</v>
      </c>
      <c r="JCE79" s="1474" t="s">
        <v>1830</v>
      </c>
      <c r="JCF79" s="1474" t="s">
        <v>1830</v>
      </c>
      <c r="JCG79" s="1474" t="s">
        <v>1830</v>
      </c>
      <c r="JCH79" s="1474" t="s">
        <v>1830</v>
      </c>
      <c r="JCI79" s="1474" t="s">
        <v>1830</v>
      </c>
      <c r="JCJ79" s="1474" t="s">
        <v>1830</v>
      </c>
      <c r="JCK79" s="1474" t="s">
        <v>1830</v>
      </c>
      <c r="JCL79" s="1474" t="s">
        <v>1830</v>
      </c>
      <c r="JCM79" s="1474" t="s">
        <v>1830</v>
      </c>
      <c r="JCN79" s="1474" t="s">
        <v>1830</v>
      </c>
      <c r="JCO79" s="1474" t="s">
        <v>1830</v>
      </c>
      <c r="JCP79" s="1474" t="s">
        <v>1830</v>
      </c>
      <c r="JCQ79" s="1474" t="s">
        <v>1830</v>
      </c>
      <c r="JCR79" s="1474" t="s">
        <v>1830</v>
      </c>
      <c r="JCS79" s="1474" t="s">
        <v>1830</v>
      </c>
      <c r="JCT79" s="1474" t="s">
        <v>1830</v>
      </c>
      <c r="JCU79" s="1474" t="s">
        <v>1830</v>
      </c>
      <c r="JCV79" s="1474" t="s">
        <v>1830</v>
      </c>
      <c r="JCW79" s="1474" t="s">
        <v>1830</v>
      </c>
      <c r="JCX79" s="1474" t="s">
        <v>1830</v>
      </c>
      <c r="JCY79" s="1474" t="s">
        <v>1830</v>
      </c>
      <c r="JCZ79" s="1474" t="s">
        <v>1830</v>
      </c>
      <c r="JDA79" s="1474" t="s">
        <v>1830</v>
      </c>
      <c r="JDB79" s="1474" t="s">
        <v>1830</v>
      </c>
      <c r="JDC79" s="1474" t="s">
        <v>1830</v>
      </c>
      <c r="JDD79" s="1474" t="s">
        <v>1830</v>
      </c>
      <c r="JDE79" s="1474" t="s">
        <v>1830</v>
      </c>
      <c r="JDF79" s="1474" t="s">
        <v>1830</v>
      </c>
      <c r="JDG79" s="1474" t="s">
        <v>1830</v>
      </c>
      <c r="JDH79" s="1474" t="s">
        <v>1830</v>
      </c>
      <c r="JDI79" s="1474" t="s">
        <v>1830</v>
      </c>
      <c r="JDJ79" s="1474" t="s">
        <v>1830</v>
      </c>
      <c r="JDK79" s="1474" t="s">
        <v>1830</v>
      </c>
      <c r="JDL79" s="1474" t="s">
        <v>1830</v>
      </c>
      <c r="JDM79" s="1474" t="s">
        <v>1830</v>
      </c>
      <c r="JDN79" s="1474" t="s">
        <v>1830</v>
      </c>
      <c r="JDO79" s="1474" t="s">
        <v>1830</v>
      </c>
      <c r="JDP79" s="1474" t="s">
        <v>1830</v>
      </c>
      <c r="JDQ79" s="1474" t="s">
        <v>1830</v>
      </c>
      <c r="JDR79" s="1474" t="s">
        <v>1830</v>
      </c>
      <c r="JDS79" s="1474" t="s">
        <v>1830</v>
      </c>
      <c r="JDT79" s="1474" t="s">
        <v>1830</v>
      </c>
      <c r="JDU79" s="1474" t="s">
        <v>1830</v>
      </c>
      <c r="JDV79" s="1474" t="s">
        <v>1830</v>
      </c>
      <c r="JDW79" s="1474" t="s">
        <v>1830</v>
      </c>
      <c r="JDX79" s="1474" t="s">
        <v>1830</v>
      </c>
      <c r="JDY79" s="1474" t="s">
        <v>1830</v>
      </c>
      <c r="JDZ79" s="1474" t="s">
        <v>1830</v>
      </c>
      <c r="JEA79" s="1474" t="s">
        <v>1830</v>
      </c>
      <c r="JEB79" s="1474" t="s">
        <v>1830</v>
      </c>
      <c r="JEC79" s="1474" t="s">
        <v>1830</v>
      </c>
      <c r="JED79" s="1474" t="s">
        <v>1830</v>
      </c>
      <c r="JEE79" s="1474" t="s">
        <v>1830</v>
      </c>
      <c r="JEF79" s="1474" t="s">
        <v>1830</v>
      </c>
      <c r="JEG79" s="1474" t="s">
        <v>1830</v>
      </c>
      <c r="JEH79" s="1474" t="s">
        <v>1830</v>
      </c>
      <c r="JEI79" s="1474" t="s">
        <v>1830</v>
      </c>
      <c r="JEJ79" s="1474" t="s">
        <v>1830</v>
      </c>
      <c r="JEK79" s="1474" t="s">
        <v>1830</v>
      </c>
      <c r="JEL79" s="1474" t="s">
        <v>1830</v>
      </c>
      <c r="JEM79" s="1474" t="s">
        <v>1830</v>
      </c>
      <c r="JEN79" s="1474" t="s">
        <v>1830</v>
      </c>
      <c r="JEO79" s="1474" t="s">
        <v>1830</v>
      </c>
      <c r="JEP79" s="1474" t="s">
        <v>1830</v>
      </c>
      <c r="JEQ79" s="1474" t="s">
        <v>1830</v>
      </c>
      <c r="JER79" s="1474" t="s">
        <v>1830</v>
      </c>
      <c r="JES79" s="1474" t="s">
        <v>1830</v>
      </c>
      <c r="JET79" s="1474" t="s">
        <v>1830</v>
      </c>
      <c r="JEU79" s="1474" t="s">
        <v>1830</v>
      </c>
      <c r="JEV79" s="1474" t="s">
        <v>1830</v>
      </c>
      <c r="JEW79" s="1474" t="s">
        <v>1830</v>
      </c>
      <c r="JEX79" s="1474" t="s">
        <v>1830</v>
      </c>
      <c r="JEY79" s="1474" t="s">
        <v>1830</v>
      </c>
      <c r="JEZ79" s="1474" t="s">
        <v>1830</v>
      </c>
      <c r="JFA79" s="1474" t="s">
        <v>1830</v>
      </c>
      <c r="JFB79" s="1474" t="s">
        <v>1830</v>
      </c>
      <c r="JFC79" s="1474" t="s">
        <v>1830</v>
      </c>
      <c r="JFD79" s="1474" t="s">
        <v>1830</v>
      </c>
      <c r="JFE79" s="1474" t="s">
        <v>1830</v>
      </c>
      <c r="JFF79" s="1474" t="s">
        <v>1830</v>
      </c>
      <c r="JFG79" s="1474" t="s">
        <v>1830</v>
      </c>
      <c r="JFH79" s="1474" t="s">
        <v>1830</v>
      </c>
      <c r="JFI79" s="1474" t="s">
        <v>1830</v>
      </c>
      <c r="JFJ79" s="1474" t="s">
        <v>1830</v>
      </c>
      <c r="JFK79" s="1474" t="s">
        <v>1830</v>
      </c>
      <c r="JFL79" s="1474" t="s">
        <v>1830</v>
      </c>
      <c r="JFM79" s="1474" t="s">
        <v>1830</v>
      </c>
      <c r="JFN79" s="1474" t="s">
        <v>1830</v>
      </c>
      <c r="JFO79" s="1474" t="s">
        <v>1830</v>
      </c>
      <c r="JFP79" s="1474" t="s">
        <v>1830</v>
      </c>
      <c r="JFQ79" s="1474" t="s">
        <v>1830</v>
      </c>
      <c r="JFR79" s="1474" t="s">
        <v>1830</v>
      </c>
      <c r="JFS79" s="1474" t="s">
        <v>1830</v>
      </c>
      <c r="JFT79" s="1474" t="s">
        <v>1830</v>
      </c>
      <c r="JFU79" s="1474" t="s">
        <v>1830</v>
      </c>
      <c r="JFV79" s="1474" t="s">
        <v>1830</v>
      </c>
      <c r="JFW79" s="1474" t="s">
        <v>1830</v>
      </c>
      <c r="JFX79" s="1474" t="s">
        <v>1830</v>
      </c>
      <c r="JFY79" s="1474" t="s">
        <v>1830</v>
      </c>
      <c r="JFZ79" s="1474" t="s">
        <v>1830</v>
      </c>
      <c r="JGA79" s="1474" t="s">
        <v>1830</v>
      </c>
      <c r="JGB79" s="1474" t="s">
        <v>1830</v>
      </c>
      <c r="JGC79" s="1474" t="s">
        <v>1830</v>
      </c>
      <c r="JGD79" s="1474" t="s">
        <v>1830</v>
      </c>
      <c r="JGE79" s="1474" t="s">
        <v>1830</v>
      </c>
      <c r="JGF79" s="1474" t="s">
        <v>1830</v>
      </c>
      <c r="JGG79" s="1474" t="s">
        <v>1830</v>
      </c>
      <c r="JGH79" s="1474" t="s">
        <v>1830</v>
      </c>
      <c r="JGI79" s="1474" t="s">
        <v>1830</v>
      </c>
      <c r="JGJ79" s="1474" t="s">
        <v>1830</v>
      </c>
      <c r="JGK79" s="1474" t="s">
        <v>1830</v>
      </c>
      <c r="JGL79" s="1474" t="s">
        <v>1830</v>
      </c>
      <c r="JGM79" s="1474" t="s">
        <v>1830</v>
      </c>
      <c r="JGN79" s="1474" t="s">
        <v>1830</v>
      </c>
      <c r="JGO79" s="1474" t="s">
        <v>1830</v>
      </c>
      <c r="JGP79" s="1474" t="s">
        <v>1830</v>
      </c>
      <c r="JGQ79" s="1474" t="s">
        <v>1830</v>
      </c>
      <c r="JGR79" s="1474" t="s">
        <v>1830</v>
      </c>
      <c r="JGS79" s="1474" t="s">
        <v>1830</v>
      </c>
      <c r="JGT79" s="1474" t="s">
        <v>1830</v>
      </c>
      <c r="JGU79" s="1474" t="s">
        <v>1830</v>
      </c>
      <c r="JGV79" s="1474" t="s">
        <v>1830</v>
      </c>
      <c r="JGW79" s="1474" t="s">
        <v>1830</v>
      </c>
      <c r="JGX79" s="1474" t="s">
        <v>1830</v>
      </c>
      <c r="JGY79" s="1474" t="s">
        <v>1830</v>
      </c>
      <c r="JGZ79" s="1474" t="s">
        <v>1830</v>
      </c>
      <c r="JHA79" s="1474" t="s">
        <v>1830</v>
      </c>
      <c r="JHB79" s="1474" t="s">
        <v>1830</v>
      </c>
      <c r="JHC79" s="1474" t="s">
        <v>1830</v>
      </c>
      <c r="JHD79" s="1474" t="s">
        <v>1830</v>
      </c>
      <c r="JHE79" s="1474" t="s">
        <v>1830</v>
      </c>
      <c r="JHF79" s="1474" t="s">
        <v>1830</v>
      </c>
      <c r="JHG79" s="1474" t="s">
        <v>1830</v>
      </c>
      <c r="JHH79" s="1474" t="s">
        <v>1830</v>
      </c>
      <c r="JHI79" s="1474" t="s">
        <v>1830</v>
      </c>
      <c r="JHJ79" s="1474" t="s">
        <v>1830</v>
      </c>
      <c r="JHK79" s="1474" t="s">
        <v>1830</v>
      </c>
      <c r="JHL79" s="1474" t="s">
        <v>1830</v>
      </c>
      <c r="JHM79" s="1474" t="s">
        <v>1830</v>
      </c>
      <c r="JHN79" s="1474" t="s">
        <v>1830</v>
      </c>
      <c r="JHO79" s="1474" t="s">
        <v>1830</v>
      </c>
      <c r="JHP79" s="1474" t="s">
        <v>1830</v>
      </c>
      <c r="JHQ79" s="1474" t="s">
        <v>1830</v>
      </c>
      <c r="JHR79" s="1474" t="s">
        <v>1830</v>
      </c>
      <c r="JHS79" s="1474" t="s">
        <v>1830</v>
      </c>
      <c r="JHT79" s="1474" t="s">
        <v>1830</v>
      </c>
      <c r="JHU79" s="1474" t="s">
        <v>1830</v>
      </c>
      <c r="JHV79" s="1474" t="s">
        <v>1830</v>
      </c>
      <c r="JHW79" s="1474" t="s">
        <v>1830</v>
      </c>
      <c r="JHX79" s="1474" t="s">
        <v>1830</v>
      </c>
      <c r="JHY79" s="1474" t="s">
        <v>1830</v>
      </c>
      <c r="JHZ79" s="1474" t="s">
        <v>1830</v>
      </c>
      <c r="JIA79" s="1474" t="s">
        <v>1830</v>
      </c>
      <c r="JIB79" s="1474" t="s">
        <v>1830</v>
      </c>
      <c r="JIC79" s="1474" t="s">
        <v>1830</v>
      </c>
      <c r="JID79" s="1474" t="s">
        <v>1830</v>
      </c>
      <c r="JIE79" s="1474" t="s">
        <v>1830</v>
      </c>
      <c r="JIF79" s="1474" t="s">
        <v>1830</v>
      </c>
      <c r="JIG79" s="1474" t="s">
        <v>1830</v>
      </c>
      <c r="JIH79" s="1474" t="s">
        <v>1830</v>
      </c>
      <c r="JII79" s="1474" t="s">
        <v>1830</v>
      </c>
      <c r="JIJ79" s="1474" t="s">
        <v>1830</v>
      </c>
      <c r="JIK79" s="1474" t="s">
        <v>1830</v>
      </c>
      <c r="JIL79" s="1474" t="s">
        <v>1830</v>
      </c>
      <c r="JIM79" s="1474" t="s">
        <v>1830</v>
      </c>
      <c r="JIN79" s="1474" t="s">
        <v>1830</v>
      </c>
      <c r="JIO79" s="1474" t="s">
        <v>1830</v>
      </c>
      <c r="JIP79" s="1474" t="s">
        <v>1830</v>
      </c>
      <c r="JIQ79" s="1474" t="s">
        <v>1830</v>
      </c>
      <c r="JIR79" s="1474" t="s">
        <v>1830</v>
      </c>
      <c r="JIS79" s="1474" t="s">
        <v>1830</v>
      </c>
      <c r="JIT79" s="1474" t="s">
        <v>1830</v>
      </c>
      <c r="JIU79" s="1474" t="s">
        <v>1830</v>
      </c>
      <c r="JIV79" s="1474" t="s">
        <v>1830</v>
      </c>
      <c r="JIW79" s="1474" t="s">
        <v>1830</v>
      </c>
      <c r="JIX79" s="1474" t="s">
        <v>1830</v>
      </c>
      <c r="JIY79" s="1474" t="s">
        <v>1830</v>
      </c>
      <c r="JIZ79" s="1474" t="s">
        <v>1830</v>
      </c>
      <c r="JJA79" s="1474" t="s">
        <v>1830</v>
      </c>
      <c r="JJB79" s="1474" t="s">
        <v>1830</v>
      </c>
      <c r="JJC79" s="1474" t="s">
        <v>1830</v>
      </c>
      <c r="JJD79" s="1474" t="s">
        <v>1830</v>
      </c>
      <c r="JJE79" s="1474" t="s">
        <v>1830</v>
      </c>
      <c r="JJF79" s="1474" t="s">
        <v>1830</v>
      </c>
      <c r="JJG79" s="1474" t="s">
        <v>1830</v>
      </c>
      <c r="JJH79" s="1474" t="s">
        <v>1830</v>
      </c>
      <c r="JJI79" s="1474" t="s">
        <v>1830</v>
      </c>
      <c r="JJJ79" s="1474" t="s">
        <v>1830</v>
      </c>
      <c r="JJK79" s="1474" t="s">
        <v>1830</v>
      </c>
      <c r="JJL79" s="1474" t="s">
        <v>1830</v>
      </c>
      <c r="JJM79" s="1474" t="s">
        <v>1830</v>
      </c>
      <c r="JJN79" s="1474" t="s">
        <v>1830</v>
      </c>
      <c r="JJO79" s="1474" t="s">
        <v>1830</v>
      </c>
      <c r="JJP79" s="1474" t="s">
        <v>1830</v>
      </c>
      <c r="JJQ79" s="1474" t="s">
        <v>1830</v>
      </c>
      <c r="JJR79" s="1474" t="s">
        <v>1830</v>
      </c>
      <c r="JJS79" s="1474" t="s">
        <v>1830</v>
      </c>
      <c r="JJT79" s="1474" t="s">
        <v>1830</v>
      </c>
      <c r="JJU79" s="1474" t="s">
        <v>1830</v>
      </c>
      <c r="JJV79" s="1474" t="s">
        <v>1830</v>
      </c>
      <c r="JJW79" s="1474" t="s">
        <v>1830</v>
      </c>
      <c r="JJX79" s="1474" t="s">
        <v>1830</v>
      </c>
      <c r="JJY79" s="1474" t="s">
        <v>1830</v>
      </c>
      <c r="JJZ79" s="1474" t="s">
        <v>1830</v>
      </c>
      <c r="JKA79" s="1474" t="s">
        <v>1830</v>
      </c>
      <c r="JKB79" s="1474" t="s">
        <v>1830</v>
      </c>
      <c r="JKC79" s="1474" t="s">
        <v>1830</v>
      </c>
      <c r="JKD79" s="1474" t="s">
        <v>1830</v>
      </c>
      <c r="JKE79" s="1474" t="s">
        <v>1830</v>
      </c>
      <c r="JKF79" s="1474" t="s">
        <v>1830</v>
      </c>
      <c r="JKG79" s="1474" t="s">
        <v>1830</v>
      </c>
      <c r="JKH79" s="1474" t="s">
        <v>1830</v>
      </c>
      <c r="JKI79" s="1474" t="s">
        <v>1830</v>
      </c>
      <c r="JKJ79" s="1474" t="s">
        <v>1830</v>
      </c>
      <c r="JKK79" s="1474" t="s">
        <v>1830</v>
      </c>
      <c r="JKL79" s="1474" t="s">
        <v>1830</v>
      </c>
      <c r="JKM79" s="1474" t="s">
        <v>1830</v>
      </c>
      <c r="JKN79" s="1474" t="s">
        <v>1830</v>
      </c>
      <c r="JKO79" s="1474" t="s">
        <v>1830</v>
      </c>
      <c r="JKP79" s="1474" t="s">
        <v>1830</v>
      </c>
      <c r="JKQ79" s="1474" t="s">
        <v>1830</v>
      </c>
      <c r="JKR79" s="1474" t="s">
        <v>1830</v>
      </c>
      <c r="JKS79" s="1474" t="s">
        <v>1830</v>
      </c>
      <c r="JKT79" s="1474" t="s">
        <v>1830</v>
      </c>
      <c r="JKU79" s="1474" t="s">
        <v>1830</v>
      </c>
      <c r="JKV79" s="1474" t="s">
        <v>1830</v>
      </c>
      <c r="JKW79" s="1474" t="s">
        <v>1830</v>
      </c>
      <c r="JKX79" s="1474" t="s">
        <v>1830</v>
      </c>
      <c r="JKY79" s="1474" t="s">
        <v>1830</v>
      </c>
      <c r="JKZ79" s="1474" t="s">
        <v>1830</v>
      </c>
      <c r="JLA79" s="1474" t="s">
        <v>1830</v>
      </c>
      <c r="JLB79" s="1474" t="s">
        <v>1830</v>
      </c>
      <c r="JLC79" s="1474" t="s">
        <v>1830</v>
      </c>
      <c r="JLD79" s="1474" t="s">
        <v>1830</v>
      </c>
      <c r="JLE79" s="1474" t="s">
        <v>1830</v>
      </c>
      <c r="JLF79" s="1474" t="s">
        <v>1830</v>
      </c>
      <c r="JLG79" s="1474" t="s">
        <v>1830</v>
      </c>
      <c r="JLH79" s="1474" t="s">
        <v>1830</v>
      </c>
      <c r="JLI79" s="1474" t="s">
        <v>1830</v>
      </c>
      <c r="JLJ79" s="1474" t="s">
        <v>1830</v>
      </c>
      <c r="JLK79" s="1474" t="s">
        <v>1830</v>
      </c>
      <c r="JLL79" s="1474" t="s">
        <v>1830</v>
      </c>
      <c r="JLM79" s="1474" t="s">
        <v>1830</v>
      </c>
      <c r="JLN79" s="1474" t="s">
        <v>1830</v>
      </c>
      <c r="JLO79" s="1474" t="s">
        <v>1830</v>
      </c>
      <c r="JLP79" s="1474" t="s">
        <v>1830</v>
      </c>
      <c r="JLQ79" s="1474" t="s">
        <v>1830</v>
      </c>
      <c r="JLR79" s="1474" t="s">
        <v>1830</v>
      </c>
      <c r="JLS79" s="1474" t="s">
        <v>1830</v>
      </c>
      <c r="JLT79" s="1474" t="s">
        <v>1830</v>
      </c>
      <c r="JLU79" s="1474" t="s">
        <v>1830</v>
      </c>
      <c r="JLV79" s="1474" t="s">
        <v>1830</v>
      </c>
      <c r="JLW79" s="1474" t="s">
        <v>1830</v>
      </c>
      <c r="JLX79" s="1474" t="s">
        <v>1830</v>
      </c>
      <c r="JLY79" s="1474" t="s">
        <v>1830</v>
      </c>
      <c r="JLZ79" s="1474" t="s">
        <v>1830</v>
      </c>
      <c r="JMA79" s="1474" t="s">
        <v>1830</v>
      </c>
      <c r="JMB79" s="1474" t="s">
        <v>1830</v>
      </c>
      <c r="JMC79" s="1474" t="s">
        <v>1830</v>
      </c>
      <c r="JMD79" s="1474" t="s">
        <v>1830</v>
      </c>
      <c r="JME79" s="1474" t="s">
        <v>1830</v>
      </c>
      <c r="JMF79" s="1474" t="s">
        <v>1830</v>
      </c>
      <c r="JMG79" s="1474" t="s">
        <v>1830</v>
      </c>
      <c r="JMH79" s="1474" t="s">
        <v>1830</v>
      </c>
      <c r="JMI79" s="1474" t="s">
        <v>1830</v>
      </c>
      <c r="JMJ79" s="1474" t="s">
        <v>1830</v>
      </c>
      <c r="JMK79" s="1474" t="s">
        <v>1830</v>
      </c>
      <c r="JML79" s="1474" t="s">
        <v>1830</v>
      </c>
      <c r="JMM79" s="1474" t="s">
        <v>1830</v>
      </c>
      <c r="JMN79" s="1474" t="s">
        <v>1830</v>
      </c>
      <c r="JMO79" s="1474" t="s">
        <v>1830</v>
      </c>
      <c r="JMP79" s="1474" t="s">
        <v>1830</v>
      </c>
      <c r="JMQ79" s="1474" t="s">
        <v>1830</v>
      </c>
      <c r="JMR79" s="1474" t="s">
        <v>1830</v>
      </c>
      <c r="JMS79" s="1474" t="s">
        <v>1830</v>
      </c>
      <c r="JMT79" s="1474" t="s">
        <v>1830</v>
      </c>
      <c r="JMU79" s="1474" t="s">
        <v>1830</v>
      </c>
      <c r="JMV79" s="1474" t="s">
        <v>1830</v>
      </c>
      <c r="JMW79" s="1474" t="s">
        <v>1830</v>
      </c>
      <c r="JMX79" s="1474" t="s">
        <v>1830</v>
      </c>
      <c r="JMY79" s="1474" t="s">
        <v>1830</v>
      </c>
      <c r="JMZ79" s="1474" t="s">
        <v>1830</v>
      </c>
      <c r="JNA79" s="1474" t="s">
        <v>1830</v>
      </c>
      <c r="JNB79" s="1474" t="s">
        <v>1830</v>
      </c>
      <c r="JNC79" s="1474" t="s">
        <v>1830</v>
      </c>
      <c r="JND79" s="1474" t="s">
        <v>1830</v>
      </c>
      <c r="JNE79" s="1474" t="s">
        <v>1830</v>
      </c>
      <c r="JNF79" s="1474" t="s">
        <v>1830</v>
      </c>
      <c r="JNG79" s="1474" t="s">
        <v>1830</v>
      </c>
      <c r="JNH79" s="1474" t="s">
        <v>1830</v>
      </c>
      <c r="JNI79" s="1474" t="s">
        <v>1830</v>
      </c>
      <c r="JNJ79" s="1474" t="s">
        <v>1830</v>
      </c>
      <c r="JNK79" s="1474" t="s">
        <v>1830</v>
      </c>
      <c r="JNL79" s="1474" t="s">
        <v>1830</v>
      </c>
      <c r="JNM79" s="1474" t="s">
        <v>1830</v>
      </c>
      <c r="JNN79" s="1474" t="s">
        <v>1830</v>
      </c>
      <c r="JNO79" s="1474" t="s">
        <v>1830</v>
      </c>
      <c r="JNP79" s="1474" t="s">
        <v>1830</v>
      </c>
      <c r="JNQ79" s="1474" t="s">
        <v>1830</v>
      </c>
      <c r="JNR79" s="1474" t="s">
        <v>1830</v>
      </c>
      <c r="JNS79" s="1474" t="s">
        <v>1830</v>
      </c>
      <c r="JNT79" s="1474" t="s">
        <v>1830</v>
      </c>
      <c r="JNU79" s="1474" t="s">
        <v>1830</v>
      </c>
      <c r="JNV79" s="1474" t="s">
        <v>1830</v>
      </c>
      <c r="JNW79" s="1474" t="s">
        <v>1830</v>
      </c>
      <c r="JNX79" s="1474" t="s">
        <v>1830</v>
      </c>
      <c r="JNY79" s="1474" t="s">
        <v>1830</v>
      </c>
      <c r="JNZ79" s="1474" t="s">
        <v>1830</v>
      </c>
      <c r="JOA79" s="1474" t="s">
        <v>1830</v>
      </c>
      <c r="JOB79" s="1474" t="s">
        <v>1830</v>
      </c>
      <c r="JOC79" s="1474" t="s">
        <v>1830</v>
      </c>
      <c r="JOD79" s="1474" t="s">
        <v>1830</v>
      </c>
      <c r="JOE79" s="1474" t="s">
        <v>1830</v>
      </c>
      <c r="JOF79" s="1474" t="s">
        <v>1830</v>
      </c>
      <c r="JOG79" s="1474" t="s">
        <v>1830</v>
      </c>
      <c r="JOH79" s="1474" t="s">
        <v>1830</v>
      </c>
      <c r="JOI79" s="1474" t="s">
        <v>1830</v>
      </c>
      <c r="JOJ79" s="1474" t="s">
        <v>1830</v>
      </c>
      <c r="JOK79" s="1474" t="s">
        <v>1830</v>
      </c>
      <c r="JOL79" s="1474" t="s">
        <v>1830</v>
      </c>
      <c r="JOM79" s="1474" t="s">
        <v>1830</v>
      </c>
      <c r="JON79" s="1474" t="s">
        <v>1830</v>
      </c>
      <c r="JOO79" s="1474" t="s">
        <v>1830</v>
      </c>
      <c r="JOP79" s="1474" t="s">
        <v>1830</v>
      </c>
      <c r="JOQ79" s="1474" t="s">
        <v>1830</v>
      </c>
      <c r="JOR79" s="1474" t="s">
        <v>1830</v>
      </c>
      <c r="JOS79" s="1474" t="s">
        <v>1830</v>
      </c>
      <c r="JOT79" s="1474" t="s">
        <v>1830</v>
      </c>
      <c r="JOU79" s="1474" t="s">
        <v>1830</v>
      </c>
      <c r="JOV79" s="1474" t="s">
        <v>1830</v>
      </c>
      <c r="JOW79" s="1474" t="s">
        <v>1830</v>
      </c>
      <c r="JOX79" s="1474" t="s">
        <v>1830</v>
      </c>
      <c r="JOY79" s="1474" t="s">
        <v>1830</v>
      </c>
      <c r="JOZ79" s="1474" t="s">
        <v>1830</v>
      </c>
      <c r="JPA79" s="1474" t="s">
        <v>1830</v>
      </c>
      <c r="JPB79" s="1474" t="s">
        <v>1830</v>
      </c>
      <c r="JPC79" s="1474" t="s">
        <v>1830</v>
      </c>
      <c r="JPD79" s="1474" t="s">
        <v>1830</v>
      </c>
      <c r="JPE79" s="1474" t="s">
        <v>1830</v>
      </c>
      <c r="JPF79" s="1474" t="s">
        <v>1830</v>
      </c>
      <c r="JPG79" s="1474" t="s">
        <v>1830</v>
      </c>
      <c r="JPH79" s="1474" t="s">
        <v>1830</v>
      </c>
      <c r="JPI79" s="1474" t="s">
        <v>1830</v>
      </c>
      <c r="JPJ79" s="1474" t="s">
        <v>1830</v>
      </c>
      <c r="JPK79" s="1474" t="s">
        <v>1830</v>
      </c>
      <c r="JPL79" s="1474" t="s">
        <v>1830</v>
      </c>
      <c r="JPM79" s="1474" t="s">
        <v>1830</v>
      </c>
      <c r="JPN79" s="1474" t="s">
        <v>1830</v>
      </c>
      <c r="JPO79" s="1474" t="s">
        <v>1830</v>
      </c>
      <c r="JPP79" s="1474" t="s">
        <v>1830</v>
      </c>
      <c r="JPQ79" s="1474" t="s">
        <v>1830</v>
      </c>
      <c r="JPR79" s="1474" t="s">
        <v>1830</v>
      </c>
      <c r="JPS79" s="1474" t="s">
        <v>1830</v>
      </c>
      <c r="JPT79" s="1474" t="s">
        <v>1830</v>
      </c>
      <c r="JPU79" s="1474" t="s">
        <v>1830</v>
      </c>
      <c r="JPV79" s="1474" t="s">
        <v>1830</v>
      </c>
      <c r="JPW79" s="1474" t="s">
        <v>1830</v>
      </c>
      <c r="JPX79" s="1474" t="s">
        <v>1830</v>
      </c>
      <c r="JPY79" s="1474" t="s">
        <v>1830</v>
      </c>
      <c r="JPZ79" s="1474" t="s">
        <v>1830</v>
      </c>
      <c r="JQA79" s="1474" t="s">
        <v>1830</v>
      </c>
      <c r="JQB79" s="1474" t="s">
        <v>1830</v>
      </c>
      <c r="JQC79" s="1474" t="s">
        <v>1830</v>
      </c>
      <c r="JQD79" s="1474" t="s">
        <v>1830</v>
      </c>
      <c r="JQE79" s="1474" t="s">
        <v>1830</v>
      </c>
      <c r="JQF79" s="1474" t="s">
        <v>1830</v>
      </c>
      <c r="JQG79" s="1474" t="s">
        <v>1830</v>
      </c>
      <c r="JQH79" s="1474" t="s">
        <v>1830</v>
      </c>
      <c r="JQI79" s="1474" t="s">
        <v>1830</v>
      </c>
      <c r="JQJ79" s="1474" t="s">
        <v>1830</v>
      </c>
      <c r="JQK79" s="1474" t="s">
        <v>1830</v>
      </c>
      <c r="JQL79" s="1474" t="s">
        <v>1830</v>
      </c>
      <c r="JQM79" s="1474" t="s">
        <v>1830</v>
      </c>
      <c r="JQN79" s="1474" t="s">
        <v>1830</v>
      </c>
      <c r="JQO79" s="1474" t="s">
        <v>1830</v>
      </c>
      <c r="JQP79" s="1474" t="s">
        <v>1830</v>
      </c>
      <c r="JQQ79" s="1474" t="s">
        <v>1830</v>
      </c>
      <c r="JQR79" s="1474" t="s">
        <v>1830</v>
      </c>
      <c r="JQS79" s="1474" t="s">
        <v>1830</v>
      </c>
      <c r="JQT79" s="1474" t="s">
        <v>1830</v>
      </c>
      <c r="JQU79" s="1474" t="s">
        <v>1830</v>
      </c>
      <c r="JQV79" s="1474" t="s">
        <v>1830</v>
      </c>
      <c r="JQW79" s="1474" t="s">
        <v>1830</v>
      </c>
      <c r="JQX79" s="1474" t="s">
        <v>1830</v>
      </c>
      <c r="JQY79" s="1474" t="s">
        <v>1830</v>
      </c>
      <c r="JQZ79" s="1474" t="s">
        <v>1830</v>
      </c>
      <c r="JRA79" s="1474" t="s">
        <v>1830</v>
      </c>
      <c r="JRB79" s="1474" t="s">
        <v>1830</v>
      </c>
      <c r="JRC79" s="1474" t="s">
        <v>1830</v>
      </c>
      <c r="JRD79" s="1474" t="s">
        <v>1830</v>
      </c>
      <c r="JRE79" s="1474" t="s">
        <v>1830</v>
      </c>
      <c r="JRF79" s="1474" t="s">
        <v>1830</v>
      </c>
      <c r="JRG79" s="1474" t="s">
        <v>1830</v>
      </c>
      <c r="JRH79" s="1474" t="s">
        <v>1830</v>
      </c>
      <c r="JRI79" s="1474" t="s">
        <v>1830</v>
      </c>
      <c r="JRJ79" s="1474" t="s">
        <v>1830</v>
      </c>
      <c r="JRK79" s="1474" t="s">
        <v>1830</v>
      </c>
      <c r="JRL79" s="1474" t="s">
        <v>1830</v>
      </c>
      <c r="JRM79" s="1474" t="s">
        <v>1830</v>
      </c>
      <c r="JRN79" s="1474" t="s">
        <v>1830</v>
      </c>
      <c r="JRO79" s="1474" t="s">
        <v>1830</v>
      </c>
      <c r="JRP79" s="1474" t="s">
        <v>1830</v>
      </c>
      <c r="JRQ79" s="1474" t="s">
        <v>1830</v>
      </c>
      <c r="JRR79" s="1474" t="s">
        <v>1830</v>
      </c>
      <c r="JRS79" s="1474" t="s">
        <v>1830</v>
      </c>
      <c r="JRT79" s="1474" t="s">
        <v>1830</v>
      </c>
      <c r="JRU79" s="1474" t="s">
        <v>1830</v>
      </c>
      <c r="JRV79" s="1474" t="s">
        <v>1830</v>
      </c>
      <c r="JRW79" s="1474" t="s">
        <v>1830</v>
      </c>
      <c r="JRX79" s="1474" t="s">
        <v>1830</v>
      </c>
      <c r="JRY79" s="1474" t="s">
        <v>1830</v>
      </c>
      <c r="JRZ79" s="1474" t="s">
        <v>1830</v>
      </c>
      <c r="JSA79" s="1474" t="s">
        <v>1830</v>
      </c>
      <c r="JSB79" s="1474" t="s">
        <v>1830</v>
      </c>
      <c r="JSC79" s="1474" t="s">
        <v>1830</v>
      </c>
      <c r="JSD79" s="1474" t="s">
        <v>1830</v>
      </c>
      <c r="JSE79" s="1474" t="s">
        <v>1830</v>
      </c>
      <c r="JSF79" s="1474" t="s">
        <v>1830</v>
      </c>
      <c r="JSG79" s="1474" t="s">
        <v>1830</v>
      </c>
      <c r="JSH79" s="1474" t="s">
        <v>1830</v>
      </c>
      <c r="JSI79" s="1474" t="s">
        <v>1830</v>
      </c>
      <c r="JSJ79" s="1474" t="s">
        <v>1830</v>
      </c>
      <c r="JSK79" s="1474" t="s">
        <v>1830</v>
      </c>
      <c r="JSL79" s="1474" t="s">
        <v>1830</v>
      </c>
      <c r="JSM79" s="1474" t="s">
        <v>1830</v>
      </c>
      <c r="JSN79" s="1474" t="s">
        <v>1830</v>
      </c>
      <c r="JSO79" s="1474" t="s">
        <v>1830</v>
      </c>
      <c r="JSP79" s="1474" t="s">
        <v>1830</v>
      </c>
      <c r="JSQ79" s="1474" t="s">
        <v>1830</v>
      </c>
      <c r="JSR79" s="1474" t="s">
        <v>1830</v>
      </c>
      <c r="JSS79" s="1474" t="s">
        <v>1830</v>
      </c>
      <c r="JST79" s="1474" t="s">
        <v>1830</v>
      </c>
      <c r="JSU79" s="1474" t="s">
        <v>1830</v>
      </c>
      <c r="JSV79" s="1474" t="s">
        <v>1830</v>
      </c>
      <c r="JSW79" s="1474" t="s">
        <v>1830</v>
      </c>
      <c r="JSX79" s="1474" t="s">
        <v>1830</v>
      </c>
      <c r="JSY79" s="1474" t="s">
        <v>1830</v>
      </c>
      <c r="JSZ79" s="1474" t="s">
        <v>1830</v>
      </c>
      <c r="JTA79" s="1474" t="s">
        <v>1830</v>
      </c>
      <c r="JTB79" s="1474" t="s">
        <v>1830</v>
      </c>
      <c r="JTC79" s="1474" t="s">
        <v>1830</v>
      </c>
      <c r="JTD79" s="1474" t="s">
        <v>1830</v>
      </c>
      <c r="JTE79" s="1474" t="s">
        <v>1830</v>
      </c>
      <c r="JTF79" s="1474" t="s">
        <v>1830</v>
      </c>
      <c r="JTG79" s="1474" t="s">
        <v>1830</v>
      </c>
      <c r="JTH79" s="1474" t="s">
        <v>1830</v>
      </c>
      <c r="JTI79" s="1474" t="s">
        <v>1830</v>
      </c>
      <c r="JTJ79" s="1474" t="s">
        <v>1830</v>
      </c>
      <c r="JTK79" s="1474" t="s">
        <v>1830</v>
      </c>
      <c r="JTL79" s="1474" t="s">
        <v>1830</v>
      </c>
      <c r="JTM79" s="1474" t="s">
        <v>1830</v>
      </c>
      <c r="JTN79" s="1474" t="s">
        <v>1830</v>
      </c>
      <c r="JTO79" s="1474" t="s">
        <v>1830</v>
      </c>
      <c r="JTP79" s="1474" t="s">
        <v>1830</v>
      </c>
      <c r="JTQ79" s="1474" t="s">
        <v>1830</v>
      </c>
      <c r="JTR79" s="1474" t="s">
        <v>1830</v>
      </c>
      <c r="JTS79" s="1474" t="s">
        <v>1830</v>
      </c>
      <c r="JTT79" s="1474" t="s">
        <v>1830</v>
      </c>
      <c r="JTU79" s="1474" t="s">
        <v>1830</v>
      </c>
      <c r="JTV79" s="1474" t="s">
        <v>1830</v>
      </c>
      <c r="JTW79" s="1474" t="s">
        <v>1830</v>
      </c>
      <c r="JTX79" s="1474" t="s">
        <v>1830</v>
      </c>
      <c r="JTY79" s="1474" t="s">
        <v>1830</v>
      </c>
      <c r="JTZ79" s="1474" t="s">
        <v>1830</v>
      </c>
      <c r="JUA79" s="1474" t="s">
        <v>1830</v>
      </c>
      <c r="JUB79" s="1474" t="s">
        <v>1830</v>
      </c>
      <c r="JUC79" s="1474" t="s">
        <v>1830</v>
      </c>
      <c r="JUD79" s="1474" t="s">
        <v>1830</v>
      </c>
      <c r="JUE79" s="1474" t="s">
        <v>1830</v>
      </c>
      <c r="JUF79" s="1474" t="s">
        <v>1830</v>
      </c>
      <c r="JUG79" s="1474" t="s">
        <v>1830</v>
      </c>
      <c r="JUH79" s="1474" t="s">
        <v>1830</v>
      </c>
      <c r="JUI79" s="1474" t="s">
        <v>1830</v>
      </c>
      <c r="JUJ79" s="1474" t="s">
        <v>1830</v>
      </c>
      <c r="JUK79" s="1474" t="s">
        <v>1830</v>
      </c>
      <c r="JUL79" s="1474" t="s">
        <v>1830</v>
      </c>
      <c r="JUM79" s="1474" t="s">
        <v>1830</v>
      </c>
      <c r="JUN79" s="1474" t="s">
        <v>1830</v>
      </c>
      <c r="JUO79" s="1474" t="s">
        <v>1830</v>
      </c>
      <c r="JUP79" s="1474" t="s">
        <v>1830</v>
      </c>
      <c r="JUQ79" s="1474" t="s">
        <v>1830</v>
      </c>
      <c r="JUR79" s="1474" t="s">
        <v>1830</v>
      </c>
      <c r="JUS79" s="1474" t="s">
        <v>1830</v>
      </c>
      <c r="JUT79" s="1474" t="s">
        <v>1830</v>
      </c>
      <c r="JUU79" s="1474" t="s">
        <v>1830</v>
      </c>
      <c r="JUV79" s="1474" t="s">
        <v>1830</v>
      </c>
      <c r="JUW79" s="1474" t="s">
        <v>1830</v>
      </c>
      <c r="JUX79" s="1474" t="s">
        <v>1830</v>
      </c>
      <c r="JUY79" s="1474" t="s">
        <v>1830</v>
      </c>
      <c r="JUZ79" s="1474" t="s">
        <v>1830</v>
      </c>
      <c r="JVA79" s="1474" t="s">
        <v>1830</v>
      </c>
      <c r="JVB79" s="1474" t="s">
        <v>1830</v>
      </c>
      <c r="JVC79" s="1474" t="s">
        <v>1830</v>
      </c>
      <c r="JVD79" s="1474" t="s">
        <v>1830</v>
      </c>
      <c r="JVE79" s="1474" t="s">
        <v>1830</v>
      </c>
      <c r="JVF79" s="1474" t="s">
        <v>1830</v>
      </c>
      <c r="JVG79" s="1474" t="s">
        <v>1830</v>
      </c>
      <c r="JVH79" s="1474" t="s">
        <v>1830</v>
      </c>
      <c r="JVI79" s="1474" t="s">
        <v>1830</v>
      </c>
      <c r="JVJ79" s="1474" t="s">
        <v>1830</v>
      </c>
      <c r="JVK79" s="1474" t="s">
        <v>1830</v>
      </c>
      <c r="JVL79" s="1474" t="s">
        <v>1830</v>
      </c>
      <c r="JVM79" s="1474" t="s">
        <v>1830</v>
      </c>
      <c r="JVN79" s="1474" t="s">
        <v>1830</v>
      </c>
      <c r="JVO79" s="1474" t="s">
        <v>1830</v>
      </c>
      <c r="JVP79" s="1474" t="s">
        <v>1830</v>
      </c>
      <c r="JVQ79" s="1474" t="s">
        <v>1830</v>
      </c>
      <c r="JVR79" s="1474" t="s">
        <v>1830</v>
      </c>
      <c r="JVS79" s="1474" t="s">
        <v>1830</v>
      </c>
      <c r="JVT79" s="1474" t="s">
        <v>1830</v>
      </c>
      <c r="JVU79" s="1474" t="s">
        <v>1830</v>
      </c>
      <c r="JVV79" s="1474" t="s">
        <v>1830</v>
      </c>
      <c r="JVW79" s="1474" t="s">
        <v>1830</v>
      </c>
      <c r="JVX79" s="1474" t="s">
        <v>1830</v>
      </c>
      <c r="JVY79" s="1474" t="s">
        <v>1830</v>
      </c>
      <c r="JVZ79" s="1474" t="s">
        <v>1830</v>
      </c>
      <c r="JWA79" s="1474" t="s">
        <v>1830</v>
      </c>
      <c r="JWB79" s="1474" t="s">
        <v>1830</v>
      </c>
      <c r="JWC79" s="1474" t="s">
        <v>1830</v>
      </c>
      <c r="JWD79" s="1474" t="s">
        <v>1830</v>
      </c>
      <c r="JWE79" s="1474" t="s">
        <v>1830</v>
      </c>
      <c r="JWF79" s="1474" t="s">
        <v>1830</v>
      </c>
      <c r="JWG79" s="1474" t="s">
        <v>1830</v>
      </c>
      <c r="JWH79" s="1474" t="s">
        <v>1830</v>
      </c>
      <c r="JWI79" s="1474" t="s">
        <v>1830</v>
      </c>
      <c r="JWJ79" s="1474" t="s">
        <v>1830</v>
      </c>
      <c r="JWK79" s="1474" t="s">
        <v>1830</v>
      </c>
      <c r="JWL79" s="1474" t="s">
        <v>1830</v>
      </c>
      <c r="JWM79" s="1474" t="s">
        <v>1830</v>
      </c>
      <c r="JWN79" s="1474" t="s">
        <v>1830</v>
      </c>
      <c r="JWO79" s="1474" t="s">
        <v>1830</v>
      </c>
      <c r="JWP79" s="1474" t="s">
        <v>1830</v>
      </c>
      <c r="JWQ79" s="1474" t="s">
        <v>1830</v>
      </c>
      <c r="JWR79" s="1474" t="s">
        <v>1830</v>
      </c>
      <c r="JWS79" s="1474" t="s">
        <v>1830</v>
      </c>
      <c r="JWT79" s="1474" t="s">
        <v>1830</v>
      </c>
      <c r="JWU79" s="1474" t="s">
        <v>1830</v>
      </c>
      <c r="JWV79" s="1474" t="s">
        <v>1830</v>
      </c>
      <c r="JWW79" s="1474" t="s">
        <v>1830</v>
      </c>
      <c r="JWX79" s="1474" t="s">
        <v>1830</v>
      </c>
      <c r="JWY79" s="1474" t="s">
        <v>1830</v>
      </c>
      <c r="JWZ79" s="1474" t="s">
        <v>1830</v>
      </c>
      <c r="JXA79" s="1474" t="s">
        <v>1830</v>
      </c>
      <c r="JXB79" s="1474" t="s">
        <v>1830</v>
      </c>
      <c r="JXC79" s="1474" t="s">
        <v>1830</v>
      </c>
      <c r="JXD79" s="1474" t="s">
        <v>1830</v>
      </c>
      <c r="JXE79" s="1474" t="s">
        <v>1830</v>
      </c>
      <c r="JXF79" s="1474" t="s">
        <v>1830</v>
      </c>
      <c r="JXG79" s="1474" t="s">
        <v>1830</v>
      </c>
      <c r="JXH79" s="1474" t="s">
        <v>1830</v>
      </c>
      <c r="JXI79" s="1474" t="s">
        <v>1830</v>
      </c>
      <c r="JXJ79" s="1474" t="s">
        <v>1830</v>
      </c>
      <c r="JXK79" s="1474" t="s">
        <v>1830</v>
      </c>
      <c r="JXL79" s="1474" t="s">
        <v>1830</v>
      </c>
      <c r="JXM79" s="1474" t="s">
        <v>1830</v>
      </c>
      <c r="JXN79" s="1474" t="s">
        <v>1830</v>
      </c>
      <c r="JXO79" s="1474" t="s">
        <v>1830</v>
      </c>
      <c r="JXP79" s="1474" t="s">
        <v>1830</v>
      </c>
      <c r="JXQ79" s="1474" t="s">
        <v>1830</v>
      </c>
      <c r="JXR79" s="1474" t="s">
        <v>1830</v>
      </c>
      <c r="JXS79" s="1474" t="s">
        <v>1830</v>
      </c>
      <c r="JXT79" s="1474" t="s">
        <v>1830</v>
      </c>
      <c r="JXU79" s="1474" t="s">
        <v>1830</v>
      </c>
      <c r="JXV79" s="1474" t="s">
        <v>1830</v>
      </c>
      <c r="JXW79" s="1474" t="s">
        <v>1830</v>
      </c>
      <c r="JXX79" s="1474" t="s">
        <v>1830</v>
      </c>
      <c r="JXY79" s="1474" t="s">
        <v>1830</v>
      </c>
      <c r="JXZ79" s="1474" t="s">
        <v>1830</v>
      </c>
      <c r="JYA79" s="1474" t="s">
        <v>1830</v>
      </c>
      <c r="JYB79" s="1474" t="s">
        <v>1830</v>
      </c>
      <c r="JYC79" s="1474" t="s">
        <v>1830</v>
      </c>
      <c r="JYD79" s="1474" t="s">
        <v>1830</v>
      </c>
      <c r="JYE79" s="1474" t="s">
        <v>1830</v>
      </c>
      <c r="JYF79" s="1474" t="s">
        <v>1830</v>
      </c>
      <c r="JYG79" s="1474" t="s">
        <v>1830</v>
      </c>
      <c r="JYH79" s="1474" t="s">
        <v>1830</v>
      </c>
      <c r="JYI79" s="1474" t="s">
        <v>1830</v>
      </c>
      <c r="JYJ79" s="1474" t="s">
        <v>1830</v>
      </c>
      <c r="JYK79" s="1474" t="s">
        <v>1830</v>
      </c>
      <c r="JYL79" s="1474" t="s">
        <v>1830</v>
      </c>
      <c r="JYM79" s="1474" t="s">
        <v>1830</v>
      </c>
      <c r="JYN79" s="1474" t="s">
        <v>1830</v>
      </c>
      <c r="JYO79" s="1474" t="s">
        <v>1830</v>
      </c>
      <c r="JYP79" s="1474" t="s">
        <v>1830</v>
      </c>
      <c r="JYQ79" s="1474" t="s">
        <v>1830</v>
      </c>
      <c r="JYR79" s="1474" t="s">
        <v>1830</v>
      </c>
      <c r="JYS79" s="1474" t="s">
        <v>1830</v>
      </c>
      <c r="JYT79" s="1474" t="s">
        <v>1830</v>
      </c>
      <c r="JYU79" s="1474" t="s">
        <v>1830</v>
      </c>
      <c r="JYV79" s="1474" t="s">
        <v>1830</v>
      </c>
      <c r="JYW79" s="1474" t="s">
        <v>1830</v>
      </c>
      <c r="JYX79" s="1474" t="s">
        <v>1830</v>
      </c>
      <c r="JYY79" s="1474" t="s">
        <v>1830</v>
      </c>
      <c r="JYZ79" s="1474" t="s">
        <v>1830</v>
      </c>
      <c r="JZA79" s="1474" t="s">
        <v>1830</v>
      </c>
      <c r="JZB79" s="1474" t="s">
        <v>1830</v>
      </c>
      <c r="JZC79" s="1474" t="s">
        <v>1830</v>
      </c>
      <c r="JZD79" s="1474" t="s">
        <v>1830</v>
      </c>
      <c r="JZE79" s="1474" t="s">
        <v>1830</v>
      </c>
      <c r="JZF79" s="1474" t="s">
        <v>1830</v>
      </c>
      <c r="JZG79" s="1474" t="s">
        <v>1830</v>
      </c>
      <c r="JZH79" s="1474" t="s">
        <v>1830</v>
      </c>
      <c r="JZI79" s="1474" t="s">
        <v>1830</v>
      </c>
      <c r="JZJ79" s="1474" t="s">
        <v>1830</v>
      </c>
      <c r="JZK79" s="1474" t="s">
        <v>1830</v>
      </c>
      <c r="JZL79" s="1474" t="s">
        <v>1830</v>
      </c>
      <c r="JZM79" s="1474" t="s">
        <v>1830</v>
      </c>
      <c r="JZN79" s="1474" t="s">
        <v>1830</v>
      </c>
      <c r="JZO79" s="1474" t="s">
        <v>1830</v>
      </c>
      <c r="JZP79" s="1474" t="s">
        <v>1830</v>
      </c>
      <c r="JZQ79" s="1474" t="s">
        <v>1830</v>
      </c>
      <c r="JZR79" s="1474" t="s">
        <v>1830</v>
      </c>
      <c r="JZS79" s="1474" t="s">
        <v>1830</v>
      </c>
      <c r="JZT79" s="1474" t="s">
        <v>1830</v>
      </c>
      <c r="JZU79" s="1474" t="s">
        <v>1830</v>
      </c>
      <c r="JZV79" s="1474" t="s">
        <v>1830</v>
      </c>
      <c r="JZW79" s="1474" t="s">
        <v>1830</v>
      </c>
      <c r="JZX79" s="1474" t="s">
        <v>1830</v>
      </c>
      <c r="JZY79" s="1474" t="s">
        <v>1830</v>
      </c>
      <c r="JZZ79" s="1474" t="s">
        <v>1830</v>
      </c>
      <c r="KAA79" s="1474" t="s">
        <v>1830</v>
      </c>
      <c r="KAB79" s="1474" t="s">
        <v>1830</v>
      </c>
      <c r="KAC79" s="1474" t="s">
        <v>1830</v>
      </c>
      <c r="KAD79" s="1474" t="s">
        <v>1830</v>
      </c>
      <c r="KAE79" s="1474" t="s">
        <v>1830</v>
      </c>
      <c r="KAF79" s="1474" t="s">
        <v>1830</v>
      </c>
      <c r="KAG79" s="1474" t="s">
        <v>1830</v>
      </c>
      <c r="KAH79" s="1474" t="s">
        <v>1830</v>
      </c>
      <c r="KAI79" s="1474" t="s">
        <v>1830</v>
      </c>
      <c r="KAJ79" s="1474" t="s">
        <v>1830</v>
      </c>
      <c r="KAK79" s="1474" t="s">
        <v>1830</v>
      </c>
      <c r="KAL79" s="1474" t="s">
        <v>1830</v>
      </c>
      <c r="KAM79" s="1474" t="s">
        <v>1830</v>
      </c>
      <c r="KAN79" s="1474" t="s">
        <v>1830</v>
      </c>
      <c r="KAO79" s="1474" t="s">
        <v>1830</v>
      </c>
      <c r="KAP79" s="1474" t="s">
        <v>1830</v>
      </c>
      <c r="KAQ79" s="1474" t="s">
        <v>1830</v>
      </c>
      <c r="KAR79" s="1474" t="s">
        <v>1830</v>
      </c>
      <c r="KAS79" s="1474" t="s">
        <v>1830</v>
      </c>
      <c r="KAT79" s="1474" t="s">
        <v>1830</v>
      </c>
      <c r="KAU79" s="1474" t="s">
        <v>1830</v>
      </c>
      <c r="KAV79" s="1474" t="s">
        <v>1830</v>
      </c>
      <c r="KAW79" s="1474" t="s">
        <v>1830</v>
      </c>
      <c r="KAX79" s="1474" t="s">
        <v>1830</v>
      </c>
      <c r="KAY79" s="1474" t="s">
        <v>1830</v>
      </c>
      <c r="KAZ79" s="1474" t="s">
        <v>1830</v>
      </c>
      <c r="KBA79" s="1474" t="s">
        <v>1830</v>
      </c>
      <c r="KBB79" s="1474" t="s">
        <v>1830</v>
      </c>
      <c r="KBC79" s="1474" t="s">
        <v>1830</v>
      </c>
      <c r="KBD79" s="1474" t="s">
        <v>1830</v>
      </c>
      <c r="KBE79" s="1474" t="s">
        <v>1830</v>
      </c>
      <c r="KBF79" s="1474" t="s">
        <v>1830</v>
      </c>
      <c r="KBG79" s="1474" t="s">
        <v>1830</v>
      </c>
      <c r="KBH79" s="1474" t="s">
        <v>1830</v>
      </c>
      <c r="KBI79" s="1474" t="s">
        <v>1830</v>
      </c>
      <c r="KBJ79" s="1474" t="s">
        <v>1830</v>
      </c>
      <c r="KBK79" s="1474" t="s">
        <v>1830</v>
      </c>
      <c r="KBL79" s="1474" t="s">
        <v>1830</v>
      </c>
      <c r="KBM79" s="1474" t="s">
        <v>1830</v>
      </c>
      <c r="KBN79" s="1474" t="s">
        <v>1830</v>
      </c>
      <c r="KBO79" s="1474" t="s">
        <v>1830</v>
      </c>
      <c r="KBP79" s="1474" t="s">
        <v>1830</v>
      </c>
      <c r="KBQ79" s="1474" t="s">
        <v>1830</v>
      </c>
      <c r="KBR79" s="1474" t="s">
        <v>1830</v>
      </c>
      <c r="KBS79" s="1474" t="s">
        <v>1830</v>
      </c>
      <c r="KBT79" s="1474" t="s">
        <v>1830</v>
      </c>
      <c r="KBU79" s="1474" t="s">
        <v>1830</v>
      </c>
      <c r="KBV79" s="1474" t="s">
        <v>1830</v>
      </c>
      <c r="KBW79" s="1474" t="s">
        <v>1830</v>
      </c>
      <c r="KBX79" s="1474" t="s">
        <v>1830</v>
      </c>
      <c r="KBY79" s="1474" t="s">
        <v>1830</v>
      </c>
      <c r="KBZ79" s="1474" t="s">
        <v>1830</v>
      </c>
      <c r="KCA79" s="1474" t="s">
        <v>1830</v>
      </c>
      <c r="KCB79" s="1474" t="s">
        <v>1830</v>
      </c>
      <c r="KCC79" s="1474" t="s">
        <v>1830</v>
      </c>
      <c r="KCD79" s="1474" t="s">
        <v>1830</v>
      </c>
      <c r="KCE79" s="1474" t="s">
        <v>1830</v>
      </c>
      <c r="KCF79" s="1474" t="s">
        <v>1830</v>
      </c>
      <c r="KCG79" s="1474" t="s">
        <v>1830</v>
      </c>
      <c r="KCH79" s="1474" t="s">
        <v>1830</v>
      </c>
      <c r="KCI79" s="1474" t="s">
        <v>1830</v>
      </c>
      <c r="KCJ79" s="1474" t="s">
        <v>1830</v>
      </c>
      <c r="KCK79" s="1474" t="s">
        <v>1830</v>
      </c>
      <c r="KCL79" s="1474" t="s">
        <v>1830</v>
      </c>
      <c r="KCM79" s="1474" t="s">
        <v>1830</v>
      </c>
      <c r="KCN79" s="1474" t="s">
        <v>1830</v>
      </c>
      <c r="KCO79" s="1474" t="s">
        <v>1830</v>
      </c>
      <c r="KCP79" s="1474" t="s">
        <v>1830</v>
      </c>
      <c r="KCQ79" s="1474" t="s">
        <v>1830</v>
      </c>
      <c r="KCR79" s="1474" t="s">
        <v>1830</v>
      </c>
      <c r="KCS79" s="1474" t="s">
        <v>1830</v>
      </c>
      <c r="KCT79" s="1474" t="s">
        <v>1830</v>
      </c>
      <c r="KCU79" s="1474" t="s">
        <v>1830</v>
      </c>
      <c r="KCV79" s="1474" t="s">
        <v>1830</v>
      </c>
      <c r="KCW79" s="1474" t="s">
        <v>1830</v>
      </c>
      <c r="KCX79" s="1474" t="s">
        <v>1830</v>
      </c>
      <c r="KCY79" s="1474" t="s">
        <v>1830</v>
      </c>
      <c r="KCZ79" s="1474" t="s">
        <v>1830</v>
      </c>
      <c r="KDA79" s="1474" t="s">
        <v>1830</v>
      </c>
      <c r="KDB79" s="1474" t="s">
        <v>1830</v>
      </c>
      <c r="KDC79" s="1474" t="s">
        <v>1830</v>
      </c>
      <c r="KDD79" s="1474" t="s">
        <v>1830</v>
      </c>
      <c r="KDE79" s="1474" t="s">
        <v>1830</v>
      </c>
      <c r="KDF79" s="1474" t="s">
        <v>1830</v>
      </c>
      <c r="KDG79" s="1474" t="s">
        <v>1830</v>
      </c>
      <c r="KDH79" s="1474" t="s">
        <v>1830</v>
      </c>
      <c r="KDI79" s="1474" t="s">
        <v>1830</v>
      </c>
      <c r="KDJ79" s="1474" t="s">
        <v>1830</v>
      </c>
      <c r="KDK79" s="1474" t="s">
        <v>1830</v>
      </c>
      <c r="KDL79" s="1474" t="s">
        <v>1830</v>
      </c>
      <c r="KDM79" s="1474" t="s">
        <v>1830</v>
      </c>
      <c r="KDN79" s="1474" t="s">
        <v>1830</v>
      </c>
      <c r="KDO79" s="1474" t="s">
        <v>1830</v>
      </c>
      <c r="KDP79" s="1474" t="s">
        <v>1830</v>
      </c>
      <c r="KDQ79" s="1474" t="s">
        <v>1830</v>
      </c>
      <c r="KDR79" s="1474" t="s">
        <v>1830</v>
      </c>
      <c r="KDS79" s="1474" t="s">
        <v>1830</v>
      </c>
      <c r="KDT79" s="1474" t="s">
        <v>1830</v>
      </c>
      <c r="KDU79" s="1474" t="s">
        <v>1830</v>
      </c>
      <c r="KDV79" s="1474" t="s">
        <v>1830</v>
      </c>
      <c r="KDW79" s="1474" t="s">
        <v>1830</v>
      </c>
      <c r="KDX79" s="1474" t="s">
        <v>1830</v>
      </c>
      <c r="KDY79" s="1474" t="s">
        <v>1830</v>
      </c>
      <c r="KDZ79" s="1474" t="s">
        <v>1830</v>
      </c>
      <c r="KEA79" s="1474" t="s">
        <v>1830</v>
      </c>
      <c r="KEB79" s="1474" t="s">
        <v>1830</v>
      </c>
      <c r="KEC79" s="1474" t="s">
        <v>1830</v>
      </c>
      <c r="KED79" s="1474" t="s">
        <v>1830</v>
      </c>
      <c r="KEE79" s="1474" t="s">
        <v>1830</v>
      </c>
      <c r="KEF79" s="1474" t="s">
        <v>1830</v>
      </c>
      <c r="KEG79" s="1474" t="s">
        <v>1830</v>
      </c>
      <c r="KEH79" s="1474" t="s">
        <v>1830</v>
      </c>
      <c r="KEI79" s="1474" t="s">
        <v>1830</v>
      </c>
      <c r="KEJ79" s="1474" t="s">
        <v>1830</v>
      </c>
      <c r="KEK79" s="1474" t="s">
        <v>1830</v>
      </c>
      <c r="KEL79" s="1474" t="s">
        <v>1830</v>
      </c>
      <c r="KEM79" s="1474" t="s">
        <v>1830</v>
      </c>
      <c r="KEN79" s="1474" t="s">
        <v>1830</v>
      </c>
      <c r="KEO79" s="1474" t="s">
        <v>1830</v>
      </c>
      <c r="KEP79" s="1474" t="s">
        <v>1830</v>
      </c>
      <c r="KEQ79" s="1474" t="s">
        <v>1830</v>
      </c>
      <c r="KER79" s="1474" t="s">
        <v>1830</v>
      </c>
      <c r="KES79" s="1474" t="s">
        <v>1830</v>
      </c>
      <c r="KET79" s="1474" t="s">
        <v>1830</v>
      </c>
      <c r="KEU79" s="1474" t="s">
        <v>1830</v>
      </c>
      <c r="KEV79" s="1474" t="s">
        <v>1830</v>
      </c>
      <c r="KEW79" s="1474" t="s">
        <v>1830</v>
      </c>
      <c r="KEX79" s="1474" t="s">
        <v>1830</v>
      </c>
      <c r="KEY79" s="1474" t="s">
        <v>1830</v>
      </c>
      <c r="KEZ79" s="1474" t="s">
        <v>1830</v>
      </c>
      <c r="KFA79" s="1474" t="s">
        <v>1830</v>
      </c>
      <c r="KFB79" s="1474" t="s">
        <v>1830</v>
      </c>
      <c r="KFC79" s="1474" t="s">
        <v>1830</v>
      </c>
      <c r="KFD79" s="1474" t="s">
        <v>1830</v>
      </c>
      <c r="KFE79" s="1474" t="s">
        <v>1830</v>
      </c>
      <c r="KFF79" s="1474" t="s">
        <v>1830</v>
      </c>
      <c r="KFG79" s="1474" t="s">
        <v>1830</v>
      </c>
      <c r="KFH79" s="1474" t="s">
        <v>1830</v>
      </c>
      <c r="KFI79" s="1474" t="s">
        <v>1830</v>
      </c>
      <c r="KFJ79" s="1474" t="s">
        <v>1830</v>
      </c>
      <c r="KFK79" s="1474" t="s">
        <v>1830</v>
      </c>
      <c r="KFL79" s="1474" t="s">
        <v>1830</v>
      </c>
      <c r="KFM79" s="1474" t="s">
        <v>1830</v>
      </c>
      <c r="KFN79" s="1474" t="s">
        <v>1830</v>
      </c>
      <c r="KFO79" s="1474" t="s">
        <v>1830</v>
      </c>
      <c r="KFP79" s="1474" t="s">
        <v>1830</v>
      </c>
      <c r="KFQ79" s="1474" t="s">
        <v>1830</v>
      </c>
      <c r="KFR79" s="1474" t="s">
        <v>1830</v>
      </c>
      <c r="KFS79" s="1474" t="s">
        <v>1830</v>
      </c>
      <c r="KFT79" s="1474" t="s">
        <v>1830</v>
      </c>
      <c r="KFU79" s="1474" t="s">
        <v>1830</v>
      </c>
      <c r="KFV79" s="1474" t="s">
        <v>1830</v>
      </c>
      <c r="KFW79" s="1474" t="s">
        <v>1830</v>
      </c>
      <c r="KFX79" s="1474" t="s">
        <v>1830</v>
      </c>
      <c r="KFY79" s="1474" t="s">
        <v>1830</v>
      </c>
      <c r="KFZ79" s="1474" t="s">
        <v>1830</v>
      </c>
      <c r="KGA79" s="1474" t="s">
        <v>1830</v>
      </c>
      <c r="KGB79" s="1474" t="s">
        <v>1830</v>
      </c>
      <c r="KGC79" s="1474" t="s">
        <v>1830</v>
      </c>
      <c r="KGD79" s="1474" t="s">
        <v>1830</v>
      </c>
      <c r="KGE79" s="1474" t="s">
        <v>1830</v>
      </c>
      <c r="KGF79" s="1474" t="s">
        <v>1830</v>
      </c>
      <c r="KGG79" s="1474" t="s">
        <v>1830</v>
      </c>
      <c r="KGH79" s="1474" t="s">
        <v>1830</v>
      </c>
      <c r="KGI79" s="1474" t="s">
        <v>1830</v>
      </c>
      <c r="KGJ79" s="1474" t="s">
        <v>1830</v>
      </c>
      <c r="KGK79" s="1474" t="s">
        <v>1830</v>
      </c>
      <c r="KGL79" s="1474" t="s">
        <v>1830</v>
      </c>
      <c r="KGM79" s="1474" t="s">
        <v>1830</v>
      </c>
      <c r="KGN79" s="1474" t="s">
        <v>1830</v>
      </c>
      <c r="KGO79" s="1474" t="s">
        <v>1830</v>
      </c>
      <c r="KGP79" s="1474" t="s">
        <v>1830</v>
      </c>
      <c r="KGQ79" s="1474" t="s">
        <v>1830</v>
      </c>
      <c r="KGR79" s="1474" t="s">
        <v>1830</v>
      </c>
      <c r="KGS79" s="1474" t="s">
        <v>1830</v>
      </c>
      <c r="KGT79" s="1474" t="s">
        <v>1830</v>
      </c>
      <c r="KGU79" s="1474" t="s">
        <v>1830</v>
      </c>
      <c r="KGV79" s="1474" t="s">
        <v>1830</v>
      </c>
      <c r="KGW79" s="1474" t="s">
        <v>1830</v>
      </c>
      <c r="KGX79" s="1474" t="s">
        <v>1830</v>
      </c>
      <c r="KGY79" s="1474" t="s">
        <v>1830</v>
      </c>
      <c r="KGZ79" s="1474" t="s">
        <v>1830</v>
      </c>
      <c r="KHA79" s="1474" t="s">
        <v>1830</v>
      </c>
      <c r="KHB79" s="1474" t="s">
        <v>1830</v>
      </c>
      <c r="KHC79" s="1474" t="s">
        <v>1830</v>
      </c>
      <c r="KHD79" s="1474" t="s">
        <v>1830</v>
      </c>
      <c r="KHE79" s="1474" t="s">
        <v>1830</v>
      </c>
      <c r="KHF79" s="1474" t="s">
        <v>1830</v>
      </c>
      <c r="KHG79" s="1474" t="s">
        <v>1830</v>
      </c>
      <c r="KHH79" s="1474" t="s">
        <v>1830</v>
      </c>
      <c r="KHI79" s="1474" t="s">
        <v>1830</v>
      </c>
      <c r="KHJ79" s="1474" t="s">
        <v>1830</v>
      </c>
      <c r="KHK79" s="1474" t="s">
        <v>1830</v>
      </c>
      <c r="KHL79" s="1474" t="s">
        <v>1830</v>
      </c>
      <c r="KHM79" s="1474" t="s">
        <v>1830</v>
      </c>
      <c r="KHN79" s="1474" t="s">
        <v>1830</v>
      </c>
      <c r="KHO79" s="1474" t="s">
        <v>1830</v>
      </c>
      <c r="KHP79" s="1474" t="s">
        <v>1830</v>
      </c>
      <c r="KHQ79" s="1474" t="s">
        <v>1830</v>
      </c>
      <c r="KHR79" s="1474" t="s">
        <v>1830</v>
      </c>
      <c r="KHS79" s="1474" t="s">
        <v>1830</v>
      </c>
      <c r="KHT79" s="1474" t="s">
        <v>1830</v>
      </c>
      <c r="KHU79" s="1474" t="s">
        <v>1830</v>
      </c>
      <c r="KHV79" s="1474" t="s">
        <v>1830</v>
      </c>
      <c r="KHW79" s="1474" t="s">
        <v>1830</v>
      </c>
      <c r="KHX79" s="1474" t="s">
        <v>1830</v>
      </c>
      <c r="KHY79" s="1474" t="s">
        <v>1830</v>
      </c>
      <c r="KHZ79" s="1474" t="s">
        <v>1830</v>
      </c>
      <c r="KIA79" s="1474" t="s">
        <v>1830</v>
      </c>
      <c r="KIB79" s="1474" t="s">
        <v>1830</v>
      </c>
      <c r="KIC79" s="1474" t="s">
        <v>1830</v>
      </c>
      <c r="KID79" s="1474" t="s">
        <v>1830</v>
      </c>
      <c r="KIE79" s="1474" t="s">
        <v>1830</v>
      </c>
      <c r="KIF79" s="1474" t="s">
        <v>1830</v>
      </c>
      <c r="KIG79" s="1474" t="s">
        <v>1830</v>
      </c>
      <c r="KIH79" s="1474" t="s">
        <v>1830</v>
      </c>
      <c r="KII79" s="1474" t="s">
        <v>1830</v>
      </c>
      <c r="KIJ79" s="1474" t="s">
        <v>1830</v>
      </c>
      <c r="KIK79" s="1474" t="s">
        <v>1830</v>
      </c>
      <c r="KIL79" s="1474" t="s">
        <v>1830</v>
      </c>
      <c r="KIM79" s="1474" t="s">
        <v>1830</v>
      </c>
      <c r="KIN79" s="1474" t="s">
        <v>1830</v>
      </c>
      <c r="KIO79" s="1474" t="s">
        <v>1830</v>
      </c>
      <c r="KIP79" s="1474" t="s">
        <v>1830</v>
      </c>
      <c r="KIQ79" s="1474" t="s">
        <v>1830</v>
      </c>
      <c r="KIR79" s="1474" t="s">
        <v>1830</v>
      </c>
      <c r="KIS79" s="1474" t="s">
        <v>1830</v>
      </c>
      <c r="KIT79" s="1474" t="s">
        <v>1830</v>
      </c>
      <c r="KIU79" s="1474" t="s">
        <v>1830</v>
      </c>
      <c r="KIV79" s="1474" t="s">
        <v>1830</v>
      </c>
      <c r="KIW79" s="1474" t="s">
        <v>1830</v>
      </c>
      <c r="KIX79" s="1474" t="s">
        <v>1830</v>
      </c>
      <c r="KIY79" s="1474" t="s">
        <v>1830</v>
      </c>
      <c r="KIZ79" s="1474" t="s">
        <v>1830</v>
      </c>
      <c r="KJA79" s="1474" t="s">
        <v>1830</v>
      </c>
      <c r="KJB79" s="1474" t="s">
        <v>1830</v>
      </c>
      <c r="KJC79" s="1474" t="s">
        <v>1830</v>
      </c>
      <c r="KJD79" s="1474" t="s">
        <v>1830</v>
      </c>
      <c r="KJE79" s="1474" t="s">
        <v>1830</v>
      </c>
      <c r="KJF79" s="1474" t="s">
        <v>1830</v>
      </c>
      <c r="KJG79" s="1474" t="s">
        <v>1830</v>
      </c>
      <c r="KJH79" s="1474" t="s">
        <v>1830</v>
      </c>
      <c r="KJI79" s="1474" t="s">
        <v>1830</v>
      </c>
      <c r="KJJ79" s="1474" t="s">
        <v>1830</v>
      </c>
      <c r="KJK79" s="1474" t="s">
        <v>1830</v>
      </c>
      <c r="KJL79" s="1474" t="s">
        <v>1830</v>
      </c>
      <c r="KJM79" s="1474" t="s">
        <v>1830</v>
      </c>
      <c r="KJN79" s="1474" t="s">
        <v>1830</v>
      </c>
      <c r="KJO79" s="1474" t="s">
        <v>1830</v>
      </c>
      <c r="KJP79" s="1474" t="s">
        <v>1830</v>
      </c>
      <c r="KJQ79" s="1474" t="s">
        <v>1830</v>
      </c>
      <c r="KJR79" s="1474" t="s">
        <v>1830</v>
      </c>
      <c r="KJS79" s="1474" t="s">
        <v>1830</v>
      </c>
      <c r="KJT79" s="1474" t="s">
        <v>1830</v>
      </c>
      <c r="KJU79" s="1474" t="s">
        <v>1830</v>
      </c>
      <c r="KJV79" s="1474" t="s">
        <v>1830</v>
      </c>
      <c r="KJW79" s="1474" t="s">
        <v>1830</v>
      </c>
      <c r="KJX79" s="1474" t="s">
        <v>1830</v>
      </c>
      <c r="KJY79" s="1474" t="s">
        <v>1830</v>
      </c>
      <c r="KJZ79" s="1474" t="s">
        <v>1830</v>
      </c>
      <c r="KKA79" s="1474" t="s">
        <v>1830</v>
      </c>
      <c r="KKB79" s="1474" t="s">
        <v>1830</v>
      </c>
      <c r="KKC79" s="1474" t="s">
        <v>1830</v>
      </c>
      <c r="KKD79" s="1474" t="s">
        <v>1830</v>
      </c>
      <c r="KKE79" s="1474" t="s">
        <v>1830</v>
      </c>
      <c r="KKF79" s="1474" t="s">
        <v>1830</v>
      </c>
      <c r="KKG79" s="1474" t="s">
        <v>1830</v>
      </c>
      <c r="KKH79" s="1474" t="s">
        <v>1830</v>
      </c>
      <c r="KKI79" s="1474" t="s">
        <v>1830</v>
      </c>
      <c r="KKJ79" s="1474" t="s">
        <v>1830</v>
      </c>
      <c r="KKK79" s="1474" t="s">
        <v>1830</v>
      </c>
      <c r="KKL79" s="1474" t="s">
        <v>1830</v>
      </c>
      <c r="KKM79" s="1474" t="s">
        <v>1830</v>
      </c>
      <c r="KKN79" s="1474" t="s">
        <v>1830</v>
      </c>
      <c r="KKO79" s="1474" t="s">
        <v>1830</v>
      </c>
      <c r="KKP79" s="1474" t="s">
        <v>1830</v>
      </c>
      <c r="KKQ79" s="1474" t="s">
        <v>1830</v>
      </c>
      <c r="KKR79" s="1474" t="s">
        <v>1830</v>
      </c>
      <c r="KKS79" s="1474" t="s">
        <v>1830</v>
      </c>
      <c r="KKT79" s="1474" t="s">
        <v>1830</v>
      </c>
      <c r="KKU79" s="1474" t="s">
        <v>1830</v>
      </c>
      <c r="KKV79" s="1474" t="s">
        <v>1830</v>
      </c>
      <c r="KKW79" s="1474" t="s">
        <v>1830</v>
      </c>
      <c r="KKX79" s="1474" t="s">
        <v>1830</v>
      </c>
      <c r="KKY79" s="1474" t="s">
        <v>1830</v>
      </c>
      <c r="KKZ79" s="1474" t="s">
        <v>1830</v>
      </c>
      <c r="KLA79" s="1474" t="s">
        <v>1830</v>
      </c>
      <c r="KLB79" s="1474" t="s">
        <v>1830</v>
      </c>
      <c r="KLC79" s="1474" t="s">
        <v>1830</v>
      </c>
      <c r="KLD79" s="1474" t="s">
        <v>1830</v>
      </c>
      <c r="KLE79" s="1474" t="s">
        <v>1830</v>
      </c>
      <c r="KLF79" s="1474" t="s">
        <v>1830</v>
      </c>
      <c r="KLG79" s="1474" t="s">
        <v>1830</v>
      </c>
      <c r="KLH79" s="1474" t="s">
        <v>1830</v>
      </c>
      <c r="KLI79" s="1474" t="s">
        <v>1830</v>
      </c>
      <c r="KLJ79" s="1474" t="s">
        <v>1830</v>
      </c>
      <c r="KLK79" s="1474" t="s">
        <v>1830</v>
      </c>
      <c r="KLL79" s="1474" t="s">
        <v>1830</v>
      </c>
      <c r="KLM79" s="1474" t="s">
        <v>1830</v>
      </c>
      <c r="KLN79" s="1474" t="s">
        <v>1830</v>
      </c>
      <c r="KLO79" s="1474" t="s">
        <v>1830</v>
      </c>
      <c r="KLP79" s="1474" t="s">
        <v>1830</v>
      </c>
      <c r="KLQ79" s="1474" t="s">
        <v>1830</v>
      </c>
      <c r="KLR79" s="1474" t="s">
        <v>1830</v>
      </c>
      <c r="KLS79" s="1474" t="s">
        <v>1830</v>
      </c>
      <c r="KLT79" s="1474" t="s">
        <v>1830</v>
      </c>
      <c r="KLU79" s="1474" t="s">
        <v>1830</v>
      </c>
      <c r="KLV79" s="1474" t="s">
        <v>1830</v>
      </c>
      <c r="KLW79" s="1474" t="s">
        <v>1830</v>
      </c>
      <c r="KLX79" s="1474" t="s">
        <v>1830</v>
      </c>
      <c r="KLY79" s="1474" t="s">
        <v>1830</v>
      </c>
      <c r="KLZ79" s="1474" t="s">
        <v>1830</v>
      </c>
      <c r="KMA79" s="1474" t="s">
        <v>1830</v>
      </c>
      <c r="KMB79" s="1474" t="s">
        <v>1830</v>
      </c>
      <c r="KMC79" s="1474" t="s">
        <v>1830</v>
      </c>
      <c r="KMD79" s="1474" t="s">
        <v>1830</v>
      </c>
      <c r="KME79" s="1474" t="s">
        <v>1830</v>
      </c>
      <c r="KMF79" s="1474" t="s">
        <v>1830</v>
      </c>
      <c r="KMG79" s="1474" t="s">
        <v>1830</v>
      </c>
      <c r="KMH79" s="1474" t="s">
        <v>1830</v>
      </c>
      <c r="KMI79" s="1474" t="s">
        <v>1830</v>
      </c>
      <c r="KMJ79" s="1474" t="s">
        <v>1830</v>
      </c>
      <c r="KMK79" s="1474" t="s">
        <v>1830</v>
      </c>
      <c r="KML79" s="1474" t="s">
        <v>1830</v>
      </c>
      <c r="KMM79" s="1474" t="s">
        <v>1830</v>
      </c>
      <c r="KMN79" s="1474" t="s">
        <v>1830</v>
      </c>
      <c r="KMO79" s="1474" t="s">
        <v>1830</v>
      </c>
      <c r="KMP79" s="1474" t="s">
        <v>1830</v>
      </c>
      <c r="KMQ79" s="1474" t="s">
        <v>1830</v>
      </c>
      <c r="KMR79" s="1474" t="s">
        <v>1830</v>
      </c>
      <c r="KMS79" s="1474" t="s">
        <v>1830</v>
      </c>
      <c r="KMT79" s="1474" t="s">
        <v>1830</v>
      </c>
      <c r="KMU79" s="1474" t="s">
        <v>1830</v>
      </c>
      <c r="KMV79" s="1474" t="s">
        <v>1830</v>
      </c>
      <c r="KMW79" s="1474" t="s">
        <v>1830</v>
      </c>
      <c r="KMX79" s="1474" t="s">
        <v>1830</v>
      </c>
      <c r="KMY79" s="1474" t="s">
        <v>1830</v>
      </c>
      <c r="KMZ79" s="1474" t="s">
        <v>1830</v>
      </c>
      <c r="KNA79" s="1474" t="s">
        <v>1830</v>
      </c>
      <c r="KNB79" s="1474" t="s">
        <v>1830</v>
      </c>
      <c r="KNC79" s="1474" t="s">
        <v>1830</v>
      </c>
      <c r="KND79" s="1474" t="s">
        <v>1830</v>
      </c>
      <c r="KNE79" s="1474" t="s">
        <v>1830</v>
      </c>
      <c r="KNF79" s="1474" t="s">
        <v>1830</v>
      </c>
      <c r="KNG79" s="1474" t="s">
        <v>1830</v>
      </c>
      <c r="KNH79" s="1474" t="s">
        <v>1830</v>
      </c>
      <c r="KNI79" s="1474" t="s">
        <v>1830</v>
      </c>
      <c r="KNJ79" s="1474" t="s">
        <v>1830</v>
      </c>
      <c r="KNK79" s="1474" t="s">
        <v>1830</v>
      </c>
      <c r="KNL79" s="1474" t="s">
        <v>1830</v>
      </c>
      <c r="KNM79" s="1474" t="s">
        <v>1830</v>
      </c>
      <c r="KNN79" s="1474" t="s">
        <v>1830</v>
      </c>
      <c r="KNO79" s="1474" t="s">
        <v>1830</v>
      </c>
      <c r="KNP79" s="1474" t="s">
        <v>1830</v>
      </c>
      <c r="KNQ79" s="1474" t="s">
        <v>1830</v>
      </c>
      <c r="KNR79" s="1474" t="s">
        <v>1830</v>
      </c>
      <c r="KNS79" s="1474" t="s">
        <v>1830</v>
      </c>
      <c r="KNT79" s="1474" t="s">
        <v>1830</v>
      </c>
      <c r="KNU79" s="1474" t="s">
        <v>1830</v>
      </c>
      <c r="KNV79" s="1474" t="s">
        <v>1830</v>
      </c>
      <c r="KNW79" s="1474" t="s">
        <v>1830</v>
      </c>
      <c r="KNX79" s="1474" t="s">
        <v>1830</v>
      </c>
      <c r="KNY79" s="1474" t="s">
        <v>1830</v>
      </c>
      <c r="KNZ79" s="1474" t="s">
        <v>1830</v>
      </c>
      <c r="KOA79" s="1474" t="s">
        <v>1830</v>
      </c>
      <c r="KOB79" s="1474" t="s">
        <v>1830</v>
      </c>
      <c r="KOC79" s="1474" t="s">
        <v>1830</v>
      </c>
      <c r="KOD79" s="1474" t="s">
        <v>1830</v>
      </c>
      <c r="KOE79" s="1474" t="s">
        <v>1830</v>
      </c>
      <c r="KOF79" s="1474" t="s">
        <v>1830</v>
      </c>
      <c r="KOG79" s="1474" t="s">
        <v>1830</v>
      </c>
      <c r="KOH79" s="1474" t="s">
        <v>1830</v>
      </c>
      <c r="KOI79" s="1474" t="s">
        <v>1830</v>
      </c>
      <c r="KOJ79" s="1474" t="s">
        <v>1830</v>
      </c>
      <c r="KOK79" s="1474" t="s">
        <v>1830</v>
      </c>
      <c r="KOL79" s="1474" t="s">
        <v>1830</v>
      </c>
      <c r="KOM79" s="1474" t="s">
        <v>1830</v>
      </c>
      <c r="KON79" s="1474" t="s">
        <v>1830</v>
      </c>
      <c r="KOO79" s="1474" t="s">
        <v>1830</v>
      </c>
      <c r="KOP79" s="1474" t="s">
        <v>1830</v>
      </c>
      <c r="KOQ79" s="1474" t="s">
        <v>1830</v>
      </c>
      <c r="KOR79" s="1474" t="s">
        <v>1830</v>
      </c>
      <c r="KOS79" s="1474" t="s">
        <v>1830</v>
      </c>
      <c r="KOT79" s="1474" t="s">
        <v>1830</v>
      </c>
      <c r="KOU79" s="1474" t="s">
        <v>1830</v>
      </c>
      <c r="KOV79" s="1474" t="s">
        <v>1830</v>
      </c>
      <c r="KOW79" s="1474" t="s">
        <v>1830</v>
      </c>
      <c r="KOX79" s="1474" t="s">
        <v>1830</v>
      </c>
      <c r="KOY79" s="1474" t="s">
        <v>1830</v>
      </c>
      <c r="KOZ79" s="1474" t="s">
        <v>1830</v>
      </c>
      <c r="KPA79" s="1474" t="s">
        <v>1830</v>
      </c>
      <c r="KPB79" s="1474" t="s">
        <v>1830</v>
      </c>
      <c r="KPC79" s="1474" t="s">
        <v>1830</v>
      </c>
      <c r="KPD79" s="1474" t="s">
        <v>1830</v>
      </c>
      <c r="KPE79" s="1474" t="s">
        <v>1830</v>
      </c>
      <c r="KPF79" s="1474" t="s">
        <v>1830</v>
      </c>
      <c r="KPG79" s="1474" t="s">
        <v>1830</v>
      </c>
      <c r="KPH79" s="1474" t="s">
        <v>1830</v>
      </c>
      <c r="KPI79" s="1474" t="s">
        <v>1830</v>
      </c>
      <c r="KPJ79" s="1474" t="s">
        <v>1830</v>
      </c>
      <c r="KPK79" s="1474" t="s">
        <v>1830</v>
      </c>
      <c r="KPL79" s="1474" t="s">
        <v>1830</v>
      </c>
      <c r="KPM79" s="1474" t="s">
        <v>1830</v>
      </c>
      <c r="KPN79" s="1474" t="s">
        <v>1830</v>
      </c>
      <c r="KPO79" s="1474" t="s">
        <v>1830</v>
      </c>
      <c r="KPP79" s="1474" t="s">
        <v>1830</v>
      </c>
      <c r="KPQ79" s="1474" t="s">
        <v>1830</v>
      </c>
      <c r="KPR79" s="1474" t="s">
        <v>1830</v>
      </c>
      <c r="KPS79" s="1474" t="s">
        <v>1830</v>
      </c>
      <c r="KPT79" s="1474" t="s">
        <v>1830</v>
      </c>
      <c r="KPU79" s="1474" t="s">
        <v>1830</v>
      </c>
      <c r="KPV79" s="1474" t="s">
        <v>1830</v>
      </c>
      <c r="KPW79" s="1474" t="s">
        <v>1830</v>
      </c>
      <c r="KPX79" s="1474" t="s">
        <v>1830</v>
      </c>
      <c r="KPY79" s="1474" t="s">
        <v>1830</v>
      </c>
      <c r="KPZ79" s="1474" t="s">
        <v>1830</v>
      </c>
      <c r="KQA79" s="1474" t="s">
        <v>1830</v>
      </c>
      <c r="KQB79" s="1474" t="s">
        <v>1830</v>
      </c>
      <c r="KQC79" s="1474" t="s">
        <v>1830</v>
      </c>
      <c r="KQD79" s="1474" t="s">
        <v>1830</v>
      </c>
      <c r="KQE79" s="1474" t="s">
        <v>1830</v>
      </c>
      <c r="KQF79" s="1474" t="s">
        <v>1830</v>
      </c>
      <c r="KQG79" s="1474" t="s">
        <v>1830</v>
      </c>
      <c r="KQH79" s="1474" t="s">
        <v>1830</v>
      </c>
      <c r="KQI79" s="1474" t="s">
        <v>1830</v>
      </c>
      <c r="KQJ79" s="1474" t="s">
        <v>1830</v>
      </c>
      <c r="KQK79" s="1474" t="s">
        <v>1830</v>
      </c>
      <c r="KQL79" s="1474" t="s">
        <v>1830</v>
      </c>
      <c r="KQM79" s="1474" t="s">
        <v>1830</v>
      </c>
      <c r="KQN79" s="1474" t="s">
        <v>1830</v>
      </c>
      <c r="KQO79" s="1474" t="s">
        <v>1830</v>
      </c>
      <c r="KQP79" s="1474" t="s">
        <v>1830</v>
      </c>
      <c r="KQQ79" s="1474" t="s">
        <v>1830</v>
      </c>
      <c r="KQR79" s="1474" t="s">
        <v>1830</v>
      </c>
      <c r="KQS79" s="1474" t="s">
        <v>1830</v>
      </c>
      <c r="KQT79" s="1474" t="s">
        <v>1830</v>
      </c>
      <c r="KQU79" s="1474" t="s">
        <v>1830</v>
      </c>
      <c r="KQV79" s="1474" t="s">
        <v>1830</v>
      </c>
      <c r="KQW79" s="1474" t="s">
        <v>1830</v>
      </c>
      <c r="KQX79" s="1474" t="s">
        <v>1830</v>
      </c>
      <c r="KQY79" s="1474" t="s">
        <v>1830</v>
      </c>
      <c r="KQZ79" s="1474" t="s">
        <v>1830</v>
      </c>
      <c r="KRA79" s="1474" t="s">
        <v>1830</v>
      </c>
      <c r="KRB79" s="1474" t="s">
        <v>1830</v>
      </c>
      <c r="KRC79" s="1474" t="s">
        <v>1830</v>
      </c>
      <c r="KRD79" s="1474" t="s">
        <v>1830</v>
      </c>
      <c r="KRE79" s="1474" t="s">
        <v>1830</v>
      </c>
      <c r="KRF79" s="1474" t="s">
        <v>1830</v>
      </c>
      <c r="KRG79" s="1474" t="s">
        <v>1830</v>
      </c>
      <c r="KRH79" s="1474" t="s">
        <v>1830</v>
      </c>
      <c r="KRI79" s="1474" t="s">
        <v>1830</v>
      </c>
      <c r="KRJ79" s="1474" t="s">
        <v>1830</v>
      </c>
      <c r="KRK79" s="1474" t="s">
        <v>1830</v>
      </c>
      <c r="KRL79" s="1474" t="s">
        <v>1830</v>
      </c>
      <c r="KRM79" s="1474" t="s">
        <v>1830</v>
      </c>
      <c r="KRN79" s="1474" t="s">
        <v>1830</v>
      </c>
      <c r="KRO79" s="1474" t="s">
        <v>1830</v>
      </c>
      <c r="KRP79" s="1474" t="s">
        <v>1830</v>
      </c>
      <c r="KRQ79" s="1474" t="s">
        <v>1830</v>
      </c>
      <c r="KRR79" s="1474" t="s">
        <v>1830</v>
      </c>
      <c r="KRS79" s="1474" t="s">
        <v>1830</v>
      </c>
      <c r="KRT79" s="1474" t="s">
        <v>1830</v>
      </c>
      <c r="KRU79" s="1474" t="s">
        <v>1830</v>
      </c>
      <c r="KRV79" s="1474" t="s">
        <v>1830</v>
      </c>
      <c r="KRW79" s="1474" t="s">
        <v>1830</v>
      </c>
      <c r="KRX79" s="1474" t="s">
        <v>1830</v>
      </c>
      <c r="KRY79" s="1474" t="s">
        <v>1830</v>
      </c>
      <c r="KRZ79" s="1474" t="s">
        <v>1830</v>
      </c>
      <c r="KSA79" s="1474" t="s">
        <v>1830</v>
      </c>
      <c r="KSB79" s="1474" t="s">
        <v>1830</v>
      </c>
      <c r="KSC79" s="1474" t="s">
        <v>1830</v>
      </c>
      <c r="KSD79" s="1474" t="s">
        <v>1830</v>
      </c>
      <c r="KSE79" s="1474" t="s">
        <v>1830</v>
      </c>
      <c r="KSF79" s="1474" t="s">
        <v>1830</v>
      </c>
      <c r="KSG79" s="1474" t="s">
        <v>1830</v>
      </c>
      <c r="KSH79" s="1474" t="s">
        <v>1830</v>
      </c>
      <c r="KSI79" s="1474" t="s">
        <v>1830</v>
      </c>
      <c r="KSJ79" s="1474" t="s">
        <v>1830</v>
      </c>
      <c r="KSK79" s="1474" t="s">
        <v>1830</v>
      </c>
      <c r="KSL79" s="1474" t="s">
        <v>1830</v>
      </c>
      <c r="KSM79" s="1474" t="s">
        <v>1830</v>
      </c>
      <c r="KSN79" s="1474" t="s">
        <v>1830</v>
      </c>
      <c r="KSO79" s="1474" t="s">
        <v>1830</v>
      </c>
      <c r="KSP79" s="1474" t="s">
        <v>1830</v>
      </c>
      <c r="KSQ79" s="1474" t="s">
        <v>1830</v>
      </c>
      <c r="KSR79" s="1474" t="s">
        <v>1830</v>
      </c>
      <c r="KSS79" s="1474" t="s">
        <v>1830</v>
      </c>
      <c r="KST79" s="1474" t="s">
        <v>1830</v>
      </c>
      <c r="KSU79" s="1474" t="s">
        <v>1830</v>
      </c>
      <c r="KSV79" s="1474" t="s">
        <v>1830</v>
      </c>
      <c r="KSW79" s="1474" t="s">
        <v>1830</v>
      </c>
      <c r="KSX79" s="1474" t="s">
        <v>1830</v>
      </c>
      <c r="KSY79" s="1474" t="s">
        <v>1830</v>
      </c>
      <c r="KSZ79" s="1474" t="s">
        <v>1830</v>
      </c>
      <c r="KTA79" s="1474" t="s">
        <v>1830</v>
      </c>
      <c r="KTB79" s="1474" t="s">
        <v>1830</v>
      </c>
      <c r="KTC79" s="1474" t="s">
        <v>1830</v>
      </c>
      <c r="KTD79" s="1474" t="s">
        <v>1830</v>
      </c>
      <c r="KTE79" s="1474" t="s">
        <v>1830</v>
      </c>
      <c r="KTF79" s="1474" t="s">
        <v>1830</v>
      </c>
      <c r="KTG79" s="1474" t="s">
        <v>1830</v>
      </c>
      <c r="KTH79" s="1474" t="s">
        <v>1830</v>
      </c>
      <c r="KTI79" s="1474" t="s">
        <v>1830</v>
      </c>
      <c r="KTJ79" s="1474" t="s">
        <v>1830</v>
      </c>
      <c r="KTK79" s="1474" t="s">
        <v>1830</v>
      </c>
      <c r="KTL79" s="1474" t="s">
        <v>1830</v>
      </c>
      <c r="KTM79" s="1474" t="s">
        <v>1830</v>
      </c>
      <c r="KTN79" s="1474" t="s">
        <v>1830</v>
      </c>
      <c r="KTO79" s="1474" t="s">
        <v>1830</v>
      </c>
      <c r="KTP79" s="1474" t="s">
        <v>1830</v>
      </c>
      <c r="KTQ79" s="1474" t="s">
        <v>1830</v>
      </c>
      <c r="KTR79" s="1474" t="s">
        <v>1830</v>
      </c>
      <c r="KTS79" s="1474" t="s">
        <v>1830</v>
      </c>
      <c r="KTT79" s="1474" t="s">
        <v>1830</v>
      </c>
      <c r="KTU79" s="1474" t="s">
        <v>1830</v>
      </c>
      <c r="KTV79" s="1474" t="s">
        <v>1830</v>
      </c>
      <c r="KTW79" s="1474" t="s">
        <v>1830</v>
      </c>
      <c r="KTX79" s="1474" t="s">
        <v>1830</v>
      </c>
      <c r="KTY79" s="1474" t="s">
        <v>1830</v>
      </c>
      <c r="KTZ79" s="1474" t="s">
        <v>1830</v>
      </c>
      <c r="KUA79" s="1474" t="s">
        <v>1830</v>
      </c>
      <c r="KUB79" s="1474" t="s">
        <v>1830</v>
      </c>
      <c r="KUC79" s="1474" t="s">
        <v>1830</v>
      </c>
      <c r="KUD79" s="1474" t="s">
        <v>1830</v>
      </c>
      <c r="KUE79" s="1474" t="s">
        <v>1830</v>
      </c>
      <c r="KUF79" s="1474" t="s">
        <v>1830</v>
      </c>
      <c r="KUG79" s="1474" t="s">
        <v>1830</v>
      </c>
      <c r="KUH79" s="1474" t="s">
        <v>1830</v>
      </c>
      <c r="KUI79" s="1474" t="s">
        <v>1830</v>
      </c>
      <c r="KUJ79" s="1474" t="s">
        <v>1830</v>
      </c>
      <c r="KUK79" s="1474" t="s">
        <v>1830</v>
      </c>
      <c r="KUL79" s="1474" t="s">
        <v>1830</v>
      </c>
      <c r="KUM79" s="1474" t="s">
        <v>1830</v>
      </c>
      <c r="KUN79" s="1474" t="s">
        <v>1830</v>
      </c>
      <c r="KUO79" s="1474" t="s">
        <v>1830</v>
      </c>
      <c r="KUP79" s="1474" t="s">
        <v>1830</v>
      </c>
      <c r="KUQ79" s="1474" t="s">
        <v>1830</v>
      </c>
      <c r="KUR79" s="1474" t="s">
        <v>1830</v>
      </c>
      <c r="KUS79" s="1474" t="s">
        <v>1830</v>
      </c>
      <c r="KUT79" s="1474" t="s">
        <v>1830</v>
      </c>
      <c r="KUU79" s="1474" t="s">
        <v>1830</v>
      </c>
      <c r="KUV79" s="1474" t="s">
        <v>1830</v>
      </c>
      <c r="KUW79" s="1474" t="s">
        <v>1830</v>
      </c>
      <c r="KUX79" s="1474" t="s">
        <v>1830</v>
      </c>
      <c r="KUY79" s="1474" t="s">
        <v>1830</v>
      </c>
      <c r="KUZ79" s="1474" t="s">
        <v>1830</v>
      </c>
      <c r="KVA79" s="1474" t="s">
        <v>1830</v>
      </c>
      <c r="KVB79" s="1474" t="s">
        <v>1830</v>
      </c>
      <c r="KVC79" s="1474" t="s">
        <v>1830</v>
      </c>
      <c r="KVD79" s="1474" t="s">
        <v>1830</v>
      </c>
      <c r="KVE79" s="1474" t="s">
        <v>1830</v>
      </c>
      <c r="KVF79" s="1474" t="s">
        <v>1830</v>
      </c>
      <c r="KVG79" s="1474" t="s">
        <v>1830</v>
      </c>
      <c r="KVH79" s="1474" t="s">
        <v>1830</v>
      </c>
      <c r="KVI79" s="1474" t="s">
        <v>1830</v>
      </c>
      <c r="KVJ79" s="1474" t="s">
        <v>1830</v>
      </c>
      <c r="KVK79" s="1474" t="s">
        <v>1830</v>
      </c>
      <c r="KVL79" s="1474" t="s">
        <v>1830</v>
      </c>
      <c r="KVM79" s="1474" t="s">
        <v>1830</v>
      </c>
      <c r="KVN79" s="1474" t="s">
        <v>1830</v>
      </c>
      <c r="KVO79" s="1474" t="s">
        <v>1830</v>
      </c>
      <c r="KVP79" s="1474" t="s">
        <v>1830</v>
      </c>
      <c r="KVQ79" s="1474" t="s">
        <v>1830</v>
      </c>
      <c r="KVR79" s="1474" t="s">
        <v>1830</v>
      </c>
      <c r="KVS79" s="1474" t="s">
        <v>1830</v>
      </c>
      <c r="KVT79" s="1474" t="s">
        <v>1830</v>
      </c>
      <c r="KVU79" s="1474" t="s">
        <v>1830</v>
      </c>
      <c r="KVV79" s="1474" t="s">
        <v>1830</v>
      </c>
      <c r="KVW79" s="1474" t="s">
        <v>1830</v>
      </c>
      <c r="KVX79" s="1474" t="s">
        <v>1830</v>
      </c>
      <c r="KVY79" s="1474" t="s">
        <v>1830</v>
      </c>
      <c r="KVZ79" s="1474" t="s">
        <v>1830</v>
      </c>
      <c r="KWA79" s="1474" t="s">
        <v>1830</v>
      </c>
      <c r="KWB79" s="1474" t="s">
        <v>1830</v>
      </c>
      <c r="KWC79" s="1474" t="s">
        <v>1830</v>
      </c>
      <c r="KWD79" s="1474" t="s">
        <v>1830</v>
      </c>
      <c r="KWE79" s="1474" t="s">
        <v>1830</v>
      </c>
      <c r="KWF79" s="1474" t="s">
        <v>1830</v>
      </c>
      <c r="KWG79" s="1474" t="s">
        <v>1830</v>
      </c>
      <c r="KWH79" s="1474" t="s">
        <v>1830</v>
      </c>
      <c r="KWI79" s="1474" t="s">
        <v>1830</v>
      </c>
      <c r="KWJ79" s="1474" t="s">
        <v>1830</v>
      </c>
      <c r="KWK79" s="1474" t="s">
        <v>1830</v>
      </c>
      <c r="KWL79" s="1474" t="s">
        <v>1830</v>
      </c>
      <c r="KWM79" s="1474" t="s">
        <v>1830</v>
      </c>
      <c r="KWN79" s="1474" t="s">
        <v>1830</v>
      </c>
      <c r="KWO79" s="1474" t="s">
        <v>1830</v>
      </c>
      <c r="KWP79" s="1474" t="s">
        <v>1830</v>
      </c>
      <c r="KWQ79" s="1474" t="s">
        <v>1830</v>
      </c>
      <c r="KWR79" s="1474" t="s">
        <v>1830</v>
      </c>
      <c r="KWS79" s="1474" t="s">
        <v>1830</v>
      </c>
      <c r="KWT79" s="1474" t="s">
        <v>1830</v>
      </c>
      <c r="KWU79" s="1474" t="s">
        <v>1830</v>
      </c>
      <c r="KWV79" s="1474" t="s">
        <v>1830</v>
      </c>
      <c r="KWW79" s="1474" t="s">
        <v>1830</v>
      </c>
      <c r="KWX79" s="1474" t="s">
        <v>1830</v>
      </c>
      <c r="KWY79" s="1474" t="s">
        <v>1830</v>
      </c>
      <c r="KWZ79" s="1474" t="s">
        <v>1830</v>
      </c>
      <c r="KXA79" s="1474" t="s">
        <v>1830</v>
      </c>
      <c r="KXB79" s="1474" t="s">
        <v>1830</v>
      </c>
      <c r="KXC79" s="1474" t="s">
        <v>1830</v>
      </c>
      <c r="KXD79" s="1474" t="s">
        <v>1830</v>
      </c>
      <c r="KXE79" s="1474" t="s">
        <v>1830</v>
      </c>
      <c r="KXF79" s="1474" t="s">
        <v>1830</v>
      </c>
      <c r="KXG79" s="1474" t="s">
        <v>1830</v>
      </c>
      <c r="KXH79" s="1474" t="s">
        <v>1830</v>
      </c>
      <c r="KXI79" s="1474" t="s">
        <v>1830</v>
      </c>
      <c r="KXJ79" s="1474" t="s">
        <v>1830</v>
      </c>
      <c r="KXK79" s="1474" t="s">
        <v>1830</v>
      </c>
      <c r="KXL79" s="1474" t="s">
        <v>1830</v>
      </c>
      <c r="KXM79" s="1474" t="s">
        <v>1830</v>
      </c>
      <c r="KXN79" s="1474" t="s">
        <v>1830</v>
      </c>
      <c r="KXO79" s="1474" t="s">
        <v>1830</v>
      </c>
      <c r="KXP79" s="1474" t="s">
        <v>1830</v>
      </c>
      <c r="KXQ79" s="1474" t="s">
        <v>1830</v>
      </c>
      <c r="KXR79" s="1474" t="s">
        <v>1830</v>
      </c>
      <c r="KXS79" s="1474" t="s">
        <v>1830</v>
      </c>
      <c r="KXT79" s="1474" t="s">
        <v>1830</v>
      </c>
      <c r="KXU79" s="1474" t="s">
        <v>1830</v>
      </c>
      <c r="KXV79" s="1474" t="s">
        <v>1830</v>
      </c>
      <c r="KXW79" s="1474" t="s">
        <v>1830</v>
      </c>
      <c r="KXX79" s="1474" t="s">
        <v>1830</v>
      </c>
      <c r="KXY79" s="1474" t="s">
        <v>1830</v>
      </c>
      <c r="KXZ79" s="1474" t="s">
        <v>1830</v>
      </c>
      <c r="KYA79" s="1474" t="s">
        <v>1830</v>
      </c>
      <c r="KYB79" s="1474" t="s">
        <v>1830</v>
      </c>
      <c r="KYC79" s="1474" t="s">
        <v>1830</v>
      </c>
      <c r="KYD79" s="1474" t="s">
        <v>1830</v>
      </c>
      <c r="KYE79" s="1474" t="s">
        <v>1830</v>
      </c>
      <c r="KYF79" s="1474" t="s">
        <v>1830</v>
      </c>
      <c r="KYG79" s="1474" t="s">
        <v>1830</v>
      </c>
      <c r="KYH79" s="1474" t="s">
        <v>1830</v>
      </c>
      <c r="KYI79" s="1474" t="s">
        <v>1830</v>
      </c>
      <c r="KYJ79" s="1474" t="s">
        <v>1830</v>
      </c>
      <c r="KYK79" s="1474" t="s">
        <v>1830</v>
      </c>
      <c r="KYL79" s="1474" t="s">
        <v>1830</v>
      </c>
      <c r="KYM79" s="1474" t="s">
        <v>1830</v>
      </c>
      <c r="KYN79" s="1474" t="s">
        <v>1830</v>
      </c>
      <c r="KYO79" s="1474" t="s">
        <v>1830</v>
      </c>
      <c r="KYP79" s="1474" t="s">
        <v>1830</v>
      </c>
      <c r="KYQ79" s="1474" t="s">
        <v>1830</v>
      </c>
      <c r="KYR79" s="1474" t="s">
        <v>1830</v>
      </c>
      <c r="KYS79" s="1474" t="s">
        <v>1830</v>
      </c>
      <c r="KYT79" s="1474" t="s">
        <v>1830</v>
      </c>
      <c r="KYU79" s="1474" t="s">
        <v>1830</v>
      </c>
      <c r="KYV79" s="1474" t="s">
        <v>1830</v>
      </c>
      <c r="KYW79" s="1474" t="s">
        <v>1830</v>
      </c>
      <c r="KYX79" s="1474" t="s">
        <v>1830</v>
      </c>
      <c r="KYY79" s="1474" t="s">
        <v>1830</v>
      </c>
      <c r="KYZ79" s="1474" t="s">
        <v>1830</v>
      </c>
      <c r="KZA79" s="1474" t="s">
        <v>1830</v>
      </c>
      <c r="KZB79" s="1474" t="s">
        <v>1830</v>
      </c>
      <c r="KZC79" s="1474" t="s">
        <v>1830</v>
      </c>
      <c r="KZD79" s="1474" t="s">
        <v>1830</v>
      </c>
      <c r="KZE79" s="1474" t="s">
        <v>1830</v>
      </c>
      <c r="KZF79" s="1474" t="s">
        <v>1830</v>
      </c>
      <c r="KZG79" s="1474" t="s">
        <v>1830</v>
      </c>
      <c r="KZH79" s="1474" t="s">
        <v>1830</v>
      </c>
      <c r="KZI79" s="1474" t="s">
        <v>1830</v>
      </c>
      <c r="KZJ79" s="1474" t="s">
        <v>1830</v>
      </c>
      <c r="KZK79" s="1474" t="s">
        <v>1830</v>
      </c>
      <c r="KZL79" s="1474" t="s">
        <v>1830</v>
      </c>
      <c r="KZM79" s="1474" t="s">
        <v>1830</v>
      </c>
      <c r="KZN79" s="1474" t="s">
        <v>1830</v>
      </c>
      <c r="KZO79" s="1474" t="s">
        <v>1830</v>
      </c>
      <c r="KZP79" s="1474" t="s">
        <v>1830</v>
      </c>
      <c r="KZQ79" s="1474" t="s">
        <v>1830</v>
      </c>
      <c r="KZR79" s="1474" t="s">
        <v>1830</v>
      </c>
      <c r="KZS79" s="1474" t="s">
        <v>1830</v>
      </c>
      <c r="KZT79" s="1474" t="s">
        <v>1830</v>
      </c>
      <c r="KZU79" s="1474" t="s">
        <v>1830</v>
      </c>
      <c r="KZV79" s="1474" t="s">
        <v>1830</v>
      </c>
      <c r="KZW79" s="1474" t="s">
        <v>1830</v>
      </c>
      <c r="KZX79" s="1474" t="s">
        <v>1830</v>
      </c>
      <c r="KZY79" s="1474" t="s">
        <v>1830</v>
      </c>
      <c r="KZZ79" s="1474" t="s">
        <v>1830</v>
      </c>
      <c r="LAA79" s="1474" t="s">
        <v>1830</v>
      </c>
      <c r="LAB79" s="1474" t="s">
        <v>1830</v>
      </c>
      <c r="LAC79" s="1474" t="s">
        <v>1830</v>
      </c>
      <c r="LAD79" s="1474" t="s">
        <v>1830</v>
      </c>
      <c r="LAE79" s="1474" t="s">
        <v>1830</v>
      </c>
      <c r="LAF79" s="1474" t="s">
        <v>1830</v>
      </c>
      <c r="LAG79" s="1474" t="s">
        <v>1830</v>
      </c>
      <c r="LAH79" s="1474" t="s">
        <v>1830</v>
      </c>
      <c r="LAI79" s="1474" t="s">
        <v>1830</v>
      </c>
      <c r="LAJ79" s="1474" t="s">
        <v>1830</v>
      </c>
      <c r="LAK79" s="1474" t="s">
        <v>1830</v>
      </c>
      <c r="LAL79" s="1474" t="s">
        <v>1830</v>
      </c>
      <c r="LAM79" s="1474" t="s">
        <v>1830</v>
      </c>
      <c r="LAN79" s="1474" t="s">
        <v>1830</v>
      </c>
      <c r="LAO79" s="1474" t="s">
        <v>1830</v>
      </c>
      <c r="LAP79" s="1474" t="s">
        <v>1830</v>
      </c>
      <c r="LAQ79" s="1474" t="s">
        <v>1830</v>
      </c>
      <c r="LAR79" s="1474" t="s">
        <v>1830</v>
      </c>
      <c r="LAS79" s="1474" t="s">
        <v>1830</v>
      </c>
      <c r="LAT79" s="1474" t="s">
        <v>1830</v>
      </c>
      <c r="LAU79" s="1474" t="s">
        <v>1830</v>
      </c>
      <c r="LAV79" s="1474" t="s">
        <v>1830</v>
      </c>
      <c r="LAW79" s="1474" t="s">
        <v>1830</v>
      </c>
      <c r="LAX79" s="1474" t="s">
        <v>1830</v>
      </c>
      <c r="LAY79" s="1474" t="s">
        <v>1830</v>
      </c>
      <c r="LAZ79" s="1474" t="s">
        <v>1830</v>
      </c>
      <c r="LBA79" s="1474" t="s">
        <v>1830</v>
      </c>
      <c r="LBB79" s="1474" t="s">
        <v>1830</v>
      </c>
      <c r="LBC79" s="1474" t="s">
        <v>1830</v>
      </c>
      <c r="LBD79" s="1474" t="s">
        <v>1830</v>
      </c>
      <c r="LBE79" s="1474" t="s">
        <v>1830</v>
      </c>
      <c r="LBF79" s="1474" t="s">
        <v>1830</v>
      </c>
      <c r="LBG79" s="1474" t="s">
        <v>1830</v>
      </c>
      <c r="LBH79" s="1474" t="s">
        <v>1830</v>
      </c>
      <c r="LBI79" s="1474" t="s">
        <v>1830</v>
      </c>
      <c r="LBJ79" s="1474" t="s">
        <v>1830</v>
      </c>
      <c r="LBK79" s="1474" t="s">
        <v>1830</v>
      </c>
      <c r="LBL79" s="1474" t="s">
        <v>1830</v>
      </c>
      <c r="LBM79" s="1474" t="s">
        <v>1830</v>
      </c>
      <c r="LBN79" s="1474" t="s">
        <v>1830</v>
      </c>
      <c r="LBO79" s="1474" t="s">
        <v>1830</v>
      </c>
      <c r="LBP79" s="1474" t="s">
        <v>1830</v>
      </c>
      <c r="LBQ79" s="1474" t="s">
        <v>1830</v>
      </c>
      <c r="LBR79" s="1474" t="s">
        <v>1830</v>
      </c>
      <c r="LBS79" s="1474" t="s">
        <v>1830</v>
      </c>
      <c r="LBT79" s="1474" t="s">
        <v>1830</v>
      </c>
      <c r="LBU79" s="1474" t="s">
        <v>1830</v>
      </c>
      <c r="LBV79" s="1474" t="s">
        <v>1830</v>
      </c>
      <c r="LBW79" s="1474" t="s">
        <v>1830</v>
      </c>
      <c r="LBX79" s="1474" t="s">
        <v>1830</v>
      </c>
      <c r="LBY79" s="1474" t="s">
        <v>1830</v>
      </c>
      <c r="LBZ79" s="1474" t="s">
        <v>1830</v>
      </c>
      <c r="LCA79" s="1474" t="s">
        <v>1830</v>
      </c>
      <c r="LCB79" s="1474" t="s">
        <v>1830</v>
      </c>
      <c r="LCC79" s="1474" t="s">
        <v>1830</v>
      </c>
      <c r="LCD79" s="1474" t="s">
        <v>1830</v>
      </c>
      <c r="LCE79" s="1474" t="s">
        <v>1830</v>
      </c>
      <c r="LCF79" s="1474" t="s">
        <v>1830</v>
      </c>
      <c r="LCG79" s="1474" t="s">
        <v>1830</v>
      </c>
      <c r="LCH79" s="1474" t="s">
        <v>1830</v>
      </c>
      <c r="LCI79" s="1474" t="s">
        <v>1830</v>
      </c>
      <c r="LCJ79" s="1474" t="s">
        <v>1830</v>
      </c>
      <c r="LCK79" s="1474" t="s">
        <v>1830</v>
      </c>
      <c r="LCL79" s="1474" t="s">
        <v>1830</v>
      </c>
      <c r="LCM79" s="1474" t="s">
        <v>1830</v>
      </c>
      <c r="LCN79" s="1474" t="s">
        <v>1830</v>
      </c>
      <c r="LCO79" s="1474" t="s">
        <v>1830</v>
      </c>
      <c r="LCP79" s="1474" t="s">
        <v>1830</v>
      </c>
      <c r="LCQ79" s="1474" t="s">
        <v>1830</v>
      </c>
      <c r="LCR79" s="1474" t="s">
        <v>1830</v>
      </c>
      <c r="LCS79" s="1474" t="s">
        <v>1830</v>
      </c>
      <c r="LCT79" s="1474" t="s">
        <v>1830</v>
      </c>
      <c r="LCU79" s="1474" t="s">
        <v>1830</v>
      </c>
      <c r="LCV79" s="1474" t="s">
        <v>1830</v>
      </c>
      <c r="LCW79" s="1474" t="s">
        <v>1830</v>
      </c>
      <c r="LCX79" s="1474" t="s">
        <v>1830</v>
      </c>
      <c r="LCY79" s="1474" t="s">
        <v>1830</v>
      </c>
      <c r="LCZ79" s="1474" t="s">
        <v>1830</v>
      </c>
      <c r="LDA79" s="1474" t="s">
        <v>1830</v>
      </c>
      <c r="LDB79" s="1474" t="s">
        <v>1830</v>
      </c>
      <c r="LDC79" s="1474" t="s">
        <v>1830</v>
      </c>
      <c r="LDD79" s="1474" t="s">
        <v>1830</v>
      </c>
      <c r="LDE79" s="1474" t="s">
        <v>1830</v>
      </c>
      <c r="LDF79" s="1474" t="s">
        <v>1830</v>
      </c>
      <c r="LDG79" s="1474" t="s">
        <v>1830</v>
      </c>
      <c r="LDH79" s="1474" t="s">
        <v>1830</v>
      </c>
      <c r="LDI79" s="1474" t="s">
        <v>1830</v>
      </c>
      <c r="LDJ79" s="1474" t="s">
        <v>1830</v>
      </c>
      <c r="LDK79" s="1474" t="s">
        <v>1830</v>
      </c>
      <c r="LDL79" s="1474" t="s">
        <v>1830</v>
      </c>
      <c r="LDM79" s="1474" t="s">
        <v>1830</v>
      </c>
      <c r="LDN79" s="1474" t="s">
        <v>1830</v>
      </c>
      <c r="LDO79" s="1474" t="s">
        <v>1830</v>
      </c>
      <c r="LDP79" s="1474" t="s">
        <v>1830</v>
      </c>
      <c r="LDQ79" s="1474" t="s">
        <v>1830</v>
      </c>
      <c r="LDR79" s="1474" t="s">
        <v>1830</v>
      </c>
      <c r="LDS79" s="1474" t="s">
        <v>1830</v>
      </c>
      <c r="LDT79" s="1474" t="s">
        <v>1830</v>
      </c>
      <c r="LDU79" s="1474" t="s">
        <v>1830</v>
      </c>
      <c r="LDV79" s="1474" t="s">
        <v>1830</v>
      </c>
      <c r="LDW79" s="1474" t="s">
        <v>1830</v>
      </c>
      <c r="LDX79" s="1474" t="s">
        <v>1830</v>
      </c>
      <c r="LDY79" s="1474" t="s">
        <v>1830</v>
      </c>
      <c r="LDZ79" s="1474" t="s">
        <v>1830</v>
      </c>
      <c r="LEA79" s="1474" t="s">
        <v>1830</v>
      </c>
      <c r="LEB79" s="1474" t="s">
        <v>1830</v>
      </c>
      <c r="LEC79" s="1474" t="s">
        <v>1830</v>
      </c>
      <c r="LED79" s="1474" t="s">
        <v>1830</v>
      </c>
      <c r="LEE79" s="1474" t="s">
        <v>1830</v>
      </c>
      <c r="LEF79" s="1474" t="s">
        <v>1830</v>
      </c>
      <c r="LEG79" s="1474" t="s">
        <v>1830</v>
      </c>
      <c r="LEH79" s="1474" t="s">
        <v>1830</v>
      </c>
      <c r="LEI79" s="1474" t="s">
        <v>1830</v>
      </c>
      <c r="LEJ79" s="1474" t="s">
        <v>1830</v>
      </c>
      <c r="LEK79" s="1474" t="s">
        <v>1830</v>
      </c>
      <c r="LEL79" s="1474" t="s">
        <v>1830</v>
      </c>
      <c r="LEM79" s="1474" t="s">
        <v>1830</v>
      </c>
      <c r="LEN79" s="1474" t="s">
        <v>1830</v>
      </c>
      <c r="LEO79" s="1474" t="s">
        <v>1830</v>
      </c>
      <c r="LEP79" s="1474" t="s">
        <v>1830</v>
      </c>
      <c r="LEQ79" s="1474" t="s">
        <v>1830</v>
      </c>
      <c r="LER79" s="1474" t="s">
        <v>1830</v>
      </c>
      <c r="LES79" s="1474" t="s">
        <v>1830</v>
      </c>
      <c r="LET79" s="1474" t="s">
        <v>1830</v>
      </c>
      <c r="LEU79" s="1474" t="s">
        <v>1830</v>
      </c>
      <c r="LEV79" s="1474" t="s">
        <v>1830</v>
      </c>
      <c r="LEW79" s="1474" t="s">
        <v>1830</v>
      </c>
      <c r="LEX79" s="1474" t="s">
        <v>1830</v>
      </c>
      <c r="LEY79" s="1474" t="s">
        <v>1830</v>
      </c>
      <c r="LEZ79" s="1474" t="s">
        <v>1830</v>
      </c>
      <c r="LFA79" s="1474" t="s">
        <v>1830</v>
      </c>
      <c r="LFB79" s="1474" t="s">
        <v>1830</v>
      </c>
      <c r="LFC79" s="1474" t="s">
        <v>1830</v>
      </c>
      <c r="LFD79" s="1474" t="s">
        <v>1830</v>
      </c>
      <c r="LFE79" s="1474" t="s">
        <v>1830</v>
      </c>
      <c r="LFF79" s="1474" t="s">
        <v>1830</v>
      </c>
      <c r="LFG79" s="1474" t="s">
        <v>1830</v>
      </c>
      <c r="LFH79" s="1474" t="s">
        <v>1830</v>
      </c>
      <c r="LFI79" s="1474" t="s">
        <v>1830</v>
      </c>
      <c r="LFJ79" s="1474" t="s">
        <v>1830</v>
      </c>
      <c r="LFK79" s="1474" t="s">
        <v>1830</v>
      </c>
      <c r="LFL79" s="1474" t="s">
        <v>1830</v>
      </c>
      <c r="LFM79" s="1474" t="s">
        <v>1830</v>
      </c>
      <c r="LFN79" s="1474" t="s">
        <v>1830</v>
      </c>
      <c r="LFO79" s="1474" t="s">
        <v>1830</v>
      </c>
      <c r="LFP79" s="1474" t="s">
        <v>1830</v>
      </c>
      <c r="LFQ79" s="1474" t="s">
        <v>1830</v>
      </c>
      <c r="LFR79" s="1474" t="s">
        <v>1830</v>
      </c>
      <c r="LFS79" s="1474" t="s">
        <v>1830</v>
      </c>
      <c r="LFT79" s="1474" t="s">
        <v>1830</v>
      </c>
      <c r="LFU79" s="1474" t="s">
        <v>1830</v>
      </c>
      <c r="LFV79" s="1474" t="s">
        <v>1830</v>
      </c>
      <c r="LFW79" s="1474" t="s">
        <v>1830</v>
      </c>
      <c r="LFX79" s="1474" t="s">
        <v>1830</v>
      </c>
      <c r="LFY79" s="1474" t="s">
        <v>1830</v>
      </c>
      <c r="LFZ79" s="1474" t="s">
        <v>1830</v>
      </c>
      <c r="LGA79" s="1474" t="s">
        <v>1830</v>
      </c>
      <c r="LGB79" s="1474" t="s">
        <v>1830</v>
      </c>
      <c r="LGC79" s="1474" t="s">
        <v>1830</v>
      </c>
      <c r="LGD79" s="1474" t="s">
        <v>1830</v>
      </c>
      <c r="LGE79" s="1474" t="s">
        <v>1830</v>
      </c>
      <c r="LGF79" s="1474" t="s">
        <v>1830</v>
      </c>
      <c r="LGG79" s="1474" t="s">
        <v>1830</v>
      </c>
      <c r="LGH79" s="1474" t="s">
        <v>1830</v>
      </c>
      <c r="LGI79" s="1474" t="s">
        <v>1830</v>
      </c>
      <c r="LGJ79" s="1474" t="s">
        <v>1830</v>
      </c>
      <c r="LGK79" s="1474" t="s">
        <v>1830</v>
      </c>
      <c r="LGL79" s="1474" t="s">
        <v>1830</v>
      </c>
      <c r="LGM79" s="1474" t="s">
        <v>1830</v>
      </c>
      <c r="LGN79" s="1474" t="s">
        <v>1830</v>
      </c>
      <c r="LGO79" s="1474" t="s">
        <v>1830</v>
      </c>
      <c r="LGP79" s="1474" t="s">
        <v>1830</v>
      </c>
      <c r="LGQ79" s="1474" t="s">
        <v>1830</v>
      </c>
      <c r="LGR79" s="1474" t="s">
        <v>1830</v>
      </c>
      <c r="LGS79" s="1474" t="s">
        <v>1830</v>
      </c>
      <c r="LGT79" s="1474" t="s">
        <v>1830</v>
      </c>
      <c r="LGU79" s="1474" t="s">
        <v>1830</v>
      </c>
      <c r="LGV79" s="1474" t="s">
        <v>1830</v>
      </c>
      <c r="LGW79" s="1474" t="s">
        <v>1830</v>
      </c>
      <c r="LGX79" s="1474" t="s">
        <v>1830</v>
      </c>
      <c r="LGY79" s="1474" t="s">
        <v>1830</v>
      </c>
      <c r="LGZ79" s="1474" t="s">
        <v>1830</v>
      </c>
      <c r="LHA79" s="1474" t="s">
        <v>1830</v>
      </c>
      <c r="LHB79" s="1474" t="s">
        <v>1830</v>
      </c>
      <c r="LHC79" s="1474" t="s">
        <v>1830</v>
      </c>
      <c r="LHD79" s="1474" t="s">
        <v>1830</v>
      </c>
      <c r="LHE79" s="1474" t="s">
        <v>1830</v>
      </c>
      <c r="LHF79" s="1474" t="s">
        <v>1830</v>
      </c>
      <c r="LHG79" s="1474" t="s">
        <v>1830</v>
      </c>
      <c r="LHH79" s="1474" t="s">
        <v>1830</v>
      </c>
      <c r="LHI79" s="1474" t="s">
        <v>1830</v>
      </c>
      <c r="LHJ79" s="1474" t="s">
        <v>1830</v>
      </c>
      <c r="LHK79" s="1474" t="s">
        <v>1830</v>
      </c>
      <c r="LHL79" s="1474" t="s">
        <v>1830</v>
      </c>
      <c r="LHM79" s="1474" t="s">
        <v>1830</v>
      </c>
      <c r="LHN79" s="1474" t="s">
        <v>1830</v>
      </c>
      <c r="LHO79" s="1474" t="s">
        <v>1830</v>
      </c>
      <c r="LHP79" s="1474" t="s">
        <v>1830</v>
      </c>
      <c r="LHQ79" s="1474" t="s">
        <v>1830</v>
      </c>
      <c r="LHR79" s="1474" t="s">
        <v>1830</v>
      </c>
      <c r="LHS79" s="1474" t="s">
        <v>1830</v>
      </c>
      <c r="LHT79" s="1474" t="s">
        <v>1830</v>
      </c>
      <c r="LHU79" s="1474" t="s">
        <v>1830</v>
      </c>
      <c r="LHV79" s="1474" t="s">
        <v>1830</v>
      </c>
      <c r="LHW79" s="1474" t="s">
        <v>1830</v>
      </c>
      <c r="LHX79" s="1474" t="s">
        <v>1830</v>
      </c>
      <c r="LHY79" s="1474" t="s">
        <v>1830</v>
      </c>
      <c r="LHZ79" s="1474" t="s">
        <v>1830</v>
      </c>
      <c r="LIA79" s="1474" t="s">
        <v>1830</v>
      </c>
      <c r="LIB79" s="1474" t="s">
        <v>1830</v>
      </c>
      <c r="LIC79" s="1474" t="s">
        <v>1830</v>
      </c>
      <c r="LID79" s="1474" t="s">
        <v>1830</v>
      </c>
      <c r="LIE79" s="1474" t="s">
        <v>1830</v>
      </c>
      <c r="LIF79" s="1474" t="s">
        <v>1830</v>
      </c>
      <c r="LIG79" s="1474" t="s">
        <v>1830</v>
      </c>
      <c r="LIH79" s="1474" t="s">
        <v>1830</v>
      </c>
      <c r="LII79" s="1474" t="s">
        <v>1830</v>
      </c>
      <c r="LIJ79" s="1474" t="s">
        <v>1830</v>
      </c>
      <c r="LIK79" s="1474" t="s">
        <v>1830</v>
      </c>
      <c r="LIL79" s="1474" t="s">
        <v>1830</v>
      </c>
      <c r="LIM79" s="1474" t="s">
        <v>1830</v>
      </c>
      <c r="LIN79" s="1474" t="s">
        <v>1830</v>
      </c>
      <c r="LIO79" s="1474" t="s">
        <v>1830</v>
      </c>
      <c r="LIP79" s="1474" t="s">
        <v>1830</v>
      </c>
      <c r="LIQ79" s="1474" t="s">
        <v>1830</v>
      </c>
      <c r="LIR79" s="1474" t="s">
        <v>1830</v>
      </c>
      <c r="LIS79" s="1474" t="s">
        <v>1830</v>
      </c>
      <c r="LIT79" s="1474" t="s">
        <v>1830</v>
      </c>
      <c r="LIU79" s="1474" t="s">
        <v>1830</v>
      </c>
      <c r="LIV79" s="1474" t="s">
        <v>1830</v>
      </c>
      <c r="LIW79" s="1474" t="s">
        <v>1830</v>
      </c>
      <c r="LIX79" s="1474" t="s">
        <v>1830</v>
      </c>
      <c r="LIY79" s="1474" t="s">
        <v>1830</v>
      </c>
      <c r="LIZ79" s="1474" t="s">
        <v>1830</v>
      </c>
      <c r="LJA79" s="1474" t="s">
        <v>1830</v>
      </c>
      <c r="LJB79" s="1474" t="s">
        <v>1830</v>
      </c>
      <c r="LJC79" s="1474" t="s">
        <v>1830</v>
      </c>
      <c r="LJD79" s="1474" t="s">
        <v>1830</v>
      </c>
      <c r="LJE79" s="1474" t="s">
        <v>1830</v>
      </c>
      <c r="LJF79" s="1474" t="s">
        <v>1830</v>
      </c>
      <c r="LJG79" s="1474" t="s">
        <v>1830</v>
      </c>
      <c r="LJH79" s="1474" t="s">
        <v>1830</v>
      </c>
      <c r="LJI79" s="1474" t="s">
        <v>1830</v>
      </c>
      <c r="LJJ79" s="1474" t="s">
        <v>1830</v>
      </c>
      <c r="LJK79" s="1474" t="s">
        <v>1830</v>
      </c>
      <c r="LJL79" s="1474" t="s">
        <v>1830</v>
      </c>
      <c r="LJM79" s="1474" t="s">
        <v>1830</v>
      </c>
      <c r="LJN79" s="1474" t="s">
        <v>1830</v>
      </c>
      <c r="LJO79" s="1474" t="s">
        <v>1830</v>
      </c>
      <c r="LJP79" s="1474" t="s">
        <v>1830</v>
      </c>
      <c r="LJQ79" s="1474" t="s">
        <v>1830</v>
      </c>
      <c r="LJR79" s="1474" t="s">
        <v>1830</v>
      </c>
      <c r="LJS79" s="1474" t="s">
        <v>1830</v>
      </c>
      <c r="LJT79" s="1474" t="s">
        <v>1830</v>
      </c>
      <c r="LJU79" s="1474" t="s">
        <v>1830</v>
      </c>
      <c r="LJV79" s="1474" t="s">
        <v>1830</v>
      </c>
      <c r="LJW79" s="1474" t="s">
        <v>1830</v>
      </c>
      <c r="LJX79" s="1474" t="s">
        <v>1830</v>
      </c>
      <c r="LJY79" s="1474" t="s">
        <v>1830</v>
      </c>
      <c r="LJZ79" s="1474" t="s">
        <v>1830</v>
      </c>
      <c r="LKA79" s="1474" t="s">
        <v>1830</v>
      </c>
      <c r="LKB79" s="1474" t="s">
        <v>1830</v>
      </c>
      <c r="LKC79" s="1474" t="s">
        <v>1830</v>
      </c>
      <c r="LKD79" s="1474" t="s">
        <v>1830</v>
      </c>
      <c r="LKE79" s="1474" t="s">
        <v>1830</v>
      </c>
      <c r="LKF79" s="1474" t="s">
        <v>1830</v>
      </c>
      <c r="LKG79" s="1474" t="s">
        <v>1830</v>
      </c>
      <c r="LKH79" s="1474" t="s">
        <v>1830</v>
      </c>
      <c r="LKI79" s="1474" t="s">
        <v>1830</v>
      </c>
      <c r="LKJ79" s="1474" t="s">
        <v>1830</v>
      </c>
      <c r="LKK79" s="1474" t="s">
        <v>1830</v>
      </c>
      <c r="LKL79" s="1474" t="s">
        <v>1830</v>
      </c>
      <c r="LKM79" s="1474" t="s">
        <v>1830</v>
      </c>
      <c r="LKN79" s="1474" t="s">
        <v>1830</v>
      </c>
      <c r="LKO79" s="1474" t="s">
        <v>1830</v>
      </c>
      <c r="LKP79" s="1474" t="s">
        <v>1830</v>
      </c>
      <c r="LKQ79" s="1474" t="s">
        <v>1830</v>
      </c>
      <c r="LKR79" s="1474" t="s">
        <v>1830</v>
      </c>
      <c r="LKS79" s="1474" t="s">
        <v>1830</v>
      </c>
      <c r="LKT79" s="1474" t="s">
        <v>1830</v>
      </c>
      <c r="LKU79" s="1474" t="s">
        <v>1830</v>
      </c>
      <c r="LKV79" s="1474" t="s">
        <v>1830</v>
      </c>
      <c r="LKW79" s="1474" t="s">
        <v>1830</v>
      </c>
      <c r="LKX79" s="1474" t="s">
        <v>1830</v>
      </c>
      <c r="LKY79" s="1474" t="s">
        <v>1830</v>
      </c>
      <c r="LKZ79" s="1474" t="s">
        <v>1830</v>
      </c>
      <c r="LLA79" s="1474" t="s">
        <v>1830</v>
      </c>
      <c r="LLB79" s="1474" t="s">
        <v>1830</v>
      </c>
      <c r="LLC79" s="1474" t="s">
        <v>1830</v>
      </c>
      <c r="LLD79" s="1474" t="s">
        <v>1830</v>
      </c>
      <c r="LLE79" s="1474" t="s">
        <v>1830</v>
      </c>
      <c r="LLF79" s="1474" t="s">
        <v>1830</v>
      </c>
      <c r="LLG79" s="1474" t="s">
        <v>1830</v>
      </c>
      <c r="LLH79" s="1474" t="s">
        <v>1830</v>
      </c>
      <c r="LLI79" s="1474" t="s">
        <v>1830</v>
      </c>
      <c r="LLJ79" s="1474" t="s">
        <v>1830</v>
      </c>
      <c r="LLK79" s="1474" t="s">
        <v>1830</v>
      </c>
      <c r="LLL79" s="1474" t="s">
        <v>1830</v>
      </c>
      <c r="LLM79" s="1474" t="s">
        <v>1830</v>
      </c>
      <c r="LLN79" s="1474" t="s">
        <v>1830</v>
      </c>
      <c r="LLO79" s="1474" t="s">
        <v>1830</v>
      </c>
      <c r="LLP79" s="1474" t="s">
        <v>1830</v>
      </c>
      <c r="LLQ79" s="1474" t="s">
        <v>1830</v>
      </c>
      <c r="LLR79" s="1474" t="s">
        <v>1830</v>
      </c>
      <c r="LLS79" s="1474" t="s">
        <v>1830</v>
      </c>
      <c r="LLT79" s="1474" t="s">
        <v>1830</v>
      </c>
      <c r="LLU79" s="1474" t="s">
        <v>1830</v>
      </c>
      <c r="LLV79" s="1474" t="s">
        <v>1830</v>
      </c>
      <c r="LLW79" s="1474" t="s">
        <v>1830</v>
      </c>
      <c r="LLX79" s="1474" t="s">
        <v>1830</v>
      </c>
      <c r="LLY79" s="1474" t="s">
        <v>1830</v>
      </c>
      <c r="LLZ79" s="1474" t="s">
        <v>1830</v>
      </c>
      <c r="LMA79" s="1474" t="s">
        <v>1830</v>
      </c>
      <c r="LMB79" s="1474" t="s">
        <v>1830</v>
      </c>
      <c r="LMC79" s="1474" t="s">
        <v>1830</v>
      </c>
      <c r="LMD79" s="1474" t="s">
        <v>1830</v>
      </c>
      <c r="LME79" s="1474" t="s">
        <v>1830</v>
      </c>
      <c r="LMF79" s="1474" t="s">
        <v>1830</v>
      </c>
      <c r="LMG79" s="1474" t="s">
        <v>1830</v>
      </c>
      <c r="LMH79" s="1474" t="s">
        <v>1830</v>
      </c>
      <c r="LMI79" s="1474" t="s">
        <v>1830</v>
      </c>
      <c r="LMJ79" s="1474" t="s">
        <v>1830</v>
      </c>
      <c r="LMK79" s="1474" t="s">
        <v>1830</v>
      </c>
      <c r="LML79" s="1474" t="s">
        <v>1830</v>
      </c>
      <c r="LMM79" s="1474" t="s">
        <v>1830</v>
      </c>
      <c r="LMN79" s="1474" t="s">
        <v>1830</v>
      </c>
      <c r="LMO79" s="1474" t="s">
        <v>1830</v>
      </c>
      <c r="LMP79" s="1474" t="s">
        <v>1830</v>
      </c>
      <c r="LMQ79" s="1474" t="s">
        <v>1830</v>
      </c>
      <c r="LMR79" s="1474" t="s">
        <v>1830</v>
      </c>
      <c r="LMS79" s="1474" t="s">
        <v>1830</v>
      </c>
      <c r="LMT79" s="1474" t="s">
        <v>1830</v>
      </c>
      <c r="LMU79" s="1474" t="s">
        <v>1830</v>
      </c>
      <c r="LMV79" s="1474" t="s">
        <v>1830</v>
      </c>
      <c r="LMW79" s="1474" t="s">
        <v>1830</v>
      </c>
      <c r="LMX79" s="1474" t="s">
        <v>1830</v>
      </c>
      <c r="LMY79" s="1474" t="s">
        <v>1830</v>
      </c>
      <c r="LMZ79" s="1474" t="s">
        <v>1830</v>
      </c>
      <c r="LNA79" s="1474" t="s">
        <v>1830</v>
      </c>
      <c r="LNB79" s="1474" t="s">
        <v>1830</v>
      </c>
      <c r="LNC79" s="1474" t="s">
        <v>1830</v>
      </c>
      <c r="LND79" s="1474" t="s">
        <v>1830</v>
      </c>
      <c r="LNE79" s="1474" t="s">
        <v>1830</v>
      </c>
      <c r="LNF79" s="1474" t="s">
        <v>1830</v>
      </c>
      <c r="LNG79" s="1474" t="s">
        <v>1830</v>
      </c>
      <c r="LNH79" s="1474" t="s">
        <v>1830</v>
      </c>
      <c r="LNI79" s="1474" t="s">
        <v>1830</v>
      </c>
      <c r="LNJ79" s="1474" t="s">
        <v>1830</v>
      </c>
      <c r="LNK79" s="1474" t="s">
        <v>1830</v>
      </c>
      <c r="LNL79" s="1474" t="s">
        <v>1830</v>
      </c>
      <c r="LNM79" s="1474" t="s">
        <v>1830</v>
      </c>
      <c r="LNN79" s="1474" t="s">
        <v>1830</v>
      </c>
      <c r="LNO79" s="1474" t="s">
        <v>1830</v>
      </c>
      <c r="LNP79" s="1474" t="s">
        <v>1830</v>
      </c>
      <c r="LNQ79" s="1474" t="s">
        <v>1830</v>
      </c>
      <c r="LNR79" s="1474" t="s">
        <v>1830</v>
      </c>
      <c r="LNS79" s="1474" t="s">
        <v>1830</v>
      </c>
      <c r="LNT79" s="1474" t="s">
        <v>1830</v>
      </c>
      <c r="LNU79" s="1474" t="s">
        <v>1830</v>
      </c>
      <c r="LNV79" s="1474" t="s">
        <v>1830</v>
      </c>
      <c r="LNW79" s="1474" t="s">
        <v>1830</v>
      </c>
      <c r="LNX79" s="1474" t="s">
        <v>1830</v>
      </c>
      <c r="LNY79" s="1474" t="s">
        <v>1830</v>
      </c>
      <c r="LNZ79" s="1474" t="s">
        <v>1830</v>
      </c>
      <c r="LOA79" s="1474" t="s">
        <v>1830</v>
      </c>
      <c r="LOB79" s="1474" t="s">
        <v>1830</v>
      </c>
      <c r="LOC79" s="1474" t="s">
        <v>1830</v>
      </c>
      <c r="LOD79" s="1474" t="s">
        <v>1830</v>
      </c>
      <c r="LOE79" s="1474" t="s">
        <v>1830</v>
      </c>
      <c r="LOF79" s="1474" t="s">
        <v>1830</v>
      </c>
      <c r="LOG79" s="1474" t="s">
        <v>1830</v>
      </c>
      <c r="LOH79" s="1474" t="s">
        <v>1830</v>
      </c>
      <c r="LOI79" s="1474" t="s">
        <v>1830</v>
      </c>
      <c r="LOJ79" s="1474" t="s">
        <v>1830</v>
      </c>
      <c r="LOK79" s="1474" t="s">
        <v>1830</v>
      </c>
      <c r="LOL79" s="1474" t="s">
        <v>1830</v>
      </c>
      <c r="LOM79" s="1474" t="s">
        <v>1830</v>
      </c>
      <c r="LON79" s="1474" t="s">
        <v>1830</v>
      </c>
      <c r="LOO79" s="1474" t="s">
        <v>1830</v>
      </c>
      <c r="LOP79" s="1474" t="s">
        <v>1830</v>
      </c>
      <c r="LOQ79" s="1474" t="s">
        <v>1830</v>
      </c>
      <c r="LOR79" s="1474" t="s">
        <v>1830</v>
      </c>
      <c r="LOS79" s="1474" t="s">
        <v>1830</v>
      </c>
      <c r="LOT79" s="1474" t="s">
        <v>1830</v>
      </c>
      <c r="LOU79" s="1474" t="s">
        <v>1830</v>
      </c>
      <c r="LOV79" s="1474" t="s">
        <v>1830</v>
      </c>
      <c r="LOW79" s="1474" t="s">
        <v>1830</v>
      </c>
      <c r="LOX79" s="1474" t="s">
        <v>1830</v>
      </c>
      <c r="LOY79" s="1474" t="s">
        <v>1830</v>
      </c>
      <c r="LOZ79" s="1474" t="s">
        <v>1830</v>
      </c>
      <c r="LPA79" s="1474" t="s">
        <v>1830</v>
      </c>
      <c r="LPB79" s="1474" t="s">
        <v>1830</v>
      </c>
      <c r="LPC79" s="1474" t="s">
        <v>1830</v>
      </c>
      <c r="LPD79" s="1474" t="s">
        <v>1830</v>
      </c>
      <c r="LPE79" s="1474" t="s">
        <v>1830</v>
      </c>
      <c r="LPF79" s="1474" t="s">
        <v>1830</v>
      </c>
      <c r="LPG79" s="1474" t="s">
        <v>1830</v>
      </c>
      <c r="LPH79" s="1474" t="s">
        <v>1830</v>
      </c>
      <c r="LPI79" s="1474" t="s">
        <v>1830</v>
      </c>
      <c r="LPJ79" s="1474" t="s">
        <v>1830</v>
      </c>
      <c r="LPK79" s="1474" t="s">
        <v>1830</v>
      </c>
      <c r="LPL79" s="1474" t="s">
        <v>1830</v>
      </c>
      <c r="LPM79" s="1474" t="s">
        <v>1830</v>
      </c>
      <c r="LPN79" s="1474" t="s">
        <v>1830</v>
      </c>
      <c r="LPO79" s="1474" t="s">
        <v>1830</v>
      </c>
      <c r="LPP79" s="1474" t="s">
        <v>1830</v>
      </c>
      <c r="LPQ79" s="1474" t="s">
        <v>1830</v>
      </c>
      <c r="LPR79" s="1474" t="s">
        <v>1830</v>
      </c>
      <c r="LPS79" s="1474" t="s">
        <v>1830</v>
      </c>
      <c r="LPT79" s="1474" t="s">
        <v>1830</v>
      </c>
      <c r="LPU79" s="1474" t="s">
        <v>1830</v>
      </c>
      <c r="LPV79" s="1474" t="s">
        <v>1830</v>
      </c>
      <c r="LPW79" s="1474" t="s">
        <v>1830</v>
      </c>
      <c r="LPX79" s="1474" t="s">
        <v>1830</v>
      </c>
      <c r="LPY79" s="1474" t="s">
        <v>1830</v>
      </c>
      <c r="LPZ79" s="1474" t="s">
        <v>1830</v>
      </c>
      <c r="LQA79" s="1474" t="s">
        <v>1830</v>
      </c>
      <c r="LQB79" s="1474" t="s">
        <v>1830</v>
      </c>
      <c r="LQC79" s="1474" t="s">
        <v>1830</v>
      </c>
      <c r="LQD79" s="1474" t="s">
        <v>1830</v>
      </c>
      <c r="LQE79" s="1474" t="s">
        <v>1830</v>
      </c>
      <c r="LQF79" s="1474" t="s">
        <v>1830</v>
      </c>
      <c r="LQG79" s="1474" t="s">
        <v>1830</v>
      </c>
      <c r="LQH79" s="1474" t="s">
        <v>1830</v>
      </c>
      <c r="LQI79" s="1474" t="s">
        <v>1830</v>
      </c>
      <c r="LQJ79" s="1474" t="s">
        <v>1830</v>
      </c>
      <c r="LQK79" s="1474" t="s">
        <v>1830</v>
      </c>
      <c r="LQL79" s="1474" t="s">
        <v>1830</v>
      </c>
      <c r="LQM79" s="1474" t="s">
        <v>1830</v>
      </c>
      <c r="LQN79" s="1474" t="s">
        <v>1830</v>
      </c>
      <c r="LQO79" s="1474" t="s">
        <v>1830</v>
      </c>
      <c r="LQP79" s="1474" t="s">
        <v>1830</v>
      </c>
      <c r="LQQ79" s="1474" t="s">
        <v>1830</v>
      </c>
      <c r="LQR79" s="1474" t="s">
        <v>1830</v>
      </c>
      <c r="LQS79" s="1474" t="s">
        <v>1830</v>
      </c>
      <c r="LQT79" s="1474" t="s">
        <v>1830</v>
      </c>
      <c r="LQU79" s="1474" t="s">
        <v>1830</v>
      </c>
      <c r="LQV79" s="1474" t="s">
        <v>1830</v>
      </c>
      <c r="LQW79" s="1474" t="s">
        <v>1830</v>
      </c>
      <c r="LQX79" s="1474" t="s">
        <v>1830</v>
      </c>
      <c r="LQY79" s="1474" t="s">
        <v>1830</v>
      </c>
      <c r="LQZ79" s="1474" t="s">
        <v>1830</v>
      </c>
      <c r="LRA79" s="1474" t="s">
        <v>1830</v>
      </c>
      <c r="LRB79" s="1474" t="s">
        <v>1830</v>
      </c>
      <c r="LRC79" s="1474" t="s">
        <v>1830</v>
      </c>
      <c r="LRD79" s="1474" t="s">
        <v>1830</v>
      </c>
      <c r="LRE79" s="1474" t="s">
        <v>1830</v>
      </c>
      <c r="LRF79" s="1474" t="s">
        <v>1830</v>
      </c>
      <c r="LRG79" s="1474" t="s">
        <v>1830</v>
      </c>
      <c r="LRH79" s="1474" t="s">
        <v>1830</v>
      </c>
      <c r="LRI79" s="1474" t="s">
        <v>1830</v>
      </c>
      <c r="LRJ79" s="1474" t="s">
        <v>1830</v>
      </c>
      <c r="LRK79" s="1474" t="s">
        <v>1830</v>
      </c>
      <c r="LRL79" s="1474" t="s">
        <v>1830</v>
      </c>
      <c r="LRM79" s="1474" t="s">
        <v>1830</v>
      </c>
      <c r="LRN79" s="1474" t="s">
        <v>1830</v>
      </c>
      <c r="LRO79" s="1474" t="s">
        <v>1830</v>
      </c>
      <c r="LRP79" s="1474" t="s">
        <v>1830</v>
      </c>
      <c r="LRQ79" s="1474" t="s">
        <v>1830</v>
      </c>
      <c r="LRR79" s="1474" t="s">
        <v>1830</v>
      </c>
      <c r="LRS79" s="1474" t="s">
        <v>1830</v>
      </c>
      <c r="LRT79" s="1474" t="s">
        <v>1830</v>
      </c>
      <c r="LRU79" s="1474" t="s">
        <v>1830</v>
      </c>
      <c r="LRV79" s="1474" t="s">
        <v>1830</v>
      </c>
      <c r="LRW79" s="1474" t="s">
        <v>1830</v>
      </c>
      <c r="LRX79" s="1474" t="s">
        <v>1830</v>
      </c>
      <c r="LRY79" s="1474" t="s">
        <v>1830</v>
      </c>
      <c r="LRZ79" s="1474" t="s">
        <v>1830</v>
      </c>
      <c r="LSA79" s="1474" t="s">
        <v>1830</v>
      </c>
      <c r="LSB79" s="1474" t="s">
        <v>1830</v>
      </c>
      <c r="LSC79" s="1474" t="s">
        <v>1830</v>
      </c>
      <c r="LSD79" s="1474" t="s">
        <v>1830</v>
      </c>
      <c r="LSE79" s="1474" t="s">
        <v>1830</v>
      </c>
      <c r="LSF79" s="1474" t="s">
        <v>1830</v>
      </c>
      <c r="LSG79" s="1474" t="s">
        <v>1830</v>
      </c>
      <c r="LSH79" s="1474" t="s">
        <v>1830</v>
      </c>
      <c r="LSI79" s="1474" t="s">
        <v>1830</v>
      </c>
      <c r="LSJ79" s="1474" t="s">
        <v>1830</v>
      </c>
      <c r="LSK79" s="1474" t="s">
        <v>1830</v>
      </c>
      <c r="LSL79" s="1474" t="s">
        <v>1830</v>
      </c>
      <c r="LSM79" s="1474" t="s">
        <v>1830</v>
      </c>
      <c r="LSN79" s="1474" t="s">
        <v>1830</v>
      </c>
      <c r="LSO79" s="1474" t="s">
        <v>1830</v>
      </c>
      <c r="LSP79" s="1474" t="s">
        <v>1830</v>
      </c>
      <c r="LSQ79" s="1474" t="s">
        <v>1830</v>
      </c>
      <c r="LSR79" s="1474" t="s">
        <v>1830</v>
      </c>
      <c r="LSS79" s="1474" t="s">
        <v>1830</v>
      </c>
      <c r="LST79" s="1474" t="s">
        <v>1830</v>
      </c>
      <c r="LSU79" s="1474" t="s">
        <v>1830</v>
      </c>
      <c r="LSV79" s="1474" t="s">
        <v>1830</v>
      </c>
      <c r="LSW79" s="1474" t="s">
        <v>1830</v>
      </c>
      <c r="LSX79" s="1474" t="s">
        <v>1830</v>
      </c>
      <c r="LSY79" s="1474" t="s">
        <v>1830</v>
      </c>
      <c r="LSZ79" s="1474" t="s">
        <v>1830</v>
      </c>
      <c r="LTA79" s="1474" t="s">
        <v>1830</v>
      </c>
      <c r="LTB79" s="1474" t="s">
        <v>1830</v>
      </c>
      <c r="LTC79" s="1474" t="s">
        <v>1830</v>
      </c>
      <c r="LTD79" s="1474" t="s">
        <v>1830</v>
      </c>
      <c r="LTE79" s="1474" t="s">
        <v>1830</v>
      </c>
      <c r="LTF79" s="1474" t="s">
        <v>1830</v>
      </c>
      <c r="LTG79" s="1474" t="s">
        <v>1830</v>
      </c>
      <c r="LTH79" s="1474" t="s">
        <v>1830</v>
      </c>
      <c r="LTI79" s="1474" t="s">
        <v>1830</v>
      </c>
      <c r="LTJ79" s="1474" t="s">
        <v>1830</v>
      </c>
      <c r="LTK79" s="1474" t="s">
        <v>1830</v>
      </c>
      <c r="LTL79" s="1474" t="s">
        <v>1830</v>
      </c>
      <c r="LTM79" s="1474" t="s">
        <v>1830</v>
      </c>
      <c r="LTN79" s="1474" t="s">
        <v>1830</v>
      </c>
      <c r="LTO79" s="1474" t="s">
        <v>1830</v>
      </c>
      <c r="LTP79" s="1474" t="s">
        <v>1830</v>
      </c>
      <c r="LTQ79" s="1474" t="s">
        <v>1830</v>
      </c>
      <c r="LTR79" s="1474" t="s">
        <v>1830</v>
      </c>
      <c r="LTS79" s="1474" t="s">
        <v>1830</v>
      </c>
      <c r="LTT79" s="1474" t="s">
        <v>1830</v>
      </c>
      <c r="LTU79" s="1474" t="s">
        <v>1830</v>
      </c>
      <c r="LTV79" s="1474" t="s">
        <v>1830</v>
      </c>
      <c r="LTW79" s="1474" t="s">
        <v>1830</v>
      </c>
      <c r="LTX79" s="1474" t="s">
        <v>1830</v>
      </c>
      <c r="LTY79" s="1474" t="s">
        <v>1830</v>
      </c>
      <c r="LTZ79" s="1474" t="s">
        <v>1830</v>
      </c>
      <c r="LUA79" s="1474" t="s">
        <v>1830</v>
      </c>
      <c r="LUB79" s="1474" t="s">
        <v>1830</v>
      </c>
      <c r="LUC79" s="1474" t="s">
        <v>1830</v>
      </c>
      <c r="LUD79" s="1474" t="s">
        <v>1830</v>
      </c>
      <c r="LUE79" s="1474" t="s">
        <v>1830</v>
      </c>
      <c r="LUF79" s="1474" t="s">
        <v>1830</v>
      </c>
      <c r="LUG79" s="1474" t="s">
        <v>1830</v>
      </c>
      <c r="LUH79" s="1474" t="s">
        <v>1830</v>
      </c>
      <c r="LUI79" s="1474" t="s">
        <v>1830</v>
      </c>
      <c r="LUJ79" s="1474" t="s">
        <v>1830</v>
      </c>
      <c r="LUK79" s="1474" t="s">
        <v>1830</v>
      </c>
      <c r="LUL79" s="1474" t="s">
        <v>1830</v>
      </c>
      <c r="LUM79" s="1474" t="s">
        <v>1830</v>
      </c>
      <c r="LUN79" s="1474" t="s">
        <v>1830</v>
      </c>
      <c r="LUO79" s="1474" t="s">
        <v>1830</v>
      </c>
      <c r="LUP79" s="1474" t="s">
        <v>1830</v>
      </c>
      <c r="LUQ79" s="1474" t="s">
        <v>1830</v>
      </c>
      <c r="LUR79" s="1474" t="s">
        <v>1830</v>
      </c>
      <c r="LUS79" s="1474" t="s">
        <v>1830</v>
      </c>
      <c r="LUT79" s="1474" t="s">
        <v>1830</v>
      </c>
      <c r="LUU79" s="1474" t="s">
        <v>1830</v>
      </c>
      <c r="LUV79" s="1474" t="s">
        <v>1830</v>
      </c>
      <c r="LUW79" s="1474" t="s">
        <v>1830</v>
      </c>
      <c r="LUX79" s="1474" t="s">
        <v>1830</v>
      </c>
      <c r="LUY79" s="1474" t="s">
        <v>1830</v>
      </c>
      <c r="LUZ79" s="1474" t="s">
        <v>1830</v>
      </c>
      <c r="LVA79" s="1474" t="s">
        <v>1830</v>
      </c>
      <c r="LVB79" s="1474" t="s">
        <v>1830</v>
      </c>
      <c r="LVC79" s="1474" t="s">
        <v>1830</v>
      </c>
      <c r="LVD79" s="1474" t="s">
        <v>1830</v>
      </c>
      <c r="LVE79" s="1474" t="s">
        <v>1830</v>
      </c>
      <c r="LVF79" s="1474" t="s">
        <v>1830</v>
      </c>
      <c r="LVG79" s="1474" t="s">
        <v>1830</v>
      </c>
      <c r="LVH79" s="1474" t="s">
        <v>1830</v>
      </c>
      <c r="LVI79" s="1474" t="s">
        <v>1830</v>
      </c>
      <c r="LVJ79" s="1474" t="s">
        <v>1830</v>
      </c>
      <c r="LVK79" s="1474" t="s">
        <v>1830</v>
      </c>
      <c r="LVL79" s="1474" t="s">
        <v>1830</v>
      </c>
      <c r="LVM79" s="1474" t="s">
        <v>1830</v>
      </c>
      <c r="LVN79" s="1474" t="s">
        <v>1830</v>
      </c>
      <c r="LVO79" s="1474" t="s">
        <v>1830</v>
      </c>
      <c r="LVP79" s="1474" t="s">
        <v>1830</v>
      </c>
      <c r="LVQ79" s="1474" t="s">
        <v>1830</v>
      </c>
      <c r="LVR79" s="1474" t="s">
        <v>1830</v>
      </c>
      <c r="LVS79" s="1474" t="s">
        <v>1830</v>
      </c>
      <c r="LVT79" s="1474" t="s">
        <v>1830</v>
      </c>
      <c r="LVU79" s="1474" t="s">
        <v>1830</v>
      </c>
      <c r="LVV79" s="1474" t="s">
        <v>1830</v>
      </c>
      <c r="LVW79" s="1474" t="s">
        <v>1830</v>
      </c>
      <c r="LVX79" s="1474" t="s">
        <v>1830</v>
      </c>
      <c r="LVY79" s="1474" t="s">
        <v>1830</v>
      </c>
      <c r="LVZ79" s="1474" t="s">
        <v>1830</v>
      </c>
      <c r="LWA79" s="1474" t="s">
        <v>1830</v>
      </c>
      <c r="LWB79" s="1474" t="s">
        <v>1830</v>
      </c>
      <c r="LWC79" s="1474" t="s">
        <v>1830</v>
      </c>
      <c r="LWD79" s="1474" t="s">
        <v>1830</v>
      </c>
      <c r="LWE79" s="1474" t="s">
        <v>1830</v>
      </c>
      <c r="LWF79" s="1474" t="s">
        <v>1830</v>
      </c>
      <c r="LWG79" s="1474" t="s">
        <v>1830</v>
      </c>
      <c r="LWH79" s="1474" t="s">
        <v>1830</v>
      </c>
      <c r="LWI79" s="1474" t="s">
        <v>1830</v>
      </c>
      <c r="LWJ79" s="1474" t="s">
        <v>1830</v>
      </c>
      <c r="LWK79" s="1474" t="s">
        <v>1830</v>
      </c>
      <c r="LWL79" s="1474" t="s">
        <v>1830</v>
      </c>
      <c r="LWM79" s="1474" t="s">
        <v>1830</v>
      </c>
      <c r="LWN79" s="1474" t="s">
        <v>1830</v>
      </c>
      <c r="LWO79" s="1474" t="s">
        <v>1830</v>
      </c>
      <c r="LWP79" s="1474" t="s">
        <v>1830</v>
      </c>
      <c r="LWQ79" s="1474" t="s">
        <v>1830</v>
      </c>
      <c r="LWR79" s="1474" t="s">
        <v>1830</v>
      </c>
      <c r="LWS79" s="1474" t="s">
        <v>1830</v>
      </c>
      <c r="LWT79" s="1474" t="s">
        <v>1830</v>
      </c>
      <c r="LWU79" s="1474" t="s">
        <v>1830</v>
      </c>
      <c r="LWV79" s="1474" t="s">
        <v>1830</v>
      </c>
      <c r="LWW79" s="1474" t="s">
        <v>1830</v>
      </c>
      <c r="LWX79" s="1474" t="s">
        <v>1830</v>
      </c>
      <c r="LWY79" s="1474" t="s">
        <v>1830</v>
      </c>
      <c r="LWZ79" s="1474" t="s">
        <v>1830</v>
      </c>
      <c r="LXA79" s="1474" t="s">
        <v>1830</v>
      </c>
      <c r="LXB79" s="1474" t="s">
        <v>1830</v>
      </c>
      <c r="LXC79" s="1474" t="s">
        <v>1830</v>
      </c>
      <c r="LXD79" s="1474" t="s">
        <v>1830</v>
      </c>
      <c r="LXE79" s="1474" t="s">
        <v>1830</v>
      </c>
      <c r="LXF79" s="1474" t="s">
        <v>1830</v>
      </c>
      <c r="LXG79" s="1474" t="s">
        <v>1830</v>
      </c>
      <c r="LXH79" s="1474" t="s">
        <v>1830</v>
      </c>
      <c r="LXI79" s="1474" t="s">
        <v>1830</v>
      </c>
      <c r="LXJ79" s="1474" t="s">
        <v>1830</v>
      </c>
      <c r="LXK79" s="1474" t="s">
        <v>1830</v>
      </c>
      <c r="LXL79" s="1474" t="s">
        <v>1830</v>
      </c>
      <c r="LXM79" s="1474" t="s">
        <v>1830</v>
      </c>
      <c r="LXN79" s="1474" t="s">
        <v>1830</v>
      </c>
      <c r="LXO79" s="1474" t="s">
        <v>1830</v>
      </c>
      <c r="LXP79" s="1474" t="s">
        <v>1830</v>
      </c>
      <c r="LXQ79" s="1474" t="s">
        <v>1830</v>
      </c>
      <c r="LXR79" s="1474" t="s">
        <v>1830</v>
      </c>
      <c r="LXS79" s="1474" t="s">
        <v>1830</v>
      </c>
      <c r="LXT79" s="1474" t="s">
        <v>1830</v>
      </c>
      <c r="LXU79" s="1474" t="s">
        <v>1830</v>
      </c>
      <c r="LXV79" s="1474" t="s">
        <v>1830</v>
      </c>
      <c r="LXW79" s="1474" t="s">
        <v>1830</v>
      </c>
      <c r="LXX79" s="1474" t="s">
        <v>1830</v>
      </c>
      <c r="LXY79" s="1474" t="s">
        <v>1830</v>
      </c>
      <c r="LXZ79" s="1474" t="s">
        <v>1830</v>
      </c>
      <c r="LYA79" s="1474" t="s">
        <v>1830</v>
      </c>
      <c r="LYB79" s="1474" t="s">
        <v>1830</v>
      </c>
      <c r="LYC79" s="1474" t="s">
        <v>1830</v>
      </c>
      <c r="LYD79" s="1474" t="s">
        <v>1830</v>
      </c>
      <c r="LYE79" s="1474" t="s">
        <v>1830</v>
      </c>
      <c r="LYF79" s="1474" t="s">
        <v>1830</v>
      </c>
      <c r="LYG79" s="1474" t="s">
        <v>1830</v>
      </c>
      <c r="LYH79" s="1474" t="s">
        <v>1830</v>
      </c>
      <c r="LYI79" s="1474" t="s">
        <v>1830</v>
      </c>
      <c r="LYJ79" s="1474" t="s">
        <v>1830</v>
      </c>
      <c r="LYK79" s="1474" t="s">
        <v>1830</v>
      </c>
      <c r="LYL79" s="1474" t="s">
        <v>1830</v>
      </c>
      <c r="LYM79" s="1474" t="s">
        <v>1830</v>
      </c>
      <c r="LYN79" s="1474" t="s">
        <v>1830</v>
      </c>
      <c r="LYO79" s="1474" t="s">
        <v>1830</v>
      </c>
      <c r="LYP79" s="1474" t="s">
        <v>1830</v>
      </c>
      <c r="LYQ79" s="1474" t="s">
        <v>1830</v>
      </c>
      <c r="LYR79" s="1474" t="s">
        <v>1830</v>
      </c>
      <c r="LYS79" s="1474" t="s">
        <v>1830</v>
      </c>
      <c r="LYT79" s="1474" t="s">
        <v>1830</v>
      </c>
      <c r="LYU79" s="1474" t="s">
        <v>1830</v>
      </c>
      <c r="LYV79" s="1474" t="s">
        <v>1830</v>
      </c>
      <c r="LYW79" s="1474" t="s">
        <v>1830</v>
      </c>
      <c r="LYX79" s="1474" t="s">
        <v>1830</v>
      </c>
      <c r="LYY79" s="1474" t="s">
        <v>1830</v>
      </c>
      <c r="LYZ79" s="1474" t="s">
        <v>1830</v>
      </c>
      <c r="LZA79" s="1474" t="s">
        <v>1830</v>
      </c>
      <c r="LZB79" s="1474" t="s">
        <v>1830</v>
      </c>
      <c r="LZC79" s="1474" t="s">
        <v>1830</v>
      </c>
      <c r="LZD79" s="1474" t="s">
        <v>1830</v>
      </c>
      <c r="LZE79" s="1474" t="s">
        <v>1830</v>
      </c>
      <c r="LZF79" s="1474" t="s">
        <v>1830</v>
      </c>
      <c r="LZG79" s="1474" t="s">
        <v>1830</v>
      </c>
      <c r="LZH79" s="1474" t="s">
        <v>1830</v>
      </c>
      <c r="LZI79" s="1474" t="s">
        <v>1830</v>
      </c>
      <c r="LZJ79" s="1474" t="s">
        <v>1830</v>
      </c>
      <c r="LZK79" s="1474" t="s">
        <v>1830</v>
      </c>
      <c r="LZL79" s="1474" t="s">
        <v>1830</v>
      </c>
      <c r="LZM79" s="1474" t="s">
        <v>1830</v>
      </c>
      <c r="LZN79" s="1474" t="s">
        <v>1830</v>
      </c>
      <c r="LZO79" s="1474" t="s">
        <v>1830</v>
      </c>
      <c r="LZP79" s="1474" t="s">
        <v>1830</v>
      </c>
      <c r="LZQ79" s="1474" t="s">
        <v>1830</v>
      </c>
      <c r="LZR79" s="1474" t="s">
        <v>1830</v>
      </c>
      <c r="LZS79" s="1474" t="s">
        <v>1830</v>
      </c>
      <c r="LZT79" s="1474" t="s">
        <v>1830</v>
      </c>
      <c r="LZU79" s="1474" t="s">
        <v>1830</v>
      </c>
      <c r="LZV79" s="1474" t="s">
        <v>1830</v>
      </c>
      <c r="LZW79" s="1474" t="s">
        <v>1830</v>
      </c>
      <c r="LZX79" s="1474" t="s">
        <v>1830</v>
      </c>
      <c r="LZY79" s="1474" t="s">
        <v>1830</v>
      </c>
      <c r="LZZ79" s="1474" t="s">
        <v>1830</v>
      </c>
      <c r="MAA79" s="1474" t="s">
        <v>1830</v>
      </c>
      <c r="MAB79" s="1474" t="s">
        <v>1830</v>
      </c>
      <c r="MAC79" s="1474" t="s">
        <v>1830</v>
      </c>
      <c r="MAD79" s="1474" t="s">
        <v>1830</v>
      </c>
      <c r="MAE79" s="1474" t="s">
        <v>1830</v>
      </c>
      <c r="MAF79" s="1474" t="s">
        <v>1830</v>
      </c>
      <c r="MAG79" s="1474" t="s">
        <v>1830</v>
      </c>
      <c r="MAH79" s="1474" t="s">
        <v>1830</v>
      </c>
      <c r="MAI79" s="1474" t="s">
        <v>1830</v>
      </c>
      <c r="MAJ79" s="1474" t="s">
        <v>1830</v>
      </c>
      <c r="MAK79" s="1474" t="s">
        <v>1830</v>
      </c>
      <c r="MAL79" s="1474" t="s">
        <v>1830</v>
      </c>
      <c r="MAM79" s="1474" t="s">
        <v>1830</v>
      </c>
      <c r="MAN79" s="1474" t="s">
        <v>1830</v>
      </c>
      <c r="MAO79" s="1474" t="s">
        <v>1830</v>
      </c>
      <c r="MAP79" s="1474" t="s">
        <v>1830</v>
      </c>
      <c r="MAQ79" s="1474" t="s">
        <v>1830</v>
      </c>
      <c r="MAR79" s="1474" t="s">
        <v>1830</v>
      </c>
      <c r="MAS79" s="1474" t="s">
        <v>1830</v>
      </c>
      <c r="MAT79" s="1474" t="s">
        <v>1830</v>
      </c>
      <c r="MAU79" s="1474" t="s">
        <v>1830</v>
      </c>
      <c r="MAV79" s="1474" t="s">
        <v>1830</v>
      </c>
      <c r="MAW79" s="1474" t="s">
        <v>1830</v>
      </c>
      <c r="MAX79" s="1474" t="s">
        <v>1830</v>
      </c>
      <c r="MAY79" s="1474" t="s">
        <v>1830</v>
      </c>
      <c r="MAZ79" s="1474" t="s">
        <v>1830</v>
      </c>
      <c r="MBA79" s="1474" t="s">
        <v>1830</v>
      </c>
      <c r="MBB79" s="1474" t="s">
        <v>1830</v>
      </c>
      <c r="MBC79" s="1474" t="s">
        <v>1830</v>
      </c>
      <c r="MBD79" s="1474" t="s">
        <v>1830</v>
      </c>
      <c r="MBE79" s="1474" t="s">
        <v>1830</v>
      </c>
      <c r="MBF79" s="1474" t="s">
        <v>1830</v>
      </c>
      <c r="MBG79" s="1474" t="s">
        <v>1830</v>
      </c>
      <c r="MBH79" s="1474" t="s">
        <v>1830</v>
      </c>
      <c r="MBI79" s="1474" t="s">
        <v>1830</v>
      </c>
      <c r="MBJ79" s="1474" t="s">
        <v>1830</v>
      </c>
      <c r="MBK79" s="1474" t="s">
        <v>1830</v>
      </c>
      <c r="MBL79" s="1474" t="s">
        <v>1830</v>
      </c>
      <c r="MBM79" s="1474" t="s">
        <v>1830</v>
      </c>
      <c r="MBN79" s="1474" t="s">
        <v>1830</v>
      </c>
      <c r="MBO79" s="1474" t="s">
        <v>1830</v>
      </c>
      <c r="MBP79" s="1474" t="s">
        <v>1830</v>
      </c>
      <c r="MBQ79" s="1474" t="s">
        <v>1830</v>
      </c>
      <c r="MBR79" s="1474" t="s">
        <v>1830</v>
      </c>
      <c r="MBS79" s="1474" t="s">
        <v>1830</v>
      </c>
      <c r="MBT79" s="1474" t="s">
        <v>1830</v>
      </c>
      <c r="MBU79" s="1474" t="s">
        <v>1830</v>
      </c>
      <c r="MBV79" s="1474" t="s">
        <v>1830</v>
      </c>
      <c r="MBW79" s="1474" t="s">
        <v>1830</v>
      </c>
      <c r="MBX79" s="1474" t="s">
        <v>1830</v>
      </c>
      <c r="MBY79" s="1474" t="s">
        <v>1830</v>
      </c>
      <c r="MBZ79" s="1474" t="s">
        <v>1830</v>
      </c>
      <c r="MCA79" s="1474" t="s">
        <v>1830</v>
      </c>
      <c r="MCB79" s="1474" t="s">
        <v>1830</v>
      </c>
      <c r="MCC79" s="1474" t="s">
        <v>1830</v>
      </c>
      <c r="MCD79" s="1474" t="s">
        <v>1830</v>
      </c>
      <c r="MCE79" s="1474" t="s">
        <v>1830</v>
      </c>
      <c r="MCF79" s="1474" t="s">
        <v>1830</v>
      </c>
      <c r="MCG79" s="1474" t="s">
        <v>1830</v>
      </c>
      <c r="MCH79" s="1474" t="s">
        <v>1830</v>
      </c>
      <c r="MCI79" s="1474" t="s">
        <v>1830</v>
      </c>
      <c r="MCJ79" s="1474" t="s">
        <v>1830</v>
      </c>
      <c r="MCK79" s="1474" t="s">
        <v>1830</v>
      </c>
      <c r="MCL79" s="1474" t="s">
        <v>1830</v>
      </c>
      <c r="MCM79" s="1474" t="s">
        <v>1830</v>
      </c>
      <c r="MCN79" s="1474" t="s">
        <v>1830</v>
      </c>
      <c r="MCO79" s="1474" t="s">
        <v>1830</v>
      </c>
      <c r="MCP79" s="1474" t="s">
        <v>1830</v>
      </c>
      <c r="MCQ79" s="1474" t="s">
        <v>1830</v>
      </c>
      <c r="MCR79" s="1474" t="s">
        <v>1830</v>
      </c>
      <c r="MCS79" s="1474" t="s">
        <v>1830</v>
      </c>
      <c r="MCT79" s="1474" t="s">
        <v>1830</v>
      </c>
      <c r="MCU79" s="1474" t="s">
        <v>1830</v>
      </c>
      <c r="MCV79" s="1474" t="s">
        <v>1830</v>
      </c>
      <c r="MCW79" s="1474" t="s">
        <v>1830</v>
      </c>
      <c r="MCX79" s="1474" t="s">
        <v>1830</v>
      </c>
      <c r="MCY79" s="1474" t="s">
        <v>1830</v>
      </c>
      <c r="MCZ79" s="1474" t="s">
        <v>1830</v>
      </c>
      <c r="MDA79" s="1474" t="s">
        <v>1830</v>
      </c>
      <c r="MDB79" s="1474" t="s">
        <v>1830</v>
      </c>
      <c r="MDC79" s="1474" t="s">
        <v>1830</v>
      </c>
      <c r="MDD79" s="1474" t="s">
        <v>1830</v>
      </c>
      <c r="MDE79" s="1474" t="s">
        <v>1830</v>
      </c>
      <c r="MDF79" s="1474" t="s">
        <v>1830</v>
      </c>
      <c r="MDG79" s="1474" t="s">
        <v>1830</v>
      </c>
      <c r="MDH79" s="1474" t="s">
        <v>1830</v>
      </c>
      <c r="MDI79" s="1474" t="s">
        <v>1830</v>
      </c>
      <c r="MDJ79" s="1474" t="s">
        <v>1830</v>
      </c>
      <c r="MDK79" s="1474" t="s">
        <v>1830</v>
      </c>
      <c r="MDL79" s="1474" t="s">
        <v>1830</v>
      </c>
      <c r="MDM79" s="1474" t="s">
        <v>1830</v>
      </c>
      <c r="MDN79" s="1474" t="s">
        <v>1830</v>
      </c>
      <c r="MDO79" s="1474" t="s">
        <v>1830</v>
      </c>
      <c r="MDP79" s="1474" t="s">
        <v>1830</v>
      </c>
      <c r="MDQ79" s="1474" t="s">
        <v>1830</v>
      </c>
      <c r="MDR79" s="1474" t="s">
        <v>1830</v>
      </c>
      <c r="MDS79" s="1474" t="s">
        <v>1830</v>
      </c>
      <c r="MDT79" s="1474" t="s">
        <v>1830</v>
      </c>
      <c r="MDU79" s="1474" t="s">
        <v>1830</v>
      </c>
      <c r="MDV79" s="1474" t="s">
        <v>1830</v>
      </c>
      <c r="MDW79" s="1474" t="s">
        <v>1830</v>
      </c>
      <c r="MDX79" s="1474" t="s">
        <v>1830</v>
      </c>
      <c r="MDY79" s="1474" t="s">
        <v>1830</v>
      </c>
      <c r="MDZ79" s="1474" t="s">
        <v>1830</v>
      </c>
      <c r="MEA79" s="1474" t="s">
        <v>1830</v>
      </c>
      <c r="MEB79" s="1474" t="s">
        <v>1830</v>
      </c>
      <c r="MEC79" s="1474" t="s">
        <v>1830</v>
      </c>
      <c r="MED79" s="1474" t="s">
        <v>1830</v>
      </c>
      <c r="MEE79" s="1474" t="s">
        <v>1830</v>
      </c>
      <c r="MEF79" s="1474" t="s">
        <v>1830</v>
      </c>
      <c r="MEG79" s="1474" t="s">
        <v>1830</v>
      </c>
      <c r="MEH79" s="1474" t="s">
        <v>1830</v>
      </c>
      <c r="MEI79" s="1474" t="s">
        <v>1830</v>
      </c>
      <c r="MEJ79" s="1474" t="s">
        <v>1830</v>
      </c>
      <c r="MEK79" s="1474" t="s">
        <v>1830</v>
      </c>
      <c r="MEL79" s="1474" t="s">
        <v>1830</v>
      </c>
      <c r="MEM79" s="1474" t="s">
        <v>1830</v>
      </c>
      <c r="MEN79" s="1474" t="s">
        <v>1830</v>
      </c>
      <c r="MEO79" s="1474" t="s">
        <v>1830</v>
      </c>
      <c r="MEP79" s="1474" t="s">
        <v>1830</v>
      </c>
      <c r="MEQ79" s="1474" t="s">
        <v>1830</v>
      </c>
      <c r="MER79" s="1474" t="s">
        <v>1830</v>
      </c>
      <c r="MES79" s="1474" t="s">
        <v>1830</v>
      </c>
      <c r="MET79" s="1474" t="s">
        <v>1830</v>
      </c>
      <c r="MEU79" s="1474" t="s">
        <v>1830</v>
      </c>
      <c r="MEV79" s="1474" t="s">
        <v>1830</v>
      </c>
      <c r="MEW79" s="1474" t="s">
        <v>1830</v>
      </c>
      <c r="MEX79" s="1474" t="s">
        <v>1830</v>
      </c>
      <c r="MEY79" s="1474" t="s">
        <v>1830</v>
      </c>
      <c r="MEZ79" s="1474" t="s">
        <v>1830</v>
      </c>
      <c r="MFA79" s="1474" t="s">
        <v>1830</v>
      </c>
      <c r="MFB79" s="1474" t="s">
        <v>1830</v>
      </c>
      <c r="MFC79" s="1474" t="s">
        <v>1830</v>
      </c>
      <c r="MFD79" s="1474" t="s">
        <v>1830</v>
      </c>
      <c r="MFE79" s="1474" t="s">
        <v>1830</v>
      </c>
      <c r="MFF79" s="1474" t="s">
        <v>1830</v>
      </c>
      <c r="MFG79" s="1474" t="s">
        <v>1830</v>
      </c>
      <c r="MFH79" s="1474" t="s">
        <v>1830</v>
      </c>
      <c r="MFI79" s="1474" t="s">
        <v>1830</v>
      </c>
      <c r="MFJ79" s="1474" t="s">
        <v>1830</v>
      </c>
      <c r="MFK79" s="1474" t="s">
        <v>1830</v>
      </c>
      <c r="MFL79" s="1474" t="s">
        <v>1830</v>
      </c>
      <c r="MFM79" s="1474" t="s">
        <v>1830</v>
      </c>
      <c r="MFN79" s="1474" t="s">
        <v>1830</v>
      </c>
      <c r="MFO79" s="1474" t="s">
        <v>1830</v>
      </c>
      <c r="MFP79" s="1474" t="s">
        <v>1830</v>
      </c>
      <c r="MFQ79" s="1474" t="s">
        <v>1830</v>
      </c>
      <c r="MFR79" s="1474" t="s">
        <v>1830</v>
      </c>
      <c r="MFS79" s="1474" t="s">
        <v>1830</v>
      </c>
      <c r="MFT79" s="1474" t="s">
        <v>1830</v>
      </c>
      <c r="MFU79" s="1474" t="s">
        <v>1830</v>
      </c>
      <c r="MFV79" s="1474" t="s">
        <v>1830</v>
      </c>
      <c r="MFW79" s="1474" t="s">
        <v>1830</v>
      </c>
      <c r="MFX79" s="1474" t="s">
        <v>1830</v>
      </c>
      <c r="MFY79" s="1474" t="s">
        <v>1830</v>
      </c>
      <c r="MFZ79" s="1474" t="s">
        <v>1830</v>
      </c>
      <c r="MGA79" s="1474" t="s">
        <v>1830</v>
      </c>
      <c r="MGB79" s="1474" t="s">
        <v>1830</v>
      </c>
      <c r="MGC79" s="1474" t="s">
        <v>1830</v>
      </c>
      <c r="MGD79" s="1474" t="s">
        <v>1830</v>
      </c>
      <c r="MGE79" s="1474" t="s">
        <v>1830</v>
      </c>
      <c r="MGF79" s="1474" t="s">
        <v>1830</v>
      </c>
      <c r="MGG79" s="1474" t="s">
        <v>1830</v>
      </c>
      <c r="MGH79" s="1474" t="s">
        <v>1830</v>
      </c>
      <c r="MGI79" s="1474" t="s">
        <v>1830</v>
      </c>
      <c r="MGJ79" s="1474" t="s">
        <v>1830</v>
      </c>
      <c r="MGK79" s="1474" t="s">
        <v>1830</v>
      </c>
      <c r="MGL79" s="1474" t="s">
        <v>1830</v>
      </c>
      <c r="MGM79" s="1474" t="s">
        <v>1830</v>
      </c>
      <c r="MGN79" s="1474" t="s">
        <v>1830</v>
      </c>
      <c r="MGO79" s="1474" t="s">
        <v>1830</v>
      </c>
      <c r="MGP79" s="1474" t="s">
        <v>1830</v>
      </c>
      <c r="MGQ79" s="1474" t="s">
        <v>1830</v>
      </c>
      <c r="MGR79" s="1474" t="s">
        <v>1830</v>
      </c>
      <c r="MGS79" s="1474" t="s">
        <v>1830</v>
      </c>
      <c r="MGT79" s="1474" t="s">
        <v>1830</v>
      </c>
      <c r="MGU79" s="1474" t="s">
        <v>1830</v>
      </c>
      <c r="MGV79" s="1474" t="s">
        <v>1830</v>
      </c>
      <c r="MGW79" s="1474" t="s">
        <v>1830</v>
      </c>
      <c r="MGX79" s="1474" t="s">
        <v>1830</v>
      </c>
      <c r="MGY79" s="1474" t="s">
        <v>1830</v>
      </c>
      <c r="MGZ79" s="1474" t="s">
        <v>1830</v>
      </c>
      <c r="MHA79" s="1474" t="s">
        <v>1830</v>
      </c>
      <c r="MHB79" s="1474" t="s">
        <v>1830</v>
      </c>
      <c r="MHC79" s="1474" t="s">
        <v>1830</v>
      </c>
      <c r="MHD79" s="1474" t="s">
        <v>1830</v>
      </c>
      <c r="MHE79" s="1474" t="s">
        <v>1830</v>
      </c>
      <c r="MHF79" s="1474" t="s">
        <v>1830</v>
      </c>
      <c r="MHG79" s="1474" t="s">
        <v>1830</v>
      </c>
      <c r="MHH79" s="1474" t="s">
        <v>1830</v>
      </c>
      <c r="MHI79" s="1474" t="s">
        <v>1830</v>
      </c>
      <c r="MHJ79" s="1474" t="s">
        <v>1830</v>
      </c>
      <c r="MHK79" s="1474" t="s">
        <v>1830</v>
      </c>
      <c r="MHL79" s="1474" t="s">
        <v>1830</v>
      </c>
      <c r="MHM79" s="1474" t="s">
        <v>1830</v>
      </c>
      <c r="MHN79" s="1474" t="s">
        <v>1830</v>
      </c>
      <c r="MHO79" s="1474" t="s">
        <v>1830</v>
      </c>
      <c r="MHP79" s="1474" t="s">
        <v>1830</v>
      </c>
      <c r="MHQ79" s="1474" t="s">
        <v>1830</v>
      </c>
      <c r="MHR79" s="1474" t="s">
        <v>1830</v>
      </c>
      <c r="MHS79" s="1474" t="s">
        <v>1830</v>
      </c>
      <c r="MHT79" s="1474" t="s">
        <v>1830</v>
      </c>
      <c r="MHU79" s="1474" t="s">
        <v>1830</v>
      </c>
      <c r="MHV79" s="1474" t="s">
        <v>1830</v>
      </c>
      <c r="MHW79" s="1474" t="s">
        <v>1830</v>
      </c>
      <c r="MHX79" s="1474" t="s">
        <v>1830</v>
      </c>
      <c r="MHY79" s="1474" t="s">
        <v>1830</v>
      </c>
      <c r="MHZ79" s="1474" t="s">
        <v>1830</v>
      </c>
      <c r="MIA79" s="1474" t="s">
        <v>1830</v>
      </c>
      <c r="MIB79" s="1474" t="s">
        <v>1830</v>
      </c>
      <c r="MIC79" s="1474" t="s">
        <v>1830</v>
      </c>
      <c r="MID79" s="1474" t="s">
        <v>1830</v>
      </c>
      <c r="MIE79" s="1474" t="s">
        <v>1830</v>
      </c>
      <c r="MIF79" s="1474" t="s">
        <v>1830</v>
      </c>
      <c r="MIG79" s="1474" t="s">
        <v>1830</v>
      </c>
      <c r="MIH79" s="1474" t="s">
        <v>1830</v>
      </c>
      <c r="MII79" s="1474" t="s">
        <v>1830</v>
      </c>
      <c r="MIJ79" s="1474" t="s">
        <v>1830</v>
      </c>
      <c r="MIK79" s="1474" t="s">
        <v>1830</v>
      </c>
      <c r="MIL79" s="1474" t="s">
        <v>1830</v>
      </c>
      <c r="MIM79" s="1474" t="s">
        <v>1830</v>
      </c>
      <c r="MIN79" s="1474" t="s">
        <v>1830</v>
      </c>
      <c r="MIO79" s="1474" t="s">
        <v>1830</v>
      </c>
      <c r="MIP79" s="1474" t="s">
        <v>1830</v>
      </c>
      <c r="MIQ79" s="1474" t="s">
        <v>1830</v>
      </c>
      <c r="MIR79" s="1474" t="s">
        <v>1830</v>
      </c>
      <c r="MIS79" s="1474" t="s">
        <v>1830</v>
      </c>
      <c r="MIT79" s="1474" t="s">
        <v>1830</v>
      </c>
      <c r="MIU79" s="1474" t="s">
        <v>1830</v>
      </c>
      <c r="MIV79" s="1474" t="s">
        <v>1830</v>
      </c>
      <c r="MIW79" s="1474" t="s">
        <v>1830</v>
      </c>
      <c r="MIX79" s="1474" t="s">
        <v>1830</v>
      </c>
      <c r="MIY79" s="1474" t="s">
        <v>1830</v>
      </c>
      <c r="MIZ79" s="1474" t="s">
        <v>1830</v>
      </c>
      <c r="MJA79" s="1474" t="s">
        <v>1830</v>
      </c>
      <c r="MJB79" s="1474" t="s">
        <v>1830</v>
      </c>
      <c r="MJC79" s="1474" t="s">
        <v>1830</v>
      </c>
      <c r="MJD79" s="1474" t="s">
        <v>1830</v>
      </c>
      <c r="MJE79" s="1474" t="s">
        <v>1830</v>
      </c>
      <c r="MJF79" s="1474" t="s">
        <v>1830</v>
      </c>
      <c r="MJG79" s="1474" t="s">
        <v>1830</v>
      </c>
      <c r="MJH79" s="1474" t="s">
        <v>1830</v>
      </c>
      <c r="MJI79" s="1474" t="s">
        <v>1830</v>
      </c>
      <c r="MJJ79" s="1474" t="s">
        <v>1830</v>
      </c>
      <c r="MJK79" s="1474" t="s">
        <v>1830</v>
      </c>
      <c r="MJL79" s="1474" t="s">
        <v>1830</v>
      </c>
      <c r="MJM79" s="1474" t="s">
        <v>1830</v>
      </c>
      <c r="MJN79" s="1474" t="s">
        <v>1830</v>
      </c>
      <c r="MJO79" s="1474" t="s">
        <v>1830</v>
      </c>
      <c r="MJP79" s="1474" t="s">
        <v>1830</v>
      </c>
      <c r="MJQ79" s="1474" t="s">
        <v>1830</v>
      </c>
      <c r="MJR79" s="1474" t="s">
        <v>1830</v>
      </c>
      <c r="MJS79" s="1474" t="s">
        <v>1830</v>
      </c>
      <c r="MJT79" s="1474" t="s">
        <v>1830</v>
      </c>
      <c r="MJU79" s="1474" t="s">
        <v>1830</v>
      </c>
      <c r="MJV79" s="1474" t="s">
        <v>1830</v>
      </c>
      <c r="MJW79" s="1474" t="s">
        <v>1830</v>
      </c>
      <c r="MJX79" s="1474" t="s">
        <v>1830</v>
      </c>
      <c r="MJY79" s="1474" t="s">
        <v>1830</v>
      </c>
      <c r="MJZ79" s="1474" t="s">
        <v>1830</v>
      </c>
      <c r="MKA79" s="1474" t="s">
        <v>1830</v>
      </c>
      <c r="MKB79" s="1474" t="s">
        <v>1830</v>
      </c>
      <c r="MKC79" s="1474" t="s">
        <v>1830</v>
      </c>
      <c r="MKD79" s="1474" t="s">
        <v>1830</v>
      </c>
      <c r="MKE79" s="1474" t="s">
        <v>1830</v>
      </c>
      <c r="MKF79" s="1474" t="s">
        <v>1830</v>
      </c>
      <c r="MKG79" s="1474" t="s">
        <v>1830</v>
      </c>
      <c r="MKH79" s="1474" t="s">
        <v>1830</v>
      </c>
      <c r="MKI79" s="1474" t="s">
        <v>1830</v>
      </c>
      <c r="MKJ79" s="1474" t="s">
        <v>1830</v>
      </c>
      <c r="MKK79" s="1474" t="s">
        <v>1830</v>
      </c>
      <c r="MKL79" s="1474" t="s">
        <v>1830</v>
      </c>
      <c r="MKM79" s="1474" t="s">
        <v>1830</v>
      </c>
      <c r="MKN79" s="1474" t="s">
        <v>1830</v>
      </c>
      <c r="MKO79" s="1474" t="s">
        <v>1830</v>
      </c>
      <c r="MKP79" s="1474" t="s">
        <v>1830</v>
      </c>
      <c r="MKQ79" s="1474" t="s">
        <v>1830</v>
      </c>
      <c r="MKR79" s="1474" t="s">
        <v>1830</v>
      </c>
      <c r="MKS79" s="1474" t="s">
        <v>1830</v>
      </c>
      <c r="MKT79" s="1474" t="s">
        <v>1830</v>
      </c>
      <c r="MKU79" s="1474" t="s">
        <v>1830</v>
      </c>
      <c r="MKV79" s="1474" t="s">
        <v>1830</v>
      </c>
      <c r="MKW79" s="1474" t="s">
        <v>1830</v>
      </c>
      <c r="MKX79" s="1474" t="s">
        <v>1830</v>
      </c>
      <c r="MKY79" s="1474" t="s">
        <v>1830</v>
      </c>
      <c r="MKZ79" s="1474" t="s">
        <v>1830</v>
      </c>
      <c r="MLA79" s="1474" t="s">
        <v>1830</v>
      </c>
      <c r="MLB79" s="1474" t="s">
        <v>1830</v>
      </c>
      <c r="MLC79" s="1474" t="s">
        <v>1830</v>
      </c>
      <c r="MLD79" s="1474" t="s">
        <v>1830</v>
      </c>
      <c r="MLE79" s="1474" t="s">
        <v>1830</v>
      </c>
      <c r="MLF79" s="1474" t="s">
        <v>1830</v>
      </c>
      <c r="MLG79" s="1474" t="s">
        <v>1830</v>
      </c>
      <c r="MLH79" s="1474" t="s">
        <v>1830</v>
      </c>
      <c r="MLI79" s="1474" t="s">
        <v>1830</v>
      </c>
      <c r="MLJ79" s="1474" t="s">
        <v>1830</v>
      </c>
      <c r="MLK79" s="1474" t="s">
        <v>1830</v>
      </c>
      <c r="MLL79" s="1474" t="s">
        <v>1830</v>
      </c>
      <c r="MLM79" s="1474" t="s">
        <v>1830</v>
      </c>
      <c r="MLN79" s="1474" t="s">
        <v>1830</v>
      </c>
      <c r="MLO79" s="1474" t="s">
        <v>1830</v>
      </c>
      <c r="MLP79" s="1474" t="s">
        <v>1830</v>
      </c>
      <c r="MLQ79" s="1474" t="s">
        <v>1830</v>
      </c>
      <c r="MLR79" s="1474" t="s">
        <v>1830</v>
      </c>
      <c r="MLS79" s="1474" t="s">
        <v>1830</v>
      </c>
      <c r="MLT79" s="1474" t="s">
        <v>1830</v>
      </c>
      <c r="MLU79" s="1474" t="s">
        <v>1830</v>
      </c>
      <c r="MLV79" s="1474" t="s">
        <v>1830</v>
      </c>
      <c r="MLW79" s="1474" t="s">
        <v>1830</v>
      </c>
      <c r="MLX79" s="1474" t="s">
        <v>1830</v>
      </c>
      <c r="MLY79" s="1474" t="s">
        <v>1830</v>
      </c>
      <c r="MLZ79" s="1474" t="s">
        <v>1830</v>
      </c>
      <c r="MMA79" s="1474" t="s">
        <v>1830</v>
      </c>
      <c r="MMB79" s="1474" t="s">
        <v>1830</v>
      </c>
      <c r="MMC79" s="1474" t="s">
        <v>1830</v>
      </c>
      <c r="MMD79" s="1474" t="s">
        <v>1830</v>
      </c>
      <c r="MME79" s="1474" t="s">
        <v>1830</v>
      </c>
      <c r="MMF79" s="1474" t="s">
        <v>1830</v>
      </c>
      <c r="MMG79" s="1474" t="s">
        <v>1830</v>
      </c>
      <c r="MMH79" s="1474" t="s">
        <v>1830</v>
      </c>
      <c r="MMI79" s="1474" t="s">
        <v>1830</v>
      </c>
      <c r="MMJ79" s="1474" t="s">
        <v>1830</v>
      </c>
      <c r="MMK79" s="1474" t="s">
        <v>1830</v>
      </c>
      <c r="MML79" s="1474" t="s">
        <v>1830</v>
      </c>
      <c r="MMM79" s="1474" t="s">
        <v>1830</v>
      </c>
      <c r="MMN79" s="1474" t="s">
        <v>1830</v>
      </c>
      <c r="MMO79" s="1474" t="s">
        <v>1830</v>
      </c>
      <c r="MMP79" s="1474" t="s">
        <v>1830</v>
      </c>
      <c r="MMQ79" s="1474" t="s">
        <v>1830</v>
      </c>
      <c r="MMR79" s="1474" t="s">
        <v>1830</v>
      </c>
      <c r="MMS79" s="1474" t="s">
        <v>1830</v>
      </c>
      <c r="MMT79" s="1474" t="s">
        <v>1830</v>
      </c>
      <c r="MMU79" s="1474" t="s">
        <v>1830</v>
      </c>
      <c r="MMV79" s="1474" t="s">
        <v>1830</v>
      </c>
      <c r="MMW79" s="1474" t="s">
        <v>1830</v>
      </c>
      <c r="MMX79" s="1474" t="s">
        <v>1830</v>
      </c>
      <c r="MMY79" s="1474" t="s">
        <v>1830</v>
      </c>
      <c r="MMZ79" s="1474" t="s">
        <v>1830</v>
      </c>
      <c r="MNA79" s="1474" t="s">
        <v>1830</v>
      </c>
      <c r="MNB79" s="1474" t="s">
        <v>1830</v>
      </c>
      <c r="MNC79" s="1474" t="s">
        <v>1830</v>
      </c>
      <c r="MND79" s="1474" t="s">
        <v>1830</v>
      </c>
      <c r="MNE79" s="1474" t="s">
        <v>1830</v>
      </c>
      <c r="MNF79" s="1474" t="s">
        <v>1830</v>
      </c>
      <c r="MNG79" s="1474" t="s">
        <v>1830</v>
      </c>
      <c r="MNH79" s="1474" t="s">
        <v>1830</v>
      </c>
      <c r="MNI79" s="1474" t="s">
        <v>1830</v>
      </c>
      <c r="MNJ79" s="1474" t="s">
        <v>1830</v>
      </c>
      <c r="MNK79" s="1474" t="s">
        <v>1830</v>
      </c>
      <c r="MNL79" s="1474" t="s">
        <v>1830</v>
      </c>
      <c r="MNM79" s="1474" t="s">
        <v>1830</v>
      </c>
      <c r="MNN79" s="1474" t="s">
        <v>1830</v>
      </c>
      <c r="MNO79" s="1474" t="s">
        <v>1830</v>
      </c>
      <c r="MNP79" s="1474" t="s">
        <v>1830</v>
      </c>
      <c r="MNQ79" s="1474" t="s">
        <v>1830</v>
      </c>
      <c r="MNR79" s="1474" t="s">
        <v>1830</v>
      </c>
      <c r="MNS79" s="1474" t="s">
        <v>1830</v>
      </c>
      <c r="MNT79" s="1474" t="s">
        <v>1830</v>
      </c>
      <c r="MNU79" s="1474" t="s">
        <v>1830</v>
      </c>
      <c r="MNV79" s="1474" t="s">
        <v>1830</v>
      </c>
      <c r="MNW79" s="1474" t="s">
        <v>1830</v>
      </c>
      <c r="MNX79" s="1474" t="s">
        <v>1830</v>
      </c>
      <c r="MNY79" s="1474" t="s">
        <v>1830</v>
      </c>
      <c r="MNZ79" s="1474" t="s">
        <v>1830</v>
      </c>
      <c r="MOA79" s="1474" t="s">
        <v>1830</v>
      </c>
      <c r="MOB79" s="1474" t="s">
        <v>1830</v>
      </c>
      <c r="MOC79" s="1474" t="s">
        <v>1830</v>
      </c>
      <c r="MOD79" s="1474" t="s">
        <v>1830</v>
      </c>
      <c r="MOE79" s="1474" t="s">
        <v>1830</v>
      </c>
      <c r="MOF79" s="1474" t="s">
        <v>1830</v>
      </c>
      <c r="MOG79" s="1474" t="s">
        <v>1830</v>
      </c>
      <c r="MOH79" s="1474" t="s">
        <v>1830</v>
      </c>
      <c r="MOI79" s="1474" t="s">
        <v>1830</v>
      </c>
      <c r="MOJ79" s="1474" t="s">
        <v>1830</v>
      </c>
      <c r="MOK79" s="1474" t="s">
        <v>1830</v>
      </c>
      <c r="MOL79" s="1474" t="s">
        <v>1830</v>
      </c>
      <c r="MOM79" s="1474" t="s">
        <v>1830</v>
      </c>
      <c r="MON79" s="1474" t="s">
        <v>1830</v>
      </c>
      <c r="MOO79" s="1474" t="s">
        <v>1830</v>
      </c>
      <c r="MOP79" s="1474" t="s">
        <v>1830</v>
      </c>
      <c r="MOQ79" s="1474" t="s">
        <v>1830</v>
      </c>
      <c r="MOR79" s="1474" t="s">
        <v>1830</v>
      </c>
      <c r="MOS79" s="1474" t="s">
        <v>1830</v>
      </c>
      <c r="MOT79" s="1474" t="s">
        <v>1830</v>
      </c>
      <c r="MOU79" s="1474" t="s">
        <v>1830</v>
      </c>
      <c r="MOV79" s="1474" t="s">
        <v>1830</v>
      </c>
      <c r="MOW79" s="1474" t="s">
        <v>1830</v>
      </c>
      <c r="MOX79" s="1474" t="s">
        <v>1830</v>
      </c>
      <c r="MOY79" s="1474" t="s">
        <v>1830</v>
      </c>
      <c r="MOZ79" s="1474" t="s">
        <v>1830</v>
      </c>
      <c r="MPA79" s="1474" t="s">
        <v>1830</v>
      </c>
      <c r="MPB79" s="1474" t="s">
        <v>1830</v>
      </c>
      <c r="MPC79" s="1474" t="s">
        <v>1830</v>
      </c>
      <c r="MPD79" s="1474" t="s">
        <v>1830</v>
      </c>
      <c r="MPE79" s="1474" t="s">
        <v>1830</v>
      </c>
      <c r="MPF79" s="1474" t="s">
        <v>1830</v>
      </c>
      <c r="MPG79" s="1474" t="s">
        <v>1830</v>
      </c>
      <c r="MPH79" s="1474" t="s">
        <v>1830</v>
      </c>
      <c r="MPI79" s="1474" t="s">
        <v>1830</v>
      </c>
      <c r="MPJ79" s="1474" t="s">
        <v>1830</v>
      </c>
      <c r="MPK79" s="1474" t="s">
        <v>1830</v>
      </c>
      <c r="MPL79" s="1474" t="s">
        <v>1830</v>
      </c>
      <c r="MPM79" s="1474" t="s">
        <v>1830</v>
      </c>
      <c r="MPN79" s="1474" t="s">
        <v>1830</v>
      </c>
      <c r="MPO79" s="1474" t="s">
        <v>1830</v>
      </c>
      <c r="MPP79" s="1474" t="s">
        <v>1830</v>
      </c>
      <c r="MPQ79" s="1474" t="s">
        <v>1830</v>
      </c>
      <c r="MPR79" s="1474" t="s">
        <v>1830</v>
      </c>
      <c r="MPS79" s="1474" t="s">
        <v>1830</v>
      </c>
      <c r="MPT79" s="1474" t="s">
        <v>1830</v>
      </c>
      <c r="MPU79" s="1474" t="s">
        <v>1830</v>
      </c>
      <c r="MPV79" s="1474" t="s">
        <v>1830</v>
      </c>
      <c r="MPW79" s="1474" t="s">
        <v>1830</v>
      </c>
      <c r="MPX79" s="1474" t="s">
        <v>1830</v>
      </c>
      <c r="MPY79" s="1474" t="s">
        <v>1830</v>
      </c>
      <c r="MPZ79" s="1474" t="s">
        <v>1830</v>
      </c>
      <c r="MQA79" s="1474" t="s">
        <v>1830</v>
      </c>
      <c r="MQB79" s="1474" t="s">
        <v>1830</v>
      </c>
      <c r="MQC79" s="1474" t="s">
        <v>1830</v>
      </c>
      <c r="MQD79" s="1474" t="s">
        <v>1830</v>
      </c>
      <c r="MQE79" s="1474" t="s">
        <v>1830</v>
      </c>
      <c r="MQF79" s="1474" t="s">
        <v>1830</v>
      </c>
      <c r="MQG79" s="1474" t="s">
        <v>1830</v>
      </c>
      <c r="MQH79" s="1474" t="s">
        <v>1830</v>
      </c>
      <c r="MQI79" s="1474" t="s">
        <v>1830</v>
      </c>
      <c r="MQJ79" s="1474" t="s">
        <v>1830</v>
      </c>
      <c r="MQK79" s="1474" t="s">
        <v>1830</v>
      </c>
      <c r="MQL79" s="1474" t="s">
        <v>1830</v>
      </c>
      <c r="MQM79" s="1474" t="s">
        <v>1830</v>
      </c>
      <c r="MQN79" s="1474" t="s">
        <v>1830</v>
      </c>
      <c r="MQO79" s="1474" t="s">
        <v>1830</v>
      </c>
      <c r="MQP79" s="1474" t="s">
        <v>1830</v>
      </c>
      <c r="MQQ79" s="1474" t="s">
        <v>1830</v>
      </c>
      <c r="MQR79" s="1474" t="s">
        <v>1830</v>
      </c>
      <c r="MQS79" s="1474" t="s">
        <v>1830</v>
      </c>
      <c r="MQT79" s="1474" t="s">
        <v>1830</v>
      </c>
      <c r="MQU79" s="1474" t="s">
        <v>1830</v>
      </c>
      <c r="MQV79" s="1474" t="s">
        <v>1830</v>
      </c>
      <c r="MQW79" s="1474" t="s">
        <v>1830</v>
      </c>
      <c r="MQX79" s="1474" t="s">
        <v>1830</v>
      </c>
      <c r="MQY79" s="1474" t="s">
        <v>1830</v>
      </c>
      <c r="MQZ79" s="1474" t="s">
        <v>1830</v>
      </c>
      <c r="MRA79" s="1474" t="s">
        <v>1830</v>
      </c>
      <c r="MRB79" s="1474" t="s">
        <v>1830</v>
      </c>
      <c r="MRC79" s="1474" t="s">
        <v>1830</v>
      </c>
      <c r="MRD79" s="1474" t="s">
        <v>1830</v>
      </c>
      <c r="MRE79" s="1474" t="s">
        <v>1830</v>
      </c>
      <c r="MRF79" s="1474" t="s">
        <v>1830</v>
      </c>
      <c r="MRG79" s="1474" t="s">
        <v>1830</v>
      </c>
      <c r="MRH79" s="1474" t="s">
        <v>1830</v>
      </c>
      <c r="MRI79" s="1474" t="s">
        <v>1830</v>
      </c>
      <c r="MRJ79" s="1474" t="s">
        <v>1830</v>
      </c>
      <c r="MRK79" s="1474" t="s">
        <v>1830</v>
      </c>
      <c r="MRL79" s="1474" t="s">
        <v>1830</v>
      </c>
      <c r="MRM79" s="1474" t="s">
        <v>1830</v>
      </c>
      <c r="MRN79" s="1474" t="s">
        <v>1830</v>
      </c>
      <c r="MRO79" s="1474" t="s">
        <v>1830</v>
      </c>
      <c r="MRP79" s="1474" t="s">
        <v>1830</v>
      </c>
      <c r="MRQ79" s="1474" t="s">
        <v>1830</v>
      </c>
      <c r="MRR79" s="1474" t="s">
        <v>1830</v>
      </c>
      <c r="MRS79" s="1474" t="s">
        <v>1830</v>
      </c>
      <c r="MRT79" s="1474" t="s">
        <v>1830</v>
      </c>
      <c r="MRU79" s="1474" t="s">
        <v>1830</v>
      </c>
      <c r="MRV79" s="1474" t="s">
        <v>1830</v>
      </c>
      <c r="MRW79" s="1474" t="s">
        <v>1830</v>
      </c>
      <c r="MRX79" s="1474" t="s">
        <v>1830</v>
      </c>
      <c r="MRY79" s="1474" t="s">
        <v>1830</v>
      </c>
      <c r="MRZ79" s="1474" t="s">
        <v>1830</v>
      </c>
      <c r="MSA79" s="1474" t="s">
        <v>1830</v>
      </c>
      <c r="MSB79" s="1474" t="s">
        <v>1830</v>
      </c>
      <c r="MSC79" s="1474" t="s">
        <v>1830</v>
      </c>
      <c r="MSD79" s="1474" t="s">
        <v>1830</v>
      </c>
      <c r="MSE79" s="1474" t="s">
        <v>1830</v>
      </c>
      <c r="MSF79" s="1474" t="s">
        <v>1830</v>
      </c>
      <c r="MSG79" s="1474" t="s">
        <v>1830</v>
      </c>
      <c r="MSH79" s="1474" t="s">
        <v>1830</v>
      </c>
      <c r="MSI79" s="1474" t="s">
        <v>1830</v>
      </c>
      <c r="MSJ79" s="1474" t="s">
        <v>1830</v>
      </c>
      <c r="MSK79" s="1474" t="s">
        <v>1830</v>
      </c>
      <c r="MSL79" s="1474" t="s">
        <v>1830</v>
      </c>
      <c r="MSM79" s="1474" t="s">
        <v>1830</v>
      </c>
      <c r="MSN79" s="1474" t="s">
        <v>1830</v>
      </c>
      <c r="MSO79" s="1474" t="s">
        <v>1830</v>
      </c>
      <c r="MSP79" s="1474" t="s">
        <v>1830</v>
      </c>
      <c r="MSQ79" s="1474" t="s">
        <v>1830</v>
      </c>
      <c r="MSR79" s="1474" t="s">
        <v>1830</v>
      </c>
      <c r="MSS79" s="1474" t="s">
        <v>1830</v>
      </c>
      <c r="MST79" s="1474" t="s">
        <v>1830</v>
      </c>
      <c r="MSU79" s="1474" t="s">
        <v>1830</v>
      </c>
      <c r="MSV79" s="1474" t="s">
        <v>1830</v>
      </c>
      <c r="MSW79" s="1474" t="s">
        <v>1830</v>
      </c>
      <c r="MSX79" s="1474" t="s">
        <v>1830</v>
      </c>
      <c r="MSY79" s="1474" t="s">
        <v>1830</v>
      </c>
      <c r="MSZ79" s="1474" t="s">
        <v>1830</v>
      </c>
      <c r="MTA79" s="1474" t="s">
        <v>1830</v>
      </c>
      <c r="MTB79" s="1474" t="s">
        <v>1830</v>
      </c>
      <c r="MTC79" s="1474" t="s">
        <v>1830</v>
      </c>
      <c r="MTD79" s="1474" t="s">
        <v>1830</v>
      </c>
      <c r="MTE79" s="1474" t="s">
        <v>1830</v>
      </c>
      <c r="MTF79" s="1474" t="s">
        <v>1830</v>
      </c>
      <c r="MTG79" s="1474" t="s">
        <v>1830</v>
      </c>
      <c r="MTH79" s="1474" t="s">
        <v>1830</v>
      </c>
      <c r="MTI79" s="1474" t="s">
        <v>1830</v>
      </c>
      <c r="MTJ79" s="1474" t="s">
        <v>1830</v>
      </c>
      <c r="MTK79" s="1474" t="s">
        <v>1830</v>
      </c>
      <c r="MTL79" s="1474" t="s">
        <v>1830</v>
      </c>
      <c r="MTM79" s="1474" t="s">
        <v>1830</v>
      </c>
      <c r="MTN79" s="1474" t="s">
        <v>1830</v>
      </c>
      <c r="MTO79" s="1474" t="s">
        <v>1830</v>
      </c>
      <c r="MTP79" s="1474" t="s">
        <v>1830</v>
      </c>
      <c r="MTQ79" s="1474" t="s">
        <v>1830</v>
      </c>
      <c r="MTR79" s="1474" t="s">
        <v>1830</v>
      </c>
      <c r="MTS79" s="1474" t="s">
        <v>1830</v>
      </c>
      <c r="MTT79" s="1474" t="s">
        <v>1830</v>
      </c>
      <c r="MTU79" s="1474" t="s">
        <v>1830</v>
      </c>
      <c r="MTV79" s="1474" t="s">
        <v>1830</v>
      </c>
      <c r="MTW79" s="1474" t="s">
        <v>1830</v>
      </c>
      <c r="MTX79" s="1474" t="s">
        <v>1830</v>
      </c>
      <c r="MTY79" s="1474" t="s">
        <v>1830</v>
      </c>
      <c r="MTZ79" s="1474" t="s">
        <v>1830</v>
      </c>
      <c r="MUA79" s="1474" t="s">
        <v>1830</v>
      </c>
      <c r="MUB79" s="1474" t="s">
        <v>1830</v>
      </c>
      <c r="MUC79" s="1474" t="s">
        <v>1830</v>
      </c>
      <c r="MUD79" s="1474" t="s">
        <v>1830</v>
      </c>
      <c r="MUE79" s="1474" t="s">
        <v>1830</v>
      </c>
      <c r="MUF79" s="1474" t="s">
        <v>1830</v>
      </c>
      <c r="MUG79" s="1474" t="s">
        <v>1830</v>
      </c>
      <c r="MUH79" s="1474" t="s">
        <v>1830</v>
      </c>
      <c r="MUI79" s="1474" t="s">
        <v>1830</v>
      </c>
      <c r="MUJ79" s="1474" t="s">
        <v>1830</v>
      </c>
      <c r="MUK79" s="1474" t="s">
        <v>1830</v>
      </c>
      <c r="MUL79" s="1474" t="s">
        <v>1830</v>
      </c>
      <c r="MUM79" s="1474" t="s">
        <v>1830</v>
      </c>
      <c r="MUN79" s="1474" t="s">
        <v>1830</v>
      </c>
      <c r="MUO79" s="1474" t="s">
        <v>1830</v>
      </c>
      <c r="MUP79" s="1474" t="s">
        <v>1830</v>
      </c>
      <c r="MUQ79" s="1474" t="s">
        <v>1830</v>
      </c>
      <c r="MUR79" s="1474" t="s">
        <v>1830</v>
      </c>
      <c r="MUS79" s="1474" t="s">
        <v>1830</v>
      </c>
      <c r="MUT79" s="1474" t="s">
        <v>1830</v>
      </c>
      <c r="MUU79" s="1474" t="s">
        <v>1830</v>
      </c>
      <c r="MUV79" s="1474" t="s">
        <v>1830</v>
      </c>
      <c r="MUW79" s="1474" t="s">
        <v>1830</v>
      </c>
      <c r="MUX79" s="1474" t="s">
        <v>1830</v>
      </c>
      <c r="MUY79" s="1474" t="s">
        <v>1830</v>
      </c>
      <c r="MUZ79" s="1474" t="s">
        <v>1830</v>
      </c>
      <c r="MVA79" s="1474" t="s">
        <v>1830</v>
      </c>
      <c r="MVB79" s="1474" t="s">
        <v>1830</v>
      </c>
      <c r="MVC79" s="1474" t="s">
        <v>1830</v>
      </c>
      <c r="MVD79" s="1474" t="s">
        <v>1830</v>
      </c>
      <c r="MVE79" s="1474" t="s">
        <v>1830</v>
      </c>
      <c r="MVF79" s="1474" t="s">
        <v>1830</v>
      </c>
      <c r="MVG79" s="1474" t="s">
        <v>1830</v>
      </c>
      <c r="MVH79" s="1474" t="s">
        <v>1830</v>
      </c>
      <c r="MVI79" s="1474" t="s">
        <v>1830</v>
      </c>
      <c r="MVJ79" s="1474" t="s">
        <v>1830</v>
      </c>
      <c r="MVK79" s="1474" t="s">
        <v>1830</v>
      </c>
      <c r="MVL79" s="1474" t="s">
        <v>1830</v>
      </c>
      <c r="MVM79" s="1474" t="s">
        <v>1830</v>
      </c>
      <c r="MVN79" s="1474" t="s">
        <v>1830</v>
      </c>
      <c r="MVO79" s="1474" t="s">
        <v>1830</v>
      </c>
      <c r="MVP79" s="1474" t="s">
        <v>1830</v>
      </c>
      <c r="MVQ79" s="1474" t="s">
        <v>1830</v>
      </c>
      <c r="MVR79" s="1474" t="s">
        <v>1830</v>
      </c>
      <c r="MVS79" s="1474" t="s">
        <v>1830</v>
      </c>
      <c r="MVT79" s="1474" t="s">
        <v>1830</v>
      </c>
      <c r="MVU79" s="1474" t="s">
        <v>1830</v>
      </c>
      <c r="MVV79" s="1474" t="s">
        <v>1830</v>
      </c>
      <c r="MVW79" s="1474" t="s">
        <v>1830</v>
      </c>
      <c r="MVX79" s="1474" t="s">
        <v>1830</v>
      </c>
      <c r="MVY79" s="1474" t="s">
        <v>1830</v>
      </c>
      <c r="MVZ79" s="1474" t="s">
        <v>1830</v>
      </c>
      <c r="MWA79" s="1474" t="s">
        <v>1830</v>
      </c>
      <c r="MWB79" s="1474" t="s">
        <v>1830</v>
      </c>
      <c r="MWC79" s="1474" t="s">
        <v>1830</v>
      </c>
      <c r="MWD79" s="1474" t="s">
        <v>1830</v>
      </c>
      <c r="MWE79" s="1474" t="s">
        <v>1830</v>
      </c>
      <c r="MWF79" s="1474" t="s">
        <v>1830</v>
      </c>
      <c r="MWG79" s="1474" t="s">
        <v>1830</v>
      </c>
      <c r="MWH79" s="1474" t="s">
        <v>1830</v>
      </c>
      <c r="MWI79" s="1474" t="s">
        <v>1830</v>
      </c>
      <c r="MWJ79" s="1474" t="s">
        <v>1830</v>
      </c>
      <c r="MWK79" s="1474" t="s">
        <v>1830</v>
      </c>
      <c r="MWL79" s="1474" t="s">
        <v>1830</v>
      </c>
      <c r="MWM79" s="1474" t="s">
        <v>1830</v>
      </c>
      <c r="MWN79" s="1474" t="s">
        <v>1830</v>
      </c>
      <c r="MWO79" s="1474" t="s">
        <v>1830</v>
      </c>
      <c r="MWP79" s="1474" t="s">
        <v>1830</v>
      </c>
      <c r="MWQ79" s="1474" t="s">
        <v>1830</v>
      </c>
      <c r="MWR79" s="1474" t="s">
        <v>1830</v>
      </c>
      <c r="MWS79" s="1474" t="s">
        <v>1830</v>
      </c>
      <c r="MWT79" s="1474" t="s">
        <v>1830</v>
      </c>
      <c r="MWU79" s="1474" t="s">
        <v>1830</v>
      </c>
      <c r="MWV79" s="1474" t="s">
        <v>1830</v>
      </c>
      <c r="MWW79" s="1474" t="s">
        <v>1830</v>
      </c>
      <c r="MWX79" s="1474" t="s">
        <v>1830</v>
      </c>
      <c r="MWY79" s="1474" t="s">
        <v>1830</v>
      </c>
      <c r="MWZ79" s="1474" t="s">
        <v>1830</v>
      </c>
      <c r="MXA79" s="1474" t="s">
        <v>1830</v>
      </c>
      <c r="MXB79" s="1474" t="s">
        <v>1830</v>
      </c>
      <c r="MXC79" s="1474" t="s">
        <v>1830</v>
      </c>
      <c r="MXD79" s="1474" t="s">
        <v>1830</v>
      </c>
      <c r="MXE79" s="1474" t="s">
        <v>1830</v>
      </c>
      <c r="MXF79" s="1474" t="s">
        <v>1830</v>
      </c>
      <c r="MXG79" s="1474" t="s">
        <v>1830</v>
      </c>
      <c r="MXH79" s="1474" t="s">
        <v>1830</v>
      </c>
      <c r="MXI79" s="1474" t="s">
        <v>1830</v>
      </c>
      <c r="MXJ79" s="1474" t="s">
        <v>1830</v>
      </c>
      <c r="MXK79" s="1474" t="s">
        <v>1830</v>
      </c>
      <c r="MXL79" s="1474" t="s">
        <v>1830</v>
      </c>
      <c r="MXM79" s="1474" t="s">
        <v>1830</v>
      </c>
      <c r="MXN79" s="1474" t="s">
        <v>1830</v>
      </c>
      <c r="MXO79" s="1474" t="s">
        <v>1830</v>
      </c>
      <c r="MXP79" s="1474" t="s">
        <v>1830</v>
      </c>
      <c r="MXQ79" s="1474" t="s">
        <v>1830</v>
      </c>
      <c r="MXR79" s="1474" t="s">
        <v>1830</v>
      </c>
      <c r="MXS79" s="1474" t="s">
        <v>1830</v>
      </c>
      <c r="MXT79" s="1474" t="s">
        <v>1830</v>
      </c>
      <c r="MXU79" s="1474" t="s">
        <v>1830</v>
      </c>
      <c r="MXV79" s="1474" t="s">
        <v>1830</v>
      </c>
      <c r="MXW79" s="1474" t="s">
        <v>1830</v>
      </c>
      <c r="MXX79" s="1474" t="s">
        <v>1830</v>
      </c>
      <c r="MXY79" s="1474" t="s">
        <v>1830</v>
      </c>
      <c r="MXZ79" s="1474" t="s">
        <v>1830</v>
      </c>
      <c r="MYA79" s="1474" t="s">
        <v>1830</v>
      </c>
      <c r="MYB79" s="1474" t="s">
        <v>1830</v>
      </c>
      <c r="MYC79" s="1474" t="s">
        <v>1830</v>
      </c>
      <c r="MYD79" s="1474" t="s">
        <v>1830</v>
      </c>
      <c r="MYE79" s="1474" t="s">
        <v>1830</v>
      </c>
      <c r="MYF79" s="1474" t="s">
        <v>1830</v>
      </c>
      <c r="MYG79" s="1474" t="s">
        <v>1830</v>
      </c>
      <c r="MYH79" s="1474" t="s">
        <v>1830</v>
      </c>
      <c r="MYI79" s="1474" t="s">
        <v>1830</v>
      </c>
      <c r="MYJ79" s="1474" t="s">
        <v>1830</v>
      </c>
      <c r="MYK79" s="1474" t="s">
        <v>1830</v>
      </c>
      <c r="MYL79" s="1474" t="s">
        <v>1830</v>
      </c>
      <c r="MYM79" s="1474" t="s">
        <v>1830</v>
      </c>
      <c r="MYN79" s="1474" t="s">
        <v>1830</v>
      </c>
      <c r="MYO79" s="1474" t="s">
        <v>1830</v>
      </c>
      <c r="MYP79" s="1474" t="s">
        <v>1830</v>
      </c>
      <c r="MYQ79" s="1474" t="s">
        <v>1830</v>
      </c>
      <c r="MYR79" s="1474" t="s">
        <v>1830</v>
      </c>
      <c r="MYS79" s="1474" t="s">
        <v>1830</v>
      </c>
      <c r="MYT79" s="1474" t="s">
        <v>1830</v>
      </c>
      <c r="MYU79" s="1474" t="s">
        <v>1830</v>
      </c>
      <c r="MYV79" s="1474" t="s">
        <v>1830</v>
      </c>
      <c r="MYW79" s="1474" t="s">
        <v>1830</v>
      </c>
      <c r="MYX79" s="1474" t="s">
        <v>1830</v>
      </c>
      <c r="MYY79" s="1474" t="s">
        <v>1830</v>
      </c>
      <c r="MYZ79" s="1474" t="s">
        <v>1830</v>
      </c>
      <c r="MZA79" s="1474" t="s">
        <v>1830</v>
      </c>
      <c r="MZB79" s="1474" t="s">
        <v>1830</v>
      </c>
      <c r="MZC79" s="1474" t="s">
        <v>1830</v>
      </c>
      <c r="MZD79" s="1474" t="s">
        <v>1830</v>
      </c>
      <c r="MZE79" s="1474" t="s">
        <v>1830</v>
      </c>
      <c r="MZF79" s="1474" t="s">
        <v>1830</v>
      </c>
      <c r="MZG79" s="1474" t="s">
        <v>1830</v>
      </c>
      <c r="MZH79" s="1474" t="s">
        <v>1830</v>
      </c>
      <c r="MZI79" s="1474" t="s">
        <v>1830</v>
      </c>
      <c r="MZJ79" s="1474" t="s">
        <v>1830</v>
      </c>
      <c r="MZK79" s="1474" t="s">
        <v>1830</v>
      </c>
      <c r="MZL79" s="1474" t="s">
        <v>1830</v>
      </c>
      <c r="MZM79" s="1474" t="s">
        <v>1830</v>
      </c>
      <c r="MZN79" s="1474" t="s">
        <v>1830</v>
      </c>
      <c r="MZO79" s="1474" t="s">
        <v>1830</v>
      </c>
      <c r="MZP79" s="1474" t="s">
        <v>1830</v>
      </c>
      <c r="MZQ79" s="1474" t="s">
        <v>1830</v>
      </c>
      <c r="MZR79" s="1474" t="s">
        <v>1830</v>
      </c>
      <c r="MZS79" s="1474" t="s">
        <v>1830</v>
      </c>
      <c r="MZT79" s="1474" t="s">
        <v>1830</v>
      </c>
      <c r="MZU79" s="1474" t="s">
        <v>1830</v>
      </c>
      <c r="MZV79" s="1474" t="s">
        <v>1830</v>
      </c>
      <c r="MZW79" s="1474" t="s">
        <v>1830</v>
      </c>
      <c r="MZX79" s="1474" t="s">
        <v>1830</v>
      </c>
      <c r="MZY79" s="1474" t="s">
        <v>1830</v>
      </c>
      <c r="MZZ79" s="1474" t="s">
        <v>1830</v>
      </c>
      <c r="NAA79" s="1474" t="s">
        <v>1830</v>
      </c>
      <c r="NAB79" s="1474" t="s">
        <v>1830</v>
      </c>
      <c r="NAC79" s="1474" t="s">
        <v>1830</v>
      </c>
      <c r="NAD79" s="1474" t="s">
        <v>1830</v>
      </c>
      <c r="NAE79" s="1474" t="s">
        <v>1830</v>
      </c>
      <c r="NAF79" s="1474" t="s">
        <v>1830</v>
      </c>
      <c r="NAG79" s="1474" t="s">
        <v>1830</v>
      </c>
      <c r="NAH79" s="1474" t="s">
        <v>1830</v>
      </c>
      <c r="NAI79" s="1474" t="s">
        <v>1830</v>
      </c>
      <c r="NAJ79" s="1474" t="s">
        <v>1830</v>
      </c>
      <c r="NAK79" s="1474" t="s">
        <v>1830</v>
      </c>
      <c r="NAL79" s="1474" t="s">
        <v>1830</v>
      </c>
      <c r="NAM79" s="1474" t="s">
        <v>1830</v>
      </c>
      <c r="NAN79" s="1474" t="s">
        <v>1830</v>
      </c>
      <c r="NAO79" s="1474" t="s">
        <v>1830</v>
      </c>
      <c r="NAP79" s="1474" t="s">
        <v>1830</v>
      </c>
      <c r="NAQ79" s="1474" t="s">
        <v>1830</v>
      </c>
      <c r="NAR79" s="1474" t="s">
        <v>1830</v>
      </c>
      <c r="NAS79" s="1474" t="s">
        <v>1830</v>
      </c>
      <c r="NAT79" s="1474" t="s">
        <v>1830</v>
      </c>
      <c r="NAU79" s="1474" t="s">
        <v>1830</v>
      </c>
      <c r="NAV79" s="1474" t="s">
        <v>1830</v>
      </c>
      <c r="NAW79" s="1474" t="s">
        <v>1830</v>
      </c>
      <c r="NAX79" s="1474" t="s">
        <v>1830</v>
      </c>
      <c r="NAY79" s="1474" t="s">
        <v>1830</v>
      </c>
      <c r="NAZ79" s="1474" t="s">
        <v>1830</v>
      </c>
      <c r="NBA79" s="1474" t="s">
        <v>1830</v>
      </c>
      <c r="NBB79" s="1474" t="s">
        <v>1830</v>
      </c>
      <c r="NBC79" s="1474" t="s">
        <v>1830</v>
      </c>
      <c r="NBD79" s="1474" t="s">
        <v>1830</v>
      </c>
      <c r="NBE79" s="1474" t="s">
        <v>1830</v>
      </c>
      <c r="NBF79" s="1474" t="s">
        <v>1830</v>
      </c>
      <c r="NBG79" s="1474" t="s">
        <v>1830</v>
      </c>
      <c r="NBH79" s="1474" t="s">
        <v>1830</v>
      </c>
      <c r="NBI79" s="1474" t="s">
        <v>1830</v>
      </c>
      <c r="NBJ79" s="1474" t="s">
        <v>1830</v>
      </c>
      <c r="NBK79" s="1474" t="s">
        <v>1830</v>
      </c>
      <c r="NBL79" s="1474" t="s">
        <v>1830</v>
      </c>
      <c r="NBM79" s="1474" t="s">
        <v>1830</v>
      </c>
      <c r="NBN79" s="1474" t="s">
        <v>1830</v>
      </c>
      <c r="NBO79" s="1474" t="s">
        <v>1830</v>
      </c>
      <c r="NBP79" s="1474" t="s">
        <v>1830</v>
      </c>
      <c r="NBQ79" s="1474" t="s">
        <v>1830</v>
      </c>
      <c r="NBR79" s="1474" t="s">
        <v>1830</v>
      </c>
      <c r="NBS79" s="1474" t="s">
        <v>1830</v>
      </c>
      <c r="NBT79" s="1474" t="s">
        <v>1830</v>
      </c>
      <c r="NBU79" s="1474" t="s">
        <v>1830</v>
      </c>
      <c r="NBV79" s="1474" t="s">
        <v>1830</v>
      </c>
      <c r="NBW79" s="1474" t="s">
        <v>1830</v>
      </c>
      <c r="NBX79" s="1474" t="s">
        <v>1830</v>
      </c>
      <c r="NBY79" s="1474" t="s">
        <v>1830</v>
      </c>
      <c r="NBZ79" s="1474" t="s">
        <v>1830</v>
      </c>
      <c r="NCA79" s="1474" t="s">
        <v>1830</v>
      </c>
      <c r="NCB79" s="1474" t="s">
        <v>1830</v>
      </c>
      <c r="NCC79" s="1474" t="s">
        <v>1830</v>
      </c>
      <c r="NCD79" s="1474" t="s">
        <v>1830</v>
      </c>
      <c r="NCE79" s="1474" t="s">
        <v>1830</v>
      </c>
      <c r="NCF79" s="1474" t="s">
        <v>1830</v>
      </c>
      <c r="NCG79" s="1474" t="s">
        <v>1830</v>
      </c>
      <c r="NCH79" s="1474" t="s">
        <v>1830</v>
      </c>
      <c r="NCI79" s="1474" t="s">
        <v>1830</v>
      </c>
      <c r="NCJ79" s="1474" t="s">
        <v>1830</v>
      </c>
      <c r="NCK79" s="1474" t="s">
        <v>1830</v>
      </c>
      <c r="NCL79" s="1474" t="s">
        <v>1830</v>
      </c>
      <c r="NCM79" s="1474" t="s">
        <v>1830</v>
      </c>
      <c r="NCN79" s="1474" t="s">
        <v>1830</v>
      </c>
      <c r="NCO79" s="1474" t="s">
        <v>1830</v>
      </c>
      <c r="NCP79" s="1474" t="s">
        <v>1830</v>
      </c>
      <c r="NCQ79" s="1474" t="s">
        <v>1830</v>
      </c>
      <c r="NCR79" s="1474" t="s">
        <v>1830</v>
      </c>
      <c r="NCS79" s="1474" t="s">
        <v>1830</v>
      </c>
      <c r="NCT79" s="1474" t="s">
        <v>1830</v>
      </c>
      <c r="NCU79" s="1474" t="s">
        <v>1830</v>
      </c>
      <c r="NCV79" s="1474" t="s">
        <v>1830</v>
      </c>
      <c r="NCW79" s="1474" t="s">
        <v>1830</v>
      </c>
      <c r="NCX79" s="1474" t="s">
        <v>1830</v>
      </c>
      <c r="NCY79" s="1474" t="s">
        <v>1830</v>
      </c>
      <c r="NCZ79" s="1474" t="s">
        <v>1830</v>
      </c>
      <c r="NDA79" s="1474" t="s">
        <v>1830</v>
      </c>
      <c r="NDB79" s="1474" t="s">
        <v>1830</v>
      </c>
      <c r="NDC79" s="1474" t="s">
        <v>1830</v>
      </c>
      <c r="NDD79" s="1474" t="s">
        <v>1830</v>
      </c>
      <c r="NDE79" s="1474" t="s">
        <v>1830</v>
      </c>
      <c r="NDF79" s="1474" t="s">
        <v>1830</v>
      </c>
      <c r="NDG79" s="1474" t="s">
        <v>1830</v>
      </c>
      <c r="NDH79" s="1474" t="s">
        <v>1830</v>
      </c>
      <c r="NDI79" s="1474" t="s">
        <v>1830</v>
      </c>
      <c r="NDJ79" s="1474" t="s">
        <v>1830</v>
      </c>
      <c r="NDK79" s="1474" t="s">
        <v>1830</v>
      </c>
      <c r="NDL79" s="1474" t="s">
        <v>1830</v>
      </c>
      <c r="NDM79" s="1474" t="s">
        <v>1830</v>
      </c>
      <c r="NDN79" s="1474" t="s">
        <v>1830</v>
      </c>
      <c r="NDO79" s="1474" t="s">
        <v>1830</v>
      </c>
      <c r="NDP79" s="1474" t="s">
        <v>1830</v>
      </c>
      <c r="NDQ79" s="1474" t="s">
        <v>1830</v>
      </c>
      <c r="NDR79" s="1474" t="s">
        <v>1830</v>
      </c>
      <c r="NDS79" s="1474" t="s">
        <v>1830</v>
      </c>
      <c r="NDT79" s="1474" t="s">
        <v>1830</v>
      </c>
      <c r="NDU79" s="1474" t="s">
        <v>1830</v>
      </c>
      <c r="NDV79" s="1474" t="s">
        <v>1830</v>
      </c>
      <c r="NDW79" s="1474" t="s">
        <v>1830</v>
      </c>
      <c r="NDX79" s="1474" t="s">
        <v>1830</v>
      </c>
      <c r="NDY79" s="1474" t="s">
        <v>1830</v>
      </c>
      <c r="NDZ79" s="1474" t="s">
        <v>1830</v>
      </c>
      <c r="NEA79" s="1474" t="s">
        <v>1830</v>
      </c>
      <c r="NEB79" s="1474" t="s">
        <v>1830</v>
      </c>
      <c r="NEC79" s="1474" t="s">
        <v>1830</v>
      </c>
      <c r="NED79" s="1474" t="s">
        <v>1830</v>
      </c>
      <c r="NEE79" s="1474" t="s">
        <v>1830</v>
      </c>
      <c r="NEF79" s="1474" t="s">
        <v>1830</v>
      </c>
      <c r="NEG79" s="1474" t="s">
        <v>1830</v>
      </c>
      <c r="NEH79" s="1474" t="s">
        <v>1830</v>
      </c>
      <c r="NEI79" s="1474" t="s">
        <v>1830</v>
      </c>
      <c r="NEJ79" s="1474" t="s">
        <v>1830</v>
      </c>
      <c r="NEK79" s="1474" t="s">
        <v>1830</v>
      </c>
      <c r="NEL79" s="1474" t="s">
        <v>1830</v>
      </c>
      <c r="NEM79" s="1474" t="s">
        <v>1830</v>
      </c>
      <c r="NEN79" s="1474" t="s">
        <v>1830</v>
      </c>
      <c r="NEO79" s="1474" t="s">
        <v>1830</v>
      </c>
      <c r="NEP79" s="1474" t="s">
        <v>1830</v>
      </c>
      <c r="NEQ79" s="1474" t="s">
        <v>1830</v>
      </c>
      <c r="NER79" s="1474" t="s">
        <v>1830</v>
      </c>
      <c r="NES79" s="1474" t="s">
        <v>1830</v>
      </c>
      <c r="NET79" s="1474" t="s">
        <v>1830</v>
      </c>
      <c r="NEU79" s="1474" t="s">
        <v>1830</v>
      </c>
      <c r="NEV79" s="1474" t="s">
        <v>1830</v>
      </c>
      <c r="NEW79" s="1474" t="s">
        <v>1830</v>
      </c>
      <c r="NEX79" s="1474" t="s">
        <v>1830</v>
      </c>
      <c r="NEY79" s="1474" t="s">
        <v>1830</v>
      </c>
      <c r="NEZ79" s="1474" t="s">
        <v>1830</v>
      </c>
      <c r="NFA79" s="1474" t="s">
        <v>1830</v>
      </c>
      <c r="NFB79" s="1474" t="s">
        <v>1830</v>
      </c>
      <c r="NFC79" s="1474" t="s">
        <v>1830</v>
      </c>
      <c r="NFD79" s="1474" t="s">
        <v>1830</v>
      </c>
      <c r="NFE79" s="1474" t="s">
        <v>1830</v>
      </c>
      <c r="NFF79" s="1474" t="s">
        <v>1830</v>
      </c>
      <c r="NFG79" s="1474" t="s">
        <v>1830</v>
      </c>
      <c r="NFH79" s="1474" t="s">
        <v>1830</v>
      </c>
      <c r="NFI79" s="1474" t="s">
        <v>1830</v>
      </c>
      <c r="NFJ79" s="1474" t="s">
        <v>1830</v>
      </c>
      <c r="NFK79" s="1474" t="s">
        <v>1830</v>
      </c>
      <c r="NFL79" s="1474" t="s">
        <v>1830</v>
      </c>
      <c r="NFM79" s="1474" t="s">
        <v>1830</v>
      </c>
      <c r="NFN79" s="1474" t="s">
        <v>1830</v>
      </c>
      <c r="NFO79" s="1474" t="s">
        <v>1830</v>
      </c>
      <c r="NFP79" s="1474" t="s">
        <v>1830</v>
      </c>
      <c r="NFQ79" s="1474" t="s">
        <v>1830</v>
      </c>
      <c r="NFR79" s="1474" t="s">
        <v>1830</v>
      </c>
      <c r="NFS79" s="1474" t="s">
        <v>1830</v>
      </c>
      <c r="NFT79" s="1474" t="s">
        <v>1830</v>
      </c>
      <c r="NFU79" s="1474" t="s">
        <v>1830</v>
      </c>
      <c r="NFV79" s="1474" t="s">
        <v>1830</v>
      </c>
      <c r="NFW79" s="1474" t="s">
        <v>1830</v>
      </c>
      <c r="NFX79" s="1474" t="s">
        <v>1830</v>
      </c>
      <c r="NFY79" s="1474" t="s">
        <v>1830</v>
      </c>
      <c r="NFZ79" s="1474" t="s">
        <v>1830</v>
      </c>
      <c r="NGA79" s="1474" t="s">
        <v>1830</v>
      </c>
      <c r="NGB79" s="1474" t="s">
        <v>1830</v>
      </c>
      <c r="NGC79" s="1474" t="s">
        <v>1830</v>
      </c>
      <c r="NGD79" s="1474" t="s">
        <v>1830</v>
      </c>
      <c r="NGE79" s="1474" t="s">
        <v>1830</v>
      </c>
      <c r="NGF79" s="1474" t="s">
        <v>1830</v>
      </c>
      <c r="NGG79" s="1474" t="s">
        <v>1830</v>
      </c>
      <c r="NGH79" s="1474" t="s">
        <v>1830</v>
      </c>
      <c r="NGI79" s="1474" t="s">
        <v>1830</v>
      </c>
      <c r="NGJ79" s="1474" t="s">
        <v>1830</v>
      </c>
      <c r="NGK79" s="1474" t="s">
        <v>1830</v>
      </c>
      <c r="NGL79" s="1474" t="s">
        <v>1830</v>
      </c>
      <c r="NGM79" s="1474" t="s">
        <v>1830</v>
      </c>
      <c r="NGN79" s="1474" t="s">
        <v>1830</v>
      </c>
      <c r="NGO79" s="1474" t="s">
        <v>1830</v>
      </c>
      <c r="NGP79" s="1474" t="s">
        <v>1830</v>
      </c>
      <c r="NGQ79" s="1474" t="s">
        <v>1830</v>
      </c>
      <c r="NGR79" s="1474" t="s">
        <v>1830</v>
      </c>
      <c r="NGS79" s="1474" t="s">
        <v>1830</v>
      </c>
      <c r="NGT79" s="1474" t="s">
        <v>1830</v>
      </c>
      <c r="NGU79" s="1474" t="s">
        <v>1830</v>
      </c>
      <c r="NGV79" s="1474" t="s">
        <v>1830</v>
      </c>
      <c r="NGW79" s="1474" t="s">
        <v>1830</v>
      </c>
      <c r="NGX79" s="1474" t="s">
        <v>1830</v>
      </c>
      <c r="NGY79" s="1474" t="s">
        <v>1830</v>
      </c>
      <c r="NGZ79" s="1474" t="s">
        <v>1830</v>
      </c>
      <c r="NHA79" s="1474" t="s">
        <v>1830</v>
      </c>
      <c r="NHB79" s="1474" t="s">
        <v>1830</v>
      </c>
      <c r="NHC79" s="1474" t="s">
        <v>1830</v>
      </c>
      <c r="NHD79" s="1474" t="s">
        <v>1830</v>
      </c>
      <c r="NHE79" s="1474" t="s">
        <v>1830</v>
      </c>
      <c r="NHF79" s="1474" t="s">
        <v>1830</v>
      </c>
      <c r="NHG79" s="1474" t="s">
        <v>1830</v>
      </c>
      <c r="NHH79" s="1474" t="s">
        <v>1830</v>
      </c>
      <c r="NHI79" s="1474" t="s">
        <v>1830</v>
      </c>
      <c r="NHJ79" s="1474" t="s">
        <v>1830</v>
      </c>
      <c r="NHK79" s="1474" t="s">
        <v>1830</v>
      </c>
      <c r="NHL79" s="1474" t="s">
        <v>1830</v>
      </c>
      <c r="NHM79" s="1474" t="s">
        <v>1830</v>
      </c>
      <c r="NHN79" s="1474" t="s">
        <v>1830</v>
      </c>
      <c r="NHO79" s="1474" t="s">
        <v>1830</v>
      </c>
      <c r="NHP79" s="1474" t="s">
        <v>1830</v>
      </c>
      <c r="NHQ79" s="1474" t="s">
        <v>1830</v>
      </c>
      <c r="NHR79" s="1474" t="s">
        <v>1830</v>
      </c>
      <c r="NHS79" s="1474" t="s">
        <v>1830</v>
      </c>
      <c r="NHT79" s="1474" t="s">
        <v>1830</v>
      </c>
      <c r="NHU79" s="1474" t="s">
        <v>1830</v>
      </c>
      <c r="NHV79" s="1474" t="s">
        <v>1830</v>
      </c>
      <c r="NHW79" s="1474" t="s">
        <v>1830</v>
      </c>
      <c r="NHX79" s="1474" t="s">
        <v>1830</v>
      </c>
      <c r="NHY79" s="1474" t="s">
        <v>1830</v>
      </c>
      <c r="NHZ79" s="1474" t="s">
        <v>1830</v>
      </c>
      <c r="NIA79" s="1474" t="s">
        <v>1830</v>
      </c>
      <c r="NIB79" s="1474" t="s">
        <v>1830</v>
      </c>
      <c r="NIC79" s="1474" t="s">
        <v>1830</v>
      </c>
      <c r="NID79" s="1474" t="s">
        <v>1830</v>
      </c>
      <c r="NIE79" s="1474" t="s">
        <v>1830</v>
      </c>
      <c r="NIF79" s="1474" t="s">
        <v>1830</v>
      </c>
      <c r="NIG79" s="1474" t="s">
        <v>1830</v>
      </c>
      <c r="NIH79" s="1474" t="s">
        <v>1830</v>
      </c>
      <c r="NII79" s="1474" t="s">
        <v>1830</v>
      </c>
      <c r="NIJ79" s="1474" t="s">
        <v>1830</v>
      </c>
      <c r="NIK79" s="1474" t="s">
        <v>1830</v>
      </c>
      <c r="NIL79" s="1474" t="s">
        <v>1830</v>
      </c>
      <c r="NIM79" s="1474" t="s">
        <v>1830</v>
      </c>
      <c r="NIN79" s="1474" t="s">
        <v>1830</v>
      </c>
      <c r="NIO79" s="1474" t="s">
        <v>1830</v>
      </c>
      <c r="NIP79" s="1474" t="s">
        <v>1830</v>
      </c>
      <c r="NIQ79" s="1474" t="s">
        <v>1830</v>
      </c>
      <c r="NIR79" s="1474" t="s">
        <v>1830</v>
      </c>
      <c r="NIS79" s="1474" t="s">
        <v>1830</v>
      </c>
      <c r="NIT79" s="1474" t="s">
        <v>1830</v>
      </c>
      <c r="NIU79" s="1474" t="s">
        <v>1830</v>
      </c>
      <c r="NIV79" s="1474" t="s">
        <v>1830</v>
      </c>
      <c r="NIW79" s="1474" t="s">
        <v>1830</v>
      </c>
      <c r="NIX79" s="1474" t="s">
        <v>1830</v>
      </c>
      <c r="NIY79" s="1474" t="s">
        <v>1830</v>
      </c>
      <c r="NIZ79" s="1474" t="s">
        <v>1830</v>
      </c>
      <c r="NJA79" s="1474" t="s">
        <v>1830</v>
      </c>
      <c r="NJB79" s="1474" t="s">
        <v>1830</v>
      </c>
      <c r="NJC79" s="1474" t="s">
        <v>1830</v>
      </c>
      <c r="NJD79" s="1474" t="s">
        <v>1830</v>
      </c>
      <c r="NJE79" s="1474" t="s">
        <v>1830</v>
      </c>
      <c r="NJF79" s="1474" t="s">
        <v>1830</v>
      </c>
      <c r="NJG79" s="1474" t="s">
        <v>1830</v>
      </c>
      <c r="NJH79" s="1474" t="s">
        <v>1830</v>
      </c>
      <c r="NJI79" s="1474" t="s">
        <v>1830</v>
      </c>
      <c r="NJJ79" s="1474" t="s">
        <v>1830</v>
      </c>
      <c r="NJK79" s="1474" t="s">
        <v>1830</v>
      </c>
      <c r="NJL79" s="1474" t="s">
        <v>1830</v>
      </c>
      <c r="NJM79" s="1474" t="s">
        <v>1830</v>
      </c>
      <c r="NJN79" s="1474" t="s">
        <v>1830</v>
      </c>
      <c r="NJO79" s="1474" t="s">
        <v>1830</v>
      </c>
      <c r="NJP79" s="1474" t="s">
        <v>1830</v>
      </c>
      <c r="NJQ79" s="1474" t="s">
        <v>1830</v>
      </c>
      <c r="NJR79" s="1474" t="s">
        <v>1830</v>
      </c>
      <c r="NJS79" s="1474" t="s">
        <v>1830</v>
      </c>
      <c r="NJT79" s="1474" t="s">
        <v>1830</v>
      </c>
      <c r="NJU79" s="1474" t="s">
        <v>1830</v>
      </c>
      <c r="NJV79" s="1474" t="s">
        <v>1830</v>
      </c>
      <c r="NJW79" s="1474" t="s">
        <v>1830</v>
      </c>
      <c r="NJX79" s="1474" t="s">
        <v>1830</v>
      </c>
      <c r="NJY79" s="1474" t="s">
        <v>1830</v>
      </c>
      <c r="NJZ79" s="1474" t="s">
        <v>1830</v>
      </c>
      <c r="NKA79" s="1474" t="s">
        <v>1830</v>
      </c>
      <c r="NKB79" s="1474" t="s">
        <v>1830</v>
      </c>
      <c r="NKC79" s="1474" t="s">
        <v>1830</v>
      </c>
      <c r="NKD79" s="1474" t="s">
        <v>1830</v>
      </c>
      <c r="NKE79" s="1474" t="s">
        <v>1830</v>
      </c>
      <c r="NKF79" s="1474" t="s">
        <v>1830</v>
      </c>
      <c r="NKG79" s="1474" t="s">
        <v>1830</v>
      </c>
      <c r="NKH79" s="1474" t="s">
        <v>1830</v>
      </c>
      <c r="NKI79" s="1474" t="s">
        <v>1830</v>
      </c>
      <c r="NKJ79" s="1474" t="s">
        <v>1830</v>
      </c>
      <c r="NKK79" s="1474" t="s">
        <v>1830</v>
      </c>
      <c r="NKL79" s="1474" t="s">
        <v>1830</v>
      </c>
      <c r="NKM79" s="1474" t="s">
        <v>1830</v>
      </c>
      <c r="NKN79" s="1474" t="s">
        <v>1830</v>
      </c>
      <c r="NKO79" s="1474" t="s">
        <v>1830</v>
      </c>
      <c r="NKP79" s="1474" t="s">
        <v>1830</v>
      </c>
      <c r="NKQ79" s="1474" t="s">
        <v>1830</v>
      </c>
      <c r="NKR79" s="1474" t="s">
        <v>1830</v>
      </c>
      <c r="NKS79" s="1474" t="s">
        <v>1830</v>
      </c>
      <c r="NKT79" s="1474" t="s">
        <v>1830</v>
      </c>
      <c r="NKU79" s="1474" t="s">
        <v>1830</v>
      </c>
      <c r="NKV79" s="1474" t="s">
        <v>1830</v>
      </c>
      <c r="NKW79" s="1474" t="s">
        <v>1830</v>
      </c>
      <c r="NKX79" s="1474" t="s">
        <v>1830</v>
      </c>
      <c r="NKY79" s="1474" t="s">
        <v>1830</v>
      </c>
      <c r="NKZ79" s="1474" t="s">
        <v>1830</v>
      </c>
      <c r="NLA79" s="1474" t="s">
        <v>1830</v>
      </c>
      <c r="NLB79" s="1474" t="s">
        <v>1830</v>
      </c>
      <c r="NLC79" s="1474" t="s">
        <v>1830</v>
      </c>
      <c r="NLD79" s="1474" t="s">
        <v>1830</v>
      </c>
      <c r="NLE79" s="1474" t="s">
        <v>1830</v>
      </c>
      <c r="NLF79" s="1474" t="s">
        <v>1830</v>
      </c>
      <c r="NLG79" s="1474" t="s">
        <v>1830</v>
      </c>
      <c r="NLH79" s="1474" t="s">
        <v>1830</v>
      </c>
      <c r="NLI79" s="1474" t="s">
        <v>1830</v>
      </c>
      <c r="NLJ79" s="1474" t="s">
        <v>1830</v>
      </c>
      <c r="NLK79" s="1474" t="s">
        <v>1830</v>
      </c>
      <c r="NLL79" s="1474" t="s">
        <v>1830</v>
      </c>
      <c r="NLM79" s="1474" t="s">
        <v>1830</v>
      </c>
      <c r="NLN79" s="1474" t="s">
        <v>1830</v>
      </c>
      <c r="NLO79" s="1474" t="s">
        <v>1830</v>
      </c>
      <c r="NLP79" s="1474" t="s">
        <v>1830</v>
      </c>
      <c r="NLQ79" s="1474" t="s">
        <v>1830</v>
      </c>
      <c r="NLR79" s="1474" t="s">
        <v>1830</v>
      </c>
      <c r="NLS79" s="1474" t="s">
        <v>1830</v>
      </c>
      <c r="NLT79" s="1474" t="s">
        <v>1830</v>
      </c>
      <c r="NLU79" s="1474" t="s">
        <v>1830</v>
      </c>
      <c r="NLV79" s="1474" t="s">
        <v>1830</v>
      </c>
      <c r="NLW79" s="1474" t="s">
        <v>1830</v>
      </c>
      <c r="NLX79" s="1474" t="s">
        <v>1830</v>
      </c>
      <c r="NLY79" s="1474" t="s">
        <v>1830</v>
      </c>
      <c r="NLZ79" s="1474" t="s">
        <v>1830</v>
      </c>
      <c r="NMA79" s="1474" t="s">
        <v>1830</v>
      </c>
      <c r="NMB79" s="1474" t="s">
        <v>1830</v>
      </c>
      <c r="NMC79" s="1474" t="s">
        <v>1830</v>
      </c>
      <c r="NMD79" s="1474" t="s">
        <v>1830</v>
      </c>
      <c r="NME79" s="1474" t="s">
        <v>1830</v>
      </c>
      <c r="NMF79" s="1474" t="s">
        <v>1830</v>
      </c>
      <c r="NMG79" s="1474" t="s">
        <v>1830</v>
      </c>
      <c r="NMH79" s="1474" t="s">
        <v>1830</v>
      </c>
      <c r="NMI79" s="1474" t="s">
        <v>1830</v>
      </c>
      <c r="NMJ79" s="1474" t="s">
        <v>1830</v>
      </c>
      <c r="NMK79" s="1474" t="s">
        <v>1830</v>
      </c>
      <c r="NML79" s="1474" t="s">
        <v>1830</v>
      </c>
      <c r="NMM79" s="1474" t="s">
        <v>1830</v>
      </c>
      <c r="NMN79" s="1474" t="s">
        <v>1830</v>
      </c>
      <c r="NMO79" s="1474" t="s">
        <v>1830</v>
      </c>
      <c r="NMP79" s="1474" t="s">
        <v>1830</v>
      </c>
      <c r="NMQ79" s="1474" t="s">
        <v>1830</v>
      </c>
      <c r="NMR79" s="1474" t="s">
        <v>1830</v>
      </c>
      <c r="NMS79" s="1474" t="s">
        <v>1830</v>
      </c>
      <c r="NMT79" s="1474" t="s">
        <v>1830</v>
      </c>
      <c r="NMU79" s="1474" t="s">
        <v>1830</v>
      </c>
      <c r="NMV79" s="1474" t="s">
        <v>1830</v>
      </c>
      <c r="NMW79" s="1474" t="s">
        <v>1830</v>
      </c>
      <c r="NMX79" s="1474" t="s">
        <v>1830</v>
      </c>
      <c r="NMY79" s="1474" t="s">
        <v>1830</v>
      </c>
      <c r="NMZ79" s="1474" t="s">
        <v>1830</v>
      </c>
      <c r="NNA79" s="1474" t="s">
        <v>1830</v>
      </c>
      <c r="NNB79" s="1474" t="s">
        <v>1830</v>
      </c>
      <c r="NNC79" s="1474" t="s">
        <v>1830</v>
      </c>
      <c r="NND79" s="1474" t="s">
        <v>1830</v>
      </c>
      <c r="NNE79" s="1474" t="s">
        <v>1830</v>
      </c>
      <c r="NNF79" s="1474" t="s">
        <v>1830</v>
      </c>
      <c r="NNG79" s="1474" t="s">
        <v>1830</v>
      </c>
      <c r="NNH79" s="1474" t="s">
        <v>1830</v>
      </c>
      <c r="NNI79" s="1474" t="s">
        <v>1830</v>
      </c>
      <c r="NNJ79" s="1474" t="s">
        <v>1830</v>
      </c>
      <c r="NNK79" s="1474" t="s">
        <v>1830</v>
      </c>
      <c r="NNL79" s="1474" t="s">
        <v>1830</v>
      </c>
      <c r="NNM79" s="1474" t="s">
        <v>1830</v>
      </c>
      <c r="NNN79" s="1474" t="s">
        <v>1830</v>
      </c>
      <c r="NNO79" s="1474" t="s">
        <v>1830</v>
      </c>
      <c r="NNP79" s="1474" t="s">
        <v>1830</v>
      </c>
      <c r="NNQ79" s="1474" t="s">
        <v>1830</v>
      </c>
      <c r="NNR79" s="1474" t="s">
        <v>1830</v>
      </c>
      <c r="NNS79" s="1474" t="s">
        <v>1830</v>
      </c>
      <c r="NNT79" s="1474" t="s">
        <v>1830</v>
      </c>
      <c r="NNU79" s="1474" t="s">
        <v>1830</v>
      </c>
      <c r="NNV79" s="1474" t="s">
        <v>1830</v>
      </c>
      <c r="NNW79" s="1474" t="s">
        <v>1830</v>
      </c>
      <c r="NNX79" s="1474" t="s">
        <v>1830</v>
      </c>
      <c r="NNY79" s="1474" t="s">
        <v>1830</v>
      </c>
      <c r="NNZ79" s="1474" t="s">
        <v>1830</v>
      </c>
      <c r="NOA79" s="1474" t="s">
        <v>1830</v>
      </c>
      <c r="NOB79" s="1474" t="s">
        <v>1830</v>
      </c>
      <c r="NOC79" s="1474" t="s">
        <v>1830</v>
      </c>
      <c r="NOD79" s="1474" t="s">
        <v>1830</v>
      </c>
      <c r="NOE79" s="1474" t="s">
        <v>1830</v>
      </c>
      <c r="NOF79" s="1474" t="s">
        <v>1830</v>
      </c>
      <c r="NOG79" s="1474" t="s">
        <v>1830</v>
      </c>
      <c r="NOH79" s="1474" t="s">
        <v>1830</v>
      </c>
      <c r="NOI79" s="1474" t="s">
        <v>1830</v>
      </c>
      <c r="NOJ79" s="1474" t="s">
        <v>1830</v>
      </c>
      <c r="NOK79" s="1474" t="s">
        <v>1830</v>
      </c>
      <c r="NOL79" s="1474" t="s">
        <v>1830</v>
      </c>
      <c r="NOM79" s="1474" t="s">
        <v>1830</v>
      </c>
      <c r="NON79" s="1474" t="s">
        <v>1830</v>
      </c>
      <c r="NOO79" s="1474" t="s">
        <v>1830</v>
      </c>
      <c r="NOP79" s="1474" t="s">
        <v>1830</v>
      </c>
      <c r="NOQ79" s="1474" t="s">
        <v>1830</v>
      </c>
      <c r="NOR79" s="1474" t="s">
        <v>1830</v>
      </c>
      <c r="NOS79" s="1474" t="s">
        <v>1830</v>
      </c>
      <c r="NOT79" s="1474" t="s">
        <v>1830</v>
      </c>
      <c r="NOU79" s="1474" t="s">
        <v>1830</v>
      </c>
      <c r="NOV79" s="1474" t="s">
        <v>1830</v>
      </c>
      <c r="NOW79" s="1474" t="s">
        <v>1830</v>
      </c>
      <c r="NOX79" s="1474" t="s">
        <v>1830</v>
      </c>
      <c r="NOY79" s="1474" t="s">
        <v>1830</v>
      </c>
      <c r="NOZ79" s="1474" t="s">
        <v>1830</v>
      </c>
      <c r="NPA79" s="1474" t="s">
        <v>1830</v>
      </c>
      <c r="NPB79" s="1474" t="s">
        <v>1830</v>
      </c>
      <c r="NPC79" s="1474" t="s">
        <v>1830</v>
      </c>
      <c r="NPD79" s="1474" t="s">
        <v>1830</v>
      </c>
      <c r="NPE79" s="1474" t="s">
        <v>1830</v>
      </c>
      <c r="NPF79" s="1474" t="s">
        <v>1830</v>
      </c>
      <c r="NPG79" s="1474" t="s">
        <v>1830</v>
      </c>
      <c r="NPH79" s="1474" t="s">
        <v>1830</v>
      </c>
      <c r="NPI79" s="1474" t="s">
        <v>1830</v>
      </c>
      <c r="NPJ79" s="1474" t="s">
        <v>1830</v>
      </c>
      <c r="NPK79" s="1474" t="s">
        <v>1830</v>
      </c>
      <c r="NPL79" s="1474" t="s">
        <v>1830</v>
      </c>
      <c r="NPM79" s="1474" t="s">
        <v>1830</v>
      </c>
      <c r="NPN79" s="1474" t="s">
        <v>1830</v>
      </c>
      <c r="NPO79" s="1474" t="s">
        <v>1830</v>
      </c>
      <c r="NPP79" s="1474" t="s">
        <v>1830</v>
      </c>
      <c r="NPQ79" s="1474" t="s">
        <v>1830</v>
      </c>
      <c r="NPR79" s="1474" t="s">
        <v>1830</v>
      </c>
      <c r="NPS79" s="1474" t="s">
        <v>1830</v>
      </c>
      <c r="NPT79" s="1474" t="s">
        <v>1830</v>
      </c>
      <c r="NPU79" s="1474" t="s">
        <v>1830</v>
      </c>
      <c r="NPV79" s="1474" t="s">
        <v>1830</v>
      </c>
      <c r="NPW79" s="1474" t="s">
        <v>1830</v>
      </c>
      <c r="NPX79" s="1474" t="s">
        <v>1830</v>
      </c>
      <c r="NPY79" s="1474" t="s">
        <v>1830</v>
      </c>
      <c r="NPZ79" s="1474" t="s">
        <v>1830</v>
      </c>
      <c r="NQA79" s="1474" t="s">
        <v>1830</v>
      </c>
      <c r="NQB79" s="1474" t="s">
        <v>1830</v>
      </c>
      <c r="NQC79" s="1474" t="s">
        <v>1830</v>
      </c>
      <c r="NQD79" s="1474" t="s">
        <v>1830</v>
      </c>
      <c r="NQE79" s="1474" t="s">
        <v>1830</v>
      </c>
      <c r="NQF79" s="1474" t="s">
        <v>1830</v>
      </c>
      <c r="NQG79" s="1474" t="s">
        <v>1830</v>
      </c>
      <c r="NQH79" s="1474" t="s">
        <v>1830</v>
      </c>
      <c r="NQI79" s="1474" t="s">
        <v>1830</v>
      </c>
      <c r="NQJ79" s="1474" t="s">
        <v>1830</v>
      </c>
      <c r="NQK79" s="1474" t="s">
        <v>1830</v>
      </c>
      <c r="NQL79" s="1474" t="s">
        <v>1830</v>
      </c>
      <c r="NQM79" s="1474" t="s">
        <v>1830</v>
      </c>
      <c r="NQN79" s="1474" t="s">
        <v>1830</v>
      </c>
      <c r="NQO79" s="1474" t="s">
        <v>1830</v>
      </c>
      <c r="NQP79" s="1474" t="s">
        <v>1830</v>
      </c>
      <c r="NQQ79" s="1474" t="s">
        <v>1830</v>
      </c>
      <c r="NQR79" s="1474" t="s">
        <v>1830</v>
      </c>
      <c r="NQS79" s="1474" t="s">
        <v>1830</v>
      </c>
      <c r="NQT79" s="1474" t="s">
        <v>1830</v>
      </c>
      <c r="NQU79" s="1474" t="s">
        <v>1830</v>
      </c>
      <c r="NQV79" s="1474" t="s">
        <v>1830</v>
      </c>
      <c r="NQW79" s="1474" t="s">
        <v>1830</v>
      </c>
      <c r="NQX79" s="1474" t="s">
        <v>1830</v>
      </c>
      <c r="NQY79" s="1474" t="s">
        <v>1830</v>
      </c>
      <c r="NQZ79" s="1474" t="s">
        <v>1830</v>
      </c>
      <c r="NRA79" s="1474" t="s">
        <v>1830</v>
      </c>
      <c r="NRB79" s="1474" t="s">
        <v>1830</v>
      </c>
      <c r="NRC79" s="1474" t="s">
        <v>1830</v>
      </c>
      <c r="NRD79" s="1474" t="s">
        <v>1830</v>
      </c>
      <c r="NRE79" s="1474" t="s">
        <v>1830</v>
      </c>
      <c r="NRF79" s="1474" t="s">
        <v>1830</v>
      </c>
      <c r="NRG79" s="1474" t="s">
        <v>1830</v>
      </c>
      <c r="NRH79" s="1474" t="s">
        <v>1830</v>
      </c>
      <c r="NRI79" s="1474" t="s">
        <v>1830</v>
      </c>
      <c r="NRJ79" s="1474" t="s">
        <v>1830</v>
      </c>
      <c r="NRK79" s="1474" t="s">
        <v>1830</v>
      </c>
      <c r="NRL79" s="1474" t="s">
        <v>1830</v>
      </c>
      <c r="NRM79" s="1474" t="s">
        <v>1830</v>
      </c>
      <c r="NRN79" s="1474" t="s">
        <v>1830</v>
      </c>
      <c r="NRO79" s="1474" t="s">
        <v>1830</v>
      </c>
      <c r="NRP79" s="1474" t="s">
        <v>1830</v>
      </c>
      <c r="NRQ79" s="1474" t="s">
        <v>1830</v>
      </c>
      <c r="NRR79" s="1474" t="s">
        <v>1830</v>
      </c>
      <c r="NRS79" s="1474" t="s">
        <v>1830</v>
      </c>
      <c r="NRT79" s="1474" t="s">
        <v>1830</v>
      </c>
      <c r="NRU79" s="1474" t="s">
        <v>1830</v>
      </c>
      <c r="NRV79" s="1474" t="s">
        <v>1830</v>
      </c>
      <c r="NRW79" s="1474" t="s">
        <v>1830</v>
      </c>
      <c r="NRX79" s="1474" t="s">
        <v>1830</v>
      </c>
      <c r="NRY79" s="1474" t="s">
        <v>1830</v>
      </c>
      <c r="NRZ79" s="1474" t="s">
        <v>1830</v>
      </c>
      <c r="NSA79" s="1474" t="s">
        <v>1830</v>
      </c>
      <c r="NSB79" s="1474" t="s">
        <v>1830</v>
      </c>
      <c r="NSC79" s="1474" t="s">
        <v>1830</v>
      </c>
      <c r="NSD79" s="1474" t="s">
        <v>1830</v>
      </c>
      <c r="NSE79" s="1474" t="s">
        <v>1830</v>
      </c>
      <c r="NSF79" s="1474" t="s">
        <v>1830</v>
      </c>
      <c r="NSG79" s="1474" t="s">
        <v>1830</v>
      </c>
      <c r="NSH79" s="1474" t="s">
        <v>1830</v>
      </c>
      <c r="NSI79" s="1474" t="s">
        <v>1830</v>
      </c>
      <c r="NSJ79" s="1474" t="s">
        <v>1830</v>
      </c>
      <c r="NSK79" s="1474" t="s">
        <v>1830</v>
      </c>
      <c r="NSL79" s="1474" t="s">
        <v>1830</v>
      </c>
      <c r="NSM79" s="1474" t="s">
        <v>1830</v>
      </c>
      <c r="NSN79" s="1474" t="s">
        <v>1830</v>
      </c>
      <c r="NSO79" s="1474" t="s">
        <v>1830</v>
      </c>
      <c r="NSP79" s="1474" t="s">
        <v>1830</v>
      </c>
      <c r="NSQ79" s="1474" t="s">
        <v>1830</v>
      </c>
      <c r="NSR79" s="1474" t="s">
        <v>1830</v>
      </c>
      <c r="NSS79" s="1474" t="s">
        <v>1830</v>
      </c>
      <c r="NST79" s="1474" t="s">
        <v>1830</v>
      </c>
      <c r="NSU79" s="1474" t="s">
        <v>1830</v>
      </c>
      <c r="NSV79" s="1474" t="s">
        <v>1830</v>
      </c>
      <c r="NSW79" s="1474" t="s">
        <v>1830</v>
      </c>
      <c r="NSX79" s="1474" t="s">
        <v>1830</v>
      </c>
      <c r="NSY79" s="1474" t="s">
        <v>1830</v>
      </c>
      <c r="NSZ79" s="1474" t="s">
        <v>1830</v>
      </c>
      <c r="NTA79" s="1474" t="s">
        <v>1830</v>
      </c>
      <c r="NTB79" s="1474" t="s">
        <v>1830</v>
      </c>
      <c r="NTC79" s="1474" t="s">
        <v>1830</v>
      </c>
      <c r="NTD79" s="1474" t="s">
        <v>1830</v>
      </c>
      <c r="NTE79" s="1474" t="s">
        <v>1830</v>
      </c>
      <c r="NTF79" s="1474" t="s">
        <v>1830</v>
      </c>
      <c r="NTG79" s="1474" t="s">
        <v>1830</v>
      </c>
      <c r="NTH79" s="1474" t="s">
        <v>1830</v>
      </c>
      <c r="NTI79" s="1474" t="s">
        <v>1830</v>
      </c>
      <c r="NTJ79" s="1474" t="s">
        <v>1830</v>
      </c>
      <c r="NTK79" s="1474" t="s">
        <v>1830</v>
      </c>
      <c r="NTL79" s="1474" t="s">
        <v>1830</v>
      </c>
      <c r="NTM79" s="1474" t="s">
        <v>1830</v>
      </c>
      <c r="NTN79" s="1474" t="s">
        <v>1830</v>
      </c>
      <c r="NTO79" s="1474" t="s">
        <v>1830</v>
      </c>
      <c r="NTP79" s="1474" t="s">
        <v>1830</v>
      </c>
      <c r="NTQ79" s="1474" t="s">
        <v>1830</v>
      </c>
      <c r="NTR79" s="1474" t="s">
        <v>1830</v>
      </c>
      <c r="NTS79" s="1474" t="s">
        <v>1830</v>
      </c>
      <c r="NTT79" s="1474" t="s">
        <v>1830</v>
      </c>
      <c r="NTU79" s="1474" t="s">
        <v>1830</v>
      </c>
      <c r="NTV79" s="1474" t="s">
        <v>1830</v>
      </c>
      <c r="NTW79" s="1474" t="s">
        <v>1830</v>
      </c>
      <c r="NTX79" s="1474" t="s">
        <v>1830</v>
      </c>
      <c r="NTY79" s="1474" t="s">
        <v>1830</v>
      </c>
      <c r="NTZ79" s="1474" t="s">
        <v>1830</v>
      </c>
      <c r="NUA79" s="1474" t="s">
        <v>1830</v>
      </c>
      <c r="NUB79" s="1474" t="s">
        <v>1830</v>
      </c>
      <c r="NUC79" s="1474" t="s">
        <v>1830</v>
      </c>
      <c r="NUD79" s="1474" t="s">
        <v>1830</v>
      </c>
      <c r="NUE79" s="1474" t="s">
        <v>1830</v>
      </c>
      <c r="NUF79" s="1474" t="s">
        <v>1830</v>
      </c>
      <c r="NUG79" s="1474" t="s">
        <v>1830</v>
      </c>
      <c r="NUH79" s="1474" t="s">
        <v>1830</v>
      </c>
      <c r="NUI79" s="1474" t="s">
        <v>1830</v>
      </c>
      <c r="NUJ79" s="1474" t="s">
        <v>1830</v>
      </c>
      <c r="NUK79" s="1474" t="s">
        <v>1830</v>
      </c>
      <c r="NUL79" s="1474" t="s">
        <v>1830</v>
      </c>
      <c r="NUM79" s="1474" t="s">
        <v>1830</v>
      </c>
      <c r="NUN79" s="1474" t="s">
        <v>1830</v>
      </c>
      <c r="NUO79" s="1474" t="s">
        <v>1830</v>
      </c>
      <c r="NUP79" s="1474" t="s">
        <v>1830</v>
      </c>
      <c r="NUQ79" s="1474" t="s">
        <v>1830</v>
      </c>
      <c r="NUR79" s="1474" t="s">
        <v>1830</v>
      </c>
      <c r="NUS79" s="1474" t="s">
        <v>1830</v>
      </c>
      <c r="NUT79" s="1474" t="s">
        <v>1830</v>
      </c>
      <c r="NUU79" s="1474" t="s">
        <v>1830</v>
      </c>
      <c r="NUV79" s="1474" t="s">
        <v>1830</v>
      </c>
      <c r="NUW79" s="1474" t="s">
        <v>1830</v>
      </c>
      <c r="NUX79" s="1474" t="s">
        <v>1830</v>
      </c>
      <c r="NUY79" s="1474" t="s">
        <v>1830</v>
      </c>
      <c r="NUZ79" s="1474" t="s">
        <v>1830</v>
      </c>
      <c r="NVA79" s="1474" t="s">
        <v>1830</v>
      </c>
      <c r="NVB79" s="1474" t="s">
        <v>1830</v>
      </c>
      <c r="NVC79" s="1474" t="s">
        <v>1830</v>
      </c>
      <c r="NVD79" s="1474" t="s">
        <v>1830</v>
      </c>
      <c r="NVE79" s="1474" t="s">
        <v>1830</v>
      </c>
      <c r="NVF79" s="1474" t="s">
        <v>1830</v>
      </c>
      <c r="NVG79" s="1474" t="s">
        <v>1830</v>
      </c>
      <c r="NVH79" s="1474" t="s">
        <v>1830</v>
      </c>
      <c r="NVI79" s="1474" t="s">
        <v>1830</v>
      </c>
      <c r="NVJ79" s="1474" t="s">
        <v>1830</v>
      </c>
      <c r="NVK79" s="1474" t="s">
        <v>1830</v>
      </c>
      <c r="NVL79" s="1474" t="s">
        <v>1830</v>
      </c>
      <c r="NVM79" s="1474" t="s">
        <v>1830</v>
      </c>
      <c r="NVN79" s="1474" t="s">
        <v>1830</v>
      </c>
      <c r="NVO79" s="1474" t="s">
        <v>1830</v>
      </c>
      <c r="NVP79" s="1474" t="s">
        <v>1830</v>
      </c>
      <c r="NVQ79" s="1474" t="s">
        <v>1830</v>
      </c>
      <c r="NVR79" s="1474" t="s">
        <v>1830</v>
      </c>
      <c r="NVS79" s="1474" t="s">
        <v>1830</v>
      </c>
      <c r="NVT79" s="1474" t="s">
        <v>1830</v>
      </c>
      <c r="NVU79" s="1474" t="s">
        <v>1830</v>
      </c>
      <c r="NVV79" s="1474" t="s">
        <v>1830</v>
      </c>
      <c r="NVW79" s="1474" t="s">
        <v>1830</v>
      </c>
      <c r="NVX79" s="1474" t="s">
        <v>1830</v>
      </c>
      <c r="NVY79" s="1474" t="s">
        <v>1830</v>
      </c>
      <c r="NVZ79" s="1474" t="s">
        <v>1830</v>
      </c>
      <c r="NWA79" s="1474" t="s">
        <v>1830</v>
      </c>
      <c r="NWB79" s="1474" t="s">
        <v>1830</v>
      </c>
      <c r="NWC79" s="1474" t="s">
        <v>1830</v>
      </c>
      <c r="NWD79" s="1474" t="s">
        <v>1830</v>
      </c>
      <c r="NWE79" s="1474" t="s">
        <v>1830</v>
      </c>
      <c r="NWF79" s="1474" t="s">
        <v>1830</v>
      </c>
      <c r="NWG79" s="1474" t="s">
        <v>1830</v>
      </c>
      <c r="NWH79" s="1474" t="s">
        <v>1830</v>
      </c>
      <c r="NWI79" s="1474" t="s">
        <v>1830</v>
      </c>
      <c r="NWJ79" s="1474" t="s">
        <v>1830</v>
      </c>
      <c r="NWK79" s="1474" t="s">
        <v>1830</v>
      </c>
      <c r="NWL79" s="1474" t="s">
        <v>1830</v>
      </c>
      <c r="NWM79" s="1474" t="s">
        <v>1830</v>
      </c>
      <c r="NWN79" s="1474" t="s">
        <v>1830</v>
      </c>
      <c r="NWO79" s="1474" t="s">
        <v>1830</v>
      </c>
      <c r="NWP79" s="1474" t="s">
        <v>1830</v>
      </c>
      <c r="NWQ79" s="1474" t="s">
        <v>1830</v>
      </c>
      <c r="NWR79" s="1474" t="s">
        <v>1830</v>
      </c>
      <c r="NWS79" s="1474" t="s">
        <v>1830</v>
      </c>
      <c r="NWT79" s="1474" t="s">
        <v>1830</v>
      </c>
      <c r="NWU79" s="1474" t="s">
        <v>1830</v>
      </c>
      <c r="NWV79" s="1474" t="s">
        <v>1830</v>
      </c>
      <c r="NWW79" s="1474" t="s">
        <v>1830</v>
      </c>
      <c r="NWX79" s="1474" t="s">
        <v>1830</v>
      </c>
      <c r="NWY79" s="1474" t="s">
        <v>1830</v>
      </c>
      <c r="NWZ79" s="1474" t="s">
        <v>1830</v>
      </c>
      <c r="NXA79" s="1474" t="s">
        <v>1830</v>
      </c>
      <c r="NXB79" s="1474" t="s">
        <v>1830</v>
      </c>
      <c r="NXC79" s="1474" t="s">
        <v>1830</v>
      </c>
      <c r="NXD79" s="1474" t="s">
        <v>1830</v>
      </c>
      <c r="NXE79" s="1474" t="s">
        <v>1830</v>
      </c>
      <c r="NXF79" s="1474" t="s">
        <v>1830</v>
      </c>
      <c r="NXG79" s="1474" t="s">
        <v>1830</v>
      </c>
      <c r="NXH79" s="1474" t="s">
        <v>1830</v>
      </c>
      <c r="NXI79" s="1474" t="s">
        <v>1830</v>
      </c>
      <c r="NXJ79" s="1474" t="s">
        <v>1830</v>
      </c>
      <c r="NXK79" s="1474" t="s">
        <v>1830</v>
      </c>
      <c r="NXL79" s="1474" t="s">
        <v>1830</v>
      </c>
      <c r="NXM79" s="1474" t="s">
        <v>1830</v>
      </c>
      <c r="NXN79" s="1474" t="s">
        <v>1830</v>
      </c>
      <c r="NXO79" s="1474" t="s">
        <v>1830</v>
      </c>
      <c r="NXP79" s="1474" t="s">
        <v>1830</v>
      </c>
      <c r="NXQ79" s="1474" t="s">
        <v>1830</v>
      </c>
      <c r="NXR79" s="1474" t="s">
        <v>1830</v>
      </c>
      <c r="NXS79" s="1474" t="s">
        <v>1830</v>
      </c>
      <c r="NXT79" s="1474" t="s">
        <v>1830</v>
      </c>
      <c r="NXU79" s="1474" t="s">
        <v>1830</v>
      </c>
      <c r="NXV79" s="1474" t="s">
        <v>1830</v>
      </c>
      <c r="NXW79" s="1474" t="s">
        <v>1830</v>
      </c>
      <c r="NXX79" s="1474" t="s">
        <v>1830</v>
      </c>
      <c r="NXY79" s="1474" t="s">
        <v>1830</v>
      </c>
      <c r="NXZ79" s="1474" t="s">
        <v>1830</v>
      </c>
      <c r="NYA79" s="1474" t="s">
        <v>1830</v>
      </c>
      <c r="NYB79" s="1474" t="s">
        <v>1830</v>
      </c>
      <c r="NYC79" s="1474" t="s">
        <v>1830</v>
      </c>
      <c r="NYD79" s="1474" t="s">
        <v>1830</v>
      </c>
      <c r="NYE79" s="1474" t="s">
        <v>1830</v>
      </c>
      <c r="NYF79" s="1474" t="s">
        <v>1830</v>
      </c>
      <c r="NYG79" s="1474" t="s">
        <v>1830</v>
      </c>
      <c r="NYH79" s="1474" t="s">
        <v>1830</v>
      </c>
      <c r="NYI79" s="1474" t="s">
        <v>1830</v>
      </c>
      <c r="NYJ79" s="1474" t="s">
        <v>1830</v>
      </c>
      <c r="NYK79" s="1474" t="s">
        <v>1830</v>
      </c>
      <c r="NYL79" s="1474" t="s">
        <v>1830</v>
      </c>
      <c r="NYM79" s="1474" t="s">
        <v>1830</v>
      </c>
      <c r="NYN79" s="1474" t="s">
        <v>1830</v>
      </c>
      <c r="NYO79" s="1474" t="s">
        <v>1830</v>
      </c>
      <c r="NYP79" s="1474" t="s">
        <v>1830</v>
      </c>
      <c r="NYQ79" s="1474" t="s">
        <v>1830</v>
      </c>
      <c r="NYR79" s="1474" t="s">
        <v>1830</v>
      </c>
      <c r="NYS79" s="1474" t="s">
        <v>1830</v>
      </c>
      <c r="NYT79" s="1474" t="s">
        <v>1830</v>
      </c>
      <c r="NYU79" s="1474" t="s">
        <v>1830</v>
      </c>
      <c r="NYV79" s="1474" t="s">
        <v>1830</v>
      </c>
      <c r="NYW79" s="1474" t="s">
        <v>1830</v>
      </c>
      <c r="NYX79" s="1474" t="s">
        <v>1830</v>
      </c>
      <c r="NYY79" s="1474" t="s">
        <v>1830</v>
      </c>
      <c r="NYZ79" s="1474" t="s">
        <v>1830</v>
      </c>
      <c r="NZA79" s="1474" t="s">
        <v>1830</v>
      </c>
      <c r="NZB79" s="1474" t="s">
        <v>1830</v>
      </c>
      <c r="NZC79" s="1474" t="s">
        <v>1830</v>
      </c>
      <c r="NZD79" s="1474" t="s">
        <v>1830</v>
      </c>
      <c r="NZE79" s="1474" t="s">
        <v>1830</v>
      </c>
      <c r="NZF79" s="1474" t="s">
        <v>1830</v>
      </c>
      <c r="NZG79" s="1474" t="s">
        <v>1830</v>
      </c>
      <c r="NZH79" s="1474" t="s">
        <v>1830</v>
      </c>
      <c r="NZI79" s="1474" t="s">
        <v>1830</v>
      </c>
      <c r="NZJ79" s="1474" t="s">
        <v>1830</v>
      </c>
      <c r="NZK79" s="1474" t="s">
        <v>1830</v>
      </c>
      <c r="NZL79" s="1474" t="s">
        <v>1830</v>
      </c>
      <c r="NZM79" s="1474" t="s">
        <v>1830</v>
      </c>
      <c r="NZN79" s="1474" t="s">
        <v>1830</v>
      </c>
      <c r="NZO79" s="1474" t="s">
        <v>1830</v>
      </c>
      <c r="NZP79" s="1474" t="s">
        <v>1830</v>
      </c>
      <c r="NZQ79" s="1474" t="s">
        <v>1830</v>
      </c>
      <c r="NZR79" s="1474" t="s">
        <v>1830</v>
      </c>
      <c r="NZS79" s="1474" t="s">
        <v>1830</v>
      </c>
      <c r="NZT79" s="1474" t="s">
        <v>1830</v>
      </c>
      <c r="NZU79" s="1474" t="s">
        <v>1830</v>
      </c>
      <c r="NZV79" s="1474" t="s">
        <v>1830</v>
      </c>
      <c r="NZW79" s="1474" t="s">
        <v>1830</v>
      </c>
      <c r="NZX79" s="1474" t="s">
        <v>1830</v>
      </c>
      <c r="NZY79" s="1474" t="s">
        <v>1830</v>
      </c>
      <c r="NZZ79" s="1474" t="s">
        <v>1830</v>
      </c>
      <c r="OAA79" s="1474" t="s">
        <v>1830</v>
      </c>
      <c r="OAB79" s="1474" t="s">
        <v>1830</v>
      </c>
      <c r="OAC79" s="1474" t="s">
        <v>1830</v>
      </c>
      <c r="OAD79" s="1474" t="s">
        <v>1830</v>
      </c>
      <c r="OAE79" s="1474" t="s">
        <v>1830</v>
      </c>
      <c r="OAF79" s="1474" t="s">
        <v>1830</v>
      </c>
      <c r="OAG79" s="1474" t="s">
        <v>1830</v>
      </c>
      <c r="OAH79" s="1474" t="s">
        <v>1830</v>
      </c>
      <c r="OAI79" s="1474" t="s">
        <v>1830</v>
      </c>
      <c r="OAJ79" s="1474" t="s">
        <v>1830</v>
      </c>
      <c r="OAK79" s="1474" t="s">
        <v>1830</v>
      </c>
      <c r="OAL79" s="1474" t="s">
        <v>1830</v>
      </c>
      <c r="OAM79" s="1474" t="s">
        <v>1830</v>
      </c>
      <c r="OAN79" s="1474" t="s">
        <v>1830</v>
      </c>
      <c r="OAO79" s="1474" t="s">
        <v>1830</v>
      </c>
      <c r="OAP79" s="1474" t="s">
        <v>1830</v>
      </c>
      <c r="OAQ79" s="1474" t="s">
        <v>1830</v>
      </c>
      <c r="OAR79" s="1474" t="s">
        <v>1830</v>
      </c>
      <c r="OAS79" s="1474" t="s">
        <v>1830</v>
      </c>
      <c r="OAT79" s="1474" t="s">
        <v>1830</v>
      </c>
      <c r="OAU79" s="1474" t="s">
        <v>1830</v>
      </c>
      <c r="OAV79" s="1474" t="s">
        <v>1830</v>
      </c>
      <c r="OAW79" s="1474" t="s">
        <v>1830</v>
      </c>
      <c r="OAX79" s="1474" t="s">
        <v>1830</v>
      </c>
      <c r="OAY79" s="1474" t="s">
        <v>1830</v>
      </c>
      <c r="OAZ79" s="1474" t="s">
        <v>1830</v>
      </c>
      <c r="OBA79" s="1474" t="s">
        <v>1830</v>
      </c>
      <c r="OBB79" s="1474" t="s">
        <v>1830</v>
      </c>
      <c r="OBC79" s="1474" t="s">
        <v>1830</v>
      </c>
      <c r="OBD79" s="1474" t="s">
        <v>1830</v>
      </c>
      <c r="OBE79" s="1474" t="s">
        <v>1830</v>
      </c>
      <c r="OBF79" s="1474" t="s">
        <v>1830</v>
      </c>
      <c r="OBG79" s="1474" t="s">
        <v>1830</v>
      </c>
      <c r="OBH79" s="1474" t="s">
        <v>1830</v>
      </c>
      <c r="OBI79" s="1474" t="s">
        <v>1830</v>
      </c>
      <c r="OBJ79" s="1474" t="s">
        <v>1830</v>
      </c>
      <c r="OBK79" s="1474" t="s">
        <v>1830</v>
      </c>
      <c r="OBL79" s="1474" t="s">
        <v>1830</v>
      </c>
      <c r="OBM79" s="1474" t="s">
        <v>1830</v>
      </c>
      <c r="OBN79" s="1474" t="s">
        <v>1830</v>
      </c>
      <c r="OBO79" s="1474" t="s">
        <v>1830</v>
      </c>
      <c r="OBP79" s="1474" t="s">
        <v>1830</v>
      </c>
      <c r="OBQ79" s="1474" t="s">
        <v>1830</v>
      </c>
      <c r="OBR79" s="1474" t="s">
        <v>1830</v>
      </c>
      <c r="OBS79" s="1474" t="s">
        <v>1830</v>
      </c>
      <c r="OBT79" s="1474" t="s">
        <v>1830</v>
      </c>
      <c r="OBU79" s="1474" t="s">
        <v>1830</v>
      </c>
      <c r="OBV79" s="1474" t="s">
        <v>1830</v>
      </c>
      <c r="OBW79" s="1474" t="s">
        <v>1830</v>
      </c>
      <c r="OBX79" s="1474" t="s">
        <v>1830</v>
      </c>
      <c r="OBY79" s="1474" t="s">
        <v>1830</v>
      </c>
      <c r="OBZ79" s="1474" t="s">
        <v>1830</v>
      </c>
      <c r="OCA79" s="1474" t="s">
        <v>1830</v>
      </c>
      <c r="OCB79" s="1474" t="s">
        <v>1830</v>
      </c>
      <c r="OCC79" s="1474" t="s">
        <v>1830</v>
      </c>
      <c r="OCD79" s="1474" t="s">
        <v>1830</v>
      </c>
      <c r="OCE79" s="1474" t="s">
        <v>1830</v>
      </c>
      <c r="OCF79" s="1474" t="s">
        <v>1830</v>
      </c>
      <c r="OCG79" s="1474" t="s">
        <v>1830</v>
      </c>
      <c r="OCH79" s="1474" t="s">
        <v>1830</v>
      </c>
      <c r="OCI79" s="1474" t="s">
        <v>1830</v>
      </c>
      <c r="OCJ79" s="1474" t="s">
        <v>1830</v>
      </c>
      <c r="OCK79" s="1474" t="s">
        <v>1830</v>
      </c>
      <c r="OCL79" s="1474" t="s">
        <v>1830</v>
      </c>
      <c r="OCM79" s="1474" t="s">
        <v>1830</v>
      </c>
      <c r="OCN79" s="1474" t="s">
        <v>1830</v>
      </c>
      <c r="OCO79" s="1474" t="s">
        <v>1830</v>
      </c>
      <c r="OCP79" s="1474" t="s">
        <v>1830</v>
      </c>
      <c r="OCQ79" s="1474" t="s">
        <v>1830</v>
      </c>
      <c r="OCR79" s="1474" t="s">
        <v>1830</v>
      </c>
      <c r="OCS79" s="1474" t="s">
        <v>1830</v>
      </c>
      <c r="OCT79" s="1474" t="s">
        <v>1830</v>
      </c>
      <c r="OCU79" s="1474" t="s">
        <v>1830</v>
      </c>
      <c r="OCV79" s="1474" t="s">
        <v>1830</v>
      </c>
      <c r="OCW79" s="1474" t="s">
        <v>1830</v>
      </c>
      <c r="OCX79" s="1474" t="s">
        <v>1830</v>
      </c>
      <c r="OCY79" s="1474" t="s">
        <v>1830</v>
      </c>
      <c r="OCZ79" s="1474" t="s">
        <v>1830</v>
      </c>
      <c r="ODA79" s="1474" t="s">
        <v>1830</v>
      </c>
      <c r="ODB79" s="1474" t="s">
        <v>1830</v>
      </c>
      <c r="ODC79" s="1474" t="s">
        <v>1830</v>
      </c>
      <c r="ODD79" s="1474" t="s">
        <v>1830</v>
      </c>
      <c r="ODE79" s="1474" t="s">
        <v>1830</v>
      </c>
      <c r="ODF79" s="1474" t="s">
        <v>1830</v>
      </c>
      <c r="ODG79" s="1474" t="s">
        <v>1830</v>
      </c>
      <c r="ODH79" s="1474" t="s">
        <v>1830</v>
      </c>
      <c r="ODI79" s="1474" t="s">
        <v>1830</v>
      </c>
      <c r="ODJ79" s="1474" t="s">
        <v>1830</v>
      </c>
      <c r="ODK79" s="1474" t="s">
        <v>1830</v>
      </c>
      <c r="ODL79" s="1474" t="s">
        <v>1830</v>
      </c>
      <c r="ODM79" s="1474" t="s">
        <v>1830</v>
      </c>
      <c r="ODN79" s="1474" t="s">
        <v>1830</v>
      </c>
      <c r="ODO79" s="1474" t="s">
        <v>1830</v>
      </c>
      <c r="ODP79" s="1474" t="s">
        <v>1830</v>
      </c>
      <c r="ODQ79" s="1474" t="s">
        <v>1830</v>
      </c>
      <c r="ODR79" s="1474" t="s">
        <v>1830</v>
      </c>
      <c r="ODS79" s="1474" t="s">
        <v>1830</v>
      </c>
      <c r="ODT79" s="1474" t="s">
        <v>1830</v>
      </c>
      <c r="ODU79" s="1474" t="s">
        <v>1830</v>
      </c>
      <c r="ODV79" s="1474" t="s">
        <v>1830</v>
      </c>
      <c r="ODW79" s="1474" t="s">
        <v>1830</v>
      </c>
      <c r="ODX79" s="1474" t="s">
        <v>1830</v>
      </c>
      <c r="ODY79" s="1474" t="s">
        <v>1830</v>
      </c>
      <c r="ODZ79" s="1474" t="s">
        <v>1830</v>
      </c>
      <c r="OEA79" s="1474" t="s">
        <v>1830</v>
      </c>
      <c r="OEB79" s="1474" t="s">
        <v>1830</v>
      </c>
      <c r="OEC79" s="1474" t="s">
        <v>1830</v>
      </c>
      <c r="OED79" s="1474" t="s">
        <v>1830</v>
      </c>
      <c r="OEE79" s="1474" t="s">
        <v>1830</v>
      </c>
      <c r="OEF79" s="1474" t="s">
        <v>1830</v>
      </c>
      <c r="OEG79" s="1474" t="s">
        <v>1830</v>
      </c>
      <c r="OEH79" s="1474" t="s">
        <v>1830</v>
      </c>
      <c r="OEI79" s="1474" t="s">
        <v>1830</v>
      </c>
      <c r="OEJ79" s="1474" t="s">
        <v>1830</v>
      </c>
      <c r="OEK79" s="1474" t="s">
        <v>1830</v>
      </c>
      <c r="OEL79" s="1474" t="s">
        <v>1830</v>
      </c>
      <c r="OEM79" s="1474" t="s">
        <v>1830</v>
      </c>
      <c r="OEN79" s="1474" t="s">
        <v>1830</v>
      </c>
      <c r="OEO79" s="1474" t="s">
        <v>1830</v>
      </c>
      <c r="OEP79" s="1474" t="s">
        <v>1830</v>
      </c>
      <c r="OEQ79" s="1474" t="s">
        <v>1830</v>
      </c>
      <c r="OER79" s="1474" t="s">
        <v>1830</v>
      </c>
      <c r="OES79" s="1474" t="s">
        <v>1830</v>
      </c>
      <c r="OET79" s="1474" t="s">
        <v>1830</v>
      </c>
      <c r="OEU79" s="1474" t="s">
        <v>1830</v>
      </c>
      <c r="OEV79" s="1474" t="s">
        <v>1830</v>
      </c>
      <c r="OEW79" s="1474" t="s">
        <v>1830</v>
      </c>
      <c r="OEX79" s="1474" t="s">
        <v>1830</v>
      </c>
      <c r="OEY79" s="1474" t="s">
        <v>1830</v>
      </c>
      <c r="OEZ79" s="1474" t="s">
        <v>1830</v>
      </c>
      <c r="OFA79" s="1474" t="s">
        <v>1830</v>
      </c>
      <c r="OFB79" s="1474" t="s">
        <v>1830</v>
      </c>
      <c r="OFC79" s="1474" t="s">
        <v>1830</v>
      </c>
      <c r="OFD79" s="1474" t="s">
        <v>1830</v>
      </c>
      <c r="OFE79" s="1474" t="s">
        <v>1830</v>
      </c>
      <c r="OFF79" s="1474" t="s">
        <v>1830</v>
      </c>
      <c r="OFG79" s="1474" t="s">
        <v>1830</v>
      </c>
      <c r="OFH79" s="1474" t="s">
        <v>1830</v>
      </c>
      <c r="OFI79" s="1474" t="s">
        <v>1830</v>
      </c>
      <c r="OFJ79" s="1474" t="s">
        <v>1830</v>
      </c>
      <c r="OFK79" s="1474" t="s">
        <v>1830</v>
      </c>
      <c r="OFL79" s="1474" t="s">
        <v>1830</v>
      </c>
      <c r="OFM79" s="1474" t="s">
        <v>1830</v>
      </c>
      <c r="OFN79" s="1474" t="s">
        <v>1830</v>
      </c>
      <c r="OFO79" s="1474" t="s">
        <v>1830</v>
      </c>
      <c r="OFP79" s="1474" t="s">
        <v>1830</v>
      </c>
      <c r="OFQ79" s="1474" t="s">
        <v>1830</v>
      </c>
      <c r="OFR79" s="1474" t="s">
        <v>1830</v>
      </c>
      <c r="OFS79" s="1474" t="s">
        <v>1830</v>
      </c>
      <c r="OFT79" s="1474" t="s">
        <v>1830</v>
      </c>
      <c r="OFU79" s="1474" t="s">
        <v>1830</v>
      </c>
      <c r="OFV79" s="1474" t="s">
        <v>1830</v>
      </c>
      <c r="OFW79" s="1474" t="s">
        <v>1830</v>
      </c>
      <c r="OFX79" s="1474" t="s">
        <v>1830</v>
      </c>
      <c r="OFY79" s="1474" t="s">
        <v>1830</v>
      </c>
      <c r="OFZ79" s="1474" t="s">
        <v>1830</v>
      </c>
      <c r="OGA79" s="1474" t="s">
        <v>1830</v>
      </c>
      <c r="OGB79" s="1474" t="s">
        <v>1830</v>
      </c>
      <c r="OGC79" s="1474" t="s">
        <v>1830</v>
      </c>
      <c r="OGD79" s="1474" t="s">
        <v>1830</v>
      </c>
      <c r="OGE79" s="1474" t="s">
        <v>1830</v>
      </c>
      <c r="OGF79" s="1474" t="s">
        <v>1830</v>
      </c>
      <c r="OGG79" s="1474" t="s">
        <v>1830</v>
      </c>
      <c r="OGH79" s="1474" t="s">
        <v>1830</v>
      </c>
      <c r="OGI79" s="1474" t="s">
        <v>1830</v>
      </c>
      <c r="OGJ79" s="1474" t="s">
        <v>1830</v>
      </c>
      <c r="OGK79" s="1474" t="s">
        <v>1830</v>
      </c>
      <c r="OGL79" s="1474" t="s">
        <v>1830</v>
      </c>
      <c r="OGM79" s="1474" t="s">
        <v>1830</v>
      </c>
      <c r="OGN79" s="1474" t="s">
        <v>1830</v>
      </c>
      <c r="OGO79" s="1474" t="s">
        <v>1830</v>
      </c>
      <c r="OGP79" s="1474" t="s">
        <v>1830</v>
      </c>
      <c r="OGQ79" s="1474" t="s">
        <v>1830</v>
      </c>
      <c r="OGR79" s="1474" t="s">
        <v>1830</v>
      </c>
      <c r="OGS79" s="1474" t="s">
        <v>1830</v>
      </c>
      <c r="OGT79" s="1474" t="s">
        <v>1830</v>
      </c>
      <c r="OGU79" s="1474" t="s">
        <v>1830</v>
      </c>
      <c r="OGV79" s="1474" t="s">
        <v>1830</v>
      </c>
      <c r="OGW79" s="1474" t="s">
        <v>1830</v>
      </c>
      <c r="OGX79" s="1474" t="s">
        <v>1830</v>
      </c>
      <c r="OGY79" s="1474" t="s">
        <v>1830</v>
      </c>
      <c r="OGZ79" s="1474" t="s">
        <v>1830</v>
      </c>
      <c r="OHA79" s="1474" t="s">
        <v>1830</v>
      </c>
      <c r="OHB79" s="1474" t="s">
        <v>1830</v>
      </c>
      <c r="OHC79" s="1474" t="s">
        <v>1830</v>
      </c>
      <c r="OHD79" s="1474" t="s">
        <v>1830</v>
      </c>
      <c r="OHE79" s="1474" t="s">
        <v>1830</v>
      </c>
      <c r="OHF79" s="1474" t="s">
        <v>1830</v>
      </c>
      <c r="OHG79" s="1474" t="s">
        <v>1830</v>
      </c>
      <c r="OHH79" s="1474" t="s">
        <v>1830</v>
      </c>
      <c r="OHI79" s="1474" t="s">
        <v>1830</v>
      </c>
      <c r="OHJ79" s="1474" t="s">
        <v>1830</v>
      </c>
      <c r="OHK79" s="1474" t="s">
        <v>1830</v>
      </c>
      <c r="OHL79" s="1474" t="s">
        <v>1830</v>
      </c>
      <c r="OHM79" s="1474" t="s">
        <v>1830</v>
      </c>
      <c r="OHN79" s="1474" t="s">
        <v>1830</v>
      </c>
      <c r="OHO79" s="1474" t="s">
        <v>1830</v>
      </c>
      <c r="OHP79" s="1474" t="s">
        <v>1830</v>
      </c>
      <c r="OHQ79" s="1474" t="s">
        <v>1830</v>
      </c>
      <c r="OHR79" s="1474" t="s">
        <v>1830</v>
      </c>
      <c r="OHS79" s="1474" t="s">
        <v>1830</v>
      </c>
      <c r="OHT79" s="1474" t="s">
        <v>1830</v>
      </c>
      <c r="OHU79" s="1474" t="s">
        <v>1830</v>
      </c>
      <c r="OHV79" s="1474" t="s">
        <v>1830</v>
      </c>
      <c r="OHW79" s="1474" t="s">
        <v>1830</v>
      </c>
      <c r="OHX79" s="1474" t="s">
        <v>1830</v>
      </c>
      <c r="OHY79" s="1474" t="s">
        <v>1830</v>
      </c>
      <c r="OHZ79" s="1474" t="s">
        <v>1830</v>
      </c>
      <c r="OIA79" s="1474" t="s">
        <v>1830</v>
      </c>
      <c r="OIB79" s="1474" t="s">
        <v>1830</v>
      </c>
      <c r="OIC79" s="1474" t="s">
        <v>1830</v>
      </c>
      <c r="OID79" s="1474" t="s">
        <v>1830</v>
      </c>
      <c r="OIE79" s="1474" t="s">
        <v>1830</v>
      </c>
      <c r="OIF79" s="1474" t="s">
        <v>1830</v>
      </c>
      <c r="OIG79" s="1474" t="s">
        <v>1830</v>
      </c>
      <c r="OIH79" s="1474" t="s">
        <v>1830</v>
      </c>
      <c r="OII79" s="1474" t="s">
        <v>1830</v>
      </c>
      <c r="OIJ79" s="1474" t="s">
        <v>1830</v>
      </c>
      <c r="OIK79" s="1474" t="s">
        <v>1830</v>
      </c>
      <c r="OIL79" s="1474" t="s">
        <v>1830</v>
      </c>
      <c r="OIM79" s="1474" t="s">
        <v>1830</v>
      </c>
      <c r="OIN79" s="1474" t="s">
        <v>1830</v>
      </c>
      <c r="OIO79" s="1474" t="s">
        <v>1830</v>
      </c>
      <c r="OIP79" s="1474" t="s">
        <v>1830</v>
      </c>
      <c r="OIQ79" s="1474" t="s">
        <v>1830</v>
      </c>
      <c r="OIR79" s="1474" t="s">
        <v>1830</v>
      </c>
      <c r="OIS79" s="1474" t="s">
        <v>1830</v>
      </c>
      <c r="OIT79" s="1474" t="s">
        <v>1830</v>
      </c>
      <c r="OIU79" s="1474" t="s">
        <v>1830</v>
      </c>
      <c r="OIV79" s="1474" t="s">
        <v>1830</v>
      </c>
      <c r="OIW79" s="1474" t="s">
        <v>1830</v>
      </c>
      <c r="OIX79" s="1474" t="s">
        <v>1830</v>
      </c>
      <c r="OIY79" s="1474" t="s">
        <v>1830</v>
      </c>
      <c r="OIZ79" s="1474" t="s">
        <v>1830</v>
      </c>
      <c r="OJA79" s="1474" t="s">
        <v>1830</v>
      </c>
      <c r="OJB79" s="1474" t="s">
        <v>1830</v>
      </c>
      <c r="OJC79" s="1474" t="s">
        <v>1830</v>
      </c>
      <c r="OJD79" s="1474" t="s">
        <v>1830</v>
      </c>
      <c r="OJE79" s="1474" t="s">
        <v>1830</v>
      </c>
      <c r="OJF79" s="1474" t="s">
        <v>1830</v>
      </c>
      <c r="OJG79" s="1474" t="s">
        <v>1830</v>
      </c>
      <c r="OJH79" s="1474" t="s">
        <v>1830</v>
      </c>
      <c r="OJI79" s="1474" t="s">
        <v>1830</v>
      </c>
      <c r="OJJ79" s="1474" t="s">
        <v>1830</v>
      </c>
      <c r="OJK79" s="1474" t="s">
        <v>1830</v>
      </c>
      <c r="OJL79" s="1474" t="s">
        <v>1830</v>
      </c>
      <c r="OJM79" s="1474" t="s">
        <v>1830</v>
      </c>
      <c r="OJN79" s="1474" t="s">
        <v>1830</v>
      </c>
      <c r="OJO79" s="1474" t="s">
        <v>1830</v>
      </c>
      <c r="OJP79" s="1474" t="s">
        <v>1830</v>
      </c>
      <c r="OJQ79" s="1474" t="s">
        <v>1830</v>
      </c>
      <c r="OJR79" s="1474" t="s">
        <v>1830</v>
      </c>
      <c r="OJS79" s="1474" t="s">
        <v>1830</v>
      </c>
      <c r="OJT79" s="1474" t="s">
        <v>1830</v>
      </c>
      <c r="OJU79" s="1474" t="s">
        <v>1830</v>
      </c>
      <c r="OJV79" s="1474" t="s">
        <v>1830</v>
      </c>
      <c r="OJW79" s="1474" t="s">
        <v>1830</v>
      </c>
      <c r="OJX79" s="1474" t="s">
        <v>1830</v>
      </c>
      <c r="OJY79" s="1474" t="s">
        <v>1830</v>
      </c>
      <c r="OJZ79" s="1474" t="s">
        <v>1830</v>
      </c>
      <c r="OKA79" s="1474" t="s">
        <v>1830</v>
      </c>
      <c r="OKB79" s="1474" t="s">
        <v>1830</v>
      </c>
      <c r="OKC79" s="1474" t="s">
        <v>1830</v>
      </c>
      <c r="OKD79" s="1474" t="s">
        <v>1830</v>
      </c>
      <c r="OKE79" s="1474" t="s">
        <v>1830</v>
      </c>
      <c r="OKF79" s="1474" t="s">
        <v>1830</v>
      </c>
      <c r="OKG79" s="1474" t="s">
        <v>1830</v>
      </c>
      <c r="OKH79" s="1474" t="s">
        <v>1830</v>
      </c>
      <c r="OKI79" s="1474" t="s">
        <v>1830</v>
      </c>
      <c r="OKJ79" s="1474" t="s">
        <v>1830</v>
      </c>
      <c r="OKK79" s="1474" t="s">
        <v>1830</v>
      </c>
      <c r="OKL79" s="1474" t="s">
        <v>1830</v>
      </c>
      <c r="OKM79" s="1474" t="s">
        <v>1830</v>
      </c>
      <c r="OKN79" s="1474" t="s">
        <v>1830</v>
      </c>
      <c r="OKO79" s="1474" t="s">
        <v>1830</v>
      </c>
      <c r="OKP79" s="1474" t="s">
        <v>1830</v>
      </c>
      <c r="OKQ79" s="1474" t="s">
        <v>1830</v>
      </c>
      <c r="OKR79" s="1474" t="s">
        <v>1830</v>
      </c>
      <c r="OKS79" s="1474" t="s">
        <v>1830</v>
      </c>
      <c r="OKT79" s="1474" t="s">
        <v>1830</v>
      </c>
      <c r="OKU79" s="1474" t="s">
        <v>1830</v>
      </c>
      <c r="OKV79" s="1474" t="s">
        <v>1830</v>
      </c>
      <c r="OKW79" s="1474" t="s">
        <v>1830</v>
      </c>
      <c r="OKX79" s="1474" t="s">
        <v>1830</v>
      </c>
      <c r="OKY79" s="1474" t="s">
        <v>1830</v>
      </c>
      <c r="OKZ79" s="1474" t="s">
        <v>1830</v>
      </c>
      <c r="OLA79" s="1474" t="s">
        <v>1830</v>
      </c>
      <c r="OLB79" s="1474" t="s">
        <v>1830</v>
      </c>
      <c r="OLC79" s="1474" t="s">
        <v>1830</v>
      </c>
      <c r="OLD79" s="1474" t="s">
        <v>1830</v>
      </c>
      <c r="OLE79" s="1474" t="s">
        <v>1830</v>
      </c>
      <c r="OLF79" s="1474" t="s">
        <v>1830</v>
      </c>
      <c r="OLG79" s="1474" t="s">
        <v>1830</v>
      </c>
      <c r="OLH79" s="1474" t="s">
        <v>1830</v>
      </c>
      <c r="OLI79" s="1474" t="s">
        <v>1830</v>
      </c>
      <c r="OLJ79" s="1474" t="s">
        <v>1830</v>
      </c>
      <c r="OLK79" s="1474" t="s">
        <v>1830</v>
      </c>
      <c r="OLL79" s="1474" t="s">
        <v>1830</v>
      </c>
      <c r="OLM79" s="1474" t="s">
        <v>1830</v>
      </c>
      <c r="OLN79" s="1474" t="s">
        <v>1830</v>
      </c>
      <c r="OLO79" s="1474" t="s">
        <v>1830</v>
      </c>
      <c r="OLP79" s="1474" t="s">
        <v>1830</v>
      </c>
      <c r="OLQ79" s="1474" t="s">
        <v>1830</v>
      </c>
      <c r="OLR79" s="1474" t="s">
        <v>1830</v>
      </c>
      <c r="OLS79" s="1474" t="s">
        <v>1830</v>
      </c>
      <c r="OLT79" s="1474" t="s">
        <v>1830</v>
      </c>
      <c r="OLU79" s="1474" t="s">
        <v>1830</v>
      </c>
      <c r="OLV79" s="1474" t="s">
        <v>1830</v>
      </c>
      <c r="OLW79" s="1474" t="s">
        <v>1830</v>
      </c>
      <c r="OLX79" s="1474" t="s">
        <v>1830</v>
      </c>
      <c r="OLY79" s="1474" t="s">
        <v>1830</v>
      </c>
      <c r="OLZ79" s="1474" t="s">
        <v>1830</v>
      </c>
      <c r="OMA79" s="1474" t="s">
        <v>1830</v>
      </c>
      <c r="OMB79" s="1474" t="s">
        <v>1830</v>
      </c>
      <c r="OMC79" s="1474" t="s">
        <v>1830</v>
      </c>
      <c r="OMD79" s="1474" t="s">
        <v>1830</v>
      </c>
      <c r="OME79" s="1474" t="s">
        <v>1830</v>
      </c>
      <c r="OMF79" s="1474" t="s">
        <v>1830</v>
      </c>
      <c r="OMG79" s="1474" t="s">
        <v>1830</v>
      </c>
      <c r="OMH79" s="1474" t="s">
        <v>1830</v>
      </c>
      <c r="OMI79" s="1474" t="s">
        <v>1830</v>
      </c>
      <c r="OMJ79" s="1474" t="s">
        <v>1830</v>
      </c>
      <c r="OMK79" s="1474" t="s">
        <v>1830</v>
      </c>
      <c r="OML79" s="1474" t="s">
        <v>1830</v>
      </c>
      <c r="OMM79" s="1474" t="s">
        <v>1830</v>
      </c>
      <c r="OMN79" s="1474" t="s">
        <v>1830</v>
      </c>
      <c r="OMO79" s="1474" t="s">
        <v>1830</v>
      </c>
      <c r="OMP79" s="1474" t="s">
        <v>1830</v>
      </c>
      <c r="OMQ79" s="1474" t="s">
        <v>1830</v>
      </c>
      <c r="OMR79" s="1474" t="s">
        <v>1830</v>
      </c>
      <c r="OMS79" s="1474" t="s">
        <v>1830</v>
      </c>
      <c r="OMT79" s="1474" t="s">
        <v>1830</v>
      </c>
      <c r="OMU79" s="1474" t="s">
        <v>1830</v>
      </c>
      <c r="OMV79" s="1474" t="s">
        <v>1830</v>
      </c>
      <c r="OMW79" s="1474" t="s">
        <v>1830</v>
      </c>
      <c r="OMX79" s="1474" t="s">
        <v>1830</v>
      </c>
      <c r="OMY79" s="1474" t="s">
        <v>1830</v>
      </c>
      <c r="OMZ79" s="1474" t="s">
        <v>1830</v>
      </c>
      <c r="ONA79" s="1474" t="s">
        <v>1830</v>
      </c>
      <c r="ONB79" s="1474" t="s">
        <v>1830</v>
      </c>
      <c r="ONC79" s="1474" t="s">
        <v>1830</v>
      </c>
      <c r="OND79" s="1474" t="s">
        <v>1830</v>
      </c>
      <c r="ONE79" s="1474" t="s">
        <v>1830</v>
      </c>
      <c r="ONF79" s="1474" t="s">
        <v>1830</v>
      </c>
      <c r="ONG79" s="1474" t="s">
        <v>1830</v>
      </c>
      <c r="ONH79" s="1474" t="s">
        <v>1830</v>
      </c>
      <c r="ONI79" s="1474" t="s">
        <v>1830</v>
      </c>
      <c r="ONJ79" s="1474" t="s">
        <v>1830</v>
      </c>
      <c r="ONK79" s="1474" t="s">
        <v>1830</v>
      </c>
      <c r="ONL79" s="1474" t="s">
        <v>1830</v>
      </c>
      <c r="ONM79" s="1474" t="s">
        <v>1830</v>
      </c>
      <c r="ONN79" s="1474" t="s">
        <v>1830</v>
      </c>
      <c r="ONO79" s="1474" t="s">
        <v>1830</v>
      </c>
      <c r="ONP79" s="1474" t="s">
        <v>1830</v>
      </c>
      <c r="ONQ79" s="1474" t="s">
        <v>1830</v>
      </c>
      <c r="ONR79" s="1474" t="s">
        <v>1830</v>
      </c>
      <c r="ONS79" s="1474" t="s">
        <v>1830</v>
      </c>
      <c r="ONT79" s="1474" t="s">
        <v>1830</v>
      </c>
      <c r="ONU79" s="1474" t="s">
        <v>1830</v>
      </c>
      <c r="ONV79" s="1474" t="s">
        <v>1830</v>
      </c>
      <c r="ONW79" s="1474" t="s">
        <v>1830</v>
      </c>
      <c r="ONX79" s="1474" t="s">
        <v>1830</v>
      </c>
      <c r="ONY79" s="1474" t="s">
        <v>1830</v>
      </c>
      <c r="ONZ79" s="1474" t="s">
        <v>1830</v>
      </c>
      <c r="OOA79" s="1474" t="s">
        <v>1830</v>
      </c>
      <c r="OOB79" s="1474" t="s">
        <v>1830</v>
      </c>
      <c r="OOC79" s="1474" t="s">
        <v>1830</v>
      </c>
      <c r="OOD79" s="1474" t="s">
        <v>1830</v>
      </c>
      <c r="OOE79" s="1474" t="s">
        <v>1830</v>
      </c>
      <c r="OOF79" s="1474" t="s">
        <v>1830</v>
      </c>
      <c r="OOG79" s="1474" t="s">
        <v>1830</v>
      </c>
      <c r="OOH79" s="1474" t="s">
        <v>1830</v>
      </c>
      <c r="OOI79" s="1474" t="s">
        <v>1830</v>
      </c>
      <c r="OOJ79" s="1474" t="s">
        <v>1830</v>
      </c>
      <c r="OOK79" s="1474" t="s">
        <v>1830</v>
      </c>
      <c r="OOL79" s="1474" t="s">
        <v>1830</v>
      </c>
      <c r="OOM79" s="1474" t="s">
        <v>1830</v>
      </c>
      <c r="OON79" s="1474" t="s">
        <v>1830</v>
      </c>
      <c r="OOO79" s="1474" t="s">
        <v>1830</v>
      </c>
      <c r="OOP79" s="1474" t="s">
        <v>1830</v>
      </c>
      <c r="OOQ79" s="1474" t="s">
        <v>1830</v>
      </c>
      <c r="OOR79" s="1474" t="s">
        <v>1830</v>
      </c>
      <c r="OOS79" s="1474" t="s">
        <v>1830</v>
      </c>
      <c r="OOT79" s="1474" t="s">
        <v>1830</v>
      </c>
      <c r="OOU79" s="1474" t="s">
        <v>1830</v>
      </c>
      <c r="OOV79" s="1474" t="s">
        <v>1830</v>
      </c>
      <c r="OOW79" s="1474" t="s">
        <v>1830</v>
      </c>
      <c r="OOX79" s="1474" t="s">
        <v>1830</v>
      </c>
      <c r="OOY79" s="1474" t="s">
        <v>1830</v>
      </c>
      <c r="OOZ79" s="1474" t="s">
        <v>1830</v>
      </c>
      <c r="OPA79" s="1474" t="s">
        <v>1830</v>
      </c>
      <c r="OPB79" s="1474" t="s">
        <v>1830</v>
      </c>
      <c r="OPC79" s="1474" t="s">
        <v>1830</v>
      </c>
      <c r="OPD79" s="1474" t="s">
        <v>1830</v>
      </c>
      <c r="OPE79" s="1474" t="s">
        <v>1830</v>
      </c>
      <c r="OPF79" s="1474" t="s">
        <v>1830</v>
      </c>
      <c r="OPG79" s="1474" t="s">
        <v>1830</v>
      </c>
      <c r="OPH79" s="1474" t="s">
        <v>1830</v>
      </c>
      <c r="OPI79" s="1474" t="s">
        <v>1830</v>
      </c>
      <c r="OPJ79" s="1474" t="s">
        <v>1830</v>
      </c>
      <c r="OPK79" s="1474" t="s">
        <v>1830</v>
      </c>
      <c r="OPL79" s="1474" t="s">
        <v>1830</v>
      </c>
      <c r="OPM79" s="1474" t="s">
        <v>1830</v>
      </c>
      <c r="OPN79" s="1474" t="s">
        <v>1830</v>
      </c>
      <c r="OPO79" s="1474" t="s">
        <v>1830</v>
      </c>
      <c r="OPP79" s="1474" t="s">
        <v>1830</v>
      </c>
      <c r="OPQ79" s="1474" t="s">
        <v>1830</v>
      </c>
      <c r="OPR79" s="1474" t="s">
        <v>1830</v>
      </c>
      <c r="OPS79" s="1474" t="s">
        <v>1830</v>
      </c>
      <c r="OPT79" s="1474" t="s">
        <v>1830</v>
      </c>
      <c r="OPU79" s="1474" t="s">
        <v>1830</v>
      </c>
      <c r="OPV79" s="1474" t="s">
        <v>1830</v>
      </c>
      <c r="OPW79" s="1474" t="s">
        <v>1830</v>
      </c>
      <c r="OPX79" s="1474" t="s">
        <v>1830</v>
      </c>
      <c r="OPY79" s="1474" t="s">
        <v>1830</v>
      </c>
      <c r="OPZ79" s="1474" t="s">
        <v>1830</v>
      </c>
      <c r="OQA79" s="1474" t="s">
        <v>1830</v>
      </c>
      <c r="OQB79" s="1474" t="s">
        <v>1830</v>
      </c>
      <c r="OQC79" s="1474" t="s">
        <v>1830</v>
      </c>
      <c r="OQD79" s="1474" t="s">
        <v>1830</v>
      </c>
      <c r="OQE79" s="1474" t="s">
        <v>1830</v>
      </c>
      <c r="OQF79" s="1474" t="s">
        <v>1830</v>
      </c>
      <c r="OQG79" s="1474" t="s">
        <v>1830</v>
      </c>
      <c r="OQH79" s="1474" t="s">
        <v>1830</v>
      </c>
      <c r="OQI79" s="1474" t="s">
        <v>1830</v>
      </c>
      <c r="OQJ79" s="1474" t="s">
        <v>1830</v>
      </c>
      <c r="OQK79" s="1474" t="s">
        <v>1830</v>
      </c>
      <c r="OQL79" s="1474" t="s">
        <v>1830</v>
      </c>
      <c r="OQM79" s="1474" t="s">
        <v>1830</v>
      </c>
      <c r="OQN79" s="1474" t="s">
        <v>1830</v>
      </c>
      <c r="OQO79" s="1474" t="s">
        <v>1830</v>
      </c>
      <c r="OQP79" s="1474" t="s">
        <v>1830</v>
      </c>
      <c r="OQQ79" s="1474" t="s">
        <v>1830</v>
      </c>
      <c r="OQR79" s="1474" t="s">
        <v>1830</v>
      </c>
      <c r="OQS79" s="1474" t="s">
        <v>1830</v>
      </c>
      <c r="OQT79" s="1474" t="s">
        <v>1830</v>
      </c>
      <c r="OQU79" s="1474" t="s">
        <v>1830</v>
      </c>
      <c r="OQV79" s="1474" t="s">
        <v>1830</v>
      </c>
      <c r="OQW79" s="1474" t="s">
        <v>1830</v>
      </c>
      <c r="OQX79" s="1474" t="s">
        <v>1830</v>
      </c>
      <c r="OQY79" s="1474" t="s">
        <v>1830</v>
      </c>
      <c r="OQZ79" s="1474" t="s">
        <v>1830</v>
      </c>
      <c r="ORA79" s="1474" t="s">
        <v>1830</v>
      </c>
      <c r="ORB79" s="1474" t="s">
        <v>1830</v>
      </c>
      <c r="ORC79" s="1474" t="s">
        <v>1830</v>
      </c>
      <c r="ORD79" s="1474" t="s">
        <v>1830</v>
      </c>
      <c r="ORE79" s="1474" t="s">
        <v>1830</v>
      </c>
      <c r="ORF79" s="1474" t="s">
        <v>1830</v>
      </c>
      <c r="ORG79" s="1474" t="s">
        <v>1830</v>
      </c>
      <c r="ORH79" s="1474" t="s">
        <v>1830</v>
      </c>
      <c r="ORI79" s="1474" t="s">
        <v>1830</v>
      </c>
      <c r="ORJ79" s="1474" t="s">
        <v>1830</v>
      </c>
      <c r="ORK79" s="1474" t="s">
        <v>1830</v>
      </c>
      <c r="ORL79" s="1474" t="s">
        <v>1830</v>
      </c>
      <c r="ORM79" s="1474" t="s">
        <v>1830</v>
      </c>
      <c r="ORN79" s="1474" t="s">
        <v>1830</v>
      </c>
      <c r="ORO79" s="1474" t="s">
        <v>1830</v>
      </c>
      <c r="ORP79" s="1474" t="s">
        <v>1830</v>
      </c>
      <c r="ORQ79" s="1474" t="s">
        <v>1830</v>
      </c>
      <c r="ORR79" s="1474" t="s">
        <v>1830</v>
      </c>
      <c r="ORS79" s="1474" t="s">
        <v>1830</v>
      </c>
      <c r="ORT79" s="1474" t="s">
        <v>1830</v>
      </c>
      <c r="ORU79" s="1474" t="s">
        <v>1830</v>
      </c>
      <c r="ORV79" s="1474" t="s">
        <v>1830</v>
      </c>
      <c r="ORW79" s="1474" t="s">
        <v>1830</v>
      </c>
      <c r="ORX79" s="1474" t="s">
        <v>1830</v>
      </c>
      <c r="ORY79" s="1474" t="s">
        <v>1830</v>
      </c>
      <c r="ORZ79" s="1474" t="s">
        <v>1830</v>
      </c>
      <c r="OSA79" s="1474" t="s">
        <v>1830</v>
      </c>
      <c r="OSB79" s="1474" t="s">
        <v>1830</v>
      </c>
      <c r="OSC79" s="1474" t="s">
        <v>1830</v>
      </c>
      <c r="OSD79" s="1474" t="s">
        <v>1830</v>
      </c>
      <c r="OSE79" s="1474" t="s">
        <v>1830</v>
      </c>
      <c r="OSF79" s="1474" t="s">
        <v>1830</v>
      </c>
      <c r="OSG79" s="1474" t="s">
        <v>1830</v>
      </c>
      <c r="OSH79" s="1474" t="s">
        <v>1830</v>
      </c>
      <c r="OSI79" s="1474" t="s">
        <v>1830</v>
      </c>
      <c r="OSJ79" s="1474" t="s">
        <v>1830</v>
      </c>
      <c r="OSK79" s="1474" t="s">
        <v>1830</v>
      </c>
      <c r="OSL79" s="1474" t="s">
        <v>1830</v>
      </c>
      <c r="OSM79" s="1474" t="s">
        <v>1830</v>
      </c>
      <c r="OSN79" s="1474" t="s">
        <v>1830</v>
      </c>
      <c r="OSO79" s="1474" t="s">
        <v>1830</v>
      </c>
      <c r="OSP79" s="1474" t="s">
        <v>1830</v>
      </c>
      <c r="OSQ79" s="1474" t="s">
        <v>1830</v>
      </c>
      <c r="OSR79" s="1474" t="s">
        <v>1830</v>
      </c>
      <c r="OSS79" s="1474" t="s">
        <v>1830</v>
      </c>
      <c r="OST79" s="1474" t="s">
        <v>1830</v>
      </c>
      <c r="OSU79" s="1474" t="s">
        <v>1830</v>
      </c>
      <c r="OSV79" s="1474" t="s">
        <v>1830</v>
      </c>
      <c r="OSW79" s="1474" t="s">
        <v>1830</v>
      </c>
      <c r="OSX79" s="1474" t="s">
        <v>1830</v>
      </c>
      <c r="OSY79" s="1474" t="s">
        <v>1830</v>
      </c>
      <c r="OSZ79" s="1474" t="s">
        <v>1830</v>
      </c>
      <c r="OTA79" s="1474" t="s">
        <v>1830</v>
      </c>
      <c r="OTB79" s="1474" t="s">
        <v>1830</v>
      </c>
      <c r="OTC79" s="1474" t="s">
        <v>1830</v>
      </c>
      <c r="OTD79" s="1474" t="s">
        <v>1830</v>
      </c>
      <c r="OTE79" s="1474" t="s">
        <v>1830</v>
      </c>
      <c r="OTF79" s="1474" t="s">
        <v>1830</v>
      </c>
      <c r="OTG79" s="1474" t="s">
        <v>1830</v>
      </c>
      <c r="OTH79" s="1474" t="s">
        <v>1830</v>
      </c>
      <c r="OTI79" s="1474" t="s">
        <v>1830</v>
      </c>
      <c r="OTJ79" s="1474" t="s">
        <v>1830</v>
      </c>
      <c r="OTK79" s="1474" t="s">
        <v>1830</v>
      </c>
      <c r="OTL79" s="1474" t="s">
        <v>1830</v>
      </c>
      <c r="OTM79" s="1474" t="s">
        <v>1830</v>
      </c>
      <c r="OTN79" s="1474" t="s">
        <v>1830</v>
      </c>
      <c r="OTO79" s="1474" t="s">
        <v>1830</v>
      </c>
      <c r="OTP79" s="1474" t="s">
        <v>1830</v>
      </c>
      <c r="OTQ79" s="1474" t="s">
        <v>1830</v>
      </c>
      <c r="OTR79" s="1474" t="s">
        <v>1830</v>
      </c>
      <c r="OTS79" s="1474" t="s">
        <v>1830</v>
      </c>
      <c r="OTT79" s="1474" t="s">
        <v>1830</v>
      </c>
      <c r="OTU79" s="1474" t="s">
        <v>1830</v>
      </c>
      <c r="OTV79" s="1474" t="s">
        <v>1830</v>
      </c>
      <c r="OTW79" s="1474" t="s">
        <v>1830</v>
      </c>
      <c r="OTX79" s="1474" t="s">
        <v>1830</v>
      </c>
      <c r="OTY79" s="1474" t="s">
        <v>1830</v>
      </c>
      <c r="OTZ79" s="1474" t="s">
        <v>1830</v>
      </c>
      <c r="OUA79" s="1474" t="s">
        <v>1830</v>
      </c>
      <c r="OUB79" s="1474" t="s">
        <v>1830</v>
      </c>
      <c r="OUC79" s="1474" t="s">
        <v>1830</v>
      </c>
      <c r="OUD79" s="1474" t="s">
        <v>1830</v>
      </c>
      <c r="OUE79" s="1474" t="s">
        <v>1830</v>
      </c>
      <c r="OUF79" s="1474" t="s">
        <v>1830</v>
      </c>
      <c r="OUG79" s="1474" t="s">
        <v>1830</v>
      </c>
      <c r="OUH79" s="1474" t="s">
        <v>1830</v>
      </c>
      <c r="OUI79" s="1474" t="s">
        <v>1830</v>
      </c>
      <c r="OUJ79" s="1474" t="s">
        <v>1830</v>
      </c>
      <c r="OUK79" s="1474" t="s">
        <v>1830</v>
      </c>
      <c r="OUL79" s="1474" t="s">
        <v>1830</v>
      </c>
      <c r="OUM79" s="1474" t="s">
        <v>1830</v>
      </c>
      <c r="OUN79" s="1474" t="s">
        <v>1830</v>
      </c>
      <c r="OUO79" s="1474" t="s">
        <v>1830</v>
      </c>
      <c r="OUP79" s="1474" t="s">
        <v>1830</v>
      </c>
      <c r="OUQ79" s="1474" t="s">
        <v>1830</v>
      </c>
      <c r="OUR79" s="1474" t="s">
        <v>1830</v>
      </c>
      <c r="OUS79" s="1474" t="s">
        <v>1830</v>
      </c>
      <c r="OUT79" s="1474" t="s">
        <v>1830</v>
      </c>
      <c r="OUU79" s="1474" t="s">
        <v>1830</v>
      </c>
      <c r="OUV79" s="1474" t="s">
        <v>1830</v>
      </c>
      <c r="OUW79" s="1474" t="s">
        <v>1830</v>
      </c>
      <c r="OUX79" s="1474" t="s">
        <v>1830</v>
      </c>
      <c r="OUY79" s="1474" t="s">
        <v>1830</v>
      </c>
      <c r="OUZ79" s="1474" t="s">
        <v>1830</v>
      </c>
      <c r="OVA79" s="1474" t="s">
        <v>1830</v>
      </c>
      <c r="OVB79" s="1474" t="s">
        <v>1830</v>
      </c>
      <c r="OVC79" s="1474" t="s">
        <v>1830</v>
      </c>
      <c r="OVD79" s="1474" t="s">
        <v>1830</v>
      </c>
      <c r="OVE79" s="1474" t="s">
        <v>1830</v>
      </c>
      <c r="OVF79" s="1474" t="s">
        <v>1830</v>
      </c>
      <c r="OVG79" s="1474" t="s">
        <v>1830</v>
      </c>
      <c r="OVH79" s="1474" t="s">
        <v>1830</v>
      </c>
      <c r="OVI79" s="1474" t="s">
        <v>1830</v>
      </c>
      <c r="OVJ79" s="1474" t="s">
        <v>1830</v>
      </c>
      <c r="OVK79" s="1474" t="s">
        <v>1830</v>
      </c>
      <c r="OVL79" s="1474" t="s">
        <v>1830</v>
      </c>
      <c r="OVM79" s="1474" t="s">
        <v>1830</v>
      </c>
      <c r="OVN79" s="1474" t="s">
        <v>1830</v>
      </c>
      <c r="OVO79" s="1474" t="s">
        <v>1830</v>
      </c>
      <c r="OVP79" s="1474" t="s">
        <v>1830</v>
      </c>
      <c r="OVQ79" s="1474" t="s">
        <v>1830</v>
      </c>
      <c r="OVR79" s="1474" t="s">
        <v>1830</v>
      </c>
      <c r="OVS79" s="1474" t="s">
        <v>1830</v>
      </c>
      <c r="OVT79" s="1474" t="s">
        <v>1830</v>
      </c>
      <c r="OVU79" s="1474" t="s">
        <v>1830</v>
      </c>
      <c r="OVV79" s="1474" t="s">
        <v>1830</v>
      </c>
      <c r="OVW79" s="1474" t="s">
        <v>1830</v>
      </c>
      <c r="OVX79" s="1474" t="s">
        <v>1830</v>
      </c>
      <c r="OVY79" s="1474" t="s">
        <v>1830</v>
      </c>
      <c r="OVZ79" s="1474" t="s">
        <v>1830</v>
      </c>
      <c r="OWA79" s="1474" t="s">
        <v>1830</v>
      </c>
      <c r="OWB79" s="1474" t="s">
        <v>1830</v>
      </c>
      <c r="OWC79" s="1474" t="s">
        <v>1830</v>
      </c>
      <c r="OWD79" s="1474" t="s">
        <v>1830</v>
      </c>
      <c r="OWE79" s="1474" t="s">
        <v>1830</v>
      </c>
      <c r="OWF79" s="1474" t="s">
        <v>1830</v>
      </c>
      <c r="OWG79" s="1474" t="s">
        <v>1830</v>
      </c>
      <c r="OWH79" s="1474" t="s">
        <v>1830</v>
      </c>
      <c r="OWI79" s="1474" t="s">
        <v>1830</v>
      </c>
      <c r="OWJ79" s="1474" t="s">
        <v>1830</v>
      </c>
      <c r="OWK79" s="1474" t="s">
        <v>1830</v>
      </c>
      <c r="OWL79" s="1474" t="s">
        <v>1830</v>
      </c>
      <c r="OWM79" s="1474" t="s">
        <v>1830</v>
      </c>
      <c r="OWN79" s="1474" t="s">
        <v>1830</v>
      </c>
      <c r="OWO79" s="1474" t="s">
        <v>1830</v>
      </c>
      <c r="OWP79" s="1474" t="s">
        <v>1830</v>
      </c>
      <c r="OWQ79" s="1474" t="s">
        <v>1830</v>
      </c>
      <c r="OWR79" s="1474" t="s">
        <v>1830</v>
      </c>
      <c r="OWS79" s="1474" t="s">
        <v>1830</v>
      </c>
      <c r="OWT79" s="1474" t="s">
        <v>1830</v>
      </c>
      <c r="OWU79" s="1474" t="s">
        <v>1830</v>
      </c>
      <c r="OWV79" s="1474" t="s">
        <v>1830</v>
      </c>
      <c r="OWW79" s="1474" t="s">
        <v>1830</v>
      </c>
      <c r="OWX79" s="1474" t="s">
        <v>1830</v>
      </c>
      <c r="OWY79" s="1474" t="s">
        <v>1830</v>
      </c>
      <c r="OWZ79" s="1474" t="s">
        <v>1830</v>
      </c>
      <c r="OXA79" s="1474" t="s">
        <v>1830</v>
      </c>
      <c r="OXB79" s="1474" t="s">
        <v>1830</v>
      </c>
      <c r="OXC79" s="1474" t="s">
        <v>1830</v>
      </c>
      <c r="OXD79" s="1474" t="s">
        <v>1830</v>
      </c>
      <c r="OXE79" s="1474" t="s">
        <v>1830</v>
      </c>
      <c r="OXF79" s="1474" t="s">
        <v>1830</v>
      </c>
      <c r="OXG79" s="1474" t="s">
        <v>1830</v>
      </c>
      <c r="OXH79" s="1474" t="s">
        <v>1830</v>
      </c>
      <c r="OXI79" s="1474" t="s">
        <v>1830</v>
      </c>
      <c r="OXJ79" s="1474" t="s">
        <v>1830</v>
      </c>
      <c r="OXK79" s="1474" t="s">
        <v>1830</v>
      </c>
      <c r="OXL79" s="1474" t="s">
        <v>1830</v>
      </c>
      <c r="OXM79" s="1474" t="s">
        <v>1830</v>
      </c>
      <c r="OXN79" s="1474" t="s">
        <v>1830</v>
      </c>
      <c r="OXO79" s="1474" t="s">
        <v>1830</v>
      </c>
      <c r="OXP79" s="1474" t="s">
        <v>1830</v>
      </c>
      <c r="OXQ79" s="1474" t="s">
        <v>1830</v>
      </c>
      <c r="OXR79" s="1474" t="s">
        <v>1830</v>
      </c>
      <c r="OXS79" s="1474" t="s">
        <v>1830</v>
      </c>
      <c r="OXT79" s="1474" t="s">
        <v>1830</v>
      </c>
      <c r="OXU79" s="1474" t="s">
        <v>1830</v>
      </c>
      <c r="OXV79" s="1474" t="s">
        <v>1830</v>
      </c>
      <c r="OXW79" s="1474" t="s">
        <v>1830</v>
      </c>
      <c r="OXX79" s="1474" t="s">
        <v>1830</v>
      </c>
      <c r="OXY79" s="1474" t="s">
        <v>1830</v>
      </c>
      <c r="OXZ79" s="1474" t="s">
        <v>1830</v>
      </c>
      <c r="OYA79" s="1474" t="s">
        <v>1830</v>
      </c>
      <c r="OYB79" s="1474" t="s">
        <v>1830</v>
      </c>
      <c r="OYC79" s="1474" t="s">
        <v>1830</v>
      </c>
      <c r="OYD79" s="1474" t="s">
        <v>1830</v>
      </c>
      <c r="OYE79" s="1474" t="s">
        <v>1830</v>
      </c>
      <c r="OYF79" s="1474" t="s">
        <v>1830</v>
      </c>
      <c r="OYG79" s="1474" t="s">
        <v>1830</v>
      </c>
      <c r="OYH79" s="1474" t="s">
        <v>1830</v>
      </c>
      <c r="OYI79" s="1474" t="s">
        <v>1830</v>
      </c>
      <c r="OYJ79" s="1474" t="s">
        <v>1830</v>
      </c>
      <c r="OYK79" s="1474" t="s">
        <v>1830</v>
      </c>
      <c r="OYL79" s="1474" t="s">
        <v>1830</v>
      </c>
      <c r="OYM79" s="1474" t="s">
        <v>1830</v>
      </c>
      <c r="OYN79" s="1474" t="s">
        <v>1830</v>
      </c>
      <c r="OYO79" s="1474" t="s">
        <v>1830</v>
      </c>
      <c r="OYP79" s="1474" t="s">
        <v>1830</v>
      </c>
      <c r="OYQ79" s="1474" t="s">
        <v>1830</v>
      </c>
      <c r="OYR79" s="1474" t="s">
        <v>1830</v>
      </c>
      <c r="OYS79" s="1474" t="s">
        <v>1830</v>
      </c>
      <c r="OYT79" s="1474" t="s">
        <v>1830</v>
      </c>
      <c r="OYU79" s="1474" t="s">
        <v>1830</v>
      </c>
      <c r="OYV79" s="1474" t="s">
        <v>1830</v>
      </c>
      <c r="OYW79" s="1474" t="s">
        <v>1830</v>
      </c>
      <c r="OYX79" s="1474" t="s">
        <v>1830</v>
      </c>
      <c r="OYY79" s="1474" t="s">
        <v>1830</v>
      </c>
      <c r="OYZ79" s="1474" t="s">
        <v>1830</v>
      </c>
      <c r="OZA79" s="1474" t="s">
        <v>1830</v>
      </c>
      <c r="OZB79" s="1474" t="s">
        <v>1830</v>
      </c>
      <c r="OZC79" s="1474" t="s">
        <v>1830</v>
      </c>
      <c r="OZD79" s="1474" t="s">
        <v>1830</v>
      </c>
      <c r="OZE79" s="1474" t="s">
        <v>1830</v>
      </c>
      <c r="OZF79" s="1474" t="s">
        <v>1830</v>
      </c>
      <c r="OZG79" s="1474" t="s">
        <v>1830</v>
      </c>
      <c r="OZH79" s="1474" t="s">
        <v>1830</v>
      </c>
      <c r="OZI79" s="1474" t="s">
        <v>1830</v>
      </c>
      <c r="OZJ79" s="1474" t="s">
        <v>1830</v>
      </c>
      <c r="OZK79" s="1474" t="s">
        <v>1830</v>
      </c>
      <c r="OZL79" s="1474" t="s">
        <v>1830</v>
      </c>
      <c r="OZM79" s="1474" t="s">
        <v>1830</v>
      </c>
      <c r="OZN79" s="1474" t="s">
        <v>1830</v>
      </c>
      <c r="OZO79" s="1474" t="s">
        <v>1830</v>
      </c>
      <c r="OZP79" s="1474" t="s">
        <v>1830</v>
      </c>
      <c r="OZQ79" s="1474" t="s">
        <v>1830</v>
      </c>
      <c r="OZR79" s="1474" t="s">
        <v>1830</v>
      </c>
      <c r="OZS79" s="1474" t="s">
        <v>1830</v>
      </c>
      <c r="OZT79" s="1474" t="s">
        <v>1830</v>
      </c>
      <c r="OZU79" s="1474" t="s">
        <v>1830</v>
      </c>
      <c r="OZV79" s="1474" t="s">
        <v>1830</v>
      </c>
      <c r="OZW79" s="1474" t="s">
        <v>1830</v>
      </c>
      <c r="OZX79" s="1474" t="s">
        <v>1830</v>
      </c>
      <c r="OZY79" s="1474" t="s">
        <v>1830</v>
      </c>
      <c r="OZZ79" s="1474" t="s">
        <v>1830</v>
      </c>
      <c r="PAA79" s="1474" t="s">
        <v>1830</v>
      </c>
      <c r="PAB79" s="1474" t="s">
        <v>1830</v>
      </c>
      <c r="PAC79" s="1474" t="s">
        <v>1830</v>
      </c>
      <c r="PAD79" s="1474" t="s">
        <v>1830</v>
      </c>
      <c r="PAE79" s="1474" t="s">
        <v>1830</v>
      </c>
      <c r="PAF79" s="1474" t="s">
        <v>1830</v>
      </c>
      <c r="PAG79" s="1474" t="s">
        <v>1830</v>
      </c>
      <c r="PAH79" s="1474" t="s">
        <v>1830</v>
      </c>
      <c r="PAI79" s="1474" t="s">
        <v>1830</v>
      </c>
      <c r="PAJ79" s="1474" t="s">
        <v>1830</v>
      </c>
      <c r="PAK79" s="1474" t="s">
        <v>1830</v>
      </c>
      <c r="PAL79" s="1474" t="s">
        <v>1830</v>
      </c>
      <c r="PAM79" s="1474" t="s">
        <v>1830</v>
      </c>
      <c r="PAN79" s="1474" t="s">
        <v>1830</v>
      </c>
      <c r="PAO79" s="1474" t="s">
        <v>1830</v>
      </c>
      <c r="PAP79" s="1474" t="s">
        <v>1830</v>
      </c>
      <c r="PAQ79" s="1474" t="s">
        <v>1830</v>
      </c>
      <c r="PAR79" s="1474" t="s">
        <v>1830</v>
      </c>
      <c r="PAS79" s="1474" t="s">
        <v>1830</v>
      </c>
      <c r="PAT79" s="1474" t="s">
        <v>1830</v>
      </c>
      <c r="PAU79" s="1474" t="s">
        <v>1830</v>
      </c>
      <c r="PAV79" s="1474" t="s">
        <v>1830</v>
      </c>
      <c r="PAW79" s="1474" t="s">
        <v>1830</v>
      </c>
      <c r="PAX79" s="1474" t="s">
        <v>1830</v>
      </c>
      <c r="PAY79" s="1474" t="s">
        <v>1830</v>
      </c>
      <c r="PAZ79" s="1474" t="s">
        <v>1830</v>
      </c>
      <c r="PBA79" s="1474" t="s">
        <v>1830</v>
      </c>
      <c r="PBB79" s="1474" t="s">
        <v>1830</v>
      </c>
      <c r="PBC79" s="1474" t="s">
        <v>1830</v>
      </c>
      <c r="PBD79" s="1474" t="s">
        <v>1830</v>
      </c>
      <c r="PBE79" s="1474" t="s">
        <v>1830</v>
      </c>
      <c r="PBF79" s="1474" t="s">
        <v>1830</v>
      </c>
      <c r="PBG79" s="1474" t="s">
        <v>1830</v>
      </c>
      <c r="PBH79" s="1474" t="s">
        <v>1830</v>
      </c>
      <c r="PBI79" s="1474" t="s">
        <v>1830</v>
      </c>
      <c r="PBJ79" s="1474" t="s">
        <v>1830</v>
      </c>
      <c r="PBK79" s="1474" t="s">
        <v>1830</v>
      </c>
      <c r="PBL79" s="1474" t="s">
        <v>1830</v>
      </c>
      <c r="PBM79" s="1474" t="s">
        <v>1830</v>
      </c>
      <c r="PBN79" s="1474" t="s">
        <v>1830</v>
      </c>
      <c r="PBO79" s="1474" t="s">
        <v>1830</v>
      </c>
      <c r="PBP79" s="1474" t="s">
        <v>1830</v>
      </c>
      <c r="PBQ79" s="1474" t="s">
        <v>1830</v>
      </c>
      <c r="PBR79" s="1474" t="s">
        <v>1830</v>
      </c>
      <c r="PBS79" s="1474" t="s">
        <v>1830</v>
      </c>
      <c r="PBT79" s="1474" t="s">
        <v>1830</v>
      </c>
      <c r="PBU79" s="1474" t="s">
        <v>1830</v>
      </c>
      <c r="PBV79" s="1474" t="s">
        <v>1830</v>
      </c>
      <c r="PBW79" s="1474" t="s">
        <v>1830</v>
      </c>
      <c r="PBX79" s="1474" t="s">
        <v>1830</v>
      </c>
      <c r="PBY79" s="1474" t="s">
        <v>1830</v>
      </c>
      <c r="PBZ79" s="1474" t="s">
        <v>1830</v>
      </c>
      <c r="PCA79" s="1474" t="s">
        <v>1830</v>
      </c>
      <c r="PCB79" s="1474" t="s">
        <v>1830</v>
      </c>
      <c r="PCC79" s="1474" t="s">
        <v>1830</v>
      </c>
      <c r="PCD79" s="1474" t="s">
        <v>1830</v>
      </c>
      <c r="PCE79" s="1474" t="s">
        <v>1830</v>
      </c>
      <c r="PCF79" s="1474" t="s">
        <v>1830</v>
      </c>
      <c r="PCG79" s="1474" t="s">
        <v>1830</v>
      </c>
      <c r="PCH79" s="1474" t="s">
        <v>1830</v>
      </c>
      <c r="PCI79" s="1474" t="s">
        <v>1830</v>
      </c>
      <c r="PCJ79" s="1474" t="s">
        <v>1830</v>
      </c>
      <c r="PCK79" s="1474" t="s">
        <v>1830</v>
      </c>
      <c r="PCL79" s="1474" t="s">
        <v>1830</v>
      </c>
      <c r="PCM79" s="1474" t="s">
        <v>1830</v>
      </c>
      <c r="PCN79" s="1474" t="s">
        <v>1830</v>
      </c>
      <c r="PCO79" s="1474" t="s">
        <v>1830</v>
      </c>
      <c r="PCP79" s="1474" t="s">
        <v>1830</v>
      </c>
      <c r="PCQ79" s="1474" t="s">
        <v>1830</v>
      </c>
      <c r="PCR79" s="1474" t="s">
        <v>1830</v>
      </c>
      <c r="PCS79" s="1474" t="s">
        <v>1830</v>
      </c>
      <c r="PCT79" s="1474" t="s">
        <v>1830</v>
      </c>
      <c r="PCU79" s="1474" t="s">
        <v>1830</v>
      </c>
      <c r="PCV79" s="1474" t="s">
        <v>1830</v>
      </c>
      <c r="PCW79" s="1474" t="s">
        <v>1830</v>
      </c>
      <c r="PCX79" s="1474" t="s">
        <v>1830</v>
      </c>
      <c r="PCY79" s="1474" t="s">
        <v>1830</v>
      </c>
      <c r="PCZ79" s="1474" t="s">
        <v>1830</v>
      </c>
      <c r="PDA79" s="1474" t="s">
        <v>1830</v>
      </c>
      <c r="PDB79" s="1474" t="s">
        <v>1830</v>
      </c>
      <c r="PDC79" s="1474" t="s">
        <v>1830</v>
      </c>
      <c r="PDD79" s="1474" t="s">
        <v>1830</v>
      </c>
      <c r="PDE79" s="1474" t="s">
        <v>1830</v>
      </c>
      <c r="PDF79" s="1474" t="s">
        <v>1830</v>
      </c>
      <c r="PDG79" s="1474" t="s">
        <v>1830</v>
      </c>
      <c r="PDH79" s="1474" t="s">
        <v>1830</v>
      </c>
      <c r="PDI79" s="1474" t="s">
        <v>1830</v>
      </c>
      <c r="PDJ79" s="1474" t="s">
        <v>1830</v>
      </c>
      <c r="PDK79" s="1474" t="s">
        <v>1830</v>
      </c>
      <c r="PDL79" s="1474" t="s">
        <v>1830</v>
      </c>
      <c r="PDM79" s="1474" t="s">
        <v>1830</v>
      </c>
      <c r="PDN79" s="1474" t="s">
        <v>1830</v>
      </c>
      <c r="PDO79" s="1474" t="s">
        <v>1830</v>
      </c>
      <c r="PDP79" s="1474" t="s">
        <v>1830</v>
      </c>
      <c r="PDQ79" s="1474" t="s">
        <v>1830</v>
      </c>
      <c r="PDR79" s="1474" t="s">
        <v>1830</v>
      </c>
      <c r="PDS79" s="1474" t="s">
        <v>1830</v>
      </c>
      <c r="PDT79" s="1474" t="s">
        <v>1830</v>
      </c>
      <c r="PDU79" s="1474" t="s">
        <v>1830</v>
      </c>
      <c r="PDV79" s="1474" t="s">
        <v>1830</v>
      </c>
      <c r="PDW79" s="1474" t="s">
        <v>1830</v>
      </c>
      <c r="PDX79" s="1474" t="s">
        <v>1830</v>
      </c>
      <c r="PDY79" s="1474" t="s">
        <v>1830</v>
      </c>
      <c r="PDZ79" s="1474" t="s">
        <v>1830</v>
      </c>
      <c r="PEA79" s="1474" t="s">
        <v>1830</v>
      </c>
      <c r="PEB79" s="1474" t="s">
        <v>1830</v>
      </c>
      <c r="PEC79" s="1474" t="s">
        <v>1830</v>
      </c>
      <c r="PED79" s="1474" t="s">
        <v>1830</v>
      </c>
      <c r="PEE79" s="1474" t="s">
        <v>1830</v>
      </c>
      <c r="PEF79" s="1474" t="s">
        <v>1830</v>
      </c>
      <c r="PEG79" s="1474" t="s">
        <v>1830</v>
      </c>
      <c r="PEH79" s="1474" t="s">
        <v>1830</v>
      </c>
      <c r="PEI79" s="1474" t="s">
        <v>1830</v>
      </c>
      <c r="PEJ79" s="1474" t="s">
        <v>1830</v>
      </c>
      <c r="PEK79" s="1474" t="s">
        <v>1830</v>
      </c>
      <c r="PEL79" s="1474" t="s">
        <v>1830</v>
      </c>
      <c r="PEM79" s="1474" t="s">
        <v>1830</v>
      </c>
      <c r="PEN79" s="1474" t="s">
        <v>1830</v>
      </c>
      <c r="PEO79" s="1474" t="s">
        <v>1830</v>
      </c>
      <c r="PEP79" s="1474" t="s">
        <v>1830</v>
      </c>
      <c r="PEQ79" s="1474" t="s">
        <v>1830</v>
      </c>
      <c r="PER79" s="1474" t="s">
        <v>1830</v>
      </c>
      <c r="PES79" s="1474" t="s">
        <v>1830</v>
      </c>
      <c r="PET79" s="1474" t="s">
        <v>1830</v>
      </c>
      <c r="PEU79" s="1474" t="s">
        <v>1830</v>
      </c>
      <c r="PEV79" s="1474" t="s">
        <v>1830</v>
      </c>
      <c r="PEW79" s="1474" t="s">
        <v>1830</v>
      </c>
      <c r="PEX79" s="1474" t="s">
        <v>1830</v>
      </c>
      <c r="PEY79" s="1474" t="s">
        <v>1830</v>
      </c>
      <c r="PEZ79" s="1474" t="s">
        <v>1830</v>
      </c>
      <c r="PFA79" s="1474" t="s">
        <v>1830</v>
      </c>
      <c r="PFB79" s="1474" t="s">
        <v>1830</v>
      </c>
      <c r="PFC79" s="1474" t="s">
        <v>1830</v>
      </c>
      <c r="PFD79" s="1474" t="s">
        <v>1830</v>
      </c>
      <c r="PFE79" s="1474" t="s">
        <v>1830</v>
      </c>
      <c r="PFF79" s="1474" t="s">
        <v>1830</v>
      </c>
      <c r="PFG79" s="1474" t="s">
        <v>1830</v>
      </c>
      <c r="PFH79" s="1474" t="s">
        <v>1830</v>
      </c>
      <c r="PFI79" s="1474" t="s">
        <v>1830</v>
      </c>
      <c r="PFJ79" s="1474" t="s">
        <v>1830</v>
      </c>
      <c r="PFK79" s="1474" t="s">
        <v>1830</v>
      </c>
      <c r="PFL79" s="1474" t="s">
        <v>1830</v>
      </c>
      <c r="PFM79" s="1474" t="s">
        <v>1830</v>
      </c>
      <c r="PFN79" s="1474" t="s">
        <v>1830</v>
      </c>
      <c r="PFO79" s="1474" t="s">
        <v>1830</v>
      </c>
      <c r="PFP79" s="1474" t="s">
        <v>1830</v>
      </c>
      <c r="PFQ79" s="1474" t="s">
        <v>1830</v>
      </c>
      <c r="PFR79" s="1474" t="s">
        <v>1830</v>
      </c>
      <c r="PFS79" s="1474" t="s">
        <v>1830</v>
      </c>
      <c r="PFT79" s="1474" t="s">
        <v>1830</v>
      </c>
      <c r="PFU79" s="1474" t="s">
        <v>1830</v>
      </c>
      <c r="PFV79" s="1474" t="s">
        <v>1830</v>
      </c>
      <c r="PFW79" s="1474" t="s">
        <v>1830</v>
      </c>
      <c r="PFX79" s="1474" t="s">
        <v>1830</v>
      </c>
      <c r="PFY79" s="1474" t="s">
        <v>1830</v>
      </c>
      <c r="PFZ79" s="1474" t="s">
        <v>1830</v>
      </c>
      <c r="PGA79" s="1474" t="s">
        <v>1830</v>
      </c>
      <c r="PGB79" s="1474" t="s">
        <v>1830</v>
      </c>
      <c r="PGC79" s="1474" t="s">
        <v>1830</v>
      </c>
      <c r="PGD79" s="1474" t="s">
        <v>1830</v>
      </c>
      <c r="PGE79" s="1474" t="s">
        <v>1830</v>
      </c>
      <c r="PGF79" s="1474" t="s">
        <v>1830</v>
      </c>
      <c r="PGG79" s="1474" t="s">
        <v>1830</v>
      </c>
      <c r="PGH79" s="1474" t="s">
        <v>1830</v>
      </c>
      <c r="PGI79" s="1474" t="s">
        <v>1830</v>
      </c>
      <c r="PGJ79" s="1474" t="s">
        <v>1830</v>
      </c>
      <c r="PGK79" s="1474" t="s">
        <v>1830</v>
      </c>
      <c r="PGL79" s="1474" t="s">
        <v>1830</v>
      </c>
      <c r="PGM79" s="1474" t="s">
        <v>1830</v>
      </c>
      <c r="PGN79" s="1474" t="s">
        <v>1830</v>
      </c>
      <c r="PGO79" s="1474" t="s">
        <v>1830</v>
      </c>
      <c r="PGP79" s="1474" t="s">
        <v>1830</v>
      </c>
      <c r="PGQ79" s="1474" t="s">
        <v>1830</v>
      </c>
      <c r="PGR79" s="1474" t="s">
        <v>1830</v>
      </c>
      <c r="PGS79" s="1474" t="s">
        <v>1830</v>
      </c>
      <c r="PGT79" s="1474" t="s">
        <v>1830</v>
      </c>
      <c r="PGU79" s="1474" t="s">
        <v>1830</v>
      </c>
      <c r="PGV79" s="1474" t="s">
        <v>1830</v>
      </c>
      <c r="PGW79" s="1474" t="s">
        <v>1830</v>
      </c>
      <c r="PGX79" s="1474" t="s">
        <v>1830</v>
      </c>
      <c r="PGY79" s="1474" t="s">
        <v>1830</v>
      </c>
      <c r="PGZ79" s="1474" t="s">
        <v>1830</v>
      </c>
      <c r="PHA79" s="1474" t="s">
        <v>1830</v>
      </c>
      <c r="PHB79" s="1474" t="s">
        <v>1830</v>
      </c>
      <c r="PHC79" s="1474" t="s">
        <v>1830</v>
      </c>
      <c r="PHD79" s="1474" t="s">
        <v>1830</v>
      </c>
      <c r="PHE79" s="1474" t="s">
        <v>1830</v>
      </c>
      <c r="PHF79" s="1474" t="s">
        <v>1830</v>
      </c>
      <c r="PHG79" s="1474" t="s">
        <v>1830</v>
      </c>
      <c r="PHH79" s="1474" t="s">
        <v>1830</v>
      </c>
      <c r="PHI79" s="1474" t="s">
        <v>1830</v>
      </c>
      <c r="PHJ79" s="1474" t="s">
        <v>1830</v>
      </c>
      <c r="PHK79" s="1474" t="s">
        <v>1830</v>
      </c>
      <c r="PHL79" s="1474" t="s">
        <v>1830</v>
      </c>
      <c r="PHM79" s="1474" t="s">
        <v>1830</v>
      </c>
      <c r="PHN79" s="1474" t="s">
        <v>1830</v>
      </c>
      <c r="PHO79" s="1474" t="s">
        <v>1830</v>
      </c>
      <c r="PHP79" s="1474" t="s">
        <v>1830</v>
      </c>
      <c r="PHQ79" s="1474" t="s">
        <v>1830</v>
      </c>
      <c r="PHR79" s="1474" t="s">
        <v>1830</v>
      </c>
      <c r="PHS79" s="1474" t="s">
        <v>1830</v>
      </c>
      <c r="PHT79" s="1474" t="s">
        <v>1830</v>
      </c>
      <c r="PHU79" s="1474" t="s">
        <v>1830</v>
      </c>
      <c r="PHV79" s="1474" t="s">
        <v>1830</v>
      </c>
      <c r="PHW79" s="1474" t="s">
        <v>1830</v>
      </c>
      <c r="PHX79" s="1474" t="s">
        <v>1830</v>
      </c>
      <c r="PHY79" s="1474" t="s">
        <v>1830</v>
      </c>
      <c r="PHZ79" s="1474" t="s">
        <v>1830</v>
      </c>
      <c r="PIA79" s="1474" t="s">
        <v>1830</v>
      </c>
      <c r="PIB79" s="1474" t="s">
        <v>1830</v>
      </c>
      <c r="PIC79" s="1474" t="s">
        <v>1830</v>
      </c>
      <c r="PID79" s="1474" t="s">
        <v>1830</v>
      </c>
      <c r="PIE79" s="1474" t="s">
        <v>1830</v>
      </c>
      <c r="PIF79" s="1474" t="s">
        <v>1830</v>
      </c>
      <c r="PIG79" s="1474" t="s">
        <v>1830</v>
      </c>
      <c r="PIH79" s="1474" t="s">
        <v>1830</v>
      </c>
      <c r="PII79" s="1474" t="s">
        <v>1830</v>
      </c>
      <c r="PIJ79" s="1474" t="s">
        <v>1830</v>
      </c>
      <c r="PIK79" s="1474" t="s">
        <v>1830</v>
      </c>
      <c r="PIL79" s="1474" t="s">
        <v>1830</v>
      </c>
      <c r="PIM79" s="1474" t="s">
        <v>1830</v>
      </c>
      <c r="PIN79" s="1474" t="s">
        <v>1830</v>
      </c>
      <c r="PIO79" s="1474" t="s">
        <v>1830</v>
      </c>
      <c r="PIP79" s="1474" t="s">
        <v>1830</v>
      </c>
      <c r="PIQ79" s="1474" t="s">
        <v>1830</v>
      </c>
      <c r="PIR79" s="1474" t="s">
        <v>1830</v>
      </c>
      <c r="PIS79" s="1474" t="s">
        <v>1830</v>
      </c>
      <c r="PIT79" s="1474" t="s">
        <v>1830</v>
      </c>
      <c r="PIU79" s="1474" t="s">
        <v>1830</v>
      </c>
      <c r="PIV79" s="1474" t="s">
        <v>1830</v>
      </c>
      <c r="PIW79" s="1474" t="s">
        <v>1830</v>
      </c>
      <c r="PIX79" s="1474" t="s">
        <v>1830</v>
      </c>
      <c r="PIY79" s="1474" t="s">
        <v>1830</v>
      </c>
      <c r="PIZ79" s="1474" t="s">
        <v>1830</v>
      </c>
      <c r="PJA79" s="1474" t="s">
        <v>1830</v>
      </c>
      <c r="PJB79" s="1474" t="s">
        <v>1830</v>
      </c>
      <c r="PJC79" s="1474" t="s">
        <v>1830</v>
      </c>
      <c r="PJD79" s="1474" t="s">
        <v>1830</v>
      </c>
      <c r="PJE79" s="1474" t="s">
        <v>1830</v>
      </c>
      <c r="PJF79" s="1474" t="s">
        <v>1830</v>
      </c>
      <c r="PJG79" s="1474" t="s">
        <v>1830</v>
      </c>
      <c r="PJH79" s="1474" t="s">
        <v>1830</v>
      </c>
      <c r="PJI79" s="1474" t="s">
        <v>1830</v>
      </c>
      <c r="PJJ79" s="1474" t="s">
        <v>1830</v>
      </c>
      <c r="PJK79" s="1474" t="s">
        <v>1830</v>
      </c>
      <c r="PJL79" s="1474" t="s">
        <v>1830</v>
      </c>
      <c r="PJM79" s="1474" t="s">
        <v>1830</v>
      </c>
      <c r="PJN79" s="1474" t="s">
        <v>1830</v>
      </c>
      <c r="PJO79" s="1474" t="s">
        <v>1830</v>
      </c>
      <c r="PJP79" s="1474" t="s">
        <v>1830</v>
      </c>
      <c r="PJQ79" s="1474" t="s">
        <v>1830</v>
      </c>
      <c r="PJR79" s="1474" t="s">
        <v>1830</v>
      </c>
      <c r="PJS79" s="1474" t="s">
        <v>1830</v>
      </c>
      <c r="PJT79" s="1474" t="s">
        <v>1830</v>
      </c>
      <c r="PJU79" s="1474" t="s">
        <v>1830</v>
      </c>
      <c r="PJV79" s="1474" t="s">
        <v>1830</v>
      </c>
      <c r="PJW79" s="1474" t="s">
        <v>1830</v>
      </c>
      <c r="PJX79" s="1474" t="s">
        <v>1830</v>
      </c>
      <c r="PJY79" s="1474" t="s">
        <v>1830</v>
      </c>
      <c r="PJZ79" s="1474" t="s">
        <v>1830</v>
      </c>
      <c r="PKA79" s="1474" t="s">
        <v>1830</v>
      </c>
      <c r="PKB79" s="1474" t="s">
        <v>1830</v>
      </c>
      <c r="PKC79" s="1474" t="s">
        <v>1830</v>
      </c>
      <c r="PKD79" s="1474" t="s">
        <v>1830</v>
      </c>
      <c r="PKE79" s="1474" t="s">
        <v>1830</v>
      </c>
      <c r="PKF79" s="1474" t="s">
        <v>1830</v>
      </c>
      <c r="PKG79" s="1474" t="s">
        <v>1830</v>
      </c>
      <c r="PKH79" s="1474" t="s">
        <v>1830</v>
      </c>
      <c r="PKI79" s="1474" t="s">
        <v>1830</v>
      </c>
      <c r="PKJ79" s="1474" t="s">
        <v>1830</v>
      </c>
      <c r="PKK79" s="1474" t="s">
        <v>1830</v>
      </c>
      <c r="PKL79" s="1474" t="s">
        <v>1830</v>
      </c>
      <c r="PKM79" s="1474" t="s">
        <v>1830</v>
      </c>
      <c r="PKN79" s="1474" t="s">
        <v>1830</v>
      </c>
      <c r="PKO79" s="1474" t="s">
        <v>1830</v>
      </c>
      <c r="PKP79" s="1474" t="s">
        <v>1830</v>
      </c>
      <c r="PKQ79" s="1474" t="s">
        <v>1830</v>
      </c>
      <c r="PKR79" s="1474" t="s">
        <v>1830</v>
      </c>
      <c r="PKS79" s="1474" t="s">
        <v>1830</v>
      </c>
      <c r="PKT79" s="1474" t="s">
        <v>1830</v>
      </c>
      <c r="PKU79" s="1474" t="s">
        <v>1830</v>
      </c>
      <c r="PKV79" s="1474" t="s">
        <v>1830</v>
      </c>
      <c r="PKW79" s="1474" t="s">
        <v>1830</v>
      </c>
      <c r="PKX79" s="1474" t="s">
        <v>1830</v>
      </c>
      <c r="PKY79" s="1474" t="s">
        <v>1830</v>
      </c>
      <c r="PKZ79" s="1474" t="s">
        <v>1830</v>
      </c>
      <c r="PLA79" s="1474" t="s">
        <v>1830</v>
      </c>
      <c r="PLB79" s="1474" t="s">
        <v>1830</v>
      </c>
      <c r="PLC79" s="1474" t="s">
        <v>1830</v>
      </c>
      <c r="PLD79" s="1474" t="s">
        <v>1830</v>
      </c>
      <c r="PLE79" s="1474" t="s">
        <v>1830</v>
      </c>
      <c r="PLF79" s="1474" t="s">
        <v>1830</v>
      </c>
      <c r="PLG79" s="1474" t="s">
        <v>1830</v>
      </c>
      <c r="PLH79" s="1474" t="s">
        <v>1830</v>
      </c>
      <c r="PLI79" s="1474" t="s">
        <v>1830</v>
      </c>
      <c r="PLJ79" s="1474" t="s">
        <v>1830</v>
      </c>
      <c r="PLK79" s="1474" t="s">
        <v>1830</v>
      </c>
      <c r="PLL79" s="1474" t="s">
        <v>1830</v>
      </c>
      <c r="PLM79" s="1474" t="s">
        <v>1830</v>
      </c>
      <c r="PLN79" s="1474" t="s">
        <v>1830</v>
      </c>
      <c r="PLO79" s="1474" t="s">
        <v>1830</v>
      </c>
      <c r="PLP79" s="1474" t="s">
        <v>1830</v>
      </c>
      <c r="PLQ79" s="1474" t="s">
        <v>1830</v>
      </c>
      <c r="PLR79" s="1474" t="s">
        <v>1830</v>
      </c>
      <c r="PLS79" s="1474" t="s">
        <v>1830</v>
      </c>
      <c r="PLT79" s="1474" t="s">
        <v>1830</v>
      </c>
      <c r="PLU79" s="1474" t="s">
        <v>1830</v>
      </c>
      <c r="PLV79" s="1474" t="s">
        <v>1830</v>
      </c>
      <c r="PLW79" s="1474" t="s">
        <v>1830</v>
      </c>
      <c r="PLX79" s="1474" t="s">
        <v>1830</v>
      </c>
      <c r="PLY79" s="1474" t="s">
        <v>1830</v>
      </c>
      <c r="PLZ79" s="1474" t="s">
        <v>1830</v>
      </c>
      <c r="PMA79" s="1474" t="s">
        <v>1830</v>
      </c>
      <c r="PMB79" s="1474" t="s">
        <v>1830</v>
      </c>
      <c r="PMC79" s="1474" t="s">
        <v>1830</v>
      </c>
      <c r="PMD79" s="1474" t="s">
        <v>1830</v>
      </c>
      <c r="PME79" s="1474" t="s">
        <v>1830</v>
      </c>
      <c r="PMF79" s="1474" t="s">
        <v>1830</v>
      </c>
      <c r="PMG79" s="1474" t="s">
        <v>1830</v>
      </c>
      <c r="PMH79" s="1474" t="s">
        <v>1830</v>
      </c>
      <c r="PMI79" s="1474" t="s">
        <v>1830</v>
      </c>
      <c r="PMJ79" s="1474" t="s">
        <v>1830</v>
      </c>
      <c r="PMK79" s="1474" t="s">
        <v>1830</v>
      </c>
      <c r="PML79" s="1474" t="s">
        <v>1830</v>
      </c>
      <c r="PMM79" s="1474" t="s">
        <v>1830</v>
      </c>
      <c r="PMN79" s="1474" t="s">
        <v>1830</v>
      </c>
      <c r="PMO79" s="1474" t="s">
        <v>1830</v>
      </c>
      <c r="PMP79" s="1474" t="s">
        <v>1830</v>
      </c>
      <c r="PMQ79" s="1474" t="s">
        <v>1830</v>
      </c>
      <c r="PMR79" s="1474" t="s">
        <v>1830</v>
      </c>
      <c r="PMS79" s="1474" t="s">
        <v>1830</v>
      </c>
      <c r="PMT79" s="1474" t="s">
        <v>1830</v>
      </c>
      <c r="PMU79" s="1474" t="s">
        <v>1830</v>
      </c>
      <c r="PMV79" s="1474" t="s">
        <v>1830</v>
      </c>
      <c r="PMW79" s="1474" t="s">
        <v>1830</v>
      </c>
      <c r="PMX79" s="1474" t="s">
        <v>1830</v>
      </c>
      <c r="PMY79" s="1474" t="s">
        <v>1830</v>
      </c>
      <c r="PMZ79" s="1474" t="s">
        <v>1830</v>
      </c>
      <c r="PNA79" s="1474" t="s">
        <v>1830</v>
      </c>
      <c r="PNB79" s="1474" t="s">
        <v>1830</v>
      </c>
      <c r="PNC79" s="1474" t="s">
        <v>1830</v>
      </c>
      <c r="PND79" s="1474" t="s">
        <v>1830</v>
      </c>
      <c r="PNE79" s="1474" t="s">
        <v>1830</v>
      </c>
      <c r="PNF79" s="1474" t="s">
        <v>1830</v>
      </c>
      <c r="PNG79" s="1474" t="s">
        <v>1830</v>
      </c>
      <c r="PNH79" s="1474" t="s">
        <v>1830</v>
      </c>
      <c r="PNI79" s="1474" t="s">
        <v>1830</v>
      </c>
      <c r="PNJ79" s="1474" t="s">
        <v>1830</v>
      </c>
      <c r="PNK79" s="1474" t="s">
        <v>1830</v>
      </c>
      <c r="PNL79" s="1474" t="s">
        <v>1830</v>
      </c>
      <c r="PNM79" s="1474" t="s">
        <v>1830</v>
      </c>
      <c r="PNN79" s="1474" t="s">
        <v>1830</v>
      </c>
      <c r="PNO79" s="1474" t="s">
        <v>1830</v>
      </c>
      <c r="PNP79" s="1474" t="s">
        <v>1830</v>
      </c>
      <c r="PNQ79" s="1474" t="s">
        <v>1830</v>
      </c>
      <c r="PNR79" s="1474" t="s">
        <v>1830</v>
      </c>
      <c r="PNS79" s="1474" t="s">
        <v>1830</v>
      </c>
      <c r="PNT79" s="1474" t="s">
        <v>1830</v>
      </c>
      <c r="PNU79" s="1474" t="s">
        <v>1830</v>
      </c>
      <c r="PNV79" s="1474" t="s">
        <v>1830</v>
      </c>
      <c r="PNW79" s="1474" t="s">
        <v>1830</v>
      </c>
      <c r="PNX79" s="1474" t="s">
        <v>1830</v>
      </c>
      <c r="PNY79" s="1474" t="s">
        <v>1830</v>
      </c>
      <c r="PNZ79" s="1474" t="s">
        <v>1830</v>
      </c>
      <c r="POA79" s="1474" t="s">
        <v>1830</v>
      </c>
      <c r="POB79" s="1474" t="s">
        <v>1830</v>
      </c>
      <c r="POC79" s="1474" t="s">
        <v>1830</v>
      </c>
      <c r="POD79" s="1474" t="s">
        <v>1830</v>
      </c>
      <c r="POE79" s="1474" t="s">
        <v>1830</v>
      </c>
      <c r="POF79" s="1474" t="s">
        <v>1830</v>
      </c>
      <c r="POG79" s="1474" t="s">
        <v>1830</v>
      </c>
      <c r="POH79" s="1474" t="s">
        <v>1830</v>
      </c>
      <c r="POI79" s="1474" t="s">
        <v>1830</v>
      </c>
      <c r="POJ79" s="1474" t="s">
        <v>1830</v>
      </c>
      <c r="POK79" s="1474" t="s">
        <v>1830</v>
      </c>
      <c r="POL79" s="1474" t="s">
        <v>1830</v>
      </c>
      <c r="POM79" s="1474" t="s">
        <v>1830</v>
      </c>
      <c r="PON79" s="1474" t="s">
        <v>1830</v>
      </c>
      <c r="POO79" s="1474" t="s">
        <v>1830</v>
      </c>
      <c r="POP79" s="1474" t="s">
        <v>1830</v>
      </c>
      <c r="POQ79" s="1474" t="s">
        <v>1830</v>
      </c>
      <c r="POR79" s="1474" t="s">
        <v>1830</v>
      </c>
      <c r="POS79" s="1474" t="s">
        <v>1830</v>
      </c>
      <c r="POT79" s="1474" t="s">
        <v>1830</v>
      </c>
      <c r="POU79" s="1474" t="s">
        <v>1830</v>
      </c>
      <c r="POV79" s="1474" t="s">
        <v>1830</v>
      </c>
      <c r="POW79" s="1474" t="s">
        <v>1830</v>
      </c>
      <c r="POX79" s="1474" t="s">
        <v>1830</v>
      </c>
      <c r="POY79" s="1474" t="s">
        <v>1830</v>
      </c>
      <c r="POZ79" s="1474" t="s">
        <v>1830</v>
      </c>
      <c r="PPA79" s="1474" t="s">
        <v>1830</v>
      </c>
      <c r="PPB79" s="1474" t="s">
        <v>1830</v>
      </c>
      <c r="PPC79" s="1474" t="s">
        <v>1830</v>
      </c>
      <c r="PPD79" s="1474" t="s">
        <v>1830</v>
      </c>
      <c r="PPE79" s="1474" t="s">
        <v>1830</v>
      </c>
      <c r="PPF79" s="1474" t="s">
        <v>1830</v>
      </c>
      <c r="PPG79" s="1474" t="s">
        <v>1830</v>
      </c>
      <c r="PPH79" s="1474" t="s">
        <v>1830</v>
      </c>
      <c r="PPI79" s="1474" t="s">
        <v>1830</v>
      </c>
      <c r="PPJ79" s="1474" t="s">
        <v>1830</v>
      </c>
      <c r="PPK79" s="1474" t="s">
        <v>1830</v>
      </c>
      <c r="PPL79" s="1474" t="s">
        <v>1830</v>
      </c>
      <c r="PPM79" s="1474" t="s">
        <v>1830</v>
      </c>
      <c r="PPN79" s="1474" t="s">
        <v>1830</v>
      </c>
      <c r="PPO79" s="1474" t="s">
        <v>1830</v>
      </c>
      <c r="PPP79" s="1474" t="s">
        <v>1830</v>
      </c>
      <c r="PPQ79" s="1474" t="s">
        <v>1830</v>
      </c>
      <c r="PPR79" s="1474" t="s">
        <v>1830</v>
      </c>
      <c r="PPS79" s="1474" t="s">
        <v>1830</v>
      </c>
      <c r="PPT79" s="1474" t="s">
        <v>1830</v>
      </c>
      <c r="PPU79" s="1474" t="s">
        <v>1830</v>
      </c>
      <c r="PPV79" s="1474" t="s">
        <v>1830</v>
      </c>
      <c r="PPW79" s="1474" t="s">
        <v>1830</v>
      </c>
      <c r="PPX79" s="1474" t="s">
        <v>1830</v>
      </c>
      <c r="PPY79" s="1474" t="s">
        <v>1830</v>
      </c>
      <c r="PPZ79" s="1474" t="s">
        <v>1830</v>
      </c>
      <c r="PQA79" s="1474" t="s">
        <v>1830</v>
      </c>
      <c r="PQB79" s="1474" t="s">
        <v>1830</v>
      </c>
      <c r="PQC79" s="1474" t="s">
        <v>1830</v>
      </c>
      <c r="PQD79" s="1474" t="s">
        <v>1830</v>
      </c>
      <c r="PQE79" s="1474" t="s">
        <v>1830</v>
      </c>
      <c r="PQF79" s="1474" t="s">
        <v>1830</v>
      </c>
      <c r="PQG79" s="1474" t="s">
        <v>1830</v>
      </c>
      <c r="PQH79" s="1474" t="s">
        <v>1830</v>
      </c>
      <c r="PQI79" s="1474" t="s">
        <v>1830</v>
      </c>
      <c r="PQJ79" s="1474" t="s">
        <v>1830</v>
      </c>
      <c r="PQK79" s="1474" t="s">
        <v>1830</v>
      </c>
      <c r="PQL79" s="1474" t="s">
        <v>1830</v>
      </c>
      <c r="PQM79" s="1474" t="s">
        <v>1830</v>
      </c>
      <c r="PQN79" s="1474" t="s">
        <v>1830</v>
      </c>
      <c r="PQO79" s="1474" t="s">
        <v>1830</v>
      </c>
      <c r="PQP79" s="1474" t="s">
        <v>1830</v>
      </c>
      <c r="PQQ79" s="1474" t="s">
        <v>1830</v>
      </c>
      <c r="PQR79" s="1474" t="s">
        <v>1830</v>
      </c>
      <c r="PQS79" s="1474" t="s">
        <v>1830</v>
      </c>
      <c r="PQT79" s="1474" t="s">
        <v>1830</v>
      </c>
      <c r="PQU79" s="1474" t="s">
        <v>1830</v>
      </c>
      <c r="PQV79" s="1474" t="s">
        <v>1830</v>
      </c>
      <c r="PQW79" s="1474" t="s">
        <v>1830</v>
      </c>
      <c r="PQX79" s="1474" t="s">
        <v>1830</v>
      </c>
      <c r="PQY79" s="1474" t="s">
        <v>1830</v>
      </c>
      <c r="PQZ79" s="1474" t="s">
        <v>1830</v>
      </c>
      <c r="PRA79" s="1474" t="s">
        <v>1830</v>
      </c>
      <c r="PRB79" s="1474" t="s">
        <v>1830</v>
      </c>
      <c r="PRC79" s="1474" t="s">
        <v>1830</v>
      </c>
      <c r="PRD79" s="1474" t="s">
        <v>1830</v>
      </c>
      <c r="PRE79" s="1474" t="s">
        <v>1830</v>
      </c>
      <c r="PRF79" s="1474" t="s">
        <v>1830</v>
      </c>
      <c r="PRG79" s="1474" t="s">
        <v>1830</v>
      </c>
      <c r="PRH79" s="1474" t="s">
        <v>1830</v>
      </c>
      <c r="PRI79" s="1474" t="s">
        <v>1830</v>
      </c>
      <c r="PRJ79" s="1474" t="s">
        <v>1830</v>
      </c>
      <c r="PRK79" s="1474" t="s">
        <v>1830</v>
      </c>
      <c r="PRL79" s="1474" t="s">
        <v>1830</v>
      </c>
      <c r="PRM79" s="1474" t="s">
        <v>1830</v>
      </c>
      <c r="PRN79" s="1474" t="s">
        <v>1830</v>
      </c>
      <c r="PRO79" s="1474" t="s">
        <v>1830</v>
      </c>
      <c r="PRP79" s="1474" t="s">
        <v>1830</v>
      </c>
      <c r="PRQ79" s="1474" t="s">
        <v>1830</v>
      </c>
      <c r="PRR79" s="1474" t="s">
        <v>1830</v>
      </c>
      <c r="PRS79" s="1474" t="s">
        <v>1830</v>
      </c>
      <c r="PRT79" s="1474" t="s">
        <v>1830</v>
      </c>
      <c r="PRU79" s="1474" t="s">
        <v>1830</v>
      </c>
      <c r="PRV79" s="1474" t="s">
        <v>1830</v>
      </c>
      <c r="PRW79" s="1474" t="s">
        <v>1830</v>
      </c>
      <c r="PRX79" s="1474" t="s">
        <v>1830</v>
      </c>
      <c r="PRY79" s="1474" t="s">
        <v>1830</v>
      </c>
      <c r="PRZ79" s="1474" t="s">
        <v>1830</v>
      </c>
      <c r="PSA79" s="1474" t="s">
        <v>1830</v>
      </c>
      <c r="PSB79" s="1474" t="s">
        <v>1830</v>
      </c>
      <c r="PSC79" s="1474" t="s">
        <v>1830</v>
      </c>
      <c r="PSD79" s="1474" t="s">
        <v>1830</v>
      </c>
      <c r="PSE79" s="1474" t="s">
        <v>1830</v>
      </c>
      <c r="PSF79" s="1474" t="s">
        <v>1830</v>
      </c>
      <c r="PSG79" s="1474" t="s">
        <v>1830</v>
      </c>
      <c r="PSH79" s="1474" t="s">
        <v>1830</v>
      </c>
      <c r="PSI79" s="1474" t="s">
        <v>1830</v>
      </c>
      <c r="PSJ79" s="1474" t="s">
        <v>1830</v>
      </c>
      <c r="PSK79" s="1474" t="s">
        <v>1830</v>
      </c>
      <c r="PSL79" s="1474" t="s">
        <v>1830</v>
      </c>
      <c r="PSM79" s="1474" t="s">
        <v>1830</v>
      </c>
      <c r="PSN79" s="1474" t="s">
        <v>1830</v>
      </c>
      <c r="PSO79" s="1474" t="s">
        <v>1830</v>
      </c>
      <c r="PSP79" s="1474" t="s">
        <v>1830</v>
      </c>
      <c r="PSQ79" s="1474" t="s">
        <v>1830</v>
      </c>
      <c r="PSR79" s="1474" t="s">
        <v>1830</v>
      </c>
      <c r="PSS79" s="1474" t="s">
        <v>1830</v>
      </c>
      <c r="PST79" s="1474" t="s">
        <v>1830</v>
      </c>
      <c r="PSU79" s="1474" t="s">
        <v>1830</v>
      </c>
      <c r="PSV79" s="1474" t="s">
        <v>1830</v>
      </c>
      <c r="PSW79" s="1474" t="s">
        <v>1830</v>
      </c>
      <c r="PSX79" s="1474" t="s">
        <v>1830</v>
      </c>
      <c r="PSY79" s="1474" t="s">
        <v>1830</v>
      </c>
      <c r="PSZ79" s="1474" t="s">
        <v>1830</v>
      </c>
      <c r="PTA79" s="1474" t="s">
        <v>1830</v>
      </c>
      <c r="PTB79" s="1474" t="s">
        <v>1830</v>
      </c>
      <c r="PTC79" s="1474" t="s">
        <v>1830</v>
      </c>
      <c r="PTD79" s="1474" t="s">
        <v>1830</v>
      </c>
      <c r="PTE79" s="1474" t="s">
        <v>1830</v>
      </c>
      <c r="PTF79" s="1474" t="s">
        <v>1830</v>
      </c>
      <c r="PTG79" s="1474" t="s">
        <v>1830</v>
      </c>
      <c r="PTH79" s="1474" t="s">
        <v>1830</v>
      </c>
      <c r="PTI79" s="1474" t="s">
        <v>1830</v>
      </c>
      <c r="PTJ79" s="1474" t="s">
        <v>1830</v>
      </c>
      <c r="PTK79" s="1474" t="s">
        <v>1830</v>
      </c>
      <c r="PTL79" s="1474" t="s">
        <v>1830</v>
      </c>
      <c r="PTM79" s="1474" t="s">
        <v>1830</v>
      </c>
      <c r="PTN79" s="1474" t="s">
        <v>1830</v>
      </c>
      <c r="PTO79" s="1474" t="s">
        <v>1830</v>
      </c>
      <c r="PTP79" s="1474" t="s">
        <v>1830</v>
      </c>
      <c r="PTQ79" s="1474" t="s">
        <v>1830</v>
      </c>
      <c r="PTR79" s="1474" t="s">
        <v>1830</v>
      </c>
      <c r="PTS79" s="1474" t="s">
        <v>1830</v>
      </c>
      <c r="PTT79" s="1474" t="s">
        <v>1830</v>
      </c>
      <c r="PTU79" s="1474" t="s">
        <v>1830</v>
      </c>
      <c r="PTV79" s="1474" t="s">
        <v>1830</v>
      </c>
      <c r="PTW79" s="1474" t="s">
        <v>1830</v>
      </c>
      <c r="PTX79" s="1474" t="s">
        <v>1830</v>
      </c>
      <c r="PTY79" s="1474" t="s">
        <v>1830</v>
      </c>
      <c r="PTZ79" s="1474" t="s">
        <v>1830</v>
      </c>
      <c r="PUA79" s="1474" t="s">
        <v>1830</v>
      </c>
      <c r="PUB79" s="1474" t="s">
        <v>1830</v>
      </c>
      <c r="PUC79" s="1474" t="s">
        <v>1830</v>
      </c>
      <c r="PUD79" s="1474" t="s">
        <v>1830</v>
      </c>
      <c r="PUE79" s="1474" t="s">
        <v>1830</v>
      </c>
      <c r="PUF79" s="1474" t="s">
        <v>1830</v>
      </c>
      <c r="PUG79" s="1474" t="s">
        <v>1830</v>
      </c>
      <c r="PUH79" s="1474" t="s">
        <v>1830</v>
      </c>
      <c r="PUI79" s="1474" t="s">
        <v>1830</v>
      </c>
      <c r="PUJ79" s="1474" t="s">
        <v>1830</v>
      </c>
      <c r="PUK79" s="1474" t="s">
        <v>1830</v>
      </c>
      <c r="PUL79" s="1474" t="s">
        <v>1830</v>
      </c>
      <c r="PUM79" s="1474" t="s">
        <v>1830</v>
      </c>
      <c r="PUN79" s="1474" t="s">
        <v>1830</v>
      </c>
      <c r="PUO79" s="1474" t="s">
        <v>1830</v>
      </c>
      <c r="PUP79" s="1474" t="s">
        <v>1830</v>
      </c>
      <c r="PUQ79" s="1474" t="s">
        <v>1830</v>
      </c>
      <c r="PUR79" s="1474" t="s">
        <v>1830</v>
      </c>
      <c r="PUS79" s="1474" t="s">
        <v>1830</v>
      </c>
      <c r="PUT79" s="1474" t="s">
        <v>1830</v>
      </c>
      <c r="PUU79" s="1474" t="s">
        <v>1830</v>
      </c>
      <c r="PUV79" s="1474" t="s">
        <v>1830</v>
      </c>
      <c r="PUW79" s="1474" t="s">
        <v>1830</v>
      </c>
      <c r="PUX79" s="1474" t="s">
        <v>1830</v>
      </c>
      <c r="PUY79" s="1474" t="s">
        <v>1830</v>
      </c>
      <c r="PUZ79" s="1474" t="s">
        <v>1830</v>
      </c>
      <c r="PVA79" s="1474" t="s">
        <v>1830</v>
      </c>
      <c r="PVB79" s="1474" t="s">
        <v>1830</v>
      </c>
      <c r="PVC79" s="1474" t="s">
        <v>1830</v>
      </c>
      <c r="PVD79" s="1474" t="s">
        <v>1830</v>
      </c>
      <c r="PVE79" s="1474" t="s">
        <v>1830</v>
      </c>
      <c r="PVF79" s="1474" t="s">
        <v>1830</v>
      </c>
      <c r="PVG79" s="1474" t="s">
        <v>1830</v>
      </c>
      <c r="PVH79" s="1474" t="s">
        <v>1830</v>
      </c>
      <c r="PVI79" s="1474" t="s">
        <v>1830</v>
      </c>
      <c r="PVJ79" s="1474" t="s">
        <v>1830</v>
      </c>
      <c r="PVK79" s="1474" t="s">
        <v>1830</v>
      </c>
      <c r="PVL79" s="1474" t="s">
        <v>1830</v>
      </c>
      <c r="PVM79" s="1474" t="s">
        <v>1830</v>
      </c>
      <c r="PVN79" s="1474" t="s">
        <v>1830</v>
      </c>
      <c r="PVO79" s="1474" t="s">
        <v>1830</v>
      </c>
      <c r="PVP79" s="1474" t="s">
        <v>1830</v>
      </c>
      <c r="PVQ79" s="1474" t="s">
        <v>1830</v>
      </c>
      <c r="PVR79" s="1474" t="s">
        <v>1830</v>
      </c>
      <c r="PVS79" s="1474" t="s">
        <v>1830</v>
      </c>
      <c r="PVT79" s="1474" t="s">
        <v>1830</v>
      </c>
      <c r="PVU79" s="1474" t="s">
        <v>1830</v>
      </c>
      <c r="PVV79" s="1474" t="s">
        <v>1830</v>
      </c>
      <c r="PVW79" s="1474" t="s">
        <v>1830</v>
      </c>
      <c r="PVX79" s="1474" t="s">
        <v>1830</v>
      </c>
      <c r="PVY79" s="1474" t="s">
        <v>1830</v>
      </c>
      <c r="PVZ79" s="1474" t="s">
        <v>1830</v>
      </c>
      <c r="PWA79" s="1474" t="s">
        <v>1830</v>
      </c>
      <c r="PWB79" s="1474" t="s">
        <v>1830</v>
      </c>
      <c r="PWC79" s="1474" t="s">
        <v>1830</v>
      </c>
      <c r="PWD79" s="1474" t="s">
        <v>1830</v>
      </c>
      <c r="PWE79" s="1474" t="s">
        <v>1830</v>
      </c>
      <c r="PWF79" s="1474" t="s">
        <v>1830</v>
      </c>
      <c r="PWG79" s="1474" t="s">
        <v>1830</v>
      </c>
      <c r="PWH79" s="1474" t="s">
        <v>1830</v>
      </c>
      <c r="PWI79" s="1474" t="s">
        <v>1830</v>
      </c>
      <c r="PWJ79" s="1474" t="s">
        <v>1830</v>
      </c>
      <c r="PWK79" s="1474" t="s">
        <v>1830</v>
      </c>
      <c r="PWL79" s="1474" t="s">
        <v>1830</v>
      </c>
      <c r="PWM79" s="1474" t="s">
        <v>1830</v>
      </c>
      <c r="PWN79" s="1474" t="s">
        <v>1830</v>
      </c>
      <c r="PWO79" s="1474" t="s">
        <v>1830</v>
      </c>
      <c r="PWP79" s="1474" t="s">
        <v>1830</v>
      </c>
      <c r="PWQ79" s="1474" t="s">
        <v>1830</v>
      </c>
      <c r="PWR79" s="1474" t="s">
        <v>1830</v>
      </c>
      <c r="PWS79" s="1474" t="s">
        <v>1830</v>
      </c>
      <c r="PWT79" s="1474" t="s">
        <v>1830</v>
      </c>
      <c r="PWU79" s="1474" t="s">
        <v>1830</v>
      </c>
      <c r="PWV79" s="1474" t="s">
        <v>1830</v>
      </c>
      <c r="PWW79" s="1474" t="s">
        <v>1830</v>
      </c>
      <c r="PWX79" s="1474" t="s">
        <v>1830</v>
      </c>
      <c r="PWY79" s="1474" t="s">
        <v>1830</v>
      </c>
      <c r="PWZ79" s="1474" t="s">
        <v>1830</v>
      </c>
      <c r="PXA79" s="1474" t="s">
        <v>1830</v>
      </c>
      <c r="PXB79" s="1474" t="s">
        <v>1830</v>
      </c>
      <c r="PXC79" s="1474" t="s">
        <v>1830</v>
      </c>
      <c r="PXD79" s="1474" t="s">
        <v>1830</v>
      </c>
      <c r="PXE79" s="1474" t="s">
        <v>1830</v>
      </c>
      <c r="PXF79" s="1474" t="s">
        <v>1830</v>
      </c>
      <c r="PXG79" s="1474" t="s">
        <v>1830</v>
      </c>
      <c r="PXH79" s="1474" t="s">
        <v>1830</v>
      </c>
      <c r="PXI79" s="1474" t="s">
        <v>1830</v>
      </c>
      <c r="PXJ79" s="1474" t="s">
        <v>1830</v>
      </c>
      <c r="PXK79" s="1474" t="s">
        <v>1830</v>
      </c>
      <c r="PXL79" s="1474" t="s">
        <v>1830</v>
      </c>
      <c r="PXM79" s="1474" t="s">
        <v>1830</v>
      </c>
      <c r="PXN79" s="1474" t="s">
        <v>1830</v>
      </c>
      <c r="PXO79" s="1474" t="s">
        <v>1830</v>
      </c>
      <c r="PXP79" s="1474" t="s">
        <v>1830</v>
      </c>
      <c r="PXQ79" s="1474" t="s">
        <v>1830</v>
      </c>
      <c r="PXR79" s="1474" t="s">
        <v>1830</v>
      </c>
      <c r="PXS79" s="1474" t="s">
        <v>1830</v>
      </c>
      <c r="PXT79" s="1474" t="s">
        <v>1830</v>
      </c>
      <c r="PXU79" s="1474" t="s">
        <v>1830</v>
      </c>
      <c r="PXV79" s="1474" t="s">
        <v>1830</v>
      </c>
      <c r="PXW79" s="1474" t="s">
        <v>1830</v>
      </c>
      <c r="PXX79" s="1474" t="s">
        <v>1830</v>
      </c>
      <c r="PXY79" s="1474" t="s">
        <v>1830</v>
      </c>
      <c r="PXZ79" s="1474" t="s">
        <v>1830</v>
      </c>
      <c r="PYA79" s="1474" t="s">
        <v>1830</v>
      </c>
      <c r="PYB79" s="1474" t="s">
        <v>1830</v>
      </c>
      <c r="PYC79" s="1474" t="s">
        <v>1830</v>
      </c>
      <c r="PYD79" s="1474" t="s">
        <v>1830</v>
      </c>
      <c r="PYE79" s="1474" t="s">
        <v>1830</v>
      </c>
      <c r="PYF79" s="1474" t="s">
        <v>1830</v>
      </c>
      <c r="PYG79" s="1474" t="s">
        <v>1830</v>
      </c>
      <c r="PYH79" s="1474" t="s">
        <v>1830</v>
      </c>
      <c r="PYI79" s="1474" t="s">
        <v>1830</v>
      </c>
      <c r="PYJ79" s="1474" t="s">
        <v>1830</v>
      </c>
      <c r="PYK79" s="1474" t="s">
        <v>1830</v>
      </c>
      <c r="PYL79" s="1474" t="s">
        <v>1830</v>
      </c>
      <c r="PYM79" s="1474" t="s">
        <v>1830</v>
      </c>
      <c r="PYN79" s="1474" t="s">
        <v>1830</v>
      </c>
      <c r="PYO79" s="1474" t="s">
        <v>1830</v>
      </c>
      <c r="PYP79" s="1474" t="s">
        <v>1830</v>
      </c>
      <c r="PYQ79" s="1474" t="s">
        <v>1830</v>
      </c>
      <c r="PYR79" s="1474" t="s">
        <v>1830</v>
      </c>
      <c r="PYS79" s="1474" t="s">
        <v>1830</v>
      </c>
      <c r="PYT79" s="1474" t="s">
        <v>1830</v>
      </c>
      <c r="PYU79" s="1474" t="s">
        <v>1830</v>
      </c>
      <c r="PYV79" s="1474" t="s">
        <v>1830</v>
      </c>
      <c r="PYW79" s="1474" t="s">
        <v>1830</v>
      </c>
      <c r="PYX79" s="1474" t="s">
        <v>1830</v>
      </c>
      <c r="PYY79" s="1474" t="s">
        <v>1830</v>
      </c>
      <c r="PYZ79" s="1474" t="s">
        <v>1830</v>
      </c>
      <c r="PZA79" s="1474" t="s">
        <v>1830</v>
      </c>
      <c r="PZB79" s="1474" t="s">
        <v>1830</v>
      </c>
      <c r="PZC79" s="1474" t="s">
        <v>1830</v>
      </c>
      <c r="PZD79" s="1474" t="s">
        <v>1830</v>
      </c>
      <c r="PZE79" s="1474" t="s">
        <v>1830</v>
      </c>
      <c r="PZF79" s="1474" t="s">
        <v>1830</v>
      </c>
      <c r="PZG79" s="1474" t="s">
        <v>1830</v>
      </c>
      <c r="PZH79" s="1474" t="s">
        <v>1830</v>
      </c>
      <c r="PZI79" s="1474" t="s">
        <v>1830</v>
      </c>
      <c r="PZJ79" s="1474" t="s">
        <v>1830</v>
      </c>
      <c r="PZK79" s="1474" t="s">
        <v>1830</v>
      </c>
      <c r="PZL79" s="1474" t="s">
        <v>1830</v>
      </c>
      <c r="PZM79" s="1474" t="s">
        <v>1830</v>
      </c>
      <c r="PZN79" s="1474" t="s">
        <v>1830</v>
      </c>
      <c r="PZO79" s="1474" t="s">
        <v>1830</v>
      </c>
      <c r="PZP79" s="1474" t="s">
        <v>1830</v>
      </c>
      <c r="PZQ79" s="1474" t="s">
        <v>1830</v>
      </c>
      <c r="PZR79" s="1474" t="s">
        <v>1830</v>
      </c>
      <c r="PZS79" s="1474" t="s">
        <v>1830</v>
      </c>
      <c r="PZT79" s="1474" t="s">
        <v>1830</v>
      </c>
      <c r="PZU79" s="1474" t="s">
        <v>1830</v>
      </c>
      <c r="PZV79" s="1474" t="s">
        <v>1830</v>
      </c>
      <c r="PZW79" s="1474" t="s">
        <v>1830</v>
      </c>
      <c r="PZX79" s="1474" t="s">
        <v>1830</v>
      </c>
      <c r="PZY79" s="1474" t="s">
        <v>1830</v>
      </c>
      <c r="PZZ79" s="1474" t="s">
        <v>1830</v>
      </c>
      <c r="QAA79" s="1474" t="s">
        <v>1830</v>
      </c>
      <c r="QAB79" s="1474" t="s">
        <v>1830</v>
      </c>
      <c r="QAC79" s="1474" t="s">
        <v>1830</v>
      </c>
      <c r="QAD79" s="1474" t="s">
        <v>1830</v>
      </c>
      <c r="QAE79" s="1474" t="s">
        <v>1830</v>
      </c>
      <c r="QAF79" s="1474" t="s">
        <v>1830</v>
      </c>
      <c r="QAG79" s="1474" t="s">
        <v>1830</v>
      </c>
      <c r="QAH79" s="1474" t="s">
        <v>1830</v>
      </c>
      <c r="QAI79" s="1474" t="s">
        <v>1830</v>
      </c>
      <c r="QAJ79" s="1474" t="s">
        <v>1830</v>
      </c>
      <c r="QAK79" s="1474" t="s">
        <v>1830</v>
      </c>
      <c r="QAL79" s="1474" t="s">
        <v>1830</v>
      </c>
      <c r="QAM79" s="1474" t="s">
        <v>1830</v>
      </c>
      <c r="QAN79" s="1474" t="s">
        <v>1830</v>
      </c>
      <c r="QAO79" s="1474" t="s">
        <v>1830</v>
      </c>
      <c r="QAP79" s="1474" t="s">
        <v>1830</v>
      </c>
      <c r="QAQ79" s="1474" t="s">
        <v>1830</v>
      </c>
      <c r="QAR79" s="1474" t="s">
        <v>1830</v>
      </c>
      <c r="QAS79" s="1474" t="s">
        <v>1830</v>
      </c>
      <c r="QAT79" s="1474" t="s">
        <v>1830</v>
      </c>
      <c r="QAU79" s="1474" t="s">
        <v>1830</v>
      </c>
      <c r="QAV79" s="1474" t="s">
        <v>1830</v>
      </c>
      <c r="QAW79" s="1474" t="s">
        <v>1830</v>
      </c>
      <c r="QAX79" s="1474" t="s">
        <v>1830</v>
      </c>
      <c r="QAY79" s="1474" t="s">
        <v>1830</v>
      </c>
      <c r="QAZ79" s="1474" t="s">
        <v>1830</v>
      </c>
      <c r="QBA79" s="1474" t="s">
        <v>1830</v>
      </c>
      <c r="QBB79" s="1474" t="s">
        <v>1830</v>
      </c>
      <c r="QBC79" s="1474" t="s">
        <v>1830</v>
      </c>
      <c r="QBD79" s="1474" t="s">
        <v>1830</v>
      </c>
      <c r="QBE79" s="1474" t="s">
        <v>1830</v>
      </c>
      <c r="QBF79" s="1474" t="s">
        <v>1830</v>
      </c>
      <c r="QBG79" s="1474" t="s">
        <v>1830</v>
      </c>
      <c r="QBH79" s="1474" t="s">
        <v>1830</v>
      </c>
      <c r="QBI79" s="1474" t="s">
        <v>1830</v>
      </c>
      <c r="QBJ79" s="1474" t="s">
        <v>1830</v>
      </c>
      <c r="QBK79" s="1474" t="s">
        <v>1830</v>
      </c>
      <c r="QBL79" s="1474" t="s">
        <v>1830</v>
      </c>
      <c r="QBM79" s="1474" t="s">
        <v>1830</v>
      </c>
      <c r="QBN79" s="1474" t="s">
        <v>1830</v>
      </c>
      <c r="QBO79" s="1474" t="s">
        <v>1830</v>
      </c>
      <c r="QBP79" s="1474" t="s">
        <v>1830</v>
      </c>
      <c r="QBQ79" s="1474" t="s">
        <v>1830</v>
      </c>
      <c r="QBR79" s="1474" t="s">
        <v>1830</v>
      </c>
      <c r="QBS79" s="1474" t="s">
        <v>1830</v>
      </c>
      <c r="QBT79" s="1474" t="s">
        <v>1830</v>
      </c>
      <c r="QBU79" s="1474" t="s">
        <v>1830</v>
      </c>
      <c r="QBV79" s="1474" t="s">
        <v>1830</v>
      </c>
      <c r="QBW79" s="1474" t="s">
        <v>1830</v>
      </c>
      <c r="QBX79" s="1474" t="s">
        <v>1830</v>
      </c>
      <c r="QBY79" s="1474" t="s">
        <v>1830</v>
      </c>
      <c r="QBZ79" s="1474" t="s">
        <v>1830</v>
      </c>
      <c r="QCA79" s="1474" t="s">
        <v>1830</v>
      </c>
      <c r="QCB79" s="1474" t="s">
        <v>1830</v>
      </c>
      <c r="QCC79" s="1474" t="s">
        <v>1830</v>
      </c>
      <c r="QCD79" s="1474" t="s">
        <v>1830</v>
      </c>
      <c r="QCE79" s="1474" t="s">
        <v>1830</v>
      </c>
      <c r="QCF79" s="1474" t="s">
        <v>1830</v>
      </c>
      <c r="QCG79" s="1474" t="s">
        <v>1830</v>
      </c>
      <c r="QCH79" s="1474" t="s">
        <v>1830</v>
      </c>
      <c r="QCI79" s="1474" t="s">
        <v>1830</v>
      </c>
      <c r="QCJ79" s="1474" t="s">
        <v>1830</v>
      </c>
      <c r="QCK79" s="1474" t="s">
        <v>1830</v>
      </c>
      <c r="QCL79" s="1474" t="s">
        <v>1830</v>
      </c>
      <c r="QCM79" s="1474" t="s">
        <v>1830</v>
      </c>
      <c r="QCN79" s="1474" t="s">
        <v>1830</v>
      </c>
      <c r="QCO79" s="1474" t="s">
        <v>1830</v>
      </c>
      <c r="QCP79" s="1474" t="s">
        <v>1830</v>
      </c>
      <c r="QCQ79" s="1474" t="s">
        <v>1830</v>
      </c>
      <c r="QCR79" s="1474" t="s">
        <v>1830</v>
      </c>
      <c r="QCS79" s="1474" t="s">
        <v>1830</v>
      </c>
      <c r="QCT79" s="1474" t="s">
        <v>1830</v>
      </c>
      <c r="QCU79" s="1474" t="s">
        <v>1830</v>
      </c>
      <c r="QCV79" s="1474" t="s">
        <v>1830</v>
      </c>
      <c r="QCW79" s="1474" t="s">
        <v>1830</v>
      </c>
      <c r="QCX79" s="1474" t="s">
        <v>1830</v>
      </c>
      <c r="QCY79" s="1474" t="s">
        <v>1830</v>
      </c>
      <c r="QCZ79" s="1474" t="s">
        <v>1830</v>
      </c>
      <c r="QDA79" s="1474" t="s">
        <v>1830</v>
      </c>
      <c r="QDB79" s="1474" t="s">
        <v>1830</v>
      </c>
      <c r="QDC79" s="1474" t="s">
        <v>1830</v>
      </c>
      <c r="QDD79" s="1474" t="s">
        <v>1830</v>
      </c>
      <c r="QDE79" s="1474" t="s">
        <v>1830</v>
      </c>
      <c r="QDF79" s="1474" t="s">
        <v>1830</v>
      </c>
      <c r="QDG79" s="1474" t="s">
        <v>1830</v>
      </c>
      <c r="QDH79" s="1474" t="s">
        <v>1830</v>
      </c>
      <c r="QDI79" s="1474" t="s">
        <v>1830</v>
      </c>
      <c r="QDJ79" s="1474" t="s">
        <v>1830</v>
      </c>
      <c r="QDK79" s="1474" t="s">
        <v>1830</v>
      </c>
      <c r="QDL79" s="1474" t="s">
        <v>1830</v>
      </c>
      <c r="QDM79" s="1474" t="s">
        <v>1830</v>
      </c>
      <c r="QDN79" s="1474" t="s">
        <v>1830</v>
      </c>
      <c r="QDO79" s="1474" t="s">
        <v>1830</v>
      </c>
      <c r="QDP79" s="1474" t="s">
        <v>1830</v>
      </c>
      <c r="QDQ79" s="1474" t="s">
        <v>1830</v>
      </c>
      <c r="QDR79" s="1474" t="s">
        <v>1830</v>
      </c>
      <c r="QDS79" s="1474" t="s">
        <v>1830</v>
      </c>
      <c r="QDT79" s="1474" t="s">
        <v>1830</v>
      </c>
      <c r="QDU79" s="1474" t="s">
        <v>1830</v>
      </c>
      <c r="QDV79" s="1474" t="s">
        <v>1830</v>
      </c>
      <c r="QDW79" s="1474" t="s">
        <v>1830</v>
      </c>
      <c r="QDX79" s="1474" t="s">
        <v>1830</v>
      </c>
      <c r="QDY79" s="1474" t="s">
        <v>1830</v>
      </c>
      <c r="QDZ79" s="1474" t="s">
        <v>1830</v>
      </c>
      <c r="QEA79" s="1474" t="s">
        <v>1830</v>
      </c>
      <c r="QEB79" s="1474" t="s">
        <v>1830</v>
      </c>
      <c r="QEC79" s="1474" t="s">
        <v>1830</v>
      </c>
      <c r="QED79" s="1474" t="s">
        <v>1830</v>
      </c>
      <c r="QEE79" s="1474" t="s">
        <v>1830</v>
      </c>
      <c r="QEF79" s="1474" t="s">
        <v>1830</v>
      </c>
      <c r="QEG79" s="1474" t="s">
        <v>1830</v>
      </c>
      <c r="QEH79" s="1474" t="s">
        <v>1830</v>
      </c>
      <c r="QEI79" s="1474" t="s">
        <v>1830</v>
      </c>
      <c r="QEJ79" s="1474" t="s">
        <v>1830</v>
      </c>
      <c r="QEK79" s="1474" t="s">
        <v>1830</v>
      </c>
      <c r="QEL79" s="1474" t="s">
        <v>1830</v>
      </c>
      <c r="QEM79" s="1474" t="s">
        <v>1830</v>
      </c>
      <c r="QEN79" s="1474" t="s">
        <v>1830</v>
      </c>
      <c r="QEO79" s="1474" t="s">
        <v>1830</v>
      </c>
      <c r="QEP79" s="1474" t="s">
        <v>1830</v>
      </c>
      <c r="QEQ79" s="1474" t="s">
        <v>1830</v>
      </c>
      <c r="QER79" s="1474" t="s">
        <v>1830</v>
      </c>
      <c r="QES79" s="1474" t="s">
        <v>1830</v>
      </c>
      <c r="QET79" s="1474" t="s">
        <v>1830</v>
      </c>
      <c r="QEU79" s="1474" t="s">
        <v>1830</v>
      </c>
      <c r="QEV79" s="1474" t="s">
        <v>1830</v>
      </c>
      <c r="QEW79" s="1474" t="s">
        <v>1830</v>
      </c>
      <c r="QEX79" s="1474" t="s">
        <v>1830</v>
      </c>
      <c r="QEY79" s="1474" t="s">
        <v>1830</v>
      </c>
      <c r="QEZ79" s="1474" t="s">
        <v>1830</v>
      </c>
      <c r="QFA79" s="1474" t="s">
        <v>1830</v>
      </c>
      <c r="QFB79" s="1474" t="s">
        <v>1830</v>
      </c>
      <c r="QFC79" s="1474" t="s">
        <v>1830</v>
      </c>
      <c r="QFD79" s="1474" t="s">
        <v>1830</v>
      </c>
      <c r="QFE79" s="1474" t="s">
        <v>1830</v>
      </c>
      <c r="QFF79" s="1474" t="s">
        <v>1830</v>
      </c>
      <c r="QFG79" s="1474" t="s">
        <v>1830</v>
      </c>
      <c r="QFH79" s="1474" t="s">
        <v>1830</v>
      </c>
      <c r="QFI79" s="1474" t="s">
        <v>1830</v>
      </c>
      <c r="QFJ79" s="1474" t="s">
        <v>1830</v>
      </c>
      <c r="QFK79" s="1474" t="s">
        <v>1830</v>
      </c>
      <c r="QFL79" s="1474" t="s">
        <v>1830</v>
      </c>
      <c r="QFM79" s="1474" t="s">
        <v>1830</v>
      </c>
      <c r="QFN79" s="1474" t="s">
        <v>1830</v>
      </c>
      <c r="QFO79" s="1474" t="s">
        <v>1830</v>
      </c>
      <c r="QFP79" s="1474" t="s">
        <v>1830</v>
      </c>
      <c r="QFQ79" s="1474" t="s">
        <v>1830</v>
      </c>
      <c r="QFR79" s="1474" t="s">
        <v>1830</v>
      </c>
      <c r="QFS79" s="1474" t="s">
        <v>1830</v>
      </c>
      <c r="QFT79" s="1474" t="s">
        <v>1830</v>
      </c>
      <c r="QFU79" s="1474" t="s">
        <v>1830</v>
      </c>
      <c r="QFV79" s="1474" t="s">
        <v>1830</v>
      </c>
      <c r="QFW79" s="1474" t="s">
        <v>1830</v>
      </c>
      <c r="QFX79" s="1474" t="s">
        <v>1830</v>
      </c>
      <c r="QFY79" s="1474" t="s">
        <v>1830</v>
      </c>
      <c r="QFZ79" s="1474" t="s">
        <v>1830</v>
      </c>
      <c r="QGA79" s="1474" t="s">
        <v>1830</v>
      </c>
      <c r="QGB79" s="1474" t="s">
        <v>1830</v>
      </c>
      <c r="QGC79" s="1474" t="s">
        <v>1830</v>
      </c>
      <c r="QGD79" s="1474" t="s">
        <v>1830</v>
      </c>
      <c r="QGE79" s="1474" t="s">
        <v>1830</v>
      </c>
      <c r="QGF79" s="1474" t="s">
        <v>1830</v>
      </c>
      <c r="QGG79" s="1474" t="s">
        <v>1830</v>
      </c>
      <c r="QGH79" s="1474" t="s">
        <v>1830</v>
      </c>
      <c r="QGI79" s="1474" t="s">
        <v>1830</v>
      </c>
      <c r="QGJ79" s="1474" t="s">
        <v>1830</v>
      </c>
      <c r="QGK79" s="1474" t="s">
        <v>1830</v>
      </c>
      <c r="QGL79" s="1474" t="s">
        <v>1830</v>
      </c>
      <c r="QGM79" s="1474" t="s">
        <v>1830</v>
      </c>
      <c r="QGN79" s="1474" t="s">
        <v>1830</v>
      </c>
      <c r="QGO79" s="1474" t="s">
        <v>1830</v>
      </c>
      <c r="QGP79" s="1474" t="s">
        <v>1830</v>
      </c>
      <c r="QGQ79" s="1474" t="s">
        <v>1830</v>
      </c>
      <c r="QGR79" s="1474" t="s">
        <v>1830</v>
      </c>
      <c r="QGS79" s="1474" t="s">
        <v>1830</v>
      </c>
      <c r="QGT79" s="1474" t="s">
        <v>1830</v>
      </c>
      <c r="QGU79" s="1474" t="s">
        <v>1830</v>
      </c>
      <c r="QGV79" s="1474" t="s">
        <v>1830</v>
      </c>
      <c r="QGW79" s="1474" t="s">
        <v>1830</v>
      </c>
      <c r="QGX79" s="1474" t="s">
        <v>1830</v>
      </c>
      <c r="QGY79" s="1474" t="s">
        <v>1830</v>
      </c>
      <c r="QGZ79" s="1474" t="s">
        <v>1830</v>
      </c>
      <c r="QHA79" s="1474" t="s">
        <v>1830</v>
      </c>
      <c r="QHB79" s="1474" t="s">
        <v>1830</v>
      </c>
      <c r="QHC79" s="1474" t="s">
        <v>1830</v>
      </c>
      <c r="QHD79" s="1474" t="s">
        <v>1830</v>
      </c>
      <c r="QHE79" s="1474" t="s">
        <v>1830</v>
      </c>
      <c r="QHF79" s="1474" t="s">
        <v>1830</v>
      </c>
      <c r="QHG79" s="1474" t="s">
        <v>1830</v>
      </c>
      <c r="QHH79" s="1474" t="s">
        <v>1830</v>
      </c>
      <c r="QHI79" s="1474" t="s">
        <v>1830</v>
      </c>
      <c r="QHJ79" s="1474" t="s">
        <v>1830</v>
      </c>
      <c r="QHK79" s="1474" t="s">
        <v>1830</v>
      </c>
      <c r="QHL79" s="1474" t="s">
        <v>1830</v>
      </c>
      <c r="QHM79" s="1474" t="s">
        <v>1830</v>
      </c>
      <c r="QHN79" s="1474" t="s">
        <v>1830</v>
      </c>
      <c r="QHO79" s="1474" t="s">
        <v>1830</v>
      </c>
      <c r="QHP79" s="1474" t="s">
        <v>1830</v>
      </c>
      <c r="QHQ79" s="1474" t="s">
        <v>1830</v>
      </c>
      <c r="QHR79" s="1474" t="s">
        <v>1830</v>
      </c>
      <c r="QHS79" s="1474" t="s">
        <v>1830</v>
      </c>
      <c r="QHT79" s="1474" t="s">
        <v>1830</v>
      </c>
      <c r="QHU79" s="1474" t="s">
        <v>1830</v>
      </c>
      <c r="QHV79" s="1474" t="s">
        <v>1830</v>
      </c>
      <c r="QHW79" s="1474" t="s">
        <v>1830</v>
      </c>
      <c r="QHX79" s="1474" t="s">
        <v>1830</v>
      </c>
      <c r="QHY79" s="1474" t="s">
        <v>1830</v>
      </c>
      <c r="QHZ79" s="1474" t="s">
        <v>1830</v>
      </c>
      <c r="QIA79" s="1474" t="s">
        <v>1830</v>
      </c>
      <c r="QIB79" s="1474" t="s">
        <v>1830</v>
      </c>
      <c r="QIC79" s="1474" t="s">
        <v>1830</v>
      </c>
      <c r="QID79" s="1474" t="s">
        <v>1830</v>
      </c>
      <c r="QIE79" s="1474" t="s">
        <v>1830</v>
      </c>
      <c r="QIF79" s="1474" t="s">
        <v>1830</v>
      </c>
      <c r="QIG79" s="1474" t="s">
        <v>1830</v>
      </c>
      <c r="QIH79" s="1474" t="s">
        <v>1830</v>
      </c>
      <c r="QII79" s="1474" t="s">
        <v>1830</v>
      </c>
      <c r="QIJ79" s="1474" t="s">
        <v>1830</v>
      </c>
      <c r="QIK79" s="1474" t="s">
        <v>1830</v>
      </c>
      <c r="QIL79" s="1474" t="s">
        <v>1830</v>
      </c>
      <c r="QIM79" s="1474" t="s">
        <v>1830</v>
      </c>
      <c r="QIN79" s="1474" t="s">
        <v>1830</v>
      </c>
      <c r="QIO79" s="1474" t="s">
        <v>1830</v>
      </c>
      <c r="QIP79" s="1474" t="s">
        <v>1830</v>
      </c>
      <c r="QIQ79" s="1474" t="s">
        <v>1830</v>
      </c>
      <c r="QIR79" s="1474" t="s">
        <v>1830</v>
      </c>
      <c r="QIS79" s="1474" t="s">
        <v>1830</v>
      </c>
      <c r="QIT79" s="1474" t="s">
        <v>1830</v>
      </c>
      <c r="QIU79" s="1474" t="s">
        <v>1830</v>
      </c>
      <c r="QIV79" s="1474" t="s">
        <v>1830</v>
      </c>
      <c r="QIW79" s="1474" t="s">
        <v>1830</v>
      </c>
      <c r="QIX79" s="1474" t="s">
        <v>1830</v>
      </c>
      <c r="QIY79" s="1474" t="s">
        <v>1830</v>
      </c>
      <c r="QIZ79" s="1474" t="s">
        <v>1830</v>
      </c>
      <c r="QJA79" s="1474" t="s">
        <v>1830</v>
      </c>
      <c r="QJB79" s="1474" t="s">
        <v>1830</v>
      </c>
      <c r="QJC79" s="1474" t="s">
        <v>1830</v>
      </c>
      <c r="QJD79" s="1474" t="s">
        <v>1830</v>
      </c>
      <c r="QJE79" s="1474" t="s">
        <v>1830</v>
      </c>
      <c r="QJF79" s="1474" t="s">
        <v>1830</v>
      </c>
      <c r="QJG79" s="1474" t="s">
        <v>1830</v>
      </c>
      <c r="QJH79" s="1474" t="s">
        <v>1830</v>
      </c>
      <c r="QJI79" s="1474" t="s">
        <v>1830</v>
      </c>
      <c r="QJJ79" s="1474" t="s">
        <v>1830</v>
      </c>
      <c r="QJK79" s="1474" t="s">
        <v>1830</v>
      </c>
      <c r="QJL79" s="1474" t="s">
        <v>1830</v>
      </c>
      <c r="QJM79" s="1474" t="s">
        <v>1830</v>
      </c>
      <c r="QJN79" s="1474" t="s">
        <v>1830</v>
      </c>
      <c r="QJO79" s="1474" t="s">
        <v>1830</v>
      </c>
      <c r="QJP79" s="1474" t="s">
        <v>1830</v>
      </c>
      <c r="QJQ79" s="1474" t="s">
        <v>1830</v>
      </c>
      <c r="QJR79" s="1474" t="s">
        <v>1830</v>
      </c>
      <c r="QJS79" s="1474" t="s">
        <v>1830</v>
      </c>
      <c r="QJT79" s="1474" t="s">
        <v>1830</v>
      </c>
      <c r="QJU79" s="1474" t="s">
        <v>1830</v>
      </c>
      <c r="QJV79" s="1474" t="s">
        <v>1830</v>
      </c>
      <c r="QJW79" s="1474" t="s">
        <v>1830</v>
      </c>
      <c r="QJX79" s="1474" t="s">
        <v>1830</v>
      </c>
      <c r="QJY79" s="1474" t="s">
        <v>1830</v>
      </c>
      <c r="QJZ79" s="1474" t="s">
        <v>1830</v>
      </c>
      <c r="QKA79" s="1474" t="s">
        <v>1830</v>
      </c>
      <c r="QKB79" s="1474" t="s">
        <v>1830</v>
      </c>
      <c r="QKC79" s="1474" t="s">
        <v>1830</v>
      </c>
      <c r="QKD79" s="1474" t="s">
        <v>1830</v>
      </c>
      <c r="QKE79" s="1474" t="s">
        <v>1830</v>
      </c>
      <c r="QKF79" s="1474" t="s">
        <v>1830</v>
      </c>
      <c r="QKG79" s="1474" t="s">
        <v>1830</v>
      </c>
      <c r="QKH79" s="1474" t="s">
        <v>1830</v>
      </c>
      <c r="QKI79" s="1474" t="s">
        <v>1830</v>
      </c>
      <c r="QKJ79" s="1474" t="s">
        <v>1830</v>
      </c>
      <c r="QKK79" s="1474" t="s">
        <v>1830</v>
      </c>
      <c r="QKL79" s="1474" t="s">
        <v>1830</v>
      </c>
      <c r="QKM79" s="1474" t="s">
        <v>1830</v>
      </c>
      <c r="QKN79" s="1474" t="s">
        <v>1830</v>
      </c>
      <c r="QKO79" s="1474" t="s">
        <v>1830</v>
      </c>
      <c r="QKP79" s="1474" t="s">
        <v>1830</v>
      </c>
      <c r="QKQ79" s="1474" t="s">
        <v>1830</v>
      </c>
      <c r="QKR79" s="1474" t="s">
        <v>1830</v>
      </c>
      <c r="QKS79" s="1474" t="s">
        <v>1830</v>
      </c>
      <c r="QKT79" s="1474" t="s">
        <v>1830</v>
      </c>
      <c r="QKU79" s="1474" t="s">
        <v>1830</v>
      </c>
      <c r="QKV79" s="1474" t="s">
        <v>1830</v>
      </c>
      <c r="QKW79" s="1474" t="s">
        <v>1830</v>
      </c>
      <c r="QKX79" s="1474" t="s">
        <v>1830</v>
      </c>
      <c r="QKY79" s="1474" t="s">
        <v>1830</v>
      </c>
      <c r="QKZ79" s="1474" t="s">
        <v>1830</v>
      </c>
      <c r="QLA79" s="1474" t="s">
        <v>1830</v>
      </c>
      <c r="QLB79" s="1474" t="s">
        <v>1830</v>
      </c>
      <c r="QLC79" s="1474" t="s">
        <v>1830</v>
      </c>
      <c r="QLD79" s="1474" t="s">
        <v>1830</v>
      </c>
      <c r="QLE79" s="1474" t="s">
        <v>1830</v>
      </c>
      <c r="QLF79" s="1474" t="s">
        <v>1830</v>
      </c>
      <c r="QLG79" s="1474" t="s">
        <v>1830</v>
      </c>
      <c r="QLH79" s="1474" t="s">
        <v>1830</v>
      </c>
      <c r="QLI79" s="1474" t="s">
        <v>1830</v>
      </c>
      <c r="QLJ79" s="1474" t="s">
        <v>1830</v>
      </c>
      <c r="QLK79" s="1474" t="s">
        <v>1830</v>
      </c>
      <c r="QLL79" s="1474" t="s">
        <v>1830</v>
      </c>
      <c r="QLM79" s="1474" t="s">
        <v>1830</v>
      </c>
      <c r="QLN79" s="1474" t="s">
        <v>1830</v>
      </c>
      <c r="QLO79" s="1474" t="s">
        <v>1830</v>
      </c>
      <c r="QLP79" s="1474" t="s">
        <v>1830</v>
      </c>
      <c r="QLQ79" s="1474" t="s">
        <v>1830</v>
      </c>
      <c r="QLR79" s="1474" t="s">
        <v>1830</v>
      </c>
      <c r="QLS79" s="1474" t="s">
        <v>1830</v>
      </c>
      <c r="QLT79" s="1474" t="s">
        <v>1830</v>
      </c>
      <c r="QLU79" s="1474" t="s">
        <v>1830</v>
      </c>
      <c r="QLV79" s="1474" t="s">
        <v>1830</v>
      </c>
      <c r="QLW79" s="1474" t="s">
        <v>1830</v>
      </c>
      <c r="QLX79" s="1474" t="s">
        <v>1830</v>
      </c>
      <c r="QLY79" s="1474" t="s">
        <v>1830</v>
      </c>
      <c r="QLZ79" s="1474" t="s">
        <v>1830</v>
      </c>
      <c r="QMA79" s="1474" t="s">
        <v>1830</v>
      </c>
      <c r="QMB79" s="1474" t="s">
        <v>1830</v>
      </c>
      <c r="QMC79" s="1474" t="s">
        <v>1830</v>
      </c>
      <c r="QMD79" s="1474" t="s">
        <v>1830</v>
      </c>
      <c r="QME79" s="1474" t="s">
        <v>1830</v>
      </c>
      <c r="QMF79" s="1474" t="s">
        <v>1830</v>
      </c>
      <c r="QMG79" s="1474" t="s">
        <v>1830</v>
      </c>
      <c r="QMH79" s="1474" t="s">
        <v>1830</v>
      </c>
      <c r="QMI79" s="1474" t="s">
        <v>1830</v>
      </c>
      <c r="QMJ79" s="1474" t="s">
        <v>1830</v>
      </c>
      <c r="QMK79" s="1474" t="s">
        <v>1830</v>
      </c>
      <c r="QML79" s="1474" t="s">
        <v>1830</v>
      </c>
      <c r="QMM79" s="1474" t="s">
        <v>1830</v>
      </c>
      <c r="QMN79" s="1474" t="s">
        <v>1830</v>
      </c>
      <c r="QMO79" s="1474" t="s">
        <v>1830</v>
      </c>
      <c r="QMP79" s="1474" t="s">
        <v>1830</v>
      </c>
      <c r="QMQ79" s="1474" t="s">
        <v>1830</v>
      </c>
      <c r="QMR79" s="1474" t="s">
        <v>1830</v>
      </c>
      <c r="QMS79" s="1474" t="s">
        <v>1830</v>
      </c>
      <c r="QMT79" s="1474" t="s">
        <v>1830</v>
      </c>
      <c r="QMU79" s="1474" t="s">
        <v>1830</v>
      </c>
      <c r="QMV79" s="1474" t="s">
        <v>1830</v>
      </c>
      <c r="QMW79" s="1474" t="s">
        <v>1830</v>
      </c>
      <c r="QMX79" s="1474" t="s">
        <v>1830</v>
      </c>
      <c r="QMY79" s="1474" t="s">
        <v>1830</v>
      </c>
      <c r="QMZ79" s="1474" t="s">
        <v>1830</v>
      </c>
      <c r="QNA79" s="1474" t="s">
        <v>1830</v>
      </c>
      <c r="QNB79" s="1474" t="s">
        <v>1830</v>
      </c>
      <c r="QNC79" s="1474" t="s">
        <v>1830</v>
      </c>
      <c r="QND79" s="1474" t="s">
        <v>1830</v>
      </c>
      <c r="QNE79" s="1474" t="s">
        <v>1830</v>
      </c>
      <c r="QNF79" s="1474" t="s">
        <v>1830</v>
      </c>
      <c r="QNG79" s="1474" t="s">
        <v>1830</v>
      </c>
      <c r="QNH79" s="1474" t="s">
        <v>1830</v>
      </c>
      <c r="QNI79" s="1474" t="s">
        <v>1830</v>
      </c>
      <c r="QNJ79" s="1474" t="s">
        <v>1830</v>
      </c>
      <c r="QNK79" s="1474" t="s">
        <v>1830</v>
      </c>
      <c r="QNL79" s="1474" t="s">
        <v>1830</v>
      </c>
      <c r="QNM79" s="1474" t="s">
        <v>1830</v>
      </c>
      <c r="QNN79" s="1474" t="s">
        <v>1830</v>
      </c>
      <c r="QNO79" s="1474" t="s">
        <v>1830</v>
      </c>
      <c r="QNP79" s="1474" t="s">
        <v>1830</v>
      </c>
      <c r="QNQ79" s="1474" t="s">
        <v>1830</v>
      </c>
      <c r="QNR79" s="1474" t="s">
        <v>1830</v>
      </c>
      <c r="QNS79" s="1474" t="s">
        <v>1830</v>
      </c>
      <c r="QNT79" s="1474" t="s">
        <v>1830</v>
      </c>
      <c r="QNU79" s="1474" t="s">
        <v>1830</v>
      </c>
      <c r="QNV79" s="1474" t="s">
        <v>1830</v>
      </c>
      <c r="QNW79" s="1474" t="s">
        <v>1830</v>
      </c>
      <c r="QNX79" s="1474" t="s">
        <v>1830</v>
      </c>
      <c r="QNY79" s="1474" t="s">
        <v>1830</v>
      </c>
      <c r="QNZ79" s="1474" t="s">
        <v>1830</v>
      </c>
      <c r="QOA79" s="1474" t="s">
        <v>1830</v>
      </c>
      <c r="QOB79" s="1474" t="s">
        <v>1830</v>
      </c>
      <c r="QOC79" s="1474" t="s">
        <v>1830</v>
      </c>
      <c r="QOD79" s="1474" t="s">
        <v>1830</v>
      </c>
      <c r="QOE79" s="1474" t="s">
        <v>1830</v>
      </c>
      <c r="QOF79" s="1474" t="s">
        <v>1830</v>
      </c>
      <c r="QOG79" s="1474" t="s">
        <v>1830</v>
      </c>
      <c r="QOH79" s="1474" t="s">
        <v>1830</v>
      </c>
      <c r="QOI79" s="1474" t="s">
        <v>1830</v>
      </c>
      <c r="QOJ79" s="1474" t="s">
        <v>1830</v>
      </c>
      <c r="QOK79" s="1474" t="s">
        <v>1830</v>
      </c>
      <c r="QOL79" s="1474" t="s">
        <v>1830</v>
      </c>
      <c r="QOM79" s="1474" t="s">
        <v>1830</v>
      </c>
      <c r="QON79" s="1474" t="s">
        <v>1830</v>
      </c>
      <c r="QOO79" s="1474" t="s">
        <v>1830</v>
      </c>
      <c r="QOP79" s="1474" t="s">
        <v>1830</v>
      </c>
      <c r="QOQ79" s="1474" t="s">
        <v>1830</v>
      </c>
      <c r="QOR79" s="1474" t="s">
        <v>1830</v>
      </c>
      <c r="QOS79" s="1474" t="s">
        <v>1830</v>
      </c>
      <c r="QOT79" s="1474" t="s">
        <v>1830</v>
      </c>
      <c r="QOU79" s="1474" t="s">
        <v>1830</v>
      </c>
      <c r="QOV79" s="1474" t="s">
        <v>1830</v>
      </c>
      <c r="QOW79" s="1474" t="s">
        <v>1830</v>
      </c>
      <c r="QOX79" s="1474" t="s">
        <v>1830</v>
      </c>
      <c r="QOY79" s="1474" t="s">
        <v>1830</v>
      </c>
      <c r="QOZ79" s="1474" t="s">
        <v>1830</v>
      </c>
      <c r="QPA79" s="1474" t="s">
        <v>1830</v>
      </c>
      <c r="QPB79" s="1474" t="s">
        <v>1830</v>
      </c>
      <c r="QPC79" s="1474" t="s">
        <v>1830</v>
      </c>
      <c r="QPD79" s="1474" t="s">
        <v>1830</v>
      </c>
      <c r="QPE79" s="1474" t="s">
        <v>1830</v>
      </c>
      <c r="QPF79" s="1474" t="s">
        <v>1830</v>
      </c>
      <c r="QPG79" s="1474" t="s">
        <v>1830</v>
      </c>
      <c r="QPH79" s="1474" t="s">
        <v>1830</v>
      </c>
      <c r="QPI79" s="1474" t="s">
        <v>1830</v>
      </c>
      <c r="QPJ79" s="1474" t="s">
        <v>1830</v>
      </c>
      <c r="QPK79" s="1474" t="s">
        <v>1830</v>
      </c>
      <c r="QPL79" s="1474" t="s">
        <v>1830</v>
      </c>
      <c r="QPM79" s="1474" t="s">
        <v>1830</v>
      </c>
      <c r="QPN79" s="1474" t="s">
        <v>1830</v>
      </c>
      <c r="QPO79" s="1474" t="s">
        <v>1830</v>
      </c>
      <c r="QPP79" s="1474" t="s">
        <v>1830</v>
      </c>
      <c r="QPQ79" s="1474" t="s">
        <v>1830</v>
      </c>
      <c r="QPR79" s="1474" t="s">
        <v>1830</v>
      </c>
      <c r="QPS79" s="1474" t="s">
        <v>1830</v>
      </c>
      <c r="QPT79" s="1474" t="s">
        <v>1830</v>
      </c>
      <c r="QPU79" s="1474" t="s">
        <v>1830</v>
      </c>
      <c r="QPV79" s="1474" t="s">
        <v>1830</v>
      </c>
      <c r="QPW79" s="1474" t="s">
        <v>1830</v>
      </c>
      <c r="QPX79" s="1474" t="s">
        <v>1830</v>
      </c>
      <c r="QPY79" s="1474" t="s">
        <v>1830</v>
      </c>
      <c r="QPZ79" s="1474" t="s">
        <v>1830</v>
      </c>
      <c r="QQA79" s="1474" t="s">
        <v>1830</v>
      </c>
      <c r="QQB79" s="1474" t="s">
        <v>1830</v>
      </c>
      <c r="QQC79" s="1474" t="s">
        <v>1830</v>
      </c>
      <c r="QQD79" s="1474" t="s">
        <v>1830</v>
      </c>
      <c r="QQE79" s="1474" t="s">
        <v>1830</v>
      </c>
      <c r="QQF79" s="1474" t="s">
        <v>1830</v>
      </c>
      <c r="QQG79" s="1474" t="s">
        <v>1830</v>
      </c>
      <c r="QQH79" s="1474" t="s">
        <v>1830</v>
      </c>
      <c r="QQI79" s="1474" t="s">
        <v>1830</v>
      </c>
      <c r="QQJ79" s="1474" t="s">
        <v>1830</v>
      </c>
      <c r="QQK79" s="1474" t="s">
        <v>1830</v>
      </c>
      <c r="QQL79" s="1474" t="s">
        <v>1830</v>
      </c>
      <c r="QQM79" s="1474" t="s">
        <v>1830</v>
      </c>
      <c r="QQN79" s="1474" t="s">
        <v>1830</v>
      </c>
      <c r="QQO79" s="1474" t="s">
        <v>1830</v>
      </c>
      <c r="QQP79" s="1474" t="s">
        <v>1830</v>
      </c>
      <c r="QQQ79" s="1474" t="s">
        <v>1830</v>
      </c>
      <c r="QQR79" s="1474" t="s">
        <v>1830</v>
      </c>
      <c r="QQS79" s="1474" t="s">
        <v>1830</v>
      </c>
      <c r="QQT79" s="1474" t="s">
        <v>1830</v>
      </c>
      <c r="QQU79" s="1474" t="s">
        <v>1830</v>
      </c>
      <c r="QQV79" s="1474" t="s">
        <v>1830</v>
      </c>
      <c r="QQW79" s="1474" t="s">
        <v>1830</v>
      </c>
      <c r="QQX79" s="1474" t="s">
        <v>1830</v>
      </c>
      <c r="QQY79" s="1474" t="s">
        <v>1830</v>
      </c>
      <c r="QQZ79" s="1474" t="s">
        <v>1830</v>
      </c>
      <c r="QRA79" s="1474" t="s">
        <v>1830</v>
      </c>
      <c r="QRB79" s="1474" t="s">
        <v>1830</v>
      </c>
      <c r="QRC79" s="1474" t="s">
        <v>1830</v>
      </c>
      <c r="QRD79" s="1474" t="s">
        <v>1830</v>
      </c>
      <c r="QRE79" s="1474" t="s">
        <v>1830</v>
      </c>
      <c r="QRF79" s="1474" t="s">
        <v>1830</v>
      </c>
      <c r="QRG79" s="1474" t="s">
        <v>1830</v>
      </c>
      <c r="QRH79" s="1474" t="s">
        <v>1830</v>
      </c>
      <c r="QRI79" s="1474" t="s">
        <v>1830</v>
      </c>
      <c r="QRJ79" s="1474" t="s">
        <v>1830</v>
      </c>
      <c r="QRK79" s="1474" t="s">
        <v>1830</v>
      </c>
      <c r="QRL79" s="1474" t="s">
        <v>1830</v>
      </c>
      <c r="QRM79" s="1474" t="s">
        <v>1830</v>
      </c>
      <c r="QRN79" s="1474" t="s">
        <v>1830</v>
      </c>
      <c r="QRO79" s="1474" t="s">
        <v>1830</v>
      </c>
      <c r="QRP79" s="1474" t="s">
        <v>1830</v>
      </c>
      <c r="QRQ79" s="1474" t="s">
        <v>1830</v>
      </c>
      <c r="QRR79" s="1474" t="s">
        <v>1830</v>
      </c>
      <c r="QRS79" s="1474" t="s">
        <v>1830</v>
      </c>
      <c r="QRT79" s="1474" t="s">
        <v>1830</v>
      </c>
      <c r="QRU79" s="1474" t="s">
        <v>1830</v>
      </c>
      <c r="QRV79" s="1474" t="s">
        <v>1830</v>
      </c>
      <c r="QRW79" s="1474" t="s">
        <v>1830</v>
      </c>
      <c r="QRX79" s="1474" t="s">
        <v>1830</v>
      </c>
      <c r="QRY79" s="1474" t="s">
        <v>1830</v>
      </c>
      <c r="QRZ79" s="1474" t="s">
        <v>1830</v>
      </c>
      <c r="QSA79" s="1474" t="s">
        <v>1830</v>
      </c>
      <c r="QSB79" s="1474" t="s">
        <v>1830</v>
      </c>
      <c r="QSC79" s="1474" t="s">
        <v>1830</v>
      </c>
      <c r="QSD79" s="1474" t="s">
        <v>1830</v>
      </c>
      <c r="QSE79" s="1474" t="s">
        <v>1830</v>
      </c>
      <c r="QSF79" s="1474" t="s">
        <v>1830</v>
      </c>
      <c r="QSG79" s="1474" t="s">
        <v>1830</v>
      </c>
      <c r="QSH79" s="1474" t="s">
        <v>1830</v>
      </c>
      <c r="QSI79" s="1474" t="s">
        <v>1830</v>
      </c>
      <c r="QSJ79" s="1474" t="s">
        <v>1830</v>
      </c>
      <c r="QSK79" s="1474" t="s">
        <v>1830</v>
      </c>
      <c r="QSL79" s="1474" t="s">
        <v>1830</v>
      </c>
      <c r="QSM79" s="1474" t="s">
        <v>1830</v>
      </c>
      <c r="QSN79" s="1474" t="s">
        <v>1830</v>
      </c>
      <c r="QSO79" s="1474" t="s">
        <v>1830</v>
      </c>
      <c r="QSP79" s="1474" t="s">
        <v>1830</v>
      </c>
      <c r="QSQ79" s="1474" t="s">
        <v>1830</v>
      </c>
      <c r="QSR79" s="1474" t="s">
        <v>1830</v>
      </c>
      <c r="QSS79" s="1474" t="s">
        <v>1830</v>
      </c>
      <c r="QST79" s="1474" t="s">
        <v>1830</v>
      </c>
      <c r="QSU79" s="1474" t="s">
        <v>1830</v>
      </c>
      <c r="QSV79" s="1474" t="s">
        <v>1830</v>
      </c>
      <c r="QSW79" s="1474" t="s">
        <v>1830</v>
      </c>
      <c r="QSX79" s="1474" t="s">
        <v>1830</v>
      </c>
      <c r="QSY79" s="1474" t="s">
        <v>1830</v>
      </c>
      <c r="QSZ79" s="1474" t="s">
        <v>1830</v>
      </c>
      <c r="QTA79" s="1474" t="s">
        <v>1830</v>
      </c>
      <c r="QTB79" s="1474" t="s">
        <v>1830</v>
      </c>
      <c r="QTC79" s="1474" t="s">
        <v>1830</v>
      </c>
      <c r="QTD79" s="1474" t="s">
        <v>1830</v>
      </c>
      <c r="QTE79" s="1474" t="s">
        <v>1830</v>
      </c>
      <c r="QTF79" s="1474" t="s">
        <v>1830</v>
      </c>
      <c r="QTG79" s="1474" t="s">
        <v>1830</v>
      </c>
      <c r="QTH79" s="1474" t="s">
        <v>1830</v>
      </c>
      <c r="QTI79" s="1474" t="s">
        <v>1830</v>
      </c>
      <c r="QTJ79" s="1474" t="s">
        <v>1830</v>
      </c>
      <c r="QTK79" s="1474" t="s">
        <v>1830</v>
      </c>
      <c r="QTL79" s="1474" t="s">
        <v>1830</v>
      </c>
      <c r="QTM79" s="1474" t="s">
        <v>1830</v>
      </c>
      <c r="QTN79" s="1474" t="s">
        <v>1830</v>
      </c>
      <c r="QTO79" s="1474" t="s">
        <v>1830</v>
      </c>
      <c r="QTP79" s="1474" t="s">
        <v>1830</v>
      </c>
      <c r="QTQ79" s="1474" t="s">
        <v>1830</v>
      </c>
      <c r="QTR79" s="1474" t="s">
        <v>1830</v>
      </c>
      <c r="QTS79" s="1474" t="s">
        <v>1830</v>
      </c>
      <c r="QTT79" s="1474" t="s">
        <v>1830</v>
      </c>
      <c r="QTU79" s="1474" t="s">
        <v>1830</v>
      </c>
      <c r="QTV79" s="1474" t="s">
        <v>1830</v>
      </c>
      <c r="QTW79" s="1474" t="s">
        <v>1830</v>
      </c>
      <c r="QTX79" s="1474" t="s">
        <v>1830</v>
      </c>
      <c r="QTY79" s="1474" t="s">
        <v>1830</v>
      </c>
      <c r="QTZ79" s="1474" t="s">
        <v>1830</v>
      </c>
      <c r="QUA79" s="1474" t="s">
        <v>1830</v>
      </c>
      <c r="QUB79" s="1474" t="s">
        <v>1830</v>
      </c>
      <c r="QUC79" s="1474" t="s">
        <v>1830</v>
      </c>
      <c r="QUD79" s="1474" t="s">
        <v>1830</v>
      </c>
      <c r="QUE79" s="1474" t="s">
        <v>1830</v>
      </c>
      <c r="QUF79" s="1474" t="s">
        <v>1830</v>
      </c>
      <c r="QUG79" s="1474" t="s">
        <v>1830</v>
      </c>
      <c r="QUH79" s="1474" t="s">
        <v>1830</v>
      </c>
      <c r="QUI79" s="1474" t="s">
        <v>1830</v>
      </c>
      <c r="QUJ79" s="1474" t="s">
        <v>1830</v>
      </c>
      <c r="QUK79" s="1474" t="s">
        <v>1830</v>
      </c>
      <c r="QUL79" s="1474" t="s">
        <v>1830</v>
      </c>
      <c r="QUM79" s="1474" t="s">
        <v>1830</v>
      </c>
      <c r="QUN79" s="1474" t="s">
        <v>1830</v>
      </c>
      <c r="QUO79" s="1474" t="s">
        <v>1830</v>
      </c>
      <c r="QUP79" s="1474" t="s">
        <v>1830</v>
      </c>
      <c r="QUQ79" s="1474" t="s">
        <v>1830</v>
      </c>
      <c r="QUR79" s="1474" t="s">
        <v>1830</v>
      </c>
      <c r="QUS79" s="1474" t="s">
        <v>1830</v>
      </c>
      <c r="QUT79" s="1474" t="s">
        <v>1830</v>
      </c>
      <c r="QUU79" s="1474" t="s">
        <v>1830</v>
      </c>
      <c r="QUV79" s="1474" t="s">
        <v>1830</v>
      </c>
      <c r="QUW79" s="1474" t="s">
        <v>1830</v>
      </c>
      <c r="QUX79" s="1474" t="s">
        <v>1830</v>
      </c>
      <c r="QUY79" s="1474" t="s">
        <v>1830</v>
      </c>
      <c r="QUZ79" s="1474" t="s">
        <v>1830</v>
      </c>
      <c r="QVA79" s="1474" t="s">
        <v>1830</v>
      </c>
      <c r="QVB79" s="1474" t="s">
        <v>1830</v>
      </c>
      <c r="QVC79" s="1474" t="s">
        <v>1830</v>
      </c>
      <c r="QVD79" s="1474" t="s">
        <v>1830</v>
      </c>
      <c r="QVE79" s="1474" t="s">
        <v>1830</v>
      </c>
      <c r="QVF79" s="1474" t="s">
        <v>1830</v>
      </c>
      <c r="QVG79" s="1474" t="s">
        <v>1830</v>
      </c>
      <c r="QVH79" s="1474" t="s">
        <v>1830</v>
      </c>
      <c r="QVI79" s="1474" t="s">
        <v>1830</v>
      </c>
      <c r="QVJ79" s="1474" t="s">
        <v>1830</v>
      </c>
      <c r="QVK79" s="1474" t="s">
        <v>1830</v>
      </c>
      <c r="QVL79" s="1474" t="s">
        <v>1830</v>
      </c>
      <c r="QVM79" s="1474" t="s">
        <v>1830</v>
      </c>
      <c r="QVN79" s="1474" t="s">
        <v>1830</v>
      </c>
      <c r="QVO79" s="1474" t="s">
        <v>1830</v>
      </c>
      <c r="QVP79" s="1474" t="s">
        <v>1830</v>
      </c>
      <c r="QVQ79" s="1474" t="s">
        <v>1830</v>
      </c>
      <c r="QVR79" s="1474" t="s">
        <v>1830</v>
      </c>
      <c r="QVS79" s="1474" t="s">
        <v>1830</v>
      </c>
      <c r="QVT79" s="1474" t="s">
        <v>1830</v>
      </c>
      <c r="QVU79" s="1474" t="s">
        <v>1830</v>
      </c>
      <c r="QVV79" s="1474" t="s">
        <v>1830</v>
      </c>
      <c r="QVW79" s="1474" t="s">
        <v>1830</v>
      </c>
      <c r="QVX79" s="1474" t="s">
        <v>1830</v>
      </c>
      <c r="QVY79" s="1474" t="s">
        <v>1830</v>
      </c>
      <c r="QVZ79" s="1474" t="s">
        <v>1830</v>
      </c>
      <c r="QWA79" s="1474" t="s">
        <v>1830</v>
      </c>
      <c r="QWB79" s="1474" t="s">
        <v>1830</v>
      </c>
      <c r="QWC79" s="1474" t="s">
        <v>1830</v>
      </c>
      <c r="QWD79" s="1474" t="s">
        <v>1830</v>
      </c>
      <c r="QWE79" s="1474" t="s">
        <v>1830</v>
      </c>
      <c r="QWF79" s="1474" t="s">
        <v>1830</v>
      </c>
      <c r="QWG79" s="1474" t="s">
        <v>1830</v>
      </c>
      <c r="QWH79" s="1474" t="s">
        <v>1830</v>
      </c>
      <c r="QWI79" s="1474" t="s">
        <v>1830</v>
      </c>
      <c r="QWJ79" s="1474" t="s">
        <v>1830</v>
      </c>
      <c r="QWK79" s="1474" t="s">
        <v>1830</v>
      </c>
      <c r="QWL79" s="1474" t="s">
        <v>1830</v>
      </c>
      <c r="QWM79" s="1474" t="s">
        <v>1830</v>
      </c>
      <c r="QWN79" s="1474" t="s">
        <v>1830</v>
      </c>
      <c r="QWO79" s="1474" t="s">
        <v>1830</v>
      </c>
      <c r="QWP79" s="1474" t="s">
        <v>1830</v>
      </c>
      <c r="QWQ79" s="1474" t="s">
        <v>1830</v>
      </c>
      <c r="QWR79" s="1474" t="s">
        <v>1830</v>
      </c>
      <c r="QWS79" s="1474" t="s">
        <v>1830</v>
      </c>
      <c r="QWT79" s="1474" t="s">
        <v>1830</v>
      </c>
      <c r="QWU79" s="1474" t="s">
        <v>1830</v>
      </c>
      <c r="QWV79" s="1474" t="s">
        <v>1830</v>
      </c>
      <c r="QWW79" s="1474" t="s">
        <v>1830</v>
      </c>
      <c r="QWX79" s="1474" t="s">
        <v>1830</v>
      </c>
      <c r="QWY79" s="1474" t="s">
        <v>1830</v>
      </c>
      <c r="QWZ79" s="1474" t="s">
        <v>1830</v>
      </c>
      <c r="QXA79" s="1474" t="s">
        <v>1830</v>
      </c>
      <c r="QXB79" s="1474" t="s">
        <v>1830</v>
      </c>
      <c r="QXC79" s="1474" t="s">
        <v>1830</v>
      </c>
      <c r="QXD79" s="1474" t="s">
        <v>1830</v>
      </c>
      <c r="QXE79" s="1474" t="s">
        <v>1830</v>
      </c>
      <c r="QXF79" s="1474" t="s">
        <v>1830</v>
      </c>
      <c r="QXG79" s="1474" t="s">
        <v>1830</v>
      </c>
      <c r="QXH79" s="1474" t="s">
        <v>1830</v>
      </c>
      <c r="QXI79" s="1474" t="s">
        <v>1830</v>
      </c>
      <c r="QXJ79" s="1474" t="s">
        <v>1830</v>
      </c>
      <c r="QXK79" s="1474" t="s">
        <v>1830</v>
      </c>
      <c r="QXL79" s="1474" t="s">
        <v>1830</v>
      </c>
      <c r="QXM79" s="1474" t="s">
        <v>1830</v>
      </c>
      <c r="QXN79" s="1474" t="s">
        <v>1830</v>
      </c>
      <c r="QXO79" s="1474" t="s">
        <v>1830</v>
      </c>
      <c r="QXP79" s="1474" t="s">
        <v>1830</v>
      </c>
      <c r="QXQ79" s="1474" t="s">
        <v>1830</v>
      </c>
      <c r="QXR79" s="1474" t="s">
        <v>1830</v>
      </c>
      <c r="QXS79" s="1474" t="s">
        <v>1830</v>
      </c>
      <c r="QXT79" s="1474" t="s">
        <v>1830</v>
      </c>
      <c r="QXU79" s="1474" t="s">
        <v>1830</v>
      </c>
      <c r="QXV79" s="1474" t="s">
        <v>1830</v>
      </c>
      <c r="QXW79" s="1474" t="s">
        <v>1830</v>
      </c>
      <c r="QXX79" s="1474" t="s">
        <v>1830</v>
      </c>
      <c r="QXY79" s="1474" t="s">
        <v>1830</v>
      </c>
      <c r="QXZ79" s="1474" t="s">
        <v>1830</v>
      </c>
      <c r="QYA79" s="1474" t="s">
        <v>1830</v>
      </c>
      <c r="QYB79" s="1474" t="s">
        <v>1830</v>
      </c>
      <c r="QYC79" s="1474" t="s">
        <v>1830</v>
      </c>
      <c r="QYD79" s="1474" t="s">
        <v>1830</v>
      </c>
      <c r="QYE79" s="1474" t="s">
        <v>1830</v>
      </c>
      <c r="QYF79" s="1474" t="s">
        <v>1830</v>
      </c>
      <c r="QYG79" s="1474" t="s">
        <v>1830</v>
      </c>
      <c r="QYH79" s="1474" t="s">
        <v>1830</v>
      </c>
      <c r="QYI79" s="1474" t="s">
        <v>1830</v>
      </c>
      <c r="QYJ79" s="1474" t="s">
        <v>1830</v>
      </c>
      <c r="QYK79" s="1474" t="s">
        <v>1830</v>
      </c>
      <c r="QYL79" s="1474" t="s">
        <v>1830</v>
      </c>
      <c r="QYM79" s="1474" t="s">
        <v>1830</v>
      </c>
      <c r="QYN79" s="1474" t="s">
        <v>1830</v>
      </c>
      <c r="QYO79" s="1474" t="s">
        <v>1830</v>
      </c>
      <c r="QYP79" s="1474" t="s">
        <v>1830</v>
      </c>
      <c r="QYQ79" s="1474" t="s">
        <v>1830</v>
      </c>
      <c r="QYR79" s="1474" t="s">
        <v>1830</v>
      </c>
      <c r="QYS79" s="1474" t="s">
        <v>1830</v>
      </c>
      <c r="QYT79" s="1474" t="s">
        <v>1830</v>
      </c>
      <c r="QYU79" s="1474" t="s">
        <v>1830</v>
      </c>
      <c r="QYV79" s="1474" t="s">
        <v>1830</v>
      </c>
      <c r="QYW79" s="1474" t="s">
        <v>1830</v>
      </c>
      <c r="QYX79" s="1474" t="s">
        <v>1830</v>
      </c>
      <c r="QYY79" s="1474" t="s">
        <v>1830</v>
      </c>
      <c r="QYZ79" s="1474" t="s">
        <v>1830</v>
      </c>
      <c r="QZA79" s="1474" t="s">
        <v>1830</v>
      </c>
      <c r="QZB79" s="1474" t="s">
        <v>1830</v>
      </c>
      <c r="QZC79" s="1474" t="s">
        <v>1830</v>
      </c>
      <c r="QZD79" s="1474" t="s">
        <v>1830</v>
      </c>
      <c r="QZE79" s="1474" t="s">
        <v>1830</v>
      </c>
      <c r="QZF79" s="1474" t="s">
        <v>1830</v>
      </c>
      <c r="QZG79" s="1474" t="s">
        <v>1830</v>
      </c>
      <c r="QZH79" s="1474" t="s">
        <v>1830</v>
      </c>
      <c r="QZI79" s="1474" t="s">
        <v>1830</v>
      </c>
      <c r="QZJ79" s="1474" t="s">
        <v>1830</v>
      </c>
      <c r="QZK79" s="1474" t="s">
        <v>1830</v>
      </c>
      <c r="QZL79" s="1474" t="s">
        <v>1830</v>
      </c>
      <c r="QZM79" s="1474" t="s">
        <v>1830</v>
      </c>
      <c r="QZN79" s="1474" t="s">
        <v>1830</v>
      </c>
      <c r="QZO79" s="1474" t="s">
        <v>1830</v>
      </c>
      <c r="QZP79" s="1474" t="s">
        <v>1830</v>
      </c>
      <c r="QZQ79" s="1474" t="s">
        <v>1830</v>
      </c>
      <c r="QZR79" s="1474" t="s">
        <v>1830</v>
      </c>
      <c r="QZS79" s="1474" t="s">
        <v>1830</v>
      </c>
      <c r="QZT79" s="1474" t="s">
        <v>1830</v>
      </c>
      <c r="QZU79" s="1474" t="s">
        <v>1830</v>
      </c>
      <c r="QZV79" s="1474" t="s">
        <v>1830</v>
      </c>
      <c r="QZW79" s="1474" t="s">
        <v>1830</v>
      </c>
      <c r="QZX79" s="1474" t="s">
        <v>1830</v>
      </c>
      <c r="QZY79" s="1474" t="s">
        <v>1830</v>
      </c>
      <c r="QZZ79" s="1474" t="s">
        <v>1830</v>
      </c>
      <c r="RAA79" s="1474" t="s">
        <v>1830</v>
      </c>
      <c r="RAB79" s="1474" t="s">
        <v>1830</v>
      </c>
      <c r="RAC79" s="1474" t="s">
        <v>1830</v>
      </c>
      <c r="RAD79" s="1474" t="s">
        <v>1830</v>
      </c>
      <c r="RAE79" s="1474" t="s">
        <v>1830</v>
      </c>
      <c r="RAF79" s="1474" t="s">
        <v>1830</v>
      </c>
      <c r="RAG79" s="1474" t="s">
        <v>1830</v>
      </c>
      <c r="RAH79" s="1474" t="s">
        <v>1830</v>
      </c>
      <c r="RAI79" s="1474" t="s">
        <v>1830</v>
      </c>
      <c r="RAJ79" s="1474" t="s">
        <v>1830</v>
      </c>
      <c r="RAK79" s="1474" t="s">
        <v>1830</v>
      </c>
      <c r="RAL79" s="1474" t="s">
        <v>1830</v>
      </c>
      <c r="RAM79" s="1474" t="s">
        <v>1830</v>
      </c>
      <c r="RAN79" s="1474" t="s">
        <v>1830</v>
      </c>
      <c r="RAO79" s="1474" t="s">
        <v>1830</v>
      </c>
      <c r="RAP79" s="1474" t="s">
        <v>1830</v>
      </c>
      <c r="RAQ79" s="1474" t="s">
        <v>1830</v>
      </c>
      <c r="RAR79" s="1474" t="s">
        <v>1830</v>
      </c>
      <c r="RAS79" s="1474" t="s">
        <v>1830</v>
      </c>
      <c r="RAT79" s="1474" t="s">
        <v>1830</v>
      </c>
      <c r="RAU79" s="1474" t="s">
        <v>1830</v>
      </c>
      <c r="RAV79" s="1474" t="s">
        <v>1830</v>
      </c>
      <c r="RAW79" s="1474" t="s">
        <v>1830</v>
      </c>
      <c r="RAX79" s="1474" t="s">
        <v>1830</v>
      </c>
      <c r="RAY79" s="1474" t="s">
        <v>1830</v>
      </c>
      <c r="RAZ79" s="1474" t="s">
        <v>1830</v>
      </c>
      <c r="RBA79" s="1474" t="s">
        <v>1830</v>
      </c>
      <c r="RBB79" s="1474" t="s">
        <v>1830</v>
      </c>
      <c r="RBC79" s="1474" t="s">
        <v>1830</v>
      </c>
      <c r="RBD79" s="1474" t="s">
        <v>1830</v>
      </c>
      <c r="RBE79" s="1474" t="s">
        <v>1830</v>
      </c>
      <c r="RBF79" s="1474" t="s">
        <v>1830</v>
      </c>
      <c r="RBG79" s="1474" t="s">
        <v>1830</v>
      </c>
      <c r="RBH79" s="1474" t="s">
        <v>1830</v>
      </c>
      <c r="RBI79" s="1474" t="s">
        <v>1830</v>
      </c>
      <c r="RBJ79" s="1474" t="s">
        <v>1830</v>
      </c>
      <c r="RBK79" s="1474" t="s">
        <v>1830</v>
      </c>
      <c r="RBL79" s="1474" t="s">
        <v>1830</v>
      </c>
      <c r="RBM79" s="1474" t="s">
        <v>1830</v>
      </c>
      <c r="RBN79" s="1474" t="s">
        <v>1830</v>
      </c>
      <c r="RBO79" s="1474" t="s">
        <v>1830</v>
      </c>
      <c r="RBP79" s="1474" t="s">
        <v>1830</v>
      </c>
      <c r="RBQ79" s="1474" t="s">
        <v>1830</v>
      </c>
      <c r="RBR79" s="1474" t="s">
        <v>1830</v>
      </c>
      <c r="RBS79" s="1474" t="s">
        <v>1830</v>
      </c>
      <c r="RBT79" s="1474" t="s">
        <v>1830</v>
      </c>
      <c r="RBU79" s="1474" t="s">
        <v>1830</v>
      </c>
      <c r="RBV79" s="1474" t="s">
        <v>1830</v>
      </c>
      <c r="RBW79" s="1474" t="s">
        <v>1830</v>
      </c>
      <c r="RBX79" s="1474" t="s">
        <v>1830</v>
      </c>
      <c r="RBY79" s="1474" t="s">
        <v>1830</v>
      </c>
      <c r="RBZ79" s="1474" t="s">
        <v>1830</v>
      </c>
      <c r="RCA79" s="1474" t="s">
        <v>1830</v>
      </c>
      <c r="RCB79" s="1474" t="s">
        <v>1830</v>
      </c>
      <c r="RCC79" s="1474" t="s">
        <v>1830</v>
      </c>
      <c r="RCD79" s="1474" t="s">
        <v>1830</v>
      </c>
      <c r="RCE79" s="1474" t="s">
        <v>1830</v>
      </c>
      <c r="RCF79" s="1474" t="s">
        <v>1830</v>
      </c>
      <c r="RCG79" s="1474" t="s">
        <v>1830</v>
      </c>
      <c r="RCH79" s="1474" t="s">
        <v>1830</v>
      </c>
      <c r="RCI79" s="1474" t="s">
        <v>1830</v>
      </c>
      <c r="RCJ79" s="1474" t="s">
        <v>1830</v>
      </c>
      <c r="RCK79" s="1474" t="s">
        <v>1830</v>
      </c>
      <c r="RCL79" s="1474" t="s">
        <v>1830</v>
      </c>
      <c r="RCM79" s="1474" t="s">
        <v>1830</v>
      </c>
      <c r="RCN79" s="1474" t="s">
        <v>1830</v>
      </c>
      <c r="RCO79" s="1474" t="s">
        <v>1830</v>
      </c>
      <c r="RCP79" s="1474" t="s">
        <v>1830</v>
      </c>
      <c r="RCQ79" s="1474" t="s">
        <v>1830</v>
      </c>
      <c r="RCR79" s="1474" t="s">
        <v>1830</v>
      </c>
      <c r="RCS79" s="1474" t="s">
        <v>1830</v>
      </c>
      <c r="RCT79" s="1474" t="s">
        <v>1830</v>
      </c>
      <c r="RCU79" s="1474" t="s">
        <v>1830</v>
      </c>
      <c r="RCV79" s="1474" t="s">
        <v>1830</v>
      </c>
      <c r="RCW79" s="1474" t="s">
        <v>1830</v>
      </c>
      <c r="RCX79" s="1474" t="s">
        <v>1830</v>
      </c>
      <c r="RCY79" s="1474" t="s">
        <v>1830</v>
      </c>
      <c r="RCZ79" s="1474" t="s">
        <v>1830</v>
      </c>
      <c r="RDA79" s="1474" t="s">
        <v>1830</v>
      </c>
      <c r="RDB79" s="1474" t="s">
        <v>1830</v>
      </c>
      <c r="RDC79" s="1474" t="s">
        <v>1830</v>
      </c>
      <c r="RDD79" s="1474" t="s">
        <v>1830</v>
      </c>
      <c r="RDE79" s="1474" t="s">
        <v>1830</v>
      </c>
      <c r="RDF79" s="1474" t="s">
        <v>1830</v>
      </c>
      <c r="RDG79" s="1474" t="s">
        <v>1830</v>
      </c>
      <c r="RDH79" s="1474" t="s">
        <v>1830</v>
      </c>
      <c r="RDI79" s="1474" t="s">
        <v>1830</v>
      </c>
      <c r="RDJ79" s="1474" t="s">
        <v>1830</v>
      </c>
      <c r="RDK79" s="1474" t="s">
        <v>1830</v>
      </c>
      <c r="RDL79" s="1474" t="s">
        <v>1830</v>
      </c>
      <c r="RDM79" s="1474" t="s">
        <v>1830</v>
      </c>
      <c r="RDN79" s="1474" t="s">
        <v>1830</v>
      </c>
      <c r="RDO79" s="1474" t="s">
        <v>1830</v>
      </c>
      <c r="RDP79" s="1474" t="s">
        <v>1830</v>
      </c>
      <c r="RDQ79" s="1474" t="s">
        <v>1830</v>
      </c>
      <c r="RDR79" s="1474" t="s">
        <v>1830</v>
      </c>
      <c r="RDS79" s="1474" t="s">
        <v>1830</v>
      </c>
      <c r="RDT79" s="1474" t="s">
        <v>1830</v>
      </c>
      <c r="RDU79" s="1474" t="s">
        <v>1830</v>
      </c>
      <c r="RDV79" s="1474" t="s">
        <v>1830</v>
      </c>
      <c r="RDW79" s="1474" t="s">
        <v>1830</v>
      </c>
      <c r="RDX79" s="1474" t="s">
        <v>1830</v>
      </c>
      <c r="RDY79" s="1474" t="s">
        <v>1830</v>
      </c>
      <c r="RDZ79" s="1474" t="s">
        <v>1830</v>
      </c>
      <c r="REA79" s="1474" t="s">
        <v>1830</v>
      </c>
      <c r="REB79" s="1474" t="s">
        <v>1830</v>
      </c>
      <c r="REC79" s="1474" t="s">
        <v>1830</v>
      </c>
      <c r="RED79" s="1474" t="s">
        <v>1830</v>
      </c>
      <c r="REE79" s="1474" t="s">
        <v>1830</v>
      </c>
      <c r="REF79" s="1474" t="s">
        <v>1830</v>
      </c>
      <c r="REG79" s="1474" t="s">
        <v>1830</v>
      </c>
      <c r="REH79" s="1474" t="s">
        <v>1830</v>
      </c>
      <c r="REI79" s="1474" t="s">
        <v>1830</v>
      </c>
      <c r="REJ79" s="1474" t="s">
        <v>1830</v>
      </c>
      <c r="REK79" s="1474" t="s">
        <v>1830</v>
      </c>
      <c r="REL79" s="1474" t="s">
        <v>1830</v>
      </c>
      <c r="REM79" s="1474" t="s">
        <v>1830</v>
      </c>
      <c r="REN79" s="1474" t="s">
        <v>1830</v>
      </c>
      <c r="REO79" s="1474" t="s">
        <v>1830</v>
      </c>
      <c r="REP79" s="1474" t="s">
        <v>1830</v>
      </c>
      <c r="REQ79" s="1474" t="s">
        <v>1830</v>
      </c>
      <c r="RER79" s="1474" t="s">
        <v>1830</v>
      </c>
      <c r="RES79" s="1474" t="s">
        <v>1830</v>
      </c>
      <c r="RET79" s="1474" t="s">
        <v>1830</v>
      </c>
      <c r="REU79" s="1474" t="s">
        <v>1830</v>
      </c>
      <c r="REV79" s="1474" t="s">
        <v>1830</v>
      </c>
      <c r="REW79" s="1474" t="s">
        <v>1830</v>
      </c>
      <c r="REX79" s="1474" t="s">
        <v>1830</v>
      </c>
      <c r="REY79" s="1474" t="s">
        <v>1830</v>
      </c>
      <c r="REZ79" s="1474" t="s">
        <v>1830</v>
      </c>
      <c r="RFA79" s="1474" t="s">
        <v>1830</v>
      </c>
      <c r="RFB79" s="1474" t="s">
        <v>1830</v>
      </c>
      <c r="RFC79" s="1474" t="s">
        <v>1830</v>
      </c>
      <c r="RFD79" s="1474" t="s">
        <v>1830</v>
      </c>
      <c r="RFE79" s="1474" t="s">
        <v>1830</v>
      </c>
      <c r="RFF79" s="1474" t="s">
        <v>1830</v>
      </c>
      <c r="RFG79" s="1474" t="s">
        <v>1830</v>
      </c>
      <c r="RFH79" s="1474" t="s">
        <v>1830</v>
      </c>
      <c r="RFI79" s="1474" t="s">
        <v>1830</v>
      </c>
      <c r="RFJ79" s="1474" t="s">
        <v>1830</v>
      </c>
      <c r="RFK79" s="1474" t="s">
        <v>1830</v>
      </c>
      <c r="RFL79" s="1474" t="s">
        <v>1830</v>
      </c>
      <c r="RFM79" s="1474" t="s">
        <v>1830</v>
      </c>
      <c r="RFN79" s="1474" t="s">
        <v>1830</v>
      </c>
      <c r="RFO79" s="1474" t="s">
        <v>1830</v>
      </c>
      <c r="RFP79" s="1474" t="s">
        <v>1830</v>
      </c>
      <c r="RFQ79" s="1474" t="s">
        <v>1830</v>
      </c>
      <c r="RFR79" s="1474" t="s">
        <v>1830</v>
      </c>
      <c r="RFS79" s="1474" t="s">
        <v>1830</v>
      </c>
      <c r="RFT79" s="1474" t="s">
        <v>1830</v>
      </c>
      <c r="RFU79" s="1474" t="s">
        <v>1830</v>
      </c>
      <c r="RFV79" s="1474" t="s">
        <v>1830</v>
      </c>
      <c r="RFW79" s="1474" t="s">
        <v>1830</v>
      </c>
      <c r="RFX79" s="1474" t="s">
        <v>1830</v>
      </c>
      <c r="RFY79" s="1474" t="s">
        <v>1830</v>
      </c>
      <c r="RFZ79" s="1474" t="s">
        <v>1830</v>
      </c>
      <c r="RGA79" s="1474" t="s">
        <v>1830</v>
      </c>
      <c r="RGB79" s="1474" t="s">
        <v>1830</v>
      </c>
      <c r="RGC79" s="1474" t="s">
        <v>1830</v>
      </c>
      <c r="RGD79" s="1474" t="s">
        <v>1830</v>
      </c>
      <c r="RGE79" s="1474" t="s">
        <v>1830</v>
      </c>
      <c r="RGF79" s="1474" t="s">
        <v>1830</v>
      </c>
      <c r="RGG79" s="1474" t="s">
        <v>1830</v>
      </c>
      <c r="RGH79" s="1474" t="s">
        <v>1830</v>
      </c>
      <c r="RGI79" s="1474" t="s">
        <v>1830</v>
      </c>
      <c r="RGJ79" s="1474" t="s">
        <v>1830</v>
      </c>
      <c r="RGK79" s="1474" t="s">
        <v>1830</v>
      </c>
      <c r="RGL79" s="1474" t="s">
        <v>1830</v>
      </c>
      <c r="RGM79" s="1474" t="s">
        <v>1830</v>
      </c>
      <c r="RGN79" s="1474" t="s">
        <v>1830</v>
      </c>
      <c r="RGO79" s="1474" t="s">
        <v>1830</v>
      </c>
      <c r="RGP79" s="1474" t="s">
        <v>1830</v>
      </c>
      <c r="RGQ79" s="1474" t="s">
        <v>1830</v>
      </c>
      <c r="RGR79" s="1474" t="s">
        <v>1830</v>
      </c>
      <c r="RGS79" s="1474" t="s">
        <v>1830</v>
      </c>
      <c r="RGT79" s="1474" t="s">
        <v>1830</v>
      </c>
      <c r="RGU79" s="1474" t="s">
        <v>1830</v>
      </c>
      <c r="RGV79" s="1474" t="s">
        <v>1830</v>
      </c>
      <c r="RGW79" s="1474" t="s">
        <v>1830</v>
      </c>
      <c r="RGX79" s="1474" t="s">
        <v>1830</v>
      </c>
      <c r="RGY79" s="1474" t="s">
        <v>1830</v>
      </c>
      <c r="RGZ79" s="1474" t="s">
        <v>1830</v>
      </c>
      <c r="RHA79" s="1474" t="s">
        <v>1830</v>
      </c>
      <c r="RHB79" s="1474" t="s">
        <v>1830</v>
      </c>
      <c r="RHC79" s="1474" t="s">
        <v>1830</v>
      </c>
      <c r="RHD79" s="1474" t="s">
        <v>1830</v>
      </c>
      <c r="RHE79" s="1474" t="s">
        <v>1830</v>
      </c>
      <c r="RHF79" s="1474" t="s">
        <v>1830</v>
      </c>
      <c r="RHG79" s="1474" t="s">
        <v>1830</v>
      </c>
      <c r="RHH79" s="1474" t="s">
        <v>1830</v>
      </c>
      <c r="RHI79" s="1474" t="s">
        <v>1830</v>
      </c>
      <c r="RHJ79" s="1474" t="s">
        <v>1830</v>
      </c>
      <c r="RHK79" s="1474" t="s">
        <v>1830</v>
      </c>
      <c r="RHL79" s="1474" t="s">
        <v>1830</v>
      </c>
      <c r="RHM79" s="1474" t="s">
        <v>1830</v>
      </c>
      <c r="RHN79" s="1474" t="s">
        <v>1830</v>
      </c>
      <c r="RHO79" s="1474" t="s">
        <v>1830</v>
      </c>
      <c r="RHP79" s="1474" t="s">
        <v>1830</v>
      </c>
      <c r="RHQ79" s="1474" t="s">
        <v>1830</v>
      </c>
      <c r="RHR79" s="1474" t="s">
        <v>1830</v>
      </c>
      <c r="RHS79" s="1474" t="s">
        <v>1830</v>
      </c>
      <c r="RHT79" s="1474" t="s">
        <v>1830</v>
      </c>
      <c r="RHU79" s="1474" t="s">
        <v>1830</v>
      </c>
      <c r="RHV79" s="1474" t="s">
        <v>1830</v>
      </c>
      <c r="RHW79" s="1474" t="s">
        <v>1830</v>
      </c>
      <c r="RHX79" s="1474" t="s">
        <v>1830</v>
      </c>
      <c r="RHY79" s="1474" t="s">
        <v>1830</v>
      </c>
      <c r="RHZ79" s="1474" t="s">
        <v>1830</v>
      </c>
      <c r="RIA79" s="1474" t="s">
        <v>1830</v>
      </c>
      <c r="RIB79" s="1474" t="s">
        <v>1830</v>
      </c>
      <c r="RIC79" s="1474" t="s">
        <v>1830</v>
      </c>
      <c r="RID79" s="1474" t="s">
        <v>1830</v>
      </c>
      <c r="RIE79" s="1474" t="s">
        <v>1830</v>
      </c>
      <c r="RIF79" s="1474" t="s">
        <v>1830</v>
      </c>
      <c r="RIG79" s="1474" t="s">
        <v>1830</v>
      </c>
      <c r="RIH79" s="1474" t="s">
        <v>1830</v>
      </c>
      <c r="RII79" s="1474" t="s">
        <v>1830</v>
      </c>
      <c r="RIJ79" s="1474" t="s">
        <v>1830</v>
      </c>
      <c r="RIK79" s="1474" t="s">
        <v>1830</v>
      </c>
      <c r="RIL79" s="1474" t="s">
        <v>1830</v>
      </c>
      <c r="RIM79" s="1474" t="s">
        <v>1830</v>
      </c>
      <c r="RIN79" s="1474" t="s">
        <v>1830</v>
      </c>
      <c r="RIO79" s="1474" t="s">
        <v>1830</v>
      </c>
      <c r="RIP79" s="1474" t="s">
        <v>1830</v>
      </c>
      <c r="RIQ79" s="1474" t="s">
        <v>1830</v>
      </c>
      <c r="RIR79" s="1474" t="s">
        <v>1830</v>
      </c>
      <c r="RIS79" s="1474" t="s">
        <v>1830</v>
      </c>
      <c r="RIT79" s="1474" t="s">
        <v>1830</v>
      </c>
      <c r="RIU79" s="1474" t="s">
        <v>1830</v>
      </c>
      <c r="RIV79" s="1474" t="s">
        <v>1830</v>
      </c>
      <c r="RIW79" s="1474" t="s">
        <v>1830</v>
      </c>
      <c r="RIX79" s="1474" t="s">
        <v>1830</v>
      </c>
      <c r="RIY79" s="1474" t="s">
        <v>1830</v>
      </c>
      <c r="RIZ79" s="1474" t="s">
        <v>1830</v>
      </c>
      <c r="RJA79" s="1474" t="s">
        <v>1830</v>
      </c>
      <c r="RJB79" s="1474" t="s">
        <v>1830</v>
      </c>
      <c r="RJC79" s="1474" t="s">
        <v>1830</v>
      </c>
      <c r="RJD79" s="1474" t="s">
        <v>1830</v>
      </c>
      <c r="RJE79" s="1474" t="s">
        <v>1830</v>
      </c>
      <c r="RJF79" s="1474" t="s">
        <v>1830</v>
      </c>
      <c r="RJG79" s="1474" t="s">
        <v>1830</v>
      </c>
      <c r="RJH79" s="1474" t="s">
        <v>1830</v>
      </c>
      <c r="RJI79" s="1474" t="s">
        <v>1830</v>
      </c>
      <c r="RJJ79" s="1474" t="s">
        <v>1830</v>
      </c>
      <c r="RJK79" s="1474" t="s">
        <v>1830</v>
      </c>
      <c r="RJL79" s="1474" t="s">
        <v>1830</v>
      </c>
      <c r="RJM79" s="1474" t="s">
        <v>1830</v>
      </c>
      <c r="RJN79" s="1474" t="s">
        <v>1830</v>
      </c>
      <c r="RJO79" s="1474" t="s">
        <v>1830</v>
      </c>
      <c r="RJP79" s="1474" t="s">
        <v>1830</v>
      </c>
      <c r="RJQ79" s="1474" t="s">
        <v>1830</v>
      </c>
      <c r="RJR79" s="1474" t="s">
        <v>1830</v>
      </c>
      <c r="RJS79" s="1474" t="s">
        <v>1830</v>
      </c>
      <c r="RJT79" s="1474" t="s">
        <v>1830</v>
      </c>
      <c r="RJU79" s="1474" t="s">
        <v>1830</v>
      </c>
      <c r="RJV79" s="1474" t="s">
        <v>1830</v>
      </c>
      <c r="RJW79" s="1474" t="s">
        <v>1830</v>
      </c>
      <c r="RJX79" s="1474" t="s">
        <v>1830</v>
      </c>
      <c r="RJY79" s="1474" t="s">
        <v>1830</v>
      </c>
      <c r="RJZ79" s="1474" t="s">
        <v>1830</v>
      </c>
      <c r="RKA79" s="1474" t="s">
        <v>1830</v>
      </c>
      <c r="RKB79" s="1474" t="s">
        <v>1830</v>
      </c>
      <c r="RKC79" s="1474" t="s">
        <v>1830</v>
      </c>
      <c r="RKD79" s="1474" t="s">
        <v>1830</v>
      </c>
      <c r="RKE79" s="1474" t="s">
        <v>1830</v>
      </c>
      <c r="RKF79" s="1474" t="s">
        <v>1830</v>
      </c>
      <c r="RKG79" s="1474" t="s">
        <v>1830</v>
      </c>
      <c r="RKH79" s="1474" t="s">
        <v>1830</v>
      </c>
      <c r="RKI79" s="1474" t="s">
        <v>1830</v>
      </c>
      <c r="RKJ79" s="1474" t="s">
        <v>1830</v>
      </c>
      <c r="RKK79" s="1474" t="s">
        <v>1830</v>
      </c>
      <c r="RKL79" s="1474" t="s">
        <v>1830</v>
      </c>
      <c r="RKM79" s="1474" t="s">
        <v>1830</v>
      </c>
      <c r="RKN79" s="1474" t="s">
        <v>1830</v>
      </c>
      <c r="RKO79" s="1474" t="s">
        <v>1830</v>
      </c>
      <c r="RKP79" s="1474" t="s">
        <v>1830</v>
      </c>
      <c r="RKQ79" s="1474" t="s">
        <v>1830</v>
      </c>
      <c r="RKR79" s="1474" t="s">
        <v>1830</v>
      </c>
      <c r="RKS79" s="1474" t="s">
        <v>1830</v>
      </c>
      <c r="RKT79" s="1474" t="s">
        <v>1830</v>
      </c>
      <c r="RKU79" s="1474" t="s">
        <v>1830</v>
      </c>
      <c r="RKV79" s="1474" t="s">
        <v>1830</v>
      </c>
      <c r="RKW79" s="1474" t="s">
        <v>1830</v>
      </c>
      <c r="RKX79" s="1474" t="s">
        <v>1830</v>
      </c>
      <c r="RKY79" s="1474" t="s">
        <v>1830</v>
      </c>
      <c r="RKZ79" s="1474" t="s">
        <v>1830</v>
      </c>
      <c r="RLA79" s="1474" t="s">
        <v>1830</v>
      </c>
      <c r="RLB79" s="1474" t="s">
        <v>1830</v>
      </c>
      <c r="RLC79" s="1474" t="s">
        <v>1830</v>
      </c>
      <c r="RLD79" s="1474" t="s">
        <v>1830</v>
      </c>
      <c r="RLE79" s="1474" t="s">
        <v>1830</v>
      </c>
      <c r="RLF79" s="1474" t="s">
        <v>1830</v>
      </c>
      <c r="RLG79" s="1474" t="s">
        <v>1830</v>
      </c>
      <c r="RLH79" s="1474" t="s">
        <v>1830</v>
      </c>
      <c r="RLI79" s="1474" t="s">
        <v>1830</v>
      </c>
      <c r="RLJ79" s="1474" t="s">
        <v>1830</v>
      </c>
      <c r="RLK79" s="1474" t="s">
        <v>1830</v>
      </c>
      <c r="RLL79" s="1474" t="s">
        <v>1830</v>
      </c>
      <c r="RLM79" s="1474" t="s">
        <v>1830</v>
      </c>
      <c r="RLN79" s="1474" t="s">
        <v>1830</v>
      </c>
      <c r="RLO79" s="1474" t="s">
        <v>1830</v>
      </c>
      <c r="RLP79" s="1474" t="s">
        <v>1830</v>
      </c>
      <c r="RLQ79" s="1474" t="s">
        <v>1830</v>
      </c>
      <c r="RLR79" s="1474" t="s">
        <v>1830</v>
      </c>
      <c r="RLS79" s="1474" t="s">
        <v>1830</v>
      </c>
      <c r="RLT79" s="1474" t="s">
        <v>1830</v>
      </c>
      <c r="RLU79" s="1474" t="s">
        <v>1830</v>
      </c>
      <c r="RLV79" s="1474" t="s">
        <v>1830</v>
      </c>
      <c r="RLW79" s="1474" t="s">
        <v>1830</v>
      </c>
      <c r="RLX79" s="1474" t="s">
        <v>1830</v>
      </c>
      <c r="RLY79" s="1474" t="s">
        <v>1830</v>
      </c>
      <c r="RLZ79" s="1474" t="s">
        <v>1830</v>
      </c>
      <c r="RMA79" s="1474" t="s">
        <v>1830</v>
      </c>
      <c r="RMB79" s="1474" t="s">
        <v>1830</v>
      </c>
      <c r="RMC79" s="1474" t="s">
        <v>1830</v>
      </c>
      <c r="RMD79" s="1474" t="s">
        <v>1830</v>
      </c>
      <c r="RME79" s="1474" t="s">
        <v>1830</v>
      </c>
      <c r="RMF79" s="1474" t="s">
        <v>1830</v>
      </c>
      <c r="RMG79" s="1474" t="s">
        <v>1830</v>
      </c>
      <c r="RMH79" s="1474" t="s">
        <v>1830</v>
      </c>
      <c r="RMI79" s="1474" t="s">
        <v>1830</v>
      </c>
      <c r="RMJ79" s="1474" t="s">
        <v>1830</v>
      </c>
      <c r="RMK79" s="1474" t="s">
        <v>1830</v>
      </c>
      <c r="RML79" s="1474" t="s">
        <v>1830</v>
      </c>
      <c r="RMM79" s="1474" t="s">
        <v>1830</v>
      </c>
      <c r="RMN79" s="1474" t="s">
        <v>1830</v>
      </c>
      <c r="RMO79" s="1474" t="s">
        <v>1830</v>
      </c>
      <c r="RMP79" s="1474" t="s">
        <v>1830</v>
      </c>
      <c r="RMQ79" s="1474" t="s">
        <v>1830</v>
      </c>
      <c r="RMR79" s="1474" t="s">
        <v>1830</v>
      </c>
      <c r="RMS79" s="1474" t="s">
        <v>1830</v>
      </c>
      <c r="RMT79" s="1474" t="s">
        <v>1830</v>
      </c>
      <c r="RMU79" s="1474" t="s">
        <v>1830</v>
      </c>
      <c r="RMV79" s="1474" t="s">
        <v>1830</v>
      </c>
      <c r="RMW79" s="1474" t="s">
        <v>1830</v>
      </c>
      <c r="RMX79" s="1474" t="s">
        <v>1830</v>
      </c>
      <c r="RMY79" s="1474" t="s">
        <v>1830</v>
      </c>
      <c r="RMZ79" s="1474" t="s">
        <v>1830</v>
      </c>
      <c r="RNA79" s="1474" t="s">
        <v>1830</v>
      </c>
      <c r="RNB79" s="1474" t="s">
        <v>1830</v>
      </c>
      <c r="RNC79" s="1474" t="s">
        <v>1830</v>
      </c>
      <c r="RND79" s="1474" t="s">
        <v>1830</v>
      </c>
      <c r="RNE79" s="1474" t="s">
        <v>1830</v>
      </c>
      <c r="RNF79" s="1474" t="s">
        <v>1830</v>
      </c>
      <c r="RNG79" s="1474" t="s">
        <v>1830</v>
      </c>
      <c r="RNH79" s="1474" t="s">
        <v>1830</v>
      </c>
      <c r="RNI79" s="1474" t="s">
        <v>1830</v>
      </c>
      <c r="RNJ79" s="1474" t="s">
        <v>1830</v>
      </c>
      <c r="RNK79" s="1474" t="s">
        <v>1830</v>
      </c>
      <c r="RNL79" s="1474" t="s">
        <v>1830</v>
      </c>
      <c r="RNM79" s="1474" t="s">
        <v>1830</v>
      </c>
      <c r="RNN79" s="1474" t="s">
        <v>1830</v>
      </c>
      <c r="RNO79" s="1474" t="s">
        <v>1830</v>
      </c>
      <c r="RNP79" s="1474" t="s">
        <v>1830</v>
      </c>
      <c r="RNQ79" s="1474" t="s">
        <v>1830</v>
      </c>
      <c r="RNR79" s="1474" t="s">
        <v>1830</v>
      </c>
      <c r="RNS79" s="1474" t="s">
        <v>1830</v>
      </c>
      <c r="RNT79" s="1474" t="s">
        <v>1830</v>
      </c>
      <c r="RNU79" s="1474" t="s">
        <v>1830</v>
      </c>
      <c r="RNV79" s="1474" t="s">
        <v>1830</v>
      </c>
      <c r="RNW79" s="1474" t="s">
        <v>1830</v>
      </c>
      <c r="RNX79" s="1474" t="s">
        <v>1830</v>
      </c>
      <c r="RNY79" s="1474" t="s">
        <v>1830</v>
      </c>
      <c r="RNZ79" s="1474" t="s">
        <v>1830</v>
      </c>
      <c r="ROA79" s="1474" t="s">
        <v>1830</v>
      </c>
      <c r="ROB79" s="1474" t="s">
        <v>1830</v>
      </c>
      <c r="ROC79" s="1474" t="s">
        <v>1830</v>
      </c>
      <c r="ROD79" s="1474" t="s">
        <v>1830</v>
      </c>
      <c r="ROE79" s="1474" t="s">
        <v>1830</v>
      </c>
      <c r="ROF79" s="1474" t="s">
        <v>1830</v>
      </c>
      <c r="ROG79" s="1474" t="s">
        <v>1830</v>
      </c>
      <c r="ROH79" s="1474" t="s">
        <v>1830</v>
      </c>
      <c r="ROI79" s="1474" t="s">
        <v>1830</v>
      </c>
      <c r="ROJ79" s="1474" t="s">
        <v>1830</v>
      </c>
      <c r="ROK79" s="1474" t="s">
        <v>1830</v>
      </c>
      <c r="ROL79" s="1474" t="s">
        <v>1830</v>
      </c>
      <c r="ROM79" s="1474" t="s">
        <v>1830</v>
      </c>
      <c r="RON79" s="1474" t="s">
        <v>1830</v>
      </c>
      <c r="ROO79" s="1474" t="s">
        <v>1830</v>
      </c>
      <c r="ROP79" s="1474" t="s">
        <v>1830</v>
      </c>
      <c r="ROQ79" s="1474" t="s">
        <v>1830</v>
      </c>
      <c r="ROR79" s="1474" t="s">
        <v>1830</v>
      </c>
      <c r="ROS79" s="1474" t="s">
        <v>1830</v>
      </c>
      <c r="ROT79" s="1474" t="s">
        <v>1830</v>
      </c>
      <c r="ROU79" s="1474" t="s">
        <v>1830</v>
      </c>
      <c r="ROV79" s="1474" t="s">
        <v>1830</v>
      </c>
      <c r="ROW79" s="1474" t="s">
        <v>1830</v>
      </c>
      <c r="ROX79" s="1474" t="s">
        <v>1830</v>
      </c>
      <c r="ROY79" s="1474" t="s">
        <v>1830</v>
      </c>
      <c r="ROZ79" s="1474" t="s">
        <v>1830</v>
      </c>
      <c r="RPA79" s="1474" t="s">
        <v>1830</v>
      </c>
      <c r="RPB79" s="1474" t="s">
        <v>1830</v>
      </c>
      <c r="RPC79" s="1474" t="s">
        <v>1830</v>
      </c>
      <c r="RPD79" s="1474" t="s">
        <v>1830</v>
      </c>
      <c r="RPE79" s="1474" t="s">
        <v>1830</v>
      </c>
      <c r="RPF79" s="1474" t="s">
        <v>1830</v>
      </c>
      <c r="RPG79" s="1474" t="s">
        <v>1830</v>
      </c>
      <c r="RPH79" s="1474" t="s">
        <v>1830</v>
      </c>
      <c r="RPI79" s="1474" t="s">
        <v>1830</v>
      </c>
      <c r="RPJ79" s="1474" t="s">
        <v>1830</v>
      </c>
      <c r="RPK79" s="1474" t="s">
        <v>1830</v>
      </c>
      <c r="RPL79" s="1474" t="s">
        <v>1830</v>
      </c>
      <c r="RPM79" s="1474" t="s">
        <v>1830</v>
      </c>
      <c r="RPN79" s="1474" t="s">
        <v>1830</v>
      </c>
      <c r="RPO79" s="1474" t="s">
        <v>1830</v>
      </c>
      <c r="RPP79" s="1474" t="s">
        <v>1830</v>
      </c>
      <c r="RPQ79" s="1474" t="s">
        <v>1830</v>
      </c>
      <c r="RPR79" s="1474" t="s">
        <v>1830</v>
      </c>
      <c r="RPS79" s="1474" t="s">
        <v>1830</v>
      </c>
      <c r="RPT79" s="1474" t="s">
        <v>1830</v>
      </c>
      <c r="RPU79" s="1474" t="s">
        <v>1830</v>
      </c>
      <c r="RPV79" s="1474" t="s">
        <v>1830</v>
      </c>
      <c r="RPW79" s="1474" t="s">
        <v>1830</v>
      </c>
      <c r="RPX79" s="1474" t="s">
        <v>1830</v>
      </c>
      <c r="RPY79" s="1474" t="s">
        <v>1830</v>
      </c>
      <c r="RPZ79" s="1474" t="s">
        <v>1830</v>
      </c>
      <c r="RQA79" s="1474" t="s">
        <v>1830</v>
      </c>
      <c r="RQB79" s="1474" t="s">
        <v>1830</v>
      </c>
      <c r="RQC79" s="1474" t="s">
        <v>1830</v>
      </c>
      <c r="RQD79" s="1474" t="s">
        <v>1830</v>
      </c>
      <c r="RQE79" s="1474" t="s">
        <v>1830</v>
      </c>
      <c r="RQF79" s="1474" t="s">
        <v>1830</v>
      </c>
      <c r="RQG79" s="1474" t="s">
        <v>1830</v>
      </c>
      <c r="RQH79" s="1474" t="s">
        <v>1830</v>
      </c>
      <c r="RQI79" s="1474" t="s">
        <v>1830</v>
      </c>
      <c r="RQJ79" s="1474" t="s">
        <v>1830</v>
      </c>
      <c r="RQK79" s="1474" t="s">
        <v>1830</v>
      </c>
      <c r="RQL79" s="1474" t="s">
        <v>1830</v>
      </c>
      <c r="RQM79" s="1474" t="s">
        <v>1830</v>
      </c>
      <c r="RQN79" s="1474" t="s">
        <v>1830</v>
      </c>
      <c r="RQO79" s="1474" t="s">
        <v>1830</v>
      </c>
      <c r="RQP79" s="1474" t="s">
        <v>1830</v>
      </c>
      <c r="RQQ79" s="1474" t="s">
        <v>1830</v>
      </c>
      <c r="RQR79" s="1474" t="s">
        <v>1830</v>
      </c>
      <c r="RQS79" s="1474" t="s">
        <v>1830</v>
      </c>
      <c r="RQT79" s="1474" t="s">
        <v>1830</v>
      </c>
      <c r="RQU79" s="1474" t="s">
        <v>1830</v>
      </c>
      <c r="RQV79" s="1474" t="s">
        <v>1830</v>
      </c>
      <c r="RQW79" s="1474" t="s">
        <v>1830</v>
      </c>
      <c r="RQX79" s="1474" t="s">
        <v>1830</v>
      </c>
      <c r="RQY79" s="1474" t="s">
        <v>1830</v>
      </c>
      <c r="RQZ79" s="1474" t="s">
        <v>1830</v>
      </c>
      <c r="RRA79" s="1474" t="s">
        <v>1830</v>
      </c>
      <c r="RRB79" s="1474" t="s">
        <v>1830</v>
      </c>
      <c r="RRC79" s="1474" t="s">
        <v>1830</v>
      </c>
      <c r="RRD79" s="1474" t="s">
        <v>1830</v>
      </c>
      <c r="RRE79" s="1474" t="s">
        <v>1830</v>
      </c>
      <c r="RRF79" s="1474" t="s">
        <v>1830</v>
      </c>
      <c r="RRG79" s="1474" t="s">
        <v>1830</v>
      </c>
      <c r="RRH79" s="1474" t="s">
        <v>1830</v>
      </c>
      <c r="RRI79" s="1474" t="s">
        <v>1830</v>
      </c>
      <c r="RRJ79" s="1474" t="s">
        <v>1830</v>
      </c>
      <c r="RRK79" s="1474" t="s">
        <v>1830</v>
      </c>
      <c r="RRL79" s="1474" t="s">
        <v>1830</v>
      </c>
      <c r="RRM79" s="1474" t="s">
        <v>1830</v>
      </c>
      <c r="RRN79" s="1474" t="s">
        <v>1830</v>
      </c>
      <c r="RRO79" s="1474" t="s">
        <v>1830</v>
      </c>
      <c r="RRP79" s="1474" t="s">
        <v>1830</v>
      </c>
      <c r="RRQ79" s="1474" t="s">
        <v>1830</v>
      </c>
      <c r="RRR79" s="1474" t="s">
        <v>1830</v>
      </c>
      <c r="RRS79" s="1474" t="s">
        <v>1830</v>
      </c>
      <c r="RRT79" s="1474" t="s">
        <v>1830</v>
      </c>
      <c r="RRU79" s="1474" t="s">
        <v>1830</v>
      </c>
      <c r="RRV79" s="1474" t="s">
        <v>1830</v>
      </c>
      <c r="RRW79" s="1474" t="s">
        <v>1830</v>
      </c>
      <c r="RRX79" s="1474" t="s">
        <v>1830</v>
      </c>
      <c r="RRY79" s="1474" t="s">
        <v>1830</v>
      </c>
      <c r="RRZ79" s="1474" t="s">
        <v>1830</v>
      </c>
      <c r="RSA79" s="1474" t="s">
        <v>1830</v>
      </c>
      <c r="RSB79" s="1474" t="s">
        <v>1830</v>
      </c>
      <c r="RSC79" s="1474" t="s">
        <v>1830</v>
      </c>
      <c r="RSD79" s="1474" t="s">
        <v>1830</v>
      </c>
      <c r="RSE79" s="1474" t="s">
        <v>1830</v>
      </c>
      <c r="RSF79" s="1474" t="s">
        <v>1830</v>
      </c>
      <c r="RSG79" s="1474" t="s">
        <v>1830</v>
      </c>
      <c r="RSH79" s="1474" t="s">
        <v>1830</v>
      </c>
      <c r="RSI79" s="1474" t="s">
        <v>1830</v>
      </c>
      <c r="RSJ79" s="1474" t="s">
        <v>1830</v>
      </c>
      <c r="RSK79" s="1474" t="s">
        <v>1830</v>
      </c>
      <c r="RSL79" s="1474" t="s">
        <v>1830</v>
      </c>
      <c r="RSM79" s="1474" t="s">
        <v>1830</v>
      </c>
      <c r="RSN79" s="1474" t="s">
        <v>1830</v>
      </c>
      <c r="RSO79" s="1474" t="s">
        <v>1830</v>
      </c>
      <c r="RSP79" s="1474" t="s">
        <v>1830</v>
      </c>
      <c r="RSQ79" s="1474" t="s">
        <v>1830</v>
      </c>
      <c r="RSR79" s="1474" t="s">
        <v>1830</v>
      </c>
      <c r="RSS79" s="1474" t="s">
        <v>1830</v>
      </c>
      <c r="RST79" s="1474" t="s">
        <v>1830</v>
      </c>
      <c r="RSU79" s="1474" t="s">
        <v>1830</v>
      </c>
      <c r="RSV79" s="1474" t="s">
        <v>1830</v>
      </c>
      <c r="RSW79" s="1474" t="s">
        <v>1830</v>
      </c>
      <c r="RSX79" s="1474" t="s">
        <v>1830</v>
      </c>
      <c r="RSY79" s="1474" t="s">
        <v>1830</v>
      </c>
      <c r="RSZ79" s="1474" t="s">
        <v>1830</v>
      </c>
      <c r="RTA79" s="1474" t="s">
        <v>1830</v>
      </c>
      <c r="RTB79" s="1474" t="s">
        <v>1830</v>
      </c>
      <c r="RTC79" s="1474" t="s">
        <v>1830</v>
      </c>
      <c r="RTD79" s="1474" t="s">
        <v>1830</v>
      </c>
      <c r="RTE79" s="1474" t="s">
        <v>1830</v>
      </c>
      <c r="RTF79" s="1474" t="s">
        <v>1830</v>
      </c>
      <c r="RTG79" s="1474" t="s">
        <v>1830</v>
      </c>
      <c r="RTH79" s="1474" t="s">
        <v>1830</v>
      </c>
      <c r="RTI79" s="1474" t="s">
        <v>1830</v>
      </c>
      <c r="RTJ79" s="1474" t="s">
        <v>1830</v>
      </c>
      <c r="RTK79" s="1474" t="s">
        <v>1830</v>
      </c>
      <c r="RTL79" s="1474" t="s">
        <v>1830</v>
      </c>
      <c r="RTM79" s="1474" t="s">
        <v>1830</v>
      </c>
      <c r="RTN79" s="1474" t="s">
        <v>1830</v>
      </c>
      <c r="RTO79" s="1474" t="s">
        <v>1830</v>
      </c>
      <c r="RTP79" s="1474" t="s">
        <v>1830</v>
      </c>
      <c r="RTQ79" s="1474" t="s">
        <v>1830</v>
      </c>
      <c r="RTR79" s="1474" t="s">
        <v>1830</v>
      </c>
      <c r="RTS79" s="1474" t="s">
        <v>1830</v>
      </c>
      <c r="RTT79" s="1474" t="s">
        <v>1830</v>
      </c>
      <c r="RTU79" s="1474" t="s">
        <v>1830</v>
      </c>
      <c r="RTV79" s="1474" t="s">
        <v>1830</v>
      </c>
      <c r="RTW79" s="1474" t="s">
        <v>1830</v>
      </c>
      <c r="RTX79" s="1474" t="s">
        <v>1830</v>
      </c>
      <c r="RTY79" s="1474" t="s">
        <v>1830</v>
      </c>
      <c r="RTZ79" s="1474" t="s">
        <v>1830</v>
      </c>
      <c r="RUA79" s="1474" t="s">
        <v>1830</v>
      </c>
      <c r="RUB79" s="1474" t="s">
        <v>1830</v>
      </c>
      <c r="RUC79" s="1474" t="s">
        <v>1830</v>
      </c>
      <c r="RUD79" s="1474" t="s">
        <v>1830</v>
      </c>
      <c r="RUE79" s="1474" t="s">
        <v>1830</v>
      </c>
      <c r="RUF79" s="1474" t="s">
        <v>1830</v>
      </c>
      <c r="RUG79" s="1474" t="s">
        <v>1830</v>
      </c>
      <c r="RUH79" s="1474" t="s">
        <v>1830</v>
      </c>
      <c r="RUI79" s="1474" t="s">
        <v>1830</v>
      </c>
      <c r="RUJ79" s="1474" t="s">
        <v>1830</v>
      </c>
      <c r="RUK79" s="1474" t="s">
        <v>1830</v>
      </c>
      <c r="RUL79" s="1474" t="s">
        <v>1830</v>
      </c>
      <c r="RUM79" s="1474" t="s">
        <v>1830</v>
      </c>
      <c r="RUN79" s="1474" t="s">
        <v>1830</v>
      </c>
      <c r="RUO79" s="1474" t="s">
        <v>1830</v>
      </c>
      <c r="RUP79" s="1474" t="s">
        <v>1830</v>
      </c>
      <c r="RUQ79" s="1474" t="s">
        <v>1830</v>
      </c>
      <c r="RUR79" s="1474" t="s">
        <v>1830</v>
      </c>
      <c r="RUS79" s="1474" t="s">
        <v>1830</v>
      </c>
      <c r="RUT79" s="1474" t="s">
        <v>1830</v>
      </c>
      <c r="RUU79" s="1474" t="s">
        <v>1830</v>
      </c>
      <c r="RUV79" s="1474" t="s">
        <v>1830</v>
      </c>
      <c r="RUW79" s="1474" t="s">
        <v>1830</v>
      </c>
      <c r="RUX79" s="1474" t="s">
        <v>1830</v>
      </c>
      <c r="RUY79" s="1474" t="s">
        <v>1830</v>
      </c>
      <c r="RUZ79" s="1474" t="s">
        <v>1830</v>
      </c>
      <c r="RVA79" s="1474" t="s">
        <v>1830</v>
      </c>
      <c r="RVB79" s="1474" t="s">
        <v>1830</v>
      </c>
      <c r="RVC79" s="1474" t="s">
        <v>1830</v>
      </c>
      <c r="RVD79" s="1474" t="s">
        <v>1830</v>
      </c>
      <c r="RVE79" s="1474" t="s">
        <v>1830</v>
      </c>
      <c r="RVF79" s="1474" t="s">
        <v>1830</v>
      </c>
      <c r="RVG79" s="1474" t="s">
        <v>1830</v>
      </c>
      <c r="RVH79" s="1474" t="s">
        <v>1830</v>
      </c>
      <c r="RVI79" s="1474" t="s">
        <v>1830</v>
      </c>
      <c r="RVJ79" s="1474" t="s">
        <v>1830</v>
      </c>
      <c r="RVK79" s="1474" t="s">
        <v>1830</v>
      </c>
      <c r="RVL79" s="1474" t="s">
        <v>1830</v>
      </c>
      <c r="RVM79" s="1474" t="s">
        <v>1830</v>
      </c>
      <c r="RVN79" s="1474" t="s">
        <v>1830</v>
      </c>
      <c r="RVO79" s="1474" t="s">
        <v>1830</v>
      </c>
      <c r="RVP79" s="1474" t="s">
        <v>1830</v>
      </c>
      <c r="RVQ79" s="1474" t="s">
        <v>1830</v>
      </c>
      <c r="RVR79" s="1474" t="s">
        <v>1830</v>
      </c>
      <c r="RVS79" s="1474" t="s">
        <v>1830</v>
      </c>
      <c r="RVT79" s="1474" t="s">
        <v>1830</v>
      </c>
      <c r="RVU79" s="1474" t="s">
        <v>1830</v>
      </c>
      <c r="RVV79" s="1474" t="s">
        <v>1830</v>
      </c>
      <c r="RVW79" s="1474" t="s">
        <v>1830</v>
      </c>
      <c r="RVX79" s="1474" t="s">
        <v>1830</v>
      </c>
      <c r="RVY79" s="1474" t="s">
        <v>1830</v>
      </c>
      <c r="RVZ79" s="1474" t="s">
        <v>1830</v>
      </c>
      <c r="RWA79" s="1474" t="s">
        <v>1830</v>
      </c>
      <c r="RWB79" s="1474" t="s">
        <v>1830</v>
      </c>
      <c r="RWC79" s="1474" t="s">
        <v>1830</v>
      </c>
      <c r="RWD79" s="1474" t="s">
        <v>1830</v>
      </c>
      <c r="RWE79" s="1474" t="s">
        <v>1830</v>
      </c>
      <c r="RWF79" s="1474" t="s">
        <v>1830</v>
      </c>
      <c r="RWG79" s="1474" t="s">
        <v>1830</v>
      </c>
      <c r="RWH79" s="1474" t="s">
        <v>1830</v>
      </c>
      <c r="RWI79" s="1474" t="s">
        <v>1830</v>
      </c>
      <c r="RWJ79" s="1474" t="s">
        <v>1830</v>
      </c>
      <c r="RWK79" s="1474" t="s">
        <v>1830</v>
      </c>
      <c r="RWL79" s="1474" t="s">
        <v>1830</v>
      </c>
      <c r="RWM79" s="1474" t="s">
        <v>1830</v>
      </c>
      <c r="RWN79" s="1474" t="s">
        <v>1830</v>
      </c>
      <c r="RWO79" s="1474" t="s">
        <v>1830</v>
      </c>
      <c r="RWP79" s="1474" t="s">
        <v>1830</v>
      </c>
      <c r="RWQ79" s="1474" t="s">
        <v>1830</v>
      </c>
      <c r="RWR79" s="1474" t="s">
        <v>1830</v>
      </c>
      <c r="RWS79" s="1474" t="s">
        <v>1830</v>
      </c>
      <c r="RWT79" s="1474" t="s">
        <v>1830</v>
      </c>
      <c r="RWU79" s="1474" t="s">
        <v>1830</v>
      </c>
      <c r="RWV79" s="1474" t="s">
        <v>1830</v>
      </c>
      <c r="RWW79" s="1474" t="s">
        <v>1830</v>
      </c>
      <c r="RWX79" s="1474" t="s">
        <v>1830</v>
      </c>
      <c r="RWY79" s="1474" t="s">
        <v>1830</v>
      </c>
      <c r="RWZ79" s="1474" t="s">
        <v>1830</v>
      </c>
      <c r="RXA79" s="1474" t="s">
        <v>1830</v>
      </c>
      <c r="RXB79" s="1474" t="s">
        <v>1830</v>
      </c>
      <c r="RXC79" s="1474" t="s">
        <v>1830</v>
      </c>
      <c r="RXD79" s="1474" t="s">
        <v>1830</v>
      </c>
      <c r="RXE79" s="1474" t="s">
        <v>1830</v>
      </c>
      <c r="RXF79" s="1474" t="s">
        <v>1830</v>
      </c>
      <c r="RXG79" s="1474" t="s">
        <v>1830</v>
      </c>
      <c r="RXH79" s="1474" t="s">
        <v>1830</v>
      </c>
      <c r="RXI79" s="1474" t="s">
        <v>1830</v>
      </c>
      <c r="RXJ79" s="1474" t="s">
        <v>1830</v>
      </c>
      <c r="RXK79" s="1474" t="s">
        <v>1830</v>
      </c>
      <c r="RXL79" s="1474" t="s">
        <v>1830</v>
      </c>
      <c r="RXM79" s="1474" t="s">
        <v>1830</v>
      </c>
      <c r="RXN79" s="1474" t="s">
        <v>1830</v>
      </c>
      <c r="RXO79" s="1474" t="s">
        <v>1830</v>
      </c>
      <c r="RXP79" s="1474" t="s">
        <v>1830</v>
      </c>
      <c r="RXQ79" s="1474" t="s">
        <v>1830</v>
      </c>
      <c r="RXR79" s="1474" t="s">
        <v>1830</v>
      </c>
      <c r="RXS79" s="1474" t="s">
        <v>1830</v>
      </c>
      <c r="RXT79" s="1474" t="s">
        <v>1830</v>
      </c>
      <c r="RXU79" s="1474" t="s">
        <v>1830</v>
      </c>
      <c r="RXV79" s="1474" t="s">
        <v>1830</v>
      </c>
      <c r="RXW79" s="1474" t="s">
        <v>1830</v>
      </c>
      <c r="RXX79" s="1474" t="s">
        <v>1830</v>
      </c>
      <c r="RXY79" s="1474" t="s">
        <v>1830</v>
      </c>
      <c r="RXZ79" s="1474" t="s">
        <v>1830</v>
      </c>
      <c r="RYA79" s="1474" t="s">
        <v>1830</v>
      </c>
      <c r="RYB79" s="1474" t="s">
        <v>1830</v>
      </c>
      <c r="RYC79" s="1474" t="s">
        <v>1830</v>
      </c>
      <c r="RYD79" s="1474" t="s">
        <v>1830</v>
      </c>
      <c r="RYE79" s="1474" t="s">
        <v>1830</v>
      </c>
      <c r="RYF79" s="1474" t="s">
        <v>1830</v>
      </c>
      <c r="RYG79" s="1474" t="s">
        <v>1830</v>
      </c>
      <c r="RYH79" s="1474" t="s">
        <v>1830</v>
      </c>
      <c r="RYI79" s="1474" t="s">
        <v>1830</v>
      </c>
      <c r="RYJ79" s="1474" t="s">
        <v>1830</v>
      </c>
      <c r="RYK79" s="1474" t="s">
        <v>1830</v>
      </c>
      <c r="RYL79" s="1474" t="s">
        <v>1830</v>
      </c>
      <c r="RYM79" s="1474" t="s">
        <v>1830</v>
      </c>
      <c r="RYN79" s="1474" t="s">
        <v>1830</v>
      </c>
      <c r="RYO79" s="1474" t="s">
        <v>1830</v>
      </c>
      <c r="RYP79" s="1474" t="s">
        <v>1830</v>
      </c>
      <c r="RYQ79" s="1474" t="s">
        <v>1830</v>
      </c>
      <c r="RYR79" s="1474" t="s">
        <v>1830</v>
      </c>
      <c r="RYS79" s="1474" t="s">
        <v>1830</v>
      </c>
      <c r="RYT79" s="1474" t="s">
        <v>1830</v>
      </c>
      <c r="RYU79" s="1474" t="s">
        <v>1830</v>
      </c>
      <c r="RYV79" s="1474" t="s">
        <v>1830</v>
      </c>
      <c r="RYW79" s="1474" t="s">
        <v>1830</v>
      </c>
      <c r="RYX79" s="1474" t="s">
        <v>1830</v>
      </c>
      <c r="RYY79" s="1474" t="s">
        <v>1830</v>
      </c>
      <c r="RYZ79" s="1474" t="s">
        <v>1830</v>
      </c>
      <c r="RZA79" s="1474" t="s">
        <v>1830</v>
      </c>
      <c r="RZB79" s="1474" t="s">
        <v>1830</v>
      </c>
      <c r="RZC79" s="1474" t="s">
        <v>1830</v>
      </c>
      <c r="RZD79" s="1474" t="s">
        <v>1830</v>
      </c>
      <c r="RZE79" s="1474" t="s">
        <v>1830</v>
      </c>
      <c r="RZF79" s="1474" t="s">
        <v>1830</v>
      </c>
      <c r="RZG79" s="1474" t="s">
        <v>1830</v>
      </c>
      <c r="RZH79" s="1474" t="s">
        <v>1830</v>
      </c>
      <c r="RZI79" s="1474" t="s">
        <v>1830</v>
      </c>
      <c r="RZJ79" s="1474" t="s">
        <v>1830</v>
      </c>
      <c r="RZK79" s="1474" t="s">
        <v>1830</v>
      </c>
      <c r="RZL79" s="1474" t="s">
        <v>1830</v>
      </c>
      <c r="RZM79" s="1474" t="s">
        <v>1830</v>
      </c>
      <c r="RZN79" s="1474" t="s">
        <v>1830</v>
      </c>
      <c r="RZO79" s="1474" t="s">
        <v>1830</v>
      </c>
      <c r="RZP79" s="1474" t="s">
        <v>1830</v>
      </c>
      <c r="RZQ79" s="1474" t="s">
        <v>1830</v>
      </c>
      <c r="RZR79" s="1474" t="s">
        <v>1830</v>
      </c>
      <c r="RZS79" s="1474" t="s">
        <v>1830</v>
      </c>
      <c r="RZT79" s="1474" t="s">
        <v>1830</v>
      </c>
      <c r="RZU79" s="1474" t="s">
        <v>1830</v>
      </c>
      <c r="RZV79" s="1474" t="s">
        <v>1830</v>
      </c>
      <c r="RZW79" s="1474" t="s">
        <v>1830</v>
      </c>
      <c r="RZX79" s="1474" t="s">
        <v>1830</v>
      </c>
      <c r="RZY79" s="1474" t="s">
        <v>1830</v>
      </c>
      <c r="RZZ79" s="1474" t="s">
        <v>1830</v>
      </c>
      <c r="SAA79" s="1474" t="s">
        <v>1830</v>
      </c>
      <c r="SAB79" s="1474" t="s">
        <v>1830</v>
      </c>
      <c r="SAC79" s="1474" t="s">
        <v>1830</v>
      </c>
      <c r="SAD79" s="1474" t="s">
        <v>1830</v>
      </c>
      <c r="SAE79" s="1474" t="s">
        <v>1830</v>
      </c>
      <c r="SAF79" s="1474" t="s">
        <v>1830</v>
      </c>
      <c r="SAG79" s="1474" t="s">
        <v>1830</v>
      </c>
      <c r="SAH79" s="1474" t="s">
        <v>1830</v>
      </c>
      <c r="SAI79" s="1474" t="s">
        <v>1830</v>
      </c>
      <c r="SAJ79" s="1474" t="s">
        <v>1830</v>
      </c>
      <c r="SAK79" s="1474" t="s">
        <v>1830</v>
      </c>
      <c r="SAL79" s="1474" t="s">
        <v>1830</v>
      </c>
      <c r="SAM79" s="1474" t="s">
        <v>1830</v>
      </c>
      <c r="SAN79" s="1474" t="s">
        <v>1830</v>
      </c>
      <c r="SAO79" s="1474" t="s">
        <v>1830</v>
      </c>
      <c r="SAP79" s="1474" t="s">
        <v>1830</v>
      </c>
      <c r="SAQ79" s="1474" t="s">
        <v>1830</v>
      </c>
      <c r="SAR79" s="1474" t="s">
        <v>1830</v>
      </c>
      <c r="SAS79" s="1474" t="s">
        <v>1830</v>
      </c>
      <c r="SAT79" s="1474" t="s">
        <v>1830</v>
      </c>
      <c r="SAU79" s="1474" t="s">
        <v>1830</v>
      </c>
      <c r="SAV79" s="1474" t="s">
        <v>1830</v>
      </c>
      <c r="SAW79" s="1474" t="s">
        <v>1830</v>
      </c>
      <c r="SAX79" s="1474" t="s">
        <v>1830</v>
      </c>
      <c r="SAY79" s="1474" t="s">
        <v>1830</v>
      </c>
      <c r="SAZ79" s="1474" t="s">
        <v>1830</v>
      </c>
      <c r="SBA79" s="1474" t="s">
        <v>1830</v>
      </c>
      <c r="SBB79" s="1474" t="s">
        <v>1830</v>
      </c>
      <c r="SBC79" s="1474" t="s">
        <v>1830</v>
      </c>
      <c r="SBD79" s="1474" t="s">
        <v>1830</v>
      </c>
      <c r="SBE79" s="1474" t="s">
        <v>1830</v>
      </c>
      <c r="SBF79" s="1474" t="s">
        <v>1830</v>
      </c>
      <c r="SBG79" s="1474" t="s">
        <v>1830</v>
      </c>
      <c r="SBH79" s="1474" t="s">
        <v>1830</v>
      </c>
      <c r="SBI79" s="1474" t="s">
        <v>1830</v>
      </c>
      <c r="SBJ79" s="1474" t="s">
        <v>1830</v>
      </c>
      <c r="SBK79" s="1474" t="s">
        <v>1830</v>
      </c>
      <c r="SBL79" s="1474" t="s">
        <v>1830</v>
      </c>
      <c r="SBM79" s="1474" t="s">
        <v>1830</v>
      </c>
      <c r="SBN79" s="1474" t="s">
        <v>1830</v>
      </c>
      <c r="SBO79" s="1474" t="s">
        <v>1830</v>
      </c>
      <c r="SBP79" s="1474" t="s">
        <v>1830</v>
      </c>
      <c r="SBQ79" s="1474" t="s">
        <v>1830</v>
      </c>
      <c r="SBR79" s="1474" t="s">
        <v>1830</v>
      </c>
      <c r="SBS79" s="1474" t="s">
        <v>1830</v>
      </c>
      <c r="SBT79" s="1474" t="s">
        <v>1830</v>
      </c>
      <c r="SBU79" s="1474" t="s">
        <v>1830</v>
      </c>
      <c r="SBV79" s="1474" t="s">
        <v>1830</v>
      </c>
      <c r="SBW79" s="1474" t="s">
        <v>1830</v>
      </c>
      <c r="SBX79" s="1474" t="s">
        <v>1830</v>
      </c>
      <c r="SBY79" s="1474" t="s">
        <v>1830</v>
      </c>
      <c r="SBZ79" s="1474" t="s">
        <v>1830</v>
      </c>
      <c r="SCA79" s="1474" t="s">
        <v>1830</v>
      </c>
      <c r="SCB79" s="1474" t="s">
        <v>1830</v>
      </c>
      <c r="SCC79" s="1474" t="s">
        <v>1830</v>
      </c>
      <c r="SCD79" s="1474" t="s">
        <v>1830</v>
      </c>
      <c r="SCE79" s="1474" t="s">
        <v>1830</v>
      </c>
      <c r="SCF79" s="1474" t="s">
        <v>1830</v>
      </c>
      <c r="SCG79" s="1474" t="s">
        <v>1830</v>
      </c>
      <c r="SCH79" s="1474" t="s">
        <v>1830</v>
      </c>
      <c r="SCI79" s="1474" t="s">
        <v>1830</v>
      </c>
      <c r="SCJ79" s="1474" t="s">
        <v>1830</v>
      </c>
      <c r="SCK79" s="1474" t="s">
        <v>1830</v>
      </c>
      <c r="SCL79" s="1474" t="s">
        <v>1830</v>
      </c>
      <c r="SCM79" s="1474" t="s">
        <v>1830</v>
      </c>
      <c r="SCN79" s="1474" t="s">
        <v>1830</v>
      </c>
      <c r="SCO79" s="1474" t="s">
        <v>1830</v>
      </c>
      <c r="SCP79" s="1474" t="s">
        <v>1830</v>
      </c>
      <c r="SCQ79" s="1474" t="s">
        <v>1830</v>
      </c>
      <c r="SCR79" s="1474" t="s">
        <v>1830</v>
      </c>
      <c r="SCS79" s="1474" t="s">
        <v>1830</v>
      </c>
      <c r="SCT79" s="1474" t="s">
        <v>1830</v>
      </c>
      <c r="SCU79" s="1474" t="s">
        <v>1830</v>
      </c>
      <c r="SCV79" s="1474" t="s">
        <v>1830</v>
      </c>
      <c r="SCW79" s="1474" t="s">
        <v>1830</v>
      </c>
      <c r="SCX79" s="1474" t="s">
        <v>1830</v>
      </c>
      <c r="SCY79" s="1474" t="s">
        <v>1830</v>
      </c>
      <c r="SCZ79" s="1474" t="s">
        <v>1830</v>
      </c>
      <c r="SDA79" s="1474" t="s">
        <v>1830</v>
      </c>
      <c r="SDB79" s="1474" t="s">
        <v>1830</v>
      </c>
      <c r="SDC79" s="1474" t="s">
        <v>1830</v>
      </c>
      <c r="SDD79" s="1474" t="s">
        <v>1830</v>
      </c>
      <c r="SDE79" s="1474" t="s">
        <v>1830</v>
      </c>
      <c r="SDF79" s="1474" t="s">
        <v>1830</v>
      </c>
      <c r="SDG79" s="1474" t="s">
        <v>1830</v>
      </c>
      <c r="SDH79" s="1474" t="s">
        <v>1830</v>
      </c>
      <c r="SDI79" s="1474" t="s">
        <v>1830</v>
      </c>
      <c r="SDJ79" s="1474" t="s">
        <v>1830</v>
      </c>
      <c r="SDK79" s="1474" t="s">
        <v>1830</v>
      </c>
      <c r="SDL79" s="1474" t="s">
        <v>1830</v>
      </c>
      <c r="SDM79" s="1474" t="s">
        <v>1830</v>
      </c>
      <c r="SDN79" s="1474" t="s">
        <v>1830</v>
      </c>
      <c r="SDO79" s="1474" t="s">
        <v>1830</v>
      </c>
      <c r="SDP79" s="1474" t="s">
        <v>1830</v>
      </c>
      <c r="SDQ79" s="1474" t="s">
        <v>1830</v>
      </c>
      <c r="SDR79" s="1474" t="s">
        <v>1830</v>
      </c>
      <c r="SDS79" s="1474" t="s">
        <v>1830</v>
      </c>
      <c r="SDT79" s="1474" t="s">
        <v>1830</v>
      </c>
      <c r="SDU79" s="1474" t="s">
        <v>1830</v>
      </c>
      <c r="SDV79" s="1474" t="s">
        <v>1830</v>
      </c>
      <c r="SDW79" s="1474" t="s">
        <v>1830</v>
      </c>
      <c r="SDX79" s="1474" t="s">
        <v>1830</v>
      </c>
      <c r="SDY79" s="1474" t="s">
        <v>1830</v>
      </c>
      <c r="SDZ79" s="1474" t="s">
        <v>1830</v>
      </c>
      <c r="SEA79" s="1474" t="s">
        <v>1830</v>
      </c>
      <c r="SEB79" s="1474" t="s">
        <v>1830</v>
      </c>
      <c r="SEC79" s="1474" t="s">
        <v>1830</v>
      </c>
      <c r="SED79" s="1474" t="s">
        <v>1830</v>
      </c>
      <c r="SEE79" s="1474" t="s">
        <v>1830</v>
      </c>
      <c r="SEF79" s="1474" t="s">
        <v>1830</v>
      </c>
      <c r="SEG79" s="1474" t="s">
        <v>1830</v>
      </c>
      <c r="SEH79" s="1474" t="s">
        <v>1830</v>
      </c>
      <c r="SEI79" s="1474" t="s">
        <v>1830</v>
      </c>
      <c r="SEJ79" s="1474" t="s">
        <v>1830</v>
      </c>
      <c r="SEK79" s="1474" t="s">
        <v>1830</v>
      </c>
      <c r="SEL79" s="1474" t="s">
        <v>1830</v>
      </c>
      <c r="SEM79" s="1474" t="s">
        <v>1830</v>
      </c>
      <c r="SEN79" s="1474" t="s">
        <v>1830</v>
      </c>
      <c r="SEO79" s="1474" t="s">
        <v>1830</v>
      </c>
      <c r="SEP79" s="1474" t="s">
        <v>1830</v>
      </c>
      <c r="SEQ79" s="1474" t="s">
        <v>1830</v>
      </c>
      <c r="SER79" s="1474" t="s">
        <v>1830</v>
      </c>
      <c r="SES79" s="1474" t="s">
        <v>1830</v>
      </c>
      <c r="SET79" s="1474" t="s">
        <v>1830</v>
      </c>
      <c r="SEU79" s="1474" t="s">
        <v>1830</v>
      </c>
      <c r="SEV79" s="1474" t="s">
        <v>1830</v>
      </c>
      <c r="SEW79" s="1474" t="s">
        <v>1830</v>
      </c>
      <c r="SEX79" s="1474" t="s">
        <v>1830</v>
      </c>
      <c r="SEY79" s="1474" t="s">
        <v>1830</v>
      </c>
      <c r="SEZ79" s="1474" t="s">
        <v>1830</v>
      </c>
      <c r="SFA79" s="1474" t="s">
        <v>1830</v>
      </c>
      <c r="SFB79" s="1474" t="s">
        <v>1830</v>
      </c>
      <c r="SFC79" s="1474" t="s">
        <v>1830</v>
      </c>
      <c r="SFD79" s="1474" t="s">
        <v>1830</v>
      </c>
      <c r="SFE79" s="1474" t="s">
        <v>1830</v>
      </c>
      <c r="SFF79" s="1474" t="s">
        <v>1830</v>
      </c>
      <c r="SFG79" s="1474" t="s">
        <v>1830</v>
      </c>
      <c r="SFH79" s="1474" t="s">
        <v>1830</v>
      </c>
      <c r="SFI79" s="1474" t="s">
        <v>1830</v>
      </c>
      <c r="SFJ79" s="1474" t="s">
        <v>1830</v>
      </c>
      <c r="SFK79" s="1474" t="s">
        <v>1830</v>
      </c>
      <c r="SFL79" s="1474" t="s">
        <v>1830</v>
      </c>
      <c r="SFM79" s="1474" t="s">
        <v>1830</v>
      </c>
      <c r="SFN79" s="1474" t="s">
        <v>1830</v>
      </c>
      <c r="SFO79" s="1474" t="s">
        <v>1830</v>
      </c>
      <c r="SFP79" s="1474" t="s">
        <v>1830</v>
      </c>
      <c r="SFQ79" s="1474" t="s">
        <v>1830</v>
      </c>
      <c r="SFR79" s="1474" t="s">
        <v>1830</v>
      </c>
      <c r="SFS79" s="1474" t="s">
        <v>1830</v>
      </c>
      <c r="SFT79" s="1474" t="s">
        <v>1830</v>
      </c>
      <c r="SFU79" s="1474" t="s">
        <v>1830</v>
      </c>
      <c r="SFV79" s="1474" t="s">
        <v>1830</v>
      </c>
      <c r="SFW79" s="1474" t="s">
        <v>1830</v>
      </c>
      <c r="SFX79" s="1474" t="s">
        <v>1830</v>
      </c>
      <c r="SFY79" s="1474" t="s">
        <v>1830</v>
      </c>
      <c r="SFZ79" s="1474" t="s">
        <v>1830</v>
      </c>
      <c r="SGA79" s="1474" t="s">
        <v>1830</v>
      </c>
      <c r="SGB79" s="1474" t="s">
        <v>1830</v>
      </c>
      <c r="SGC79" s="1474" t="s">
        <v>1830</v>
      </c>
      <c r="SGD79" s="1474" t="s">
        <v>1830</v>
      </c>
      <c r="SGE79" s="1474" t="s">
        <v>1830</v>
      </c>
      <c r="SGF79" s="1474" t="s">
        <v>1830</v>
      </c>
      <c r="SGG79" s="1474" t="s">
        <v>1830</v>
      </c>
      <c r="SGH79" s="1474" t="s">
        <v>1830</v>
      </c>
      <c r="SGI79" s="1474" t="s">
        <v>1830</v>
      </c>
      <c r="SGJ79" s="1474" t="s">
        <v>1830</v>
      </c>
      <c r="SGK79" s="1474" t="s">
        <v>1830</v>
      </c>
      <c r="SGL79" s="1474" t="s">
        <v>1830</v>
      </c>
      <c r="SGM79" s="1474" t="s">
        <v>1830</v>
      </c>
      <c r="SGN79" s="1474" t="s">
        <v>1830</v>
      </c>
      <c r="SGO79" s="1474" t="s">
        <v>1830</v>
      </c>
      <c r="SGP79" s="1474" t="s">
        <v>1830</v>
      </c>
      <c r="SGQ79" s="1474" t="s">
        <v>1830</v>
      </c>
      <c r="SGR79" s="1474" t="s">
        <v>1830</v>
      </c>
      <c r="SGS79" s="1474" t="s">
        <v>1830</v>
      </c>
      <c r="SGT79" s="1474" t="s">
        <v>1830</v>
      </c>
      <c r="SGU79" s="1474" t="s">
        <v>1830</v>
      </c>
      <c r="SGV79" s="1474" t="s">
        <v>1830</v>
      </c>
      <c r="SGW79" s="1474" t="s">
        <v>1830</v>
      </c>
      <c r="SGX79" s="1474" t="s">
        <v>1830</v>
      </c>
      <c r="SGY79" s="1474" t="s">
        <v>1830</v>
      </c>
      <c r="SGZ79" s="1474" t="s">
        <v>1830</v>
      </c>
      <c r="SHA79" s="1474" t="s">
        <v>1830</v>
      </c>
      <c r="SHB79" s="1474" t="s">
        <v>1830</v>
      </c>
      <c r="SHC79" s="1474" t="s">
        <v>1830</v>
      </c>
      <c r="SHD79" s="1474" t="s">
        <v>1830</v>
      </c>
      <c r="SHE79" s="1474" t="s">
        <v>1830</v>
      </c>
      <c r="SHF79" s="1474" t="s">
        <v>1830</v>
      </c>
      <c r="SHG79" s="1474" t="s">
        <v>1830</v>
      </c>
      <c r="SHH79" s="1474" t="s">
        <v>1830</v>
      </c>
      <c r="SHI79" s="1474" t="s">
        <v>1830</v>
      </c>
      <c r="SHJ79" s="1474" t="s">
        <v>1830</v>
      </c>
      <c r="SHK79" s="1474" t="s">
        <v>1830</v>
      </c>
      <c r="SHL79" s="1474" t="s">
        <v>1830</v>
      </c>
      <c r="SHM79" s="1474" t="s">
        <v>1830</v>
      </c>
      <c r="SHN79" s="1474" t="s">
        <v>1830</v>
      </c>
      <c r="SHO79" s="1474" t="s">
        <v>1830</v>
      </c>
      <c r="SHP79" s="1474" t="s">
        <v>1830</v>
      </c>
      <c r="SHQ79" s="1474" t="s">
        <v>1830</v>
      </c>
      <c r="SHR79" s="1474" t="s">
        <v>1830</v>
      </c>
      <c r="SHS79" s="1474" t="s">
        <v>1830</v>
      </c>
      <c r="SHT79" s="1474" t="s">
        <v>1830</v>
      </c>
      <c r="SHU79" s="1474" t="s">
        <v>1830</v>
      </c>
      <c r="SHV79" s="1474" t="s">
        <v>1830</v>
      </c>
      <c r="SHW79" s="1474" t="s">
        <v>1830</v>
      </c>
      <c r="SHX79" s="1474" t="s">
        <v>1830</v>
      </c>
      <c r="SHY79" s="1474" t="s">
        <v>1830</v>
      </c>
      <c r="SHZ79" s="1474" t="s">
        <v>1830</v>
      </c>
      <c r="SIA79" s="1474" t="s">
        <v>1830</v>
      </c>
      <c r="SIB79" s="1474" t="s">
        <v>1830</v>
      </c>
      <c r="SIC79" s="1474" t="s">
        <v>1830</v>
      </c>
      <c r="SID79" s="1474" t="s">
        <v>1830</v>
      </c>
      <c r="SIE79" s="1474" t="s">
        <v>1830</v>
      </c>
      <c r="SIF79" s="1474" t="s">
        <v>1830</v>
      </c>
      <c r="SIG79" s="1474" t="s">
        <v>1830</v>
      </c>
      <c r="SIH79" s="1474" t="s">
        <v>1830</v>
      </c>
      <c r="SII79" s="1474" t="s">
        <v>1830</v>
      </c>
      <c r="SIJ79" s="1474" t="s">
        <v>1830</v>
      </c>
      <c r="SIK79" s="1474" t="s">
        <v>1830</v>
      </c>
      <c r="SIL79" s="1474" t="s">
        <v>1830</v>
      </c>
      <c r="SIM79" s="1474" t="s">
        <v>1830</v>
      </c>
      <c r="SIN79" s="1474" t="s">
        <v>1830</v>
      </c>
      <c r="SIO79" s="1474" t="s">
        <v>1830</v>
      </c>
      <c r="SIP79" s="1474" t="s">
        <v>1830</v>
      </c>
      <c r="SIQ79" s="1474" t="s">
        <v>1830</v>
      </c>
      <c r="SIR79" s="1474" t="s">
        <v>1830</v>
      </c>
      <c r="SIS79" s="1474" t="s">
        <v>1830</v>
      </c>
      <c r="SIT79" s="1474" t="s">
        <v>1830</v>
      </c>
      <c r="SIU79" s="1474" t="s">
        <v>1830</v>
      </c>
      <c r="SIV79" s="1474" t="s">
        <v>1830</v>
      </c>
      <c r="SIW79" s="1474" t="s">
        <v>1830</v>
      </c>
      <c r="SIX79" s="1474" t="s">
        <v>1830</v>
      </c>
      <c r="SIY79" s="1474" t="s">
        <v>1830</v>
      </c>
      <c r="SIZ79" s="1474" t="s">
        <v>1830</v>
      </c>
      <c r="SJA79" s="1474" t="s">
        <v>1830</v>
      </c>
      <c r="SJB79" s="1474" t="s">
        <v>1830</v>
      </c>
      <c r="SJC79" s="1474" t="s">
        <v>1830</v>
      </c>
      <c r="SJD79" s="1474" t="s">
        <v>1830</v>
      </c>
      <c r="SJE79" s="1474" t="s">
        <v>1830</v>
      </c>
      <c r="SJF79" s="1474" t="s">
        <v>1830</v>
      </c>
      <c r="SJG79" s="1474" t="s">
        <v>1830</v>
      </c>
      <c r="SJH79" s="1474" t="s">
        <v>1830</v>
      </c>
      <c r="SJI79" s="1474" t="s">
        <v>1830</v>
      </c>
      <c r="SJJ79" s="1474" t="s">
        <v>1830</v>
      </c>
      <c r="SJK79" s="1474" t="s">
        <v>1830</v>
      </c>
      <c r="SJL79" s="1474" t="s">
        <v>1830</v>
      </c>
      <c r="SJM79" s="1474" t="s">
        <v>1830</v>
      </c>
      <c r="SJN79" s="1474" t="s">
        <v>1830</v>
      </c>
      <c r="SJO79" s="1474" t="s">
        <v>1830</v>
      </c>
      <c r="SJP79" s="1474" t="s">
        <v>1830</v>
      </c>
      <c r="SJQ79" s="1474" t="s">
        <v>1830</v>
      </c>
      <c r="SJR79" s="1474" t="s">
        <v>1830</v>
      </c>
      <c r="SJS79" s="1474" t="s">
        <v>1830</v>
      </c>
      <c r="SJT79" s="1474" t="s">
        <v>1830</v>
      </c>
      <c r="SJU79" s="1474" t="s">
        <v>1830</v>
      </c>
      <c r="SJV79" s="1474" t="s">
        <v>1830</v>
      </c>
      <c r="SJW79" s="1474" t="s">
        <v>1830</v>
      </c>
      <c r="SJX79" s="1474" t="s">
        <v>1830</v>
      </c>
      <c r="SJY79" s="1474" t="s">
        <v>1830</v>
      </c>
      <c r="SJZ79" s="1474" t="s">
        <v>1830</v>
      </c>
      <c r="SKA79" s="1474" t="s">
        <v>1830</v>
      </c>
      <c r="SKB79" s="1474" t="s">
        <v>1830</v>
      </c>
      <c r="SKC79" s="1474" t="s">
        <v>1830</v>
      </c>
      <c r="SKD79" s="1474" t="s">
        <v>1830</v>
      </c>
      <c r="SKE79" s="1474" t="s">
        <v>1830</v>
      </c>
      <c r="SKF79" s="1474" t="s">
        <v>1830</v>
      </c>
      <c r="SKG79" s="1474" t="s">
        <v>1830</v>
      </c>
      <c r="SKH79" s="1474" t="s">
        <v>1830</v>
      </c>
      <c r="SKI79" s="1474" t="s">
        <v>1830</v>
      </c>
      <c r="SKJ79" s="1474" t="s">
        <v>1830</v>
      </c>
      <c r="SKK79" s="1474" t="s">
        <v>1830</v>
      </c>
      <c r="SKL79" s="1474" t="s">
        <v>1830</v>
      </c>
      <c r="SKM79" s="1474" t="s">
        <v>1830</v>
      </c>
      <c r="SKN79" s="1474" t="s">
        <v>1830</v>
      </c>
      <c r="SKO79" s="1474" t="s">
        <v>1830</v>
      </c>
      <c r="SKP79" s="1474" t="s">
        <v>1830</v>
      </c>
      <c r="SKQ79" s="1474" t="s">
        <v>1830</v>
      </c>
      <c r="SKR79" s="1474" t="s">
        <v>1830</v>
      </c>
      <c r="SKS79" s="1474" t="s">
        <v>1830</v>
      </c>
      <c r="SKT79" s="1474" t="s">
        <v>1830</v>
      </c>
      <c r="SKU79" s="1474" t="s">
        <v>1830</v>
      </c>
      <c r="SKV79" s="1474" t="s">
        <v>1830</v>
      </c>
      <c r="SKW79" s="1474" t="s">
        <v>1830</v>
      </c>
      <c r="SKX79" s="1474" t="s">
        <v>1830</v>
      </c>
      <c r="SKY79" s="1474" t="s">
        <v>1830</v>
      </c>
      <c r="SKZ79" s="1474" t="s">
        <v>1830</v>
      </c>
      <c r="SLA79" s="1474" t="s">
        <v>1830</v>
      </c>
      <c r="SLB79" s="1474" t="s">
        <v>1830</v>
      </c>
      <c r="SLC79" s="1474" t="s">
        <v>1830</v>
      </c>
      <c r="SLD79" s="1474" t="s">
        <v>1830</v>
      </c>
      <c r="SLE79" s="1474" t="s">
        <v>1830</v>
      </c>
      <c r="SLF79" s="1474" t="s">
        <v>1830</v>
      </c>
      <c r="SLG79" s="1474" t="s">
        <v>1830</v>
      </c>
      <c r="SLH79" s="1474" t="s">
        <v>1830</v>
      </c>
      <c r="SLI79" s="1474" t="s">
        <v>1830</v>
      </c>
      <c r="SLJ79" s="1474" t="s">
        <v>1830</v>
      </c>
      <c r="SLK79" s="1474" t="s">
        <v>1830</v>
      </c>
      <c r="SLL79" s="1474" t="s">
        <v>1830</v>
      </c>
      <c r="SLM79" s="1474" t="s">
        <v>1830</v>
      </c>
      <c r="SLN79" s="1474" t="s">
        <v>1830</v>
      </c>
      <c r="SLO79" s="1474" t="s">
        <v>1830</v>
      </c>
      <c r="SLP79" s="1474" t="s">
        <v>1830</v>
      </c>
      <c r="SLQ79" s="1474" t="s">
        <v>1830</v>
      </c>
      <c r="SLR79" s="1474" t="s">
        <v>1830</v>
      </c>
      <c r="SLS79" s="1474" t="s">
        <v>1830</v>
      </c>
      <c r="SLT79" s="1474" t="s">
        <v>1830</v>
      </c>
      <c r="SLU79" s="1474" t="s">
        <v>1830</v>
      </c>
      <c r="SLV79" s="1474" t="s">
        <v>1830</v>
      </c>
      <c r="SLW79" s="1474" t="s">
        <v>1830</v>
      </c>
      <c r="SLX79" s="1474" t="s">
        <v>1830</v>
      </c>
      <c r="SLY79" s="1474" t="s">
        <v>1830</v>
      </c>
      <c r="SLZ79" s="1474" t="s">
        <v>1830</v>
      </c>
      <c r="SMA79" s="1474" t="s">
        <v>1830</v>
      </c>
      <c r="SMB79" s="1474" t="s">
        <v>1830</v>
      </c>
      <c r="SMC79" s="1474" t="s">
        <v>1830</v>
      </c>
      <c r="SMD79" s="1474" t="s">
        <v>1830</v>
      </c>
      <c r="SME79" s="1474" t="s">
        <v>1830</v>
      </c>
      <c r="SMF79" s="1474" t="s">
        <v>1830</v>
      </c>
      <c r="SMG79" s="1474" t="s">
        <v>1830</v>
      </c>
      <c r="SMH79" s="1474" t="s">
        <v>1830</v>
      </c>
      <c r="SMI79" s="1474" t="s">
        <v>1830</v>
      </c>
      <c r="SMJ79" s="1474" t="s">
        <v>1830</v>
      </c>
      <c r="SMK79" s="1474" t="s">
        <v>1830</v>
      </c>
      <c r="SML79" s="1474" t="s">
        <v>1830</v>
      </c>
      <c r="SMM79" s="1474" t="s">
        <v>1830</v>
      </c>
      <c r="SMN79" s="1474" t="s">
        <v>1830</v>
      </c>
      <c r="SMO79" s="1474" t="s">
        <v>1830</v>
      </c>
      <c r="SMP79" s="1474" t="s">
        <v>1830</v>
      </c>
      <c r="SMQ79" s="1474" t="s">
        <v>1830</v>
      </c>
      <c r="SMR79" s="1474" t="s">
        <v>1830</v>
      </c>
      <c r="SMS79" s="1474" t="s">
        <v>1830</v>
      </c>
      <c r="SMT79" s="1474" t="s">
        <v>1830</v>
      </c>
      <c r="SMU79" s="1474" t="s">
        <v>1830</v>
      </c>
      <c r="SMV79" s="1474" t="s">
        <v>1830</v>
      </c>
      <c r="SMW79" s="1474" t="s">
        <v>1830</v>
      </c>
      <c r="SMX79" s="1474" t="s">
        <v>1830</v>
      </c>
      <c r="SMY79" s="1474" t="s">
        <v>1830</v>
      </c>
      <c r="SMZ79" s="1474" t="s">
        <v>1830</v>
      </c>
      <c r="SNA79" s="1474" t="s">
        <v>1830</v>
      </c>
      <c r="SNB79" s="1474" t="s">
        <v>1830</v>
      </c>
      <c r="SNC79" s="1474" t="s">
        <v>1830</v>
      </c>
      <c r="SND79" s="1474" t="s">
        <v>1830</v>
      </c>
      <c r="SNE79" s="1474" t="s">
        <v>1830</v>
      </c>
      <c r="SNF79" s="1474" t="s">
        <v>1830</v>
      </c>
      <c r="SNG79" s="1474" t="s">
        <v>1830</v>
      </c>
      <c r="SNH79" s="1474" t="s">
        <v>1830</v>
      </c>
      <c r="SNI79" s="1474" t="s">
        <v>1830</v>
      </c>
      <c r="SNJ79" s="1474" t="s">
        <v>1830</v>
      </c>
      <c r="SNK79" s="1474" t="s">
        <v>1830</v>
      </c>
      <c r="SNL79" s="1474" t="s">
        <v>1830</v>
      </c>
      <c r="SNM79" s="1474" t="s">
        <v>1830</v>
      </c>
      <c r="SNN79" s="1474" t="s">
        <v>1830</v>
      </c>
      <c r="SNO79" s="1474" t="s">
        <v>1830</v>
      </c>
      <c r="SNP79" s="1474" t="s">
        <v>1830</v>
      </c>
      <c r="SNQ79" s="1474" t="s">
        <v>1830</v>
      </c>
      <c r="SNR79" s="1474" t="s">
        <v>1830</v>
      </c>
      <c r="SNS79" s="1474" t="s">
        <v>1830</v>
      </c>
      <c r="SNT79" s="1474" t="s">
        <v>1830</v>
      </c>
      <c r="SNU79" s="1474" t="s">
        <v>1830</v>
      </c>
      <c r="SNV79" s="1474" t="s">
        <v>1830</v>
      </c>
      <c r="SNW79" s="1474" t="s">
        <v>1830</v>
      </c>
      <c r="SNX79" s="1474" t="s">
        <v>1830</v>
      </c>
      <c r="SNY79" s="1474" t="s">
        <v>1830</v>
      </c>
      <c r="SNZ79" s="1474" t="s">
        <v>1830</v>
      </c>
      <c r="SOA79" s="1474" t="s">
        <v>1830</v>
      </c>
      <c r="SOB79" s="1474" t="s">
        <v>1830</v>
      </c>
      <c r="SOC79" s="1474" t="s">
        <v>1830</v>
      </c>
      <c r="SOD79" s="1474" t="s">
        <v>1830</v>
      </c>
      <c r="SOE79" s="1474" t="s">
        <v>1830</v>
      </c>
      <c r="SOF79" s="1474" t="s">
        <v>1830</v>
      </c>
      <c r="SOG79" s="1474" t="s">
        <v>1830</v>
      </c>
      <c r="SOH79" s="1474" t="s">
        <v>1830</v>
      </c>
      <c r="SOI79" s="1474" t="s">
        <v>1830</v>
      </c>
      <c r="SOJ79" s="1474" t="s">
        <v>1830</v>
      </c>
      <c r="SOK79" s="1474" t="s">
        <v>1830</v>
      </c>
      <c r="SOL79" s="1474" t="s">
        <v>1830</v>
      </c>
      <c r="SOM79" s="1474" t="s">
        <v>1830</v>
      </c>
      <c r="SON79" s="1474" t="s">
        <v>1830</v>
      </c>
      <c r="SOO79" s="1474" t="s">
        <v>1830</v>
      </c>
      <c r="SOP79" s="1474" t="s">
        <v>1830</v>
      </c>
      <c r="SOQ79" s="1474" t="s">
        <v>1830</v>
      </c>
      <c r="SOR79" s="1474" t="s">
        <v>1830</v>
      </c>
      <c r="SOS79" s="1474" t="s">
        <v>1830</v>
      </c>
      <c r="SOT79" s="1474" t="s">
        <v>1830</v>
      </c>
      <c r="SOU79" s="1474" t="s">
        <v>1830</v>
      </c>
      <c r="SOV79" s="1474" t="s">
        <v>1830</v>
      </c>
      <c r="SOW79" s="1474" t="s">
        <v>1830</v>
      </c>
      <c r="SOX79" s="1474" t="s">
        <v>1830</v>
      </c>
      <c r="SOY79" s="1474" t="s">
        <v>1830</v>
      </c>
      <c r="SOZ79" s="1474" t="s">
        <v>1830</v>
      </c>
      <c r="SPA79" s="1474" t="s">
        <v>1830</v>
      </c>
      <c r="SPB79" s="1474" t="s">
        <v>1830</v>
      </c>
      <c r="SPC79" s="1474" t="s">
        <v>1830</v>
      </c>
      <c r="SPD79" s="1474" t="s">
        <v>1830</v>
      </c>
      <c r="SPE79" s="1474" t="s">
        <v>1830</v>
      </c>
      <c r="SPF79" s="1474" t="s">
        <v>1830</v>
      </c>
      <c r="SPG79" s="1474" t="s">
        <v>1830</v>
      </c>
      <c r="SPH79" s="1474" t="s">
        <v>1830</v>
      </c>
      <c r="SPI79" s="1474" t="s">
        <v>1830</v>
      </c>
      <c r="SPJ79" s="1474" t="s">
        <v>1830</v>
      </c>
      <c r="SPK79" s="1474" t="s">
        <v>1830</v>
      </c>
      <c r="SPL79" s="1474" t="s">
        <v>1830</v>
      </c>
      <c r="SPM79" s="1474" t="s">
        <v>1830</v>
      </c>
      <c r="SPN79" s="1474" t="s">
        <v>1830</v>
      </c>
      <c r="SPO79" s="1474" t="s">
        <v>1830</v>
      </c>
      <c r="SPP79" s="1474" t="s">
        <v>1830</v>
      </c>
      <c r="SPQ79" s="1474" t="s">
        <v>1830</v>
      </c>
      <c r="SPR79" s="1474" t="s">
        <v>1830</v>
      </c>
      <c r="SPS79" s="1474" t="s">
        <v>1830</v>
      </c>
      <c r="SPT79" s="1474" t="s">
        <v>1830</v>
      </c>
      <c r="SPU79" s="1474" t="s">
        <v>1830</v>
      </c>
      <c r="SPV79" s="1474" t="s">
        <v>1830</v>
      </c>
      <c r="SPW79" s="1474" t="s">
        <v>1830</v>
      </c>
      <c r="SPX79" s="1474" t="s">
        <v>1830</v>
      </c>
      <c r="SPY79" s="1474" t="s">
        <v>1830</v>
      </c>
      <c r="SPZ79" s="1474" t="s">
        <v>1830</v>
      </c>
      <c r="SQA79" s="1474" t="s">
        <v>1830</v>
      </c>
      <c r="SQB79" s="1474" t="s">
        <v>1830</v>
      </c>
      <c r="SQC79" s="1474" t="s">
        <v>1830</v>
      </c>
      <c r="SQD79" s="1474" t="s">
        <v>1830</v>
      </c>
      <c r="SQE79" s="1474" t="s">
        <v>1830</v>
      </c>
      <c r="SQF79" s="1474" t="s">
        <v>1830</v>
      </c>
      <c r="SQG79" s="1474" t="s">
        <v>1830</v>
      </c>
      <c r="SQH79" s="1474" t="s">
        <v>1830</v>
      </c>
      <c r="SQI79" s="1474" t="s">
        <v>1830</v>
      </c>
      <c r="SQJ79" s="1474" t="s">
        <v>1830</v>
      </c>
      <c r="SQK79" s="1474" t="s">
        <v>1830</v>
      </c>
      <c r="SQL79" s="1474" t="s">
        <v>1830</v>
      </c>
      <c r="SQM79" s="1474" t="s">
        <v>1830</v>
      </c>
      <c r="SQN79" s="1474" t="s">
        <v>1830</v>
      </c>
      <c r="SQO79" s="1474" t="s">
        <v>1830</v>
      </c>
      <c r="SQP79" s="1474" t="s">
        <v>1830</v>
      </c>
      <c r="SQQ79" s="1474" t="s">
        <v>1830</v>
      </c>
      <c r="SQR79" s="1474" t="s">
        <v>1830</v>
      </c>
      <c r="SQS79" s="1474" t="s">
        <v>1830</v>
      </c>
      <c r="SQT79" s="1474" t="s">
        <v>1830</v>
      </c>
      <c r="SQU79" s="1474" t="s">
        <v>1830</v>
      </c>
      <c r="SQV79" s="1474" t="s">
        <v>1830</v>
      </c>
      <c r="SQW79" s="1474" t="s">
        <v>1830</v>
      </c>
      <c r="SQX79" s="1474" t="s">
        <v>1830</v>
      </c>
      <c r="SQY79" s="1474" t="s">
        <v>1830</v>
      </c>
      <c r="SQZ79" s="1474" t="s">
        <v>1830</v>
      </c>
      <c r="SRA79" s="1474" t="s">
        <v>1830</v>
      </c>
      <c r="SRB79" s="1474" t="s">
        <v>1830</v>
      </c>
      <c r="SRC79" s="1474" t="s">
        <v>1830</v>
      </c>
      <c r="SRD79" s="1474" t="s">
        <v>1830</v>
      </c>
      <c r="SRE79" s="1474" t="s">
        <v>1830</v>
      </c>
      <c r="SRF79" s="1474" t="s">
        <v>1830</v>
      </c>
      <c r="SRG79" s="1474" t="s">
        <v>1830</v>
      </c>
      <c r="SRH79" s="1474" t="s">
        <v>1830</v>
      </c>
      <c r="SRI79" s="1474" t="s">
        <v>1830</v>
      </c>
      <c r="SRJ79" s="1474" t="s">
        <v>1830</v>
      </c>
      <c r="SRK79" s="1474" t="s">
        <v>1830</v>
      </c>
      <c r="SRL79" s="1474" t="s">
        <v>1830</v>
      </c>
      <c r="SRM79" s="1474" t="s">
        <v>1830</v>
      </c>
      <c r="SRN79" s="1474" t="s">
        <v>1830</v>
      </c>
      <c r="SRO79" s="1474" t="s">
        <v>1830</v>
      </c>
      <c r="SRP79" s="1474" t="s">
        <v>1830</v>
      </c>
      <c r="SRQ79" s="1474" t="s">
        <v>1830</v>
      </c>
      <c r="SRR79" s="1474" t="s">
        <v>1830</v>
      </c>
      <c r="SRS79" s="1474" t="s">
        <v>1830</v>
      </c>
      <c r="SRT79" s="1474" t="s">
        <v>1830</v>
      </c>
      <c r="SRU79" s="1474" t="s">
        <v>1830</v>
      </c>
      <c r="SRV79" s="1474" t="s">
        <v>1830</v>
      </c>
      <c r="SRW79" s="1474" t="s">
        <v>1830</v>
      </c>
      <c r="SRX79" s="1474" t="s">
        <v>1830</v>
      </c>
      <c r="SRY79" s="1474" t="s">
        <v>1830</v>
      </c>
      <c r="SRZ79" s="1474" t="s">
        <v>1830</v>
      </c>
      <c r="SSA79" s="1474" t="s">
        <v>1830</v>
      </c>
      <c r="SSB79" s="1474" t="s">
        <v>1830</v>
      </c>
      <c r="SSC79" s="1474" t="s">
        <v>1830</v>
      </c>
      <c r="SSD79" s="1474" t="s">
        <v>1830</v>
      </c>
      <c r="SSE79" s="1474" t="s">
        <v>1830</v>
      </c>
      <c r="SSF79" s="1474" t="s">
        <v>1830</v>
      </c>
      <c r="SSG79" s="1474" t="s">
        <v>1830</v>
      </c>
      <c r="SSH79" s="1474" t="s">
        <v>1830</v>
      </c>
      <c r="SSI79" s="1474" t="s">
        <v>1830</v>
      </c>
      <c r="SSJ79" s="1474" t="s">
        <v>1830</v>
      </c>
      <c r="SSK79" s="1474" t="s">
        <v>1830</v>
      </c>
      <c r="SSL79" s="1474" t="s">
        <v>1830</v>
      </c>
      <c r="SSM79" s="1474" t="s">
        <v>1830</v>
      </c>
      <c r="SSN79" s="1474" t="s">
        <v>1830</v>
      </c>
      <c r="SSO79" s="1474" t="s">
        <v>1830</v>
      </c>
      <c r="SSP79" s="1474" t="s">
        <v>1830</v>
      </c>
      <c r="SSQ79" s="1474" t="s">
        <v>1830</v>
      </c>
      <c r="SSR79" s="1474" t="s">
        <v>1830</v>
      </c>
      <c r="SSS79" s="1474" t="s">
        <v>1830</v>
      </c>
      <c r="SST79" s="1474" t="s">
        <v>1830</v>
      </c>
      <c r="SSU79" s="1474" t="s">
        <v>1830</v>
      </c>
      <c r="SSV79" s="1474" t="s">
        <v>1830</v>
      </c>
      <c r="SSW79" s="1474" t="s">
        <v>1830</v>
      </c>
      <c r="SSX79" s="1474" t="s">
        <v>1830</v>
      </c>
      <c r="SSY79" s="1474" t="s">
        <v>1830</v>
      </c>
      <c r="SSZ79" s="1474" t="s">
        <v>1830</v>
      </c>
      <c r="STA79" s="1474" t="s">
        <v>1830</v>
      </c>
      <c r="STB79" s="1474" t="s">
        <v>1830</v>
      </c>
      <c r="STC79" s="1474" t="s">
        <v>1830</v>
      </c>
      <c r="STD79" s="1474" t="s">
        <v>1830</v>
      </c>
      <c r="STE79" s="1474" t="s">
        <v>1830</v>
      </c>
      <c r="STF79" s="1474" t="s">
        <v>1830</v>
      </c>
      <c r="STG79" s="1474" t="s">
        <v>1830</v>
      </c>
      <c r="STH79" s="1474" t="s">
        <v>1830</v>
      </c>
      <c r="STI79" s="1474" t="s">
        <v>1830</v>
      </c>
      <c r="STJ79" s="1474" t="s">
        <v>1830</v>
      </c>
      <c r="STK79" s="1474" t="s">
        <v>1830</v>
      </c>
      <c r="STL79" s="1474" t="s">
        <v>1830</v>
      </c>
      <c r="STM79" s="1474" t="s">
        <v>1830</v>
      </c>
      <c r="STN79" s="1474" t="s">
        <v>1830</v>
      </c>
      <c r="STO79" s="1474" t="s">
        <v>1830</v>
      </c>
      <c r="STP79" s="1474" t="s">
        <v>1830</v>
      </c>
      <c r="STQ79" s="1474" t="s">
        <v>1830</v>
      </c>
      <c r="STR79" s="1474" t="s">
        <v>1830</v>
      </c>
      <c r="STS79" s="1474" t="s">
        <v>1830</v>
      </c>
      <c r="STT79" s="1474" t="s">
        <v>1830</v>
      </c>
      <c r="STU79" s="1474" t="s">
        <v>1830</v>
      </c>
      <c r="STV79" s="1474" t="s">
        <v>1830</v>
      </c>
      <c r="STW79" s="1474" t="s">
        <v>1830</v>
      </c>
      <c r="STX79" s="1474" t="s">
        <v>1830</v>
      </c>
      <c r="STY79" s="1474" t="s">
        <v>1830</v>
      </c>
      <c r="STZ79" s="1474" t="s">
        <v>1830</v>
      </c>
      <c r="SUA79" s="1474" t="s">
        <v>1830</v>
      </c>
      <c r="SUB79" s="1474" t="s">
        <v>1830</v>
      </c>
      <c r="SUC79" s="1474" t="s">
        <v>1830</v>
      </c>
      <c r="SUD79" s="1474" t="s">
        <v>1830</v>
      </c>
      <c r="SUE79" s="1474" t="s">
        <v>1830</v>
      </c>
      <c r="SUF79" s="1474" t="s">
        <v>1830</v>
      </c>
      <c r="SUG79" s="1474" t="s">
        <v>1830</v>
      </c>
      <c r="SUH79" s="1474" t="s">
        <v>1830</v>
      </c>
      <c r="SUI79" s="1474" t="s">
        <v>1830</v>
      </c>
      <c r="SUJ79" s="1474" t="s">
        <v>1830</v>
      </c>
      <c r="SUK79" s="1474" t="s">
        <v>1830</v>
      </c>
      <c r="SUL79" s="1474" t="s">
        <v>1830</v>
      </c>
      <c r="SUM79" s="1474" t="s">
        <v>1830</v>
      </c>
      <c r="SUN79" s="1474" t="s">
        <v>1830</v>
      </c>
      <c r="SUO79" s="1474" t="s">
        <v>1830</v>
      </c>
      <c r="SUP79" s="1474" t="s">
        <v>1830</v>
      </c>
      <c r="SUQ79" s="1474" t="s">
        <v>1830</v>
      </c>
      <c r="SUR79" s="1474" t="s">
        <v>1830</v>
      </c>
      <c r="SUS79" s="1474" t="s">
        <v>1830</v>
      </c>
      <c r="SUT79" s="1474" t="s">
        <v>1830</v>
      </c>
      <c r="SUU79" s="1474" t="s">
        <v>1830</v>
      </c>
      <c r="SUV79" s="1474" t="s">
        <v>1830</v>
      </c>
      <c r="SUW79" s="1474" t="s">
        <v>1830</v>
      </c>
      <c r="SUX79" s="1474" t="s">
        <v>1830</v>
      </c>
      <c r="SUY79" s="1474" t="s">
        <v>1830</v>
      </c>
      <c r="SUZ79" s="1474" t="s">
        <v>1830</v>
      </c>
      <c r="SVA79" s="1474" t="s">
        <v>1830</v>
      </c>
      <c r="SVB79" s="1474" t="s">
        <v>1830</v>
      </c>
      <c r="SVC79" s="1474" t="s">
        <v>1830</v>
      </c>
      <c r="SVD79" s="1474" t="s">
        <v>1830</v>
      </c>
      <c r="SVE79" s="1474" t="s">
        <v>1830</v>
      </c>
      <c r="SVF79" s="1474" t="s">
        <v>1830</v>
      </c>
      <c r="SVG79" s="1474" t="s">
        <v>1830</v>
      </c>
      <c r="SVH79" s="1474" t="s">
        <v>1830</v>
      </c>
      <c r="SVI79" s="1474" t="s">
        <v>1830</v>
      </c>
      <c r="SVJ79" s="1474" t="s">
        <v>1830</v>
      </c>
      <c r="SVK79" s="1474" t="s">
        <v>1830</v>
      </c>
      <c r="SVL79" s="1474" t="s">
        <v>1830</v>
      </c>
      <c r="SVM79" s="1474" t="s">
        <v>1830</v>
      </c>
      <c r="SVN79" s="1474" t="s">
        <v>1830</v>
      </c>
      <c r="SVO79" s="1474" t="s">
        <v>1830</v>
      </c>
      <c r="SVP79" s="1474" t="s">
        <v>1830</v>
      </c>
      <c r="SVQ79" s="1474" t="s">
        <v>1830</v>
      </c>
      <c r="SVR79" s="1474" t="s">
        <v>1830</v>
      </c>
      <c r="SVS79" s="1474" t="s">
        <v>1830</v>
      </c>
      <c r="SVT79" s="1474" t="s">
        <v>1830</v>
      </c>
      <c r="SVU79" s="1474" t="s">
        <v>1830</v>
      </c>
      <c r="SVV79" s="1474" t="s">
        <v>1830</v>
      </c>
      <c r="SVW79" s="1474" t="s">
        <v>1830</v>
      </c>
      <c r="SVX79" s="1474" t="s">
        <v>1830</v>
      </c>
      <c r="SVY79" s="1474" t="s">
        <v>1830</v>
      </c>
      <c r="SVZ79" s="1474" t="s">
        <v>1830</v>
      </c>
      <c r="SWA79" s="1474" t="s">
        <v>1830</v>
      </c>
      <c r="SWB79" s="1474" t="s">
        <v>1830</v>
      </c>
      <c r="SWC79" s="1474" t="s">
        <v>1830</v>
      </c>
      <c r="SWD79" s="1474" t="s">
        <v>1830</v>
      </c>
      <c r="SWE79" s="1474" t="s">
        <v>1830</v>
      </c>
      <c r="SWF79" s="1474" t="s">
        <v>1830</v>
      </c>
      <c r="SWG79" s="1474" t="s">
        <v>1830</v>
      </c>
      <c r="SWH79" s="1474" t="s">
        <v>1830</v>
      </c>
      <c r="SWI79" s="1474" t="s">
        <v>1830</v>
      </c>
      <c r="SWJ79" s="1474" t="s">
        <v>1830</v>
      </c>
      <c r="SWK79" s="1474" t="s">
        <v>1830</v>
      </c>
      <c r="SWL79" s="1474" t="s">
        <v>1830</v>
      </c>
      <c r="SWM79" s="1474" t="s">
        <v>1830</v>
      </c>
      <c r="SWN79" s="1474" t="s">
        <v>1830</v>
      </c>
      <c r="SWO79" s="1474" t="s">
        <v>1830</v>
      </c>
      <c r="SWP79" s="1474" t="s">
        <v>1830</v>
      </c>
      <c r="SWQ79" s="1474" t="s">
        <v>1830</v>
      </c>
      <c r="SWR79" s="1474" t="s">
        <v>1830</v>
      </c>
      <c r="SWS79" s="1474" t="s">
        <v>1830</v>
      </c>
      <c r="SWT79" s="1474" t="s">
        <v>1830</v>
      </c>
      <c r="SWU79" s="1474" t="s">
        <v>1830</v>
      </c>
      <c r="SWV79" s="1474" t="s">
        <v>1830</v>
      </c>
      <c r="SWW79" s="1474" t="s">
        <v>1830</v>
      </c>
      <c r="SWX79" s="1474" t="s">
        <v>1830</v>
      </c>
      <c r="SWY79" s="1474" t="s">
        <v>1830</v>
      </c>
      <c r="SWZ79" s="1474" t="s">
        <v>1830</v>
      </c>
      <c r="SXA79" s="1474" t="s">
        <v>1830</v>
      </c>
      <c r="SXB79" s="1474" t="s">
        <v>1830</v>
      </c>
      <c r="SXC79" s="1474" t="s">
        <v>1830</v>
      </c>
      <c r="SXD79" s="1474" t="s">
        <v>1830</v>
      </c>
      <c r="SXE79" s="1474" t="s">
        <v>1830</v>
      </c>
      <c r="SXF79" s="1474" t="s">
        <v>1830</v>
      </c>
      <c r="SXG79" s="1474" t="s">
        <v>1830</v>
      </c>
      <c r="SXH79" s="1474" t="s">
        <v>1830</v>
      </c>
      <c r="SXI79" s="1474" t="s">
        <v>1830</v>
      </c>
      <c r="SXJ79" s="1474" t="s">
        <v>1830</v>
      </c>
      <c r="SXK79" s="1474" t="s">
        <v>1830</v>
      </c>
      <c r="SXL79" s="1474" t="s">
        <v>1830</v>
      </c>
      <c r="SXM79" s="1474" t="s">
        <v>1830</v>
      </c>
      <c r="SXN79" s="1474" t="s">
        <v>1830</v>
      </c>
      <c r="SXO79" s="1474" t="s">
        <v>1830</v>
      </c>
      <c r="SXP79" s="1474" t="s">
        <v>1830</v>
      </c>
      <c r="SXQ79" s="1474" t="s">
        <v>1830</v>
      </c>
      <c r="SXR79" s="1474" t="s">
        <v>1830</v>
      </c>
      <c r="SXS79" s="1474" t="s">
        <v>1830</v>
      </c>
      <c r="SXT79" s="1474" t="s">
        <v>1830</v>
      </c>
      <c r="SXU79" s="1474" t="s">
        <v>1830</v>
      </c>
      <c r="SXV79" s="1474" t="s">
        <v>1830</v>
      </c>
      <c r="SXW79" s="1474" t="s">
        <v>1830</v>
      </c>
      <c r="SXX79" s="1474" t="s">
        <v>1830</v>
      </c>
      <c r="SXY79" s="1474" t="s">
        <v>1830</v>
      </c>
      <c r="SXZ79" s="1474" t="s">
        <v>1830</v>
      </c>
      <c r="SYA79" s="1474" t="s">
        <v>1830</v>
      </c>
      <c r="SYB79" s="1474" t="s">
        <v>1830</v>
      </c>
      <c r="SYC79" s="1474" t="s">
        <v>1830</v>
      </c>
      <c r="SYD79" s="1474" t="s">
        <v>1830</v>
      </c>
      <c r="SYE79" s="1474" t="s">
        <v>1830</v>
      </c>
      <c r="SYF79" s="1474" t="s">
        <v>1830</v>
      </c>
      <c r="SYG79" s="1474" t="s">
        <v>1830</v>
      </c>
      <c r="SYH79" s="1474" t="s">
        <v>1830</v>
      </c>
      <c r="SYI79" s="1474" t="s">
        <v>1830</v>
      </c>
      <c r="SYJ79" s="1474" t="s">
        <v>1830</v>
      </c>
      <c r="SYK79" s="1474" t="s">
        <v>1830</v>
      </c>
      <c r="SYL79" s="1474" t="s">
        <v>1830</v>
      </c>
      <c r="SYM79" s="1474" t="s">
        <v>1830</v>
      </c>
      <c r="SYN79" s="1474" t="s">
        <v>1830</v>
      </c>
      <c r="SYO79" s="1474" t="s">
        <v>1830</v>
      </c>
      <c r="SYP79" s="1474" t="s">
        <v>1830</v>
      </c>
      <c r="SYQ79" s="1474" t="s">
        <v>1830</v>
      </c>
      <c r="SYR79" s="1474" t="s">
        <v>1830</v>
      </c>
      <c r="SYS79" s="1474" t="s">
        <v>1830</v>
      </c>
      <c r="SYT79" s="1474" t="s">
        <v>1830</v>
      </c>
      <c r="SYU79" s="1474" t="s">
        <v>1830</v>
      </c>
      <c r="SYV79" s="1474" t="s">
        <v>1830</v>
      </c>
      <c r="SYW79" s="1474" t="s">
        <v>1830</v>
      </c>
      <c r="SYX79" s="1474" t="s">
        <v>1830</v>
      </c>
      <c r="SYY79" s="1474" t="s">
        <v>1830</v>
      </c>
      <c r="SYZ79" s="1474" t="s">
        <v>1830</v>
      </c>
      <c r="SZA79" s="1474" t="s">
        <v>1830</v>
      </c>
      <c r="SZB79" s="1474" t="s">
        <v>1830</v>
      </c>
      <c r="SZC79" s="1474" t="s">
        <v>1830</v>
      </c>
      <c r="SZD79" s="1474" t="s">
        <v>1830</v>
      </c>
      <c r="SZE79" s="1474" t="s">
        <v>1830</v>
      </c>
      <c r="SZF79" s="1474" t="s">
        <v>1830</v>
      </c>
      <c r="SZG79" s="1474" t="s">
        <v>1830</v>
      </c>
      <c r="SZH79" s="1474" t="s">
        <v>1830</v>
      </c>
      <c r="SZI79" s="1474" t="s">
        <v>1830</v>
      </c>
      <c r="SZJ79" s="1474" t="s">
        <v>1830</v>
      </c>
      <c r="SZK79" s="1474" t="s">
        <v>1830</v>
      </c>
      <c r="SZL79" s="1474" t="s">
        <v>1830</v>
      </c>
      <c r="SZM79" s="1474" t="s">
        <v>1830</v>
      </c>
      <c r="SZN79" s="1474" t="s">
        <v>1830</v>
      </c>
      <c r="SZO79" s="1474" t="s">
        <v>1830</v>
      </c>
      <c r="SZP79" s="1474" t="s">
        <v>1830</v>
      </c>
      <c r="SZQ79" s="1474" t="s">
        <v>1830</v>
      </c>
      <c r="SZR79" s="1474" t="s">
        <v>1830</v>
      </c>
      <c r="SZS79" s="1474" t="s">
        <v>1830</v>
      </c>
      <c r="SZT79" s="1474" t="s">
        <v>1830</v>
      </c>
      <c r="SZU79" s="1474" t="s">
        <v>1830</v>
      </c>
      <c r="SZV79" s="1474" t="s">
        <v>1830</v>
      </c>
      <c r="SZW79" s="1474" t="s">
        <v>1830</v>
      </c>
      <c r="SZX79" s="1474" t="s">
        <v>1830</v>
      </c>
      <c r="SZY79" s="1474" t="s">
        <v>1830</v>
      </c>
      <c r="SZZ79" s="1474" t="s">
        <v>1830</v>
      </c>
      <c r="TAA79" s="1474" t="s">
        <v>1830</v>
      </c>
      <c r="TAB79" s="1474" t="s">
        <v>1830</v>
      </c>
      <c r="TAC79" s="1474" t="s">
        <v>1830</v>
      </c>
      <c r="TAD79" s="1474" t="s">
        <v>1830</v>
      </c>
      <c r="TAE79" s="1474" t="s">
        <v>1830</v>
      </c>
      <c r="TAF79" s="1474" t="s">
        <v>1830</v>
      </c>
      <c r="TAG79" s="1474" t="s">
        <v>1830</v>
      </c>
      <c r="TAH79" s="1474" t="s">
        <v>1830</v>
      </c>
      <c r="TAI79" s="1474" t="s">
        <v>1830</v>
      </c>
      <c r="TAJ79" s="1474" t="s">
        <v>1830</v>
      </c>
      <c r="TAK79" s="1474" t="s">
        <v>1830</v>
      </c>
      <c r="TAL79" s="1474" t="s">
        <v>1830</v>
      </c>
      <c r="TAM79" s="1474" t="s">
        <v>1830</v>
      </c>
      <c r="TAN79" s="1474" t="s">
        <v>1830</v>
      </c>
      <c r="TAO79" s="1474" t="s">
        <v>1830</v>
      </c>
      <c r="TAP79" s="1474" t="s">
        <v>1830</v>
      </c>
      <c r="TAQ79" s="1474" t="s">
        <v>1830</v>
      </c>
      <c r="TAR79" s="1474" t="s">
        <v>1830</v>
      </c>
      <c r="TAS79" s="1474" t="s">
        <v>1830</v>
      </c>
      <c r="TAT79" s="1474" t="s">
        <v>1830</v>
      </c>
      <c r="TAU79" s="1474" t="s">
        <v>1830</v>
      </c>
      <c r="TAV79" s="1474" t="s">
        <v>1830</v>
      </c>
      <c r="TAW79" s="1474" t="s">
        <v>1830</v>
      </c>
      <c r="TAX79" s="1474" t="s">
        <v>1830</v>
      </c>
      <c r="TAY79" s="1474" t="s">
        <v>1830</v>
      </c>
      <c r="TAZ79" s="1474" t="s">
        <v>1830</v>
      </c>
      <c r="TBA79" s="1474" t="s">
        <v>1830</v>
      </c>
      <c r="TBB79" s="1474" t="s">
        <v>1830</v>
      </c>
      <c r="TBC79" s="1474" t="s">
        <v>1830</v>
      </c>
      <c r="TBD79" s="1474" t="s">
        <v>1830</v>
      </c>
      <c r="TBE79" s="1474" t="s">
        <v>1830</v>
      </c>
      <c r="TBF79" s="1474" t="s">
        <v>1830</v>
      </c>
      <c r="TBG79" s="1474" t="s">
        <v>1830</v>
      </c>
      <c r="TBH79" s="1474" t="s">
        <v>1830</v>
      </c>
      <c r="TBI79" s="1474" t="s">
        <v>1830</v>
      </c>
      <c r="TBJ79" s="1474" t="s">
        <v>1830</v>
      </c>
      <c r="TBK79" s="1474" t="s">
        <v>1830</v>
      </c>
      <c r="TBL79" s="1474" t="s">
        <v>1830</v>
      </c>
      <c r="TBM79" s="1474" t="s">
        <v>1830</v>
      </c>
      <c r="TBN79" s="1474" t="s">
        <v>1830</v>
      </c>
      <c r="TBO79" s="1474" t="s">
        <v>1830</v>
      </c>
      <c r="TBP79" s="1474" t="s">
        <v>1830</v>
      </c>
      <c r="TBQ79" s="1474" t="s">
        <v>1830</v>
      </c>
      <c r="TBR79" s="1474" t="s">
        <v>1830</v>
      </c>
      <c r="TBS79" s="1474" t="s">
        <v>1830</v>
      </c>
      <c r="TBT79" s="1474" t="s">
        <v>1830</v>
      </c>
      <c r="TBU79" s="1474" t="s">
        <v>1830</v>
      </c>
      <c r="TBV79" s="1474" t="s">
        <v>1830</v>
      </c>
      <c r="TBW79" s="1474" t="s">
        <v>1830</v>
      </c>
      <c r="TBX79" s="1474" t="s">
        <v>1830</v>
      </c>
      <c r="TBY79" s="1474" t="s">
        <v>1830</v>
      </c>
      <c r="TBZ79" s="1474" t="s">
        <v>1830</v>
      </c>
      <c r="TCA79" s="1474" t="s">
        <v>1830</v>
      </c>
      <c r="TCB79" s="1474" t="s">
        <v>1830</v>
      </c>
      <c r="TCC79" s="1474" t="s">
        <v>1830</v>
      </c>
      <c r="TCD79" s="1474" t="s">
        <v>1830</v>
      </c>
      <c r="TCE79" s="1474" t="s">
        <v>1830</v>
      </c>
      <c r="TCF79" s="1474" t="s">
        <v>1830</v>
      </c>
      <c r="TCG79" s="1474" t="s">
        <v>1830</v>
      </c>
      <c r="TCH79" s="1474" t="s">
        <v>1830</v>
      </c>
      <c r="TCI79" s="1474" t="s">
        <v>1830</v>
      </c>
      <c r="TCJ79" s="1474" t="s">
        <v>1830</v>
      </c>
      <c r="TCK79" s="1474" t="s">
        <v>1830</v>
      </c>
      <c r="TCL79" s="1474" t="s">
        <v>1830</v>
      </c>
      <c r="TCM79" s="1474" t="s">
        <v>1830</v>
      </c>
      <c r="TCN79" s="1474" t="s">
        <v>1830</v>
      </c>
      <c r="TCO79" s="1474" t="s">
        <v>1830</v>
      </c>
      <c r="TCP79" s="1474" t="s">
        <v>1830</v>
      </c>
      <c r="TCQ79" s="1474" t="s">
        <v>1830</v>
      </c>
      <c r="TCR79" s="1474" t="s">
        <v>1830</v>
      </c>
      <c r="TCS79" s="1474" t="s">
        <v>1830</v>
      </c>
      <c r="TCT79" s="1474" t="s">
        <v>1830</v>
      </c>
      <c r="TCU79" s="1474" t="s">
        <v>1830</v>
      </c>
      <c r="TCV79" s="1474" t="s">
        <v>1830</v>
      </c>
      <c r="TCW79" s="1474" t="s">
        <v>1830</v>
      </c>
      <c r="TCX79" s="1474" t="s">
        <v>1830</v>
      </c>
      <c r="TCY79" s="1474" t="s">
        <v>1830</v>
      </c>
      <c r="TCZ79" s="1474" t="s">
        <v>1830</v>
      </c>
      <c r="TDA79" s="1474" t="s">
        <v>1830</v>
      </c>
      <c r="TDB79" s="1474" t="s">
        <v>1830</v>
      </c>
      <c r="TDC79" s="1474" t="s">
        <v>1830</v>
      </c>
      <c r="TDD79" s="1474" t="s">
        <v>1830</v>
      </c>
      <c r="TDE79" s="1474" t="s">
        <v>1830</v>
      </c>
      <c r="TDF79" s="1474" t="s">
        <v>1830</v>
      </c>
      <c r="TDG79" s="1474" t="s">
        <v>1830</v>
      </c>
      <c r="TDH79" s="1474" t="s">
        <v>1830</v>
      </c>
      <c r="TDI79" s="1474" t="s">
        <v>1830</v>
      </c>
      <c r="TDJ79" s="1474" t="s">
        <v>1830</v>
      </c>
      <c r="TDK79" s="1474" t="s">
        <v>1830</v>
      </c>
      <c r="TDL79" s="1474" t="s">
        <v>1830</v>
      </c>
      <c r="TDM79" s="1474" t="s">
        <v>1830</v>
      </c>
      <c r="TDN79" s="1474" t="s">
        <v>1830</v>
      </c>
      <c r="TDO79" s="1474" t="s">
        <v>1830</v>
      </c>
      <c r="TDP79" s="1474" t="s">
        <v>1830</v>
      </c>
      <c r="TDQ79" s="1474" t="s">
        <v>1830</v>
      </c>
      <c r="TDR79" s="1474" t="s">
        <v>1830</v>
      </c>
      <c r="TDS79" s="1474" t="s">
        <v>1830</v>
      </c>
      <c r="TDT79" s="1474" t="s">
        <v>1830</v>
      </c>
      <c r="TDU79" s="1474" t="s">
        <v>1830</v>
      </c>
      <c r="TDV79" s="1474" t="s">
        <v>1830</v>
      </c>
      <c r="TDW79" s="1474" t="s">
        <v>1830</v>
      </c>
      <c r="TDX79" s="1474" t="s">
        <v>1830</v>
      </c>
      <c r="TDY79" s="1474" t="s">
        <v>1830</v>
      </c>
      <c r="TDZ79" s="1474" t="s">
        <v>1830</v>
      </c>
      <c r="TEA79" s="1474" t="s">
        <v>1830</v>
      </c>
      <c r="TEB79" s="1474" t="s">
        <v>1830</v>
      </c>
      <c r="TEC79" s="1474" t="s">
        <v>1830</v>
      </c>
      <c r="TED79" s="1474" t="s">
        <v>1830</v>
      </c>
      <c r="TEE79" s="1474" t="s">
        <v>1830</v>
      </c>
      <c r="TEF79" s="1474" t="s">
        <v>1830</v>
      </c>
      <c r="TEG79" s="1474" t="s">
        <v>1830</v>
      </c>
      <c r="TEH79" s="1474" t="s">
        <v>1830</v>
      </c>
      <c r="TEI79" s="1474" t="s">
        <v>1830</v>
      </c>
      <c r="TEJ79" s="1474" t="s">
        <v>1830</v>
      </c>
      <c r="TEK79" s="1474" t="s">
        <v>1830</v>
      </c>
      <c r="TEL79" s="1474" t="s">
        <v>1830</v>
      </c>
      <c r="TEM79" s="1474" t="s">
        <v>1830</v>
      </c>
      <c r="TEN79" s="1474" t="s">
        <v>1830</v>
      </c>
      <c r="TEO79" s="1474" t="s">
        <v>1830</v>
      </c>
      <c r="TEP79" s="1474" t="s">
        <v>1830</v>
      </c>
      <c r="TEQ79" s="1474" t="s">
        <v>1830</v>
      </c>
      <c r="TER79" s="1474" t="s">
        <v>1830</v>
      </c>
      <c r="TES79" s="1474" t="s">
        <v>1830</v>
      </c>
      <c r="TET79" s="1474" t="s">
        <v>1830</v>
      </c>
      <c r="TEU79" s="1474" t="s">
        <v>1830</v>
      </c>
      <c r="TEV79" s="1474" t="s">
        <v>1830</v>
      </c>
      <c r="TEW79" s="1474" t="s">
        <v>1830</v>
      </c>
      <c r="TEX79" s="1474" t="s">
        <v>1830</v>
      </c>
      <c r="TEY79" s="1474" t="s">
        <v>1830</v>
      </c>
      <c r="TEZ79" s="1474" t="s">
        <v>1830</v>
      </c>
      <c r="TFA79" s="1474" t="s">
        <v>1830</v>
      </c>
      <c r="TFB79" s="1474" t="s">
        <v>1830</v>
      </c>
      <c r="TFC79" s="1474" t="s">
        <v>1830</v>
      </c>
      <c r="TFD79" s="1474" t="s">
        <v>1830</v>
      </c>
      <c r="TFE79" s="1474" t="s">
        <v>1830</v>
      </c>
      <c r="TFF79" s="1474" t="s">
        <v>1830</v>
      </c>
      <c r="TFG79" s="1474" t="s">
        <v>1830</v>
      </c>
      <c r="TFH79" s="1474" t="s">
        <v>1830</v>
      </c>
      <c r="TFI79" s="1474" t="s">
        <v>1830</v>
      </c>
      <c r="TFJ79" s="1474" t="s">
        <v>1830</v>
      </c>
      <c r="TFK79" s="1474" t="s">
        <v>1830</v>
      </c>
      <c r="TFL79" s="1474" t="s">
        <v>1830</v>
      </c>
      <c r="TFM79" s="1474" t="s">
        <v>1830</v>
      </c>
      <c r="TFN79" s="1474" t="s">
        <v>1830</v>
      </c>
      <c r="TFO79" s="1474" t="s">
        <v>1830</v>
      </c>
      <c r="TFP79" s="1474" t="s">
        <v>1830</v>
      </c>
      <c r="TFQ79" s="1474" t="s">
        <v>1830</v>
      </c>
      <c r="TFR79" s="1474" t="s">
        <v>1830</v>
      </c>
      <c r="TFS79" s="1474" t="s">
        <v>1830</v>
      </c>
      <c r="TFT79" s="1474" t="s">
        <v>1830</v>
      </c>
      <c r="TFU79" s="1474" t="s">
        <v>1830</v>
      </c>
      <c r="TFV79" s="1474" t="s">
        <v>1830</v>
      </c>
      <c r="TFW79" s="1474" t="s">
        <v>1830</v>
      </c>
      <c r="TFX79" s="1474" t="s">
        <v>1830</v>
      </c>
      <c r="TFY79" s="1474" t="s">
        <v>1830</v>
      </c>
      <c r="TFZ79" s="1474" t="s">
        <v>1830</v>
      </c>
      <c r="TGA79" s="1474" t="s">
        <v>1830</v>
      </c>
      <c r="TGB79" s="1474" t="s">
        <v>1830</v>
      </c>
      <c r="TGC79" s="1474" t="s">
        <v>1830</v>
      </c>
      <c r="TGD79" s="1474" t="s">
        <v>1830</v>
      </c>
      <c r="TGE79" s="1474" t="s">
        <v>1830</v>
      </c>
      <c r="TGF79" s="1474" t="s">
        <v>1830</v>
      </c>
      <c r="TGG79" s="1474" t="s">
        <v>1830</v>
      </c>
      <c r="TGH79" s="1474" t="s">
        <v>1830</v>
      </c>
      <c r="TGI79" s="1474" t="s">
        <v>1830</v>
      </c>
      <c r="TGJ79" s="1474" t="s">
        <v>1830</v>
      </c>
      <c r="TGK79" s="1474" t="s">
        <v>1830</v>
      </c>
      <c r="TGL79" s="1474" t="s">
        <v>1830</v>
      </c>
      <c r="TGM79" s="1474" t="s">
        <v>1830</v>
      </c>
      <c r="TGN79" s="1474" t="s">
        <v>1830</v>
      </c>
      <c r="TGO79" s="1474" t="s">
        <v>1830</v>
      </c>
      <c r="TGP79" s="1474" t="s">
        <v>1830</v>
      </c>
      <c r="TGQ79" s="1474" t="s">
        <v>1830</v>
      </c>
      <c r="TGR79" s="1474" t="s">
        <v>1830</v>
      </c>
      <c r="TGS79" s="1474" t="s">
        <v>1830</v>
      </c>
      <c r="TGT79" s="1474" t="s">
        <v>1830</v>
      </c>
      <c r="TGU79" s="1474" t="s">
        <v>1830</v>
      </c>
      <c r="TGV79" s="1474" t="s">
        <v>1830</v>
      </c>
      <c r="TGW79" s="1474" t="s">
        <v>1830</v>
      </c>
      <c r="TGX79" s="1474" t="s">
        <v>1830</v>
      </c>
      <c r="TGY79" s="1474" t="s">
        <v>1830</v>
      </c>
      <c r="TGZ79" s="1474" t="s">
        <v>1830</v>
      </c>
      <c r="THA79" s="1474" t="s">
        <v>1830</v>
      </c>
      <c r="THB79" s="1474" t="s">
        <v>1830</v>
      </c>
      <c r="THC79" s="1474" t="s">
        <v>1830</v>
      </c>
      <c r="THD79" s="1474" t="s">
        <v>1830</v>
      </c>
      <c r="THE79" s="1474" t="s">
        <v>1830</v>
      </c>
      <c r="THF79" s="1474" t="s">
        <v>1830</v>
      </c>
      <c r="THG79" s="1474" t="s">
        <v>1830</v>
      </c>
      <c r="THH79" s="1474" t="s">
        <v>1830</v>
      </c>
      <c r="THI79" s="1474" t="s">
        <v>1830</v>
      </c>
      <c r="THJ79" s="1474" t="s">
        <v>1830</v>
      </c>
      <c r="THK79" s="1474" t="s">
        <v>1830</v>
      </c>
      <c r="THL79" s="1474" t="s">
        <v>1830</v>
      </c>
      <c r="THM79" s="1474" t="s">
        <v>1830</v>
      </c>
      <c r="THN79" s="1474" t="s">
        <v>1830</v>
      </c>
      <c r="THO79" s="1474" t="s">
        <v>1830</v>
      </c>
      <c r="THP79" s="1474" t="s">
        <v>1830</v>
      </c>
      <c r="THQ79" s="1474" t="s">
        <v>1830</v>
      </c>
      <c r="THR79" s="1474" t="s">
        <v>1830</v>
      </c>
      <c r="THS79" s="1474" t="s">
        <v>1830</v>
      </c>
      <c r="THT79" s="1474" t="s">
        <v>1830</v>
      </c>
      <c r="THU79" s="1474" t="s">
        <v>1830</v>
      </c>
      <c r="THV79" s="1474" t="s">
        <v>1830</v>
      </c>
      <c r="THW79" s="1474" t="s">
        <v>1830</v>
      </c>
      <c r="THX79" s="1474" t="s">
        <v>1830</v>
      </c>
      <c r="THY79" s="1474" t="s">
        <v>1830</v>
      </c>
      <c r="THZ79" s="1474" t="s">
        <v>1830</v>
      </c>
      <c r="TIA79" s="1474" t="s">
        <v>1830</v>
      </c>
      <c r="TIB79" s="1474" t="s">
        <v>1830</v>
      </c>
      <c r="TIC79" s="1474" t="s">
        <v>1830</v>
      </c>
      <c r="TID79" s="1474" t="s">
        <v>1830</v>
      </c>
      <c r="TIE79" s="1474" t="s">
        <v>1830</v>
      </c>
      <c r="TIF79" s="1474" t="s">
        <v>1830</v>
      </c>
      <c r="TIG79" s="1474" t="s">
        <v>1830</v>
      </c>
      <c r="TIH79" s="1474" t="s">
        <v>1830</v>
      </c>
      <c r="TII79" s="1474" t="s">
        <v>1830</v>
      </c>
      <c r="TIJ79" s="1474" t="s">
        <v>1830</v>
      </c>
      <c r="TIK79" s="1474" t="s">
        <v>1830</v>
      </c>
      <c r="TIL79" s="1474" t="s">
        <v>1830</v>
      </c>
      <c r="TIM79" s="1474" t="s">
        <v>1830</v>
      </c>
      <c r="TIN79" s="1474" t="s">
        <v>1830</v>
      </c>
      <c r="TIO79" s="1474" t="s">
        <v>1830</v>
      </c>
      <c r="TIP79" s="1474" t="s">
        <v>1830</v>
      </c>
      <c r="TIQ79" s="1474" t="s">
        <v>1830</v>
      </c>
      <c r="TIR79" s="1474" t="s">
        <v>1830</v>
      </c>
      <c r="TIS79" s="1474" t="s">
        <v>1830</v>
      </c>
      <c r="TIT79" s="1474" t="s">
        <v>1830</v>
      </c>
      <c r="TIU79" s="1474" t="s">
        <v>1830</v>
      </c>
      <c r="TIV79" s="1474" t="s">
        <v>1830</v>
      </c>
      <c r="TIW79" s="1474" t="s">
        <v>1830</v>
      </c>
      <c r="TIX79" s="1474" t="s">
        <v>1830</v>
      </c>
      <c r="TIY79" s="1474" t="s">
        <v>1830</v>
      </c>
      <c r="TIZ79" s="1474" t="s">
        <v>1830</v>
      </c>
      <c r="TJA79" s="1474" t="s">
        <v>1830</v>
      </c>
      <c r="TJB79" s="1474" t="s">
        <v>1830</v>
      </c>
      <c r="TJC79" s="1474" t="s">
        <v>1830</v>
      </c>
      <c r="TJD79" s="1474" t="s">
        <v>1830</v>
      </c>
      <c r="TJE79" s="1474" t="s">
        <v>1830</v>
      </c>
      <c r="TJF79" s="1474" t="s">
        <v>1830</v>
      </c>
      <c r="TJG79" s="1474" t="s">
        <v>1830</v>
      </c>
      <c r="TJH79" s="1474" t="s">
        <v>1830</v>
      </c>
      <c r="TJI79" s="1474" t="s">
        <v>1830</v>
      </c>
      <c r="TJJ79" s="1474" t="s">
        <v>1830</v>
      </c>
      <c r="TJK79" s="1474" t="s">
        <v>1830</v>
      </c>
      <c r="TJL79" s="1474" t="s">
        <v>1830</v>
      </c>
      <c r="TJM79" s="1474" t="s">
        <v>1830</v>
      </c>
      <c r="TJN79" s="1474" t="s">
        <v>1830</v>
      </c>
      <c r="TJO79" s="1474" t="s">
        <v>1830</v>
      </c>
      <c r="TJP79" s="1474" t="s">
        <v>1830</v>
      </c>
      <c r="TJQ79" s="1474" t="s">
        <v>1830</v>
      </c>
      <c r="TJR79" s="1474" t="s">
        <v>1830</v>
      </c>
      <c r="TJS79" s="1474" t="s">
        <v>1830</v>
      </c>
      <c r="TJT79" s="1474" t="s">
        <v>1830</v>
      </c>
      <c r="TJU79" s="1474" t="s">
        <v>1830</v>
      </c>
      <c r="TJV79" s="1474" t="s">
        <v>1830</v>
      </c>
      <c r="TJW79" s="1474" t="s">
        <v>1830</v>
      </c>
      <c r="TJX79" s="1474" t="s">
        <v>1830</v>
      </c>
      <c r="TJY79" s="1474" t="s">
        <v>1830</v>
      </c>
      <c r="TJZ79" s="1474" t="s">
        <v>1830</v>
      </c>
      <c r="TKA79" s="1474" t="s">
        <v>1830</v>
      </c>
      <c r="TKB79" s="1474" t="s">
        <v>1830</v>
      </c>
      <c r="TKC79" s="1474" t="s">
        <v>1830</v>
      </c>
      <c r="TKD79" s="1474" t="s">
        <v>1830</v>
      </c>
      <c r="TKE79" s="1474" t="s">
        <v>1830</v>
      </c>
      <c r="TKF79" s="1474" t="s">
        <v>1830</v>
      </c>
      <c r="TKG79" s="1474" t="s">
        <v>1830</v>
      </c>
      <c r="TKH79" s="1474" t="s">
        <v>1830</v>
      </c>
      <c r="TKI79" s="1474" t="s">
        <v>1830</v>
      </c>
      <c r="TKJ79" s="1474" t="s">
        <v>1830</v>
      </c>
      <c r="TKK79" s="1474" t="s">
        <v>1830</v>
      </c>
      <c r="TKL79" s="1474" t="s">
        <v>1830</v>
      </c>
      <c r="TKM79" s="1474" t="s">
        <v>1830</v>
      </c>
      <c r="TKN79" s="1474" t="s">
        <v>1830</v>
      </c>
      <c r="TKO79" s="1474" t="s">
        <v>1830</v>
      </c>
      <c r="TKP79" s="1474" t="s">
        <v>1830</v>
      </c>
      <c r="TKQ79" s="1474" t="s">
        <v>1830</v>
      </c>
      <c r="TKR79" s="1474" t="s">
        <v>1830</v>
      </c>
      <c r="TKS79" s="1474" t="s">
        <v>1830</v>
      </c>
      <c r="TKT79" s="1474" t="s">
        <v>1830</v>
      </c>
      <c r="TKU79" s="1474" t="s">
        <v>1830</v>
      </c>
      <c r="TKV79" s="1474" t="s">
        <v>1830</v>
      </c>
      <c r="TKW79" s="1474" t="s">
        <v>1830</v>
      </c>
      <c r="TKX79" s="1474" t="s">
        <v>1830</v>
      </c>
      <c r="TKY79" s="1474" t="s">
        <v>1830</v>
      </c>
      <c r="TKZ79" s="1474" t="s">
        <v>1830</v>
      </c>
      <c r="TLA79" s="1474" t="s">
        <v>1830</v>
      </c>
      <c r="TLB79" s="1474" t="s">
        <v>1830</v>
      </c>
      <c r="TLC79" s="1474" t="s">
        <v>1830</v>
      </c>
      <c r="TLD79" s="1474" t="s">
        <v>1830</v>
      </c>
      <c r="TLE79" s="1474" t="s">
        <v>1830</v>
      </c>
      <c r="TLF79" s="1474" t="s">
        <v>1830</v>
      </c>
      <c r="TLG79" s="1474" t="s">
        <v>1830</v>
      </c>
      <c r="TLH79" s="1474" t="s">
        <v>1830</v>
      </c>
      <c r="TLI79" s="1474" t="s">
        <v>1830</v>
      </c>
      <c r="TLJ79" s="1474" t="s">
        <v>1830</v>
      </c>
      <c r="TLK79" s="1474" t="s">
        <v>1830</v>
      </c>
      <c r="TLL79" s="1474" t="s">
        <v>1830</v>
      </c>
      <c r="TLM79" s="1474" t="s">
        <v>1830</v>
      </c>
      <c r="TLN79" s="1474" t="s">
        <v>1830</v>
      </c>
      <c r="TLO79" s="1474" t="s">
        <v>1830</v>
      </c>
      <c r="TLP79" s="1474" t="s">
        <v>1830</v>
      </c>
      <c r="TLQ79" s="1474" t="s">
        <v>1830</v>
      </c>
      <c r="TLR79" s="1474" t="s">
        <v>1830</v>
      </c>
      <c r="TLS79" s="1474" t="s">
        <v>1830</v>
      </c>
      <c r="TLT79" s="1474" t="s">
        <v>1830</v>
      </c>
      <c r="TLU79" s="1474" t="s">
        <v>1830</v>
      </c>
      <c r="TLV79" s="1474" t="s">
        <v>1830</v>
      </c>
      <c r="TLW79" s="1474" t="s">
        <v>1830</v>
      </c>
      <c r="TLX79" s="1474" t="s">
        <v>1830</v>
      </c>
      <c r="TLY79" s="1474" t="s">
        <v>1830</v>
      </c>
      <c r="TLZ79" s="1474" t="s">
        <v>1830</v>
      </c>
      <c r="TMA79" s="1474" t="s">
        <v>1830</v>
      </c>
      <c r="TMB79" s="1474" t="s">
        <v>1830</v>
      </c>
      <c r="TMC79" s="1474" t="s">
        <v>1830</v>
      </c>
      <c r="TMD79" s="1474" t="s">
        <v>1830</v>
      </c>
      <c r="TME79" s="1474" t="s">
        <v>1830</v>
      </c>
      <c r="TMF79" s="1474" t="s">
        <v>1830</v>
      </c>
      <c r="TMG79" s="1474" t="s">
        <v>1830</v>
      </c>
      <c r="TMH79" s="1474" t="s">
        <v>1830</v>
      </c>
      <c r="TMI79" s="1474" t="s">
        <v>1830</v>
      </c>
      <c r="TMJ79" s="1474" t="s">
        <v>1830</v>
      </c>
      <c r="TMK79" s="1474" t="s">
        <v>1830</v>
      </c>
      <c r="TML79" s="1474" t="s">
        <v>1830</v>
      </c>
      <c r="TMM79" s="1474" t="s">
        <v>1830</v>
      </c>
      <c r="TMN79" s="1474" t="s">
        <v>1830</v>
      </c>
      <c r="TMO79" s="1474" t="s">
        <v>1830</v>
      </c>
      <c r="TMP79" s="1474" t="s">
        <v>1830</v>
      </c>
      <c r="TMQ79" s="1474" t="s">
        <v>1830</v>
      </c>
      <c r="TMR79" s="1474" t="s">
        <v>1830</v>
      </c>
      <c r="TMS79" s="1474" t="s">
        <v>1830</v>
      </c>
      <c r="TMT79" s="1474" t="s">
        <v>1830</v>
      </c>
      <c r="TMU79" s="1474" t="s">
        <v>1830</v>
      </c>
      <c r="TMV79" s="1474" t="s">
        <v>1830</v>
      </c>
      <c r="TMW79" s="1474" t="s">
        <v>1830</v>
      </c>
      <c r="TMX79" s="1474" t="s">
        <v>1830</v>
      </c>
      <c r="TMY79" s="1474" t="s">
        <v>1830</v>
      </c>
      <c r="TMZ79" s="1474" t="s">
        <v>1830</v>
      </c>
      <c r="TNA79" s="1474" t="s">
        <v>1830</v>
      </c>
      <c r="TNB79" s="1474" t="s">
        <v>1830</v>
      </c>
      <c r="TNC79" s="1474" t="s">
        <v>1830</v>
      </c>
      <c r="TND79" s="1474" t="s">
        <v>1830</v>
      </c>
      <c r="TNE79" s="1474" t="s">
        <v>1830</v>
      </c>
      <c r="TNF79" s="1474" t="s">
        <v>1830</v>
      </c>
      <c r="TNG79" s="1474" t="s">
        <v>1830</v>
      </c>
      <c r="TNH79" s="1474" t="s">
        <v>1830</v>
      </c>
      <c r="TNI79" s="1474" t="s">
        <v>1830</v>
      </c>
      <c r="TNJ79" s="1474" t="s">
        <v>1830</v>
      </c>
      <c r="TNK79" s="1474" t="s">
        <v>1830</v>
      </c>
      <c r="TNL79" s="1474" t="s">
        <v>1830</v>
      </c>
      <c r="TNM79" s="1474" t="s">
        <v>1830</v>
      </c>
      <c r="TNN79" s="1474" t="s">
        <v>1830</v>
      </c>
      <c r="TNO79" s="1474" t="s">
        <v>1830</v>
      </c>
      <c r="TNP79" s="1474" t="s">
        <v>1830</v>
      </c>
      <c r="TNQ79" s="1474" t="s">
        <v>1830</v>
      </c>
      <c r="TNR79" s="1474" t="s">
        <v>1830</v>
      </c>
      <c r="TNS79" s="1474" t="s">
        <v>1830</v>
      </c>
      <c r="TNT79" s="1474" t="s">
        <v>1830</v>
      </c>
      <c r="TNU79" s="1474" t="s">
        <v>1830</v>
      </c>
      <c r="TNV79" s="1474" t="s">
        <v>1830</v>
      </c>
      <c r="TNW79" s="1474" t="s">
        <v>1830</v>
      </c>
      <c r="TNX79" s="1474" t="s">
        <v>1830</v>
      </c>
      <c r="TNY79" s="1474" t="s">
        <v>1830</v>
      </c>
      <c r="TNZ79" s="1474" t="s">
        <v>1830</v>
      </c>
      <c r="TOA79" s="1474" t="s">
        <v>1830</v>
      </c>
      <c r="TOB79" s="1474" t="s">
        <v>1830</v>
      </c>
      <c r="TOC79" s="1474" t="s">
        <v>1830</v>
      </c>
      <c r="TOD79" s="1474" t="s">
        <v>1830</v>
      </c>
      <c r="TOE79" s="1474" t="s">
        <v>1830</v>
      </c>
      <c r="TOF79" s="1474" t="s">
        <v>1830</v>
      </c>
      <c r="TOG79" s="1474" t="s">
        <v>1830</v>
      </c>
      <c r="TOH79" s="1474" t="s">
        <v>1830</v>
      </c>
      <c r="TOI79" s="1474" t="s">
        <v>1830</v>
      </c>
      <c r="TOJ79" s="1474" t="s">
        <v>1830</v>
      </c>
      <c r="TOK79" s="1474" t="s">
        <v>1830</v>
      </c>
      <c r="TOL79" s="1474" t="s">
        <v>1830</v>
      </c>
      <c r="TOM79" s="1474" t="s">
        <v>1830</v>
      </c>
      <c r="TON79" s="1474" t="s">
        <v>1830</v>
      </c>
      <c r="TOO79" s="1474" t="s">
        <v>1830</v>
      </c>
      <c r="TOP79" s="1474" t="s">
        <v>1830</v>
      </c>
      <c r="TOQ79" s="1474" t="s">
        <v>1830</v>
      </c>
      <c r="TOR79" s="1474" t="s">
        <v>1830</v>
      </c>
      <c r="TOS79" s="1474" t="s">
        <v>1830</v>
      </c>
      <c r="TOT79" s="1474" t="s">
        <v>1830</v>
      </c>
      <c r="TOU79" s="1474" t="s">
        <v>1830</v>
      </c>
      <c r="TOV79" s="1474" t="s">
        <v>1830</v>
      </c>
      <c r="TOW79" s="1474" t="s">
        <v>1830</v>
      </c>
      <c r="TOX79" s="1474" t="s">
        <v>1830</v>
      </c>
      <c r="TOY79" s="1474" t="s">
        <v>1830</v>
      </c>
      <c r="TOZ79" s="1474" t="s">
        <v>1830</v>
      </c>
      <c r="TPA79" s="1474" t="s">
        <v>1830</v>
      </c>
      <c r="TPB79" s="1474" t="s">
        <v>1830</v>
      </c>
      <c r="TPC79" s="1474" t="s">
        <v>1830</v>
      </c>
      <c r="TPD79" s="1474" t="s">
        <v>1830</v>
      </c>
      <c r="TPE79" s="1474" t="s">
        <v>1830</v>
      </c>
      <c r="TPF79" s="1474" t="s">
        <v>1830</v>
      </c>
      <c r="TPG79" s="1474" t="s">
        <v>1830</v>
      </c>
      <c r="TPH79" s="1474" t="s">
        <v>1830</v>
      </c>
      <c r="TPI79" s="1474" t="s">
        <v>1830</v>
      </c>
      <c r="TPJ79" s="1474" t="s">
        <v>1830</v>
      </c>
      <c r="TPK79" s="1474" t="s">
        <v>1830</v>
      </c>
      <c r="TPL79" s="1474" t="s">
        <v>1830</v>
      </c>
      <c r="TPM79" s="1474" t="s">
        <v>1830</v>
      </c>
      <c r="TPN79" s="1474" t="s">
        <v>1830</v>
      </c>
      <c r="TPO79" s="1474" t="s">
        <v>1830</v>
      </c>
      <c r="TPP79" s="1474" t="s">
        <v>1830</v>
      </c>
      <c r="TPQ79" s="1474" t="s">
        <v>1830</v>
      </c>
      <c r="TPR79" s="1474" t="s">
        <v>1830</v>
      </c>
      <c r="TPS79" s="1474" t="s">
        <v>1830</v>
      </c>
      <c r="TPT79" s="1474" t="s">
        <v>1830</v>
      </c>
      <c r="TPU79" s="1474" t="s">
        <v>1830</v>
      </c>
      <c r="TPV79" s="1474" t="s">
        <v>1830</v>
      </c>
      <c r="TPW79" s="1474" t="s">
        <v>1830</v>
      </c>
      <c r="TPX79" s="1474" t="s">
        <v>1830</v>
      </c>
      <c r="TPY79" s="1474" t="s">
        <v>1830</v>
      </c>
      <c r="TPZ79" s="1474" t="s">
        <v>1830</v>
      </c>
      <c r="TQA79" s="1474" t="s">
        <v>1830</v>
      </c>
      <c r="TQB79" s="1474" t="s">
        <v>1830</v>
      </c>
      <c r="TQC79" s="1474" t="s">
        <v>1830</v>
      </c>
      <c r="TQD79" s="1474" t="s">
        <v>1830</v>
      </c>
      <c r="TQE79" s="1474" t="s">
        <v>1830</v>
      </c>
      <c r="TQF79" s="1474" t="s">
        <v>1830</v>
      </c>
      <c r="TQG79" s="1474" t="s">
        <v>1830</v>
      </c>
      <c r="TQH79" s="1474" t="s">
        <v>1830</v>
      </c>
      <c r="TQI79" s="1474" t="s">
        <v>1830</v>
      </c>
      <c r="TQJ79" s="1474" t="s">
        <v>1830</v>
      </c>
      <c r="TQK79" s="1474" t="s">
        <v>1830</v>
      </c>
      <c r="TQL79" s="1474" t="s">
        <v>1830</v>
      </c>
      <c r="TQM79" s="1474" t="s">
        <v>1830</v>
      </c>
      <c r="TQN79" s="1474" t="s">
        <v>1830</v>
      </c>
      <c r="TQO79" s="1474" t="s">
        <v>1830</v>
      </c>
      <c r="TQP79" s="1474" t="s">
        <v>1830</v>
      </c>
      <c r="TQQ79" s="1474" t="s">
        <v>1830</v>
      </c>
      <c r="TQR79" s="1474" t="s">
        <v>1830</v>
      </c>
      <c r="TQS79" s="1474" t="s">
        <v>1830</v>
      </c>
      <c r="TQT79" s="1474" t="s">
        <v>1830</v>
      </c>
      <c r="TQU79" s="1474" t="s">
        <v>1830</v>
      </c>
      <c r="TQV79" s="1474" t="s">
        <v>1830</v>
      </c>
      <c r="TQW79" s="1474" t="s">
        <v>1830</v>
      </c>
      <c r="TQX79" s="1474" t="s">
        <v>1830</v>
      </c>
      <c r="TQY79" s="1474" t="s">
        <v>1830</v>
      </c>
      <c r="TQZ79" s="1474" t="s">
        <v>1830</v>
      </c>
      <c r="TRA79" s="1474" t="s">
        <v>1830</v>
      </c>
      <c r="TRB79" s="1474" t="s">
        <v>1830</v>
      </c>
      <c r="TRC79" s="1474" t="s">
        <v>1830</v>
      </c>
      <c r="TRD79" s="1474" t="s">
        <v>1830</v>
      </c>
      <c r="TRE79" s="1474" t="s">
        <v>1830</v>
      </c>
      <c r="TRF79" s="1474" t="s">
        <v>1830</v>
      </c>
      <c r="TRG79" s="1474" t="s">
        <v>1830</v>
      </c>
      <c r="TRH79" s="1474" t="s">
        <v>1830</v>
      </c>
      <c r="TRI79" s="1474" t="s">
        <v>1830</v>
      </c>
      <c r="TRJ79" s="1474" t="s">
        <v>1830</v>
      </c>
      <c r="TRK79" s="1474" t="s">
        <v>1830</v>
      </c>
      <c r="TRL79" s="1474" t="s">
        <v>1830</v>
      </c>
      <c r="TRM79" s="1474" t="s">
        <v>1830</v>
      </c>
      <c r="TRN79" s="1474" t="s">
        <v>1830</v>
      </c>
      <c r="TRO79" s="1474" t="s">
        <v>1830</v>
      </c>
      <c r="TRP79" s="1474" t="s">
        <v>1830</v>
      </c>
      <c r="TRQ79" s="1474" t="s">
        <v>1830</v>
      </c>
      <c r="TRR79" s="1474" t="s">
        <v>1830</v>
      </c>
      <c r="TRS79" s="1474" t="s">
        <v>1830</v>
      </c>
      <c r="TRT79" s="1474" t="s">
        <v>1830</v>
      </c>
      <c r="TRU79" s="1474" t="s">
        <v>1830</v>
      </c>
      <c r="TRV79" s="1474" t="s">
        <v>1830</v>
      </c>
      <c r="TRW79" s="1474" t="s">
        <v>1830</v>
      </c>
      <c r="TRX79" s="1474" t="s">
        <v>1830</v>
      </c>
      <c r="TRY79" s="1474" t="s">
        <v>1830</v>
      </c>
      <c r="TRZ79" s="1474" t="s">
        <v>1830</v>
      </c>
      <c r="TSA79" s="1474" t="s">
        <v>1830</v>
      </c>
      <c r="TSB79" s="1474" t="s">
        <v>1830</v>
      </c>
      <c r="TSC79" s="1474" t="s">
        <v>1830</v>
      </c>
      <c r="TSD79" s="1474" t="s">
        <v>1830</v>
      </c>
      <c r="TSE79" s="1474" t="s">
        <v>1830</v>
      </c>
      <c r="TSF79" s="1474" t="s">
        <v>1830</v>
      </c>
      <c r="TSG79" s="1474" t="s">
        <v>1830</v>
      </c>
      <c r="TSH79" s="1474" t="s">
        <v>1830</v>
      </c>
      <c r="TSI79" s="1474" t="s">
        <v>1830</v>
      </c>
      <c r="TSJ79" s="1474" t="s">
        <v>1830</v>
      </c>
      <c r="TSK79" s="1474" t="s">
        <v>1830</v>
      </c>
      <c r="TSL79" s="1474" t="s">
        <v>1830</v>
      </c>
      <c r="TSM79" s="1474" t="s">
        <v>1830</v>
      </c>
      <c r="TSN79" s="1474" t="s">
        <v>1830</v>
      </c>
      <c r="TSO79" s="1474" t="s">
        <v>1830</v>
      </c>
      <c r="TSP79" s="1474" t="s">
        <v>1830</v>
      </c>
      <c r="TSQ79" s="1474" t="s">
        <v>1830</v>
      </c>
      <c r="TSR79" s="1474" t="s">
        <v>1830</v>
      </c>
      <c r="TSS79" s="1474" t="s">
        <v>1830</v>
      </c>
      <c r="TST79" s="1474" t="s">
        <v>1830</v>
      </c>
      <c r="TSU79" s="1474" t="s">
        <v>1830</v>
      </c>
      <c r="TSV79" s="1474" t="s">
        <v>1830</v>
      </c>
      <c r="TSW79" s="1474" t="s">
        <v>1830</v>
      </c>
      <c r="TSX79" s="1474" t="s">
        <v>1830</v>
      </c>
      <c r="TSY79" s="1474" t="s">
        <v>1830</v>
      </c>
      <c r="TSZ79" s="1474" t="s">
        <v>1830</v>
      </c>
      <c r="TTA79" s="1474" t="s">
        <v>1830</v>
      </c>
      <c r="TTB79" s="1474" t="s">
        <v>1830</v>
      </c>
      <c r="TTC79" s="1474" t="s">
        <v>1830</v>
      </c>
      <c r="TTD79" s="1474" t="s">
        <v>1830</v>
      </c>
      <c r="TTE79" s="1474" t="s">
        <v>1830</v>
      </c>
      <c r="TTF79" s="1474" t="s">
        <v>1830</v>
      </c>
      <c r="TTG79" s="1474" t="s">
        <v>1830</v>
      </c>
      <c r="TTH79" s="1474" t="s">
        <v>1830</v>
      </c>
      <c r="TTI79" s="1474" t="s">
        <v>1830</v>
      </c>
      <c r="TTJ79" s="1474" t="s">
        <v>1830</v>
      </c>
      <c r="TTK79" s="1474" t="s">
        <v>1830</v>
      </c>
      <c r="TTL79" s="1474" t="s">
        <v>1830</v>
      </c>
      <c r="TTM79" s="1474" t="s">
        <v>1830</v>
      </c>
      <c r="TTN79" s="1474" t="s">
        <v>1830</v>
      </c>
      <c r="TTO79" s="1474" t="s">
        <v>1830</v>
      </c>
      <c r="TTP79" s="1474" t="s">
        <v>1830</v>
      </c>
      <c r="TTQ79" s="1474" t="s">
        <v>1830</v>
      </c>
      <c r="TTR79" s="1474" t="s">
        <v>1830</v>
      </c>
      <c r="TTS79" s="1474" t="s">
        <v>1830</v>
      </c>
      <c r="TTT79" s="1474" t="s">
        <v>1830</v>
      </c>
      <c r="TTU79" s="1474" t="s">
        <v>1830</v>
      </c>
      <c r="TTV79" s="1474" t="s">
        <v>1830</v>
      </c>
      <c r="TTW79" s="1474" t="s">
        <v>1830</v>
      </c>
      <c r="TTX79" s="1474" t="s">
        <v>1830</v>
      </c>
      <c r="TTY79" s="1474" t="s">
        <v>1830</v>
      </c>
      <c r="TTZ79" s="1474" t="s">
        <v>1830</v>
      </c>
      <c r="TUA79" s="1474" t="s">
        <v>1830</v>
      </c>
      <c r="TUB79" s="1474" t="s">
        <v>1830</v>
      </c>
      <c r="TUC79" s="1474" t="s">
        <v>1830</v>
      </c>
      <c r="TUD79" s="1474" t="s">
        <v>1830</v>
      </c>
      <c r="TUE79" s="1474" t="s">
        <v>1830</v>
      </c>
      <c r="TUF79" s="1474" t="s">
        <v>1830</v>
      </c>
      <c r="TUG79" s="1474" t="s">
        <v>1830</v>
      </c>
      <c r="TUH79" s="1474" t="s">
        <v>1830</v>
      </c>
      <c r="TUI79" s="1474" t="s">
        <v>1830</v>
      </c>
      <c r="TUJ79" s="1474" t="s">
        <v>1830</v>
      </c>
      <c r="TUK79" s="1474" t="s">
        <v>1830</v>
      </c>
      <c r="TUL79" s="1474" t="s">
        <v>1830</v>
      </c>
      <c r="TUM79" s="1474" t="s">
        <v>1830</v>
      </c>
      <c r="TUN79" s="1474" t="s">
        <v>1830</v>
      </c>
      <c r="TUO79" s="1474" t="s">
        <v>1830</v>
      </c>
      <c r="TUP79" s="1474" t="s">
        <v>1830</v>
      </c>
      <c r="TUQ79" s="1474" t="s">
        <v>1830</v>
      </c>
      <c r="TUR79" s="1474" t="s">
        <v>1830</v>
      </c>
      <c r="TUS79" s="1474" t="s">
        <v>1830</v>
      </c>
      <c r="TUT79" s="1474" t="s">
        <v>1830</v>
      </c>
      <c r="TUU79" s="1474" t="s">
        <v>1830</v>
      </c>
      <c r="TUV79" s="1474" t="s">
        <v>1830</v>
      </c>
      <c r="TUW79" s="1474" t="s">
        <v>1830</v>
      </c>
      <c r="TUX79" s="1474" t="s">
        <v>1830</v>
      </c>
      <c r="TUY79" s="1474" t="s">
        <v>1830</v>
      </c>
      <c r="TUZ79" s="1474" t="s">
        <v>1830</v>
      </c>
      <c r="TVA79" s="1474" t="s">
        <v>1830</v>
      </c>
      <c r="TVB79" s="1474" t="s">
        <v>1830</v>
      </c>
      <c r="TVC79" s="1474" t="s">
        <v>1830</v>
      </c>
      <c r="TVD79" s="1474" t="s">
        <v>1830</v>
      </c>
      <c r="TVE79" s="1474" t="s">
        <v>1830</v>
      </c>
      <c r="TVF79" s="1474" t="s">
        <v>1830</v>
      </c>
      <c r="TVG79" s="1474" t="s">
        <v>1830</v>
      </c>
      <c r="TVH79" s="1474" t="s">
        <v>1830</v>
      </c>
      <c r="TVI79" s="1474" t="s">
        <v>1830</v>
      </c>
      <c r="TVJ79" s="1474" t="s">
        <v>1830</v>
      </c>
      <c r="TVK79" s="1474" t="s">
        <v>1830</v>
      </c>
      <c r="TVL79" s="1474" t="s">
        <v>1830</v>
      </c>
      <c r="TVM79" s="1474" t="s">
        <v>1830</v>
      </c>
      <c r="TVN79" s="1474" t="s">
        <v>1830</v>
      </c>
      <c r="TVO79" s="1474" t="s">
        <v>1830</v>
      </c>
      <c r="TVP79" s="1474" t="s">
        <v>1830</v>
      </c>
      <c r="TVQ79" s="1474" t="s">
        <v>1830</v>
      </c>
      <c r="TVR79" s="1474" t="s">
        <v>1830</v>
      </c>
      <c r="TVS79" s="1474" t="s">
        <v>1830</v>
      </c>
      <c r="TVT79" s="1474" t="s">
        <v>1830</v>
      </c>
      <c r="TVU79" s="1474" t="s">
        <v>1830</v>
      </c>
      <c r="TVV79" s="1474" t="s">
        <v>1830</v>
      </c>
      <c r="TVW79" s="1474" t="s">
        <v>1830</v>
      </c>
      <c r="TVX79" s="1474" t="s">
        <v>1830</v>
      </c>
      <c r="TVY79" s="1474" t="s">
        <v>1830</v>
      </c>
      <c r="TVZ79" s="1474" t="s">
        <v>1830</v>
      </c>
      <c r="TWA79" s="1474" t="s">
        <v>1830</v>
      </c>
      <c r="TWB79" s="1474" t="s">
        <v>1830</v>
      </c>
      <c r="TWC79" s="1474" t="s">
        <v>1830</v>
      </c>
      <c r="TWD79" s="1474" t="s">
        <v>1830</v>
      </c>
      <c r="TWE79" s="1474" t="s">
        <v>1830</v>
      </c>
      <c r="TWF79" s="1474" t="s">
        <v>1830</v>
      </c>
      <c r="TWG79" s="1474" t="s">
        <v>1830</v>
      </c>
      <c r="TWH79" s="1474" t="s">
        <v>1830</v>
      </c>
      <c r="TWI79" s="1474" t="s">
        <v>1830</v>
      </c>
      <c r="TWJ79" s="1474" t="s">
        <v>1830</v>
      </c>
      <c r="TWK79" s="1474" t="s">
        <v>1830</v>
      </c>
      <c r="TWL79" s="1474" t="s">
        <v>1830</v>
      </c>
      <c r="TWM79" s="1474" t="s">
        <v>1830</v>
      </c>
      <c r="TWN79" s="1474" t="s">
        <v>1830</v>
      </c>
      <c r="TWO79" s="1474" t="s">
        <v>1830</v>
      </c>
      <c r="TWP79" s="1474" t="s">
        <v>1830</v>
      </c>
      <c r="TWQ79" s="1474" t="s">
        <v>1830</v>
      </c>
      <c r="TWR79" s="1474" t="s">
        <v>1830</v>
      </c>
      <c r="TWS79" s="1474" t="s">
        <v>1830</v>
      </c>
      <c r="TWT79" s="1474" t="s">
        <v>1830</v>
      </c>
      <c r="TWU79" s="1474" t="s">
        <v>1830</v>
      </c>
      <c r="TWV79" s="1474" t="s">
        <v>1830</v>
      </c>
      <c r="TWW79" s="1474" t="s">
        <v>1830</v>
      </c>
      <c r="TWX79" s="1474" t="s">
        <v>1830</v>
      </c>
      <c r="TWY79" s="1474" t="s">
        <v>1830</v>
      </c>
      <c r="TWZ79" s="1474" t="s">
        <v>1830</v>
      </c>
      <c r="TXA79" s="1474" t="s">
        <v>1830</v>
      </c>
      <c r="TXB79" s="1474" t="s">
        <v>1830</v>
      </c>
      <c r="TXC79" s="1474" t="s">
        <v>1830</v>
      </c>
      <c r="TXD79" s="1474" t="s">
        <v>1830</v>
      </c>
      <c r="TXE79" s="1474" t="s">
        <v>1830</v>
      </c>
      <c r="TXF79" s="1474" t="s">
        <v>1830</v>
      </c>
      <c r="TXG79" s="1474" t="s">
        <v>1830</v>
      </c>
      <c r="TXH79" s="1474" t="s">
        <v>1830</v>
      </c>
      <c r="TXI79" s="1474" t="s">
        <v>1830</v>
      </c>
      <c r="TXJ79" s="1474" t="s">
        <v>1830</v>
      </c>
      <c r="TXK79" s="1474" t="s">
        <v>1830</v>
      </c>
      <c r="TXL79" s="1474" t="s">
        <v>1830</v>
      </c>
      <c r="TXM79" s="1474" t="s">
        <v>1830</v>
      </c>
      <c r="TXN79" s="1474" t="s">
        <v>1830</v>
      </c>
      <c r="TXO79" s="1474" t="s">
        <v>1830</v>
      </c>
      <c r="TXP79" s="1474" t="s">
        <v>1830</v>
      </c>
      <c r="TXQ79" s="1474" t="s">
        <v>1830</v>
      </c>
      <c r="TXR79" s="1474" t="s">
        <v>1830</v>
      </c>
      <c r="TXS79" s="1474" t="s">
        <v>1830</v>
      </c>
      <c r="TXT79" s="1474" t="s">
        <v>1830</v>
      </c>
      <c r="TXU79" s="1474" t="s">
        <v>1830</v>
      </c>
      <c r="TXV79" s="1474" t="s">
        <v>1830</v>
      </c>
      <c r="TXW79" s="1474" t="s">
        <v>1830</v>
      </c>
      <c r="TXX79" s="1474" t="s">
        <v>1830</v>
      </c>
      <c r="TXY79" s="1474" t="s">
        <v>1830</v>
      </c>
      <c r="TXZ79" s="1474" t="s">
        <v>1830</v>
      </c>
      <c r="TYA79" s="1474" t="s">
        <v>1830</v>
      </c>
      <c r="TYB79" s="1474" t="s">
        <v>1830</v>
      </c>
      <c r="TYC79" s="1474" t="s">
        <v>1830</v>
      </c>
      <c r="TYD79" s="1474" t="s">
        <v>1830</v>
      </c>
      <c r="TYE79" s="1474" t="s">
        <v>1830</v>
      </c>
      <c r="TYF79" s="1474" t="s">
        <v>1830</v>
      </c>
      <c r="TYG79" s="1474" t="s">
        <v>1830</v>
      </c>
      <c r="TYH79" s="1474" t="s">
        <v>1830</v>
      </c>
      <c r="TYI79" s="1474" t="s">
        <v>1830</v>
      </c>
      <c r="TYJ79" s="1474" t="s">
        <v>1830</v>
      </c>
      <c r="TYK79" s="1474" t="s">
        <v>1830</v>
      </c>
      <c r="TYL79" s="1474" t="s">
        <v>1830</v>
      </c>
      <c r="TYM79" s="1474" t="s">
        <v>1830</v>
      </c>
      <c r="TYN79" s="1474" t="s">
        <v>1830</v>
      </c>
      <c r="TYO79" s="1474" t="s">
        <v>1830</v>
      </c>
      <c r="TYP79" s="1474" t="s">
        <v>1830</v>
      </c>
      <c r="TYQ79" s="1474" t="s">
        <v>1830</v>
      </c>
      <c r="TYR79" s="1474" t="s">
        <v>1830</v>
      </c>
      <c r="TYS79" s="1474" t="s">
        <v>1830</v>
      </c>
      <c r="TYT79" s="1474" t="s">
        <v>1830</v>
      </c>
      <c r="TYU79" s="1474" t="s">
        <v>1830</v>
      </c>
      <c r="TYV79" s="1474" t="s">
        <v>1830</v>
      </c>
      <c r="TYW79" s="1474" t="s">
        <v>1830</v>
      </c>
      <c r="TYX79" s="1474" t="s">
        <v>1830</v>
      </c>
      <c r="TYY79" s="1474" t="s">
        <v>1830</v>
      </c>
      <c r="TYZ79" s="1474" t="s">
        <v>1830</v>
      </c>
      <c r="TZA79" s="1474" t="s">
        <v>1830</v>
      </c>
      <c r="TZB79" s="1474" t="s">
        <v>1830</v>
      </c>
      <c r="TZC79" s="1474" t="s">
        <v>1830</v>
      </c>
      <c r="TZD79" s="1474" t="s">
        <v>1830</v>
      </c>
      <c r="TZE79" s="1474" t="s">
        <v>1830</v>
      </c>
      <c r="TZF79" s="1474" t="s">
        <v>1830</v>
      </c>
      <c r="TZG79" s="1474" t="s">
        <v>1830</v>
      </c>
      <c r="TZH79" s="1474" t="s">
        <v>1830</v>
      </c>
      <c r="TZI79" s="1474" t="s">
        <v>1830</v>
      </c>
      <c r="TZJ79" s="1474" t="s">
        <v>1830</v>
      </c>
      <c r="TZK79" s="1474" t="s">
        <v>1830</v>
      </c>
      <c r="TZL79" s="1474" t="s">
        <v>1830</v>
      </c>
      <c r="TZM79" s="1474" t="s">
        <v>1830</v>
      </c>
      <c r="TZN79" s="1474" t="s">
        <v>1830</v>
      </c>
      <c r="TZO79" s="1474" t="s">
        <v>1830</v>
      </c>
      <c r="TZP79" s="1474" t="s">
        <v>1830</v>
      </c>
      <c r="TZQ79" s="1474" t="s">
        <v>1830</v>
      </c>
      <c r="TZR79" s="1474" t="s">
        <v>1830</v>
      </c>
      <c r="TZS79" s="1474" t="s">
        <v>1830</v>
      </c>
      <c r="TZT79" s="1474" t="s">
        <v>1830</v>
      </c>
      <c r="TZU79" s="1474" t="s">
        <v>1830</v>
      </c>
      <c r="TZV79" s="1474" t="s">
        <v>1830</v>
      </c>
      <c r="TZW79" s="1474" t="s">
        <v>1830</v>
      </c>
      <c r="TZX79" s="1474" t="s">
        <v>1830</v>
      </c>
      <c r="TZY79" s="1474" t="s">
        <v>1830</v>
      </c>
      <c r="TZZ79" s="1474" t="s">
        <v>1830</v>
      </c>
      <c r="UAA79" s="1474" t="s">
        <v>1830</v>
      </c>
      <c r="UAB79" s="1474" t="s">
        <v>1830</v>
      </c>
      <c r="UAC79" s="1474" t="s">
        <v>1830</v>
      </c>
      <c r="UAD79" s="1474" t="s">
        <v>1830</v>
      </c>
      <c r="UAE79" s="1474" t="s">
        <v>1830</v>
      </c>
      <c r="UAF79" s="1474" t="s">
        <v>1830</v>
      </c>
      <c r="UAG79" s="1474" t="s">
        <v>1830</v>
      </c>
      <c r="UAH79" s="1474" t="s">
        <v>1830</v>
      </c>
      <c r="UAI79" s="1474" t="s">
        <v>1830</v>
      </c>
      <c r="UAJ79" s="1474" t="s">
        <v>1830</v>
      </c>
      <c r="UAK79" s="1474" t="s">
        <v>1830</v>
      </c>
      <c r="UAL79" s="1474" t="s">
        <v>1830</v>
      </c>
      <c r="UAM79" s="1474" t="s">
        <v>1830</v>
      </c>
      <c r="UAN79" s="1474" t="s">
        <v>1830</v>
      </c>
      <c r="UAO79" s="1474" t="s">
        <v>1830</v>
      </c>
      <c r="UAP79" s="1474" t="s">
        <v>1830</v>
      </c>
      <c r="UAQ79" s="1474" t="s">
        <v>1830</v>
      </c>
      <c r="UAR79" s="1474" t="s">
        <v>1830</v>
      </c>
      <c r="UAS79" s="1474" t="s">
        <v>1830</v>
      </c>
      <c r="UAT79" s="1474" t="s">
        <v>1830</v>
      </c>
      <c r="UAU79" s="1474" t="s">
        <v>1830</v>
      </c>
      <c r="UAV79" s="1474" t="s">
        <v>1830</v>
      </c>
      <c r="UAW79" s="1474" t="s">
        <v>1830</v>
      </c>
      <c r="UAX79" s="1474" t="s">
        <v>1830</v>
      </c>
      <c r="UAY79" s="1474" t="s">
        <v>1830</v>
      </c>
      <c r="UAZ79" s="1474" t="s">
        <v>1830</v>
      </c>
      <c r="UBA79" s="1474" t="s">
        <v>1830</v>
      </c>
      <c r="UBB79" s="1474" t="s">
        <v>1830</v>
      </c>
      <c r="UBC79" s="1474" t="s">
        <v>1830</v>
      </c>
      <c r="UBD79" s="1474" t="s">
        <v>1830</v>
      </c>
      <c r="UBE79" s="1474" t="s">
        <v>1830</v>
      </c>
      <c r="UBF79" s="1474" t="s">
        <v>1830</v>
      </c>
      <c r="UBG79" s="1474" t="s">
        <v>1830</v>
      </c>
      <c r="UBH79" s="1474" t="s">
        <v>1830</v>
      </c>
      <c r="UBI79" s="1474" t="s">
        <v>1830</v>
      </c>
      <c r="UBJ79" s="1474" t="s">
        <v>1830</v>
      </c>
      <c r="UBK79" s="1474" t="s">
        <v>1830</v>
      </c>
      <c r="UBL79" s="1474" t="s">
        <v>1830</v>
      </c>
      <c r="UBM79" s="1474" t="s">
        <v>1830</v>
      </c>
      <c r="UBN79" s="1474" t="s">
        <v>1830</v>
      </c>
      <c r="UBO79" s="1474" t="s">
        <v>1830</v>
      </c>
      <c r="UBP79" s="1474" t="s">
        <v>1830</v>
      </c>
      <c r="UBQ79" s="1474" t="s">
        <v>1830</v>
      </c>
      <c r="UBR79" s="1474" t="s">
        <v>1830</v>
      </c>
      <c r="UBS79" s="1474" t="s">
        <v>1830</v>
      </c>
      <c r="UBT79" s="1474" t="s">
        <v>1830</v>
      </c>
      <c r="UBU79" s="1474" t="s">
        <v>1830</v>
      </c>
      <c r="UBV79" s="1474" t="s">
        <v>1830</v>
      </c>
      <c r="UBW79" s="1474" t="s">
        <v>1830</v>
      </c>
      <c r="UBX79" s="1474" t="s">
        <v>1830</v>
      </c>
      <c r="UBY79" s="1474" t="s">
        <v>1830</v>
      </c>
      <c r="UBZ79" s="1474" t="s">
        <v>1830</v>
      </c>
      <c r="UCA79" s="1474" t="s">
        <v>1830</v>
      </c>
      <c r="UCB79" s="1474" t="s">
        <v>1830</v>
      </c>
      <c r="UCC79" s="1474" t="s">
        <v>1830</v>
      </c>
      <c r="UCD79" s="1474" t="s">
        <v>1830</v>
      </c>
      <c r="UCE79" s="1474" t="s">
        <v>1830</v>
      </c>
      <c r="UCF79" s="1474" t="s">
        <v>1830</v>
      </c>
      <c r="UCG79" s="1474" t="s">
        <v>1830</v>
      </c>
      <c r="UCH79" s="1474" t="s">
        <v>1830</v>
      </c>
      <c r="UCI79" s="1474" t="s">
        <v>1830</v>
      </c>
      <c r="UCJ79" s="1474" t="s">
        <v>1830</v>
      </c>
      <c r="UCK79" s="1474" t="s">
        <v>1830</v>
      </c>
      <c r="UCL79" s="1474" t="s">
        <v>1830</v>
      </c>
      <c r="UCM79" s="1474" t="s">
        <v>1830</v>
      </c>
      <c r="UCN79" s="1474" t="s">
        <v>1830</v>
      </c>
      <c r="UCO79" s="1474" t="s">
        <v>1830</v>
      </c>
      <c r="UCP79" s="1474" t="s">
        <v>1830</v>
      </c>
      <c r="UCQ79" s="1474" t="s">
        <v>1830</v>
      </c>
      <c r="UCR79" s="1474" t="s">
        <v>1830</v>
      </c>
      <c r="UCS79" s="1474" t="s">
        <v>1830</v>
      </c>
      <c r="UCT79" s="1474" t="s">
        <v>1830</v>
      </c>
      <c r="UCU79" s="1474" t="s">
        <v>1830</v>
      </c>
      <c r="UCV79" s="1474" t="s">
        <v>1830</v>
      </c>
      <c r="UCW79" s="1474" t="s">
        <v>1830</v>
      </c>
      <c r="UCX79" s="1474" t="s">
        <v>1830</v>
      </c>
      <c r="UCY79" s="1474" t="s">
        <v>1830</v>
      </c>
      <c r="UCZ79" s="1474" t="s">
        <v>1830</v>
      </c>
      <c r="UDA79" s="1474" t="s">
        <v>1830</v>
      </c>
      <c r="UDB79" s="1474" t="s">
        <v>1830</v>
      </c>
      <c r="UDC79" s="1474" t="s">
        <v>1830</v>
      </c>
      <c r="UDD79" s="1474" t="s">
        <v>1830</v>
      </c>
      <c r="UDE79" s="1474" t="s">
        <v>1830</v>
      </c>
      <c r="UDF79" s="1474" t="s">
        <v>1830</v>
      </c>
      <c r="UDG79" s="1474" t="s">
        <v>1830</v>
      </c>
      <c r="UDH79" s="1474" t="s">
        <v>1830</v>
      </c>
      <c r="UDI79" s="1474" t="s">
        <v>1830</v>
      </c>
      <c r="UDJ79" s="1474" t="s">
        <v>1830</v>
      </c>
      <c r="UDK79" s="1474" t="s">
        <v>1830</v>
      </c>
      <c r="UDL79" s="1474" t="s">
        <v>1830</v>
      </c>
      <c r="UDM79" s="1474" t="s">
        <v>1830</v>
      </c>
      <c r="UDN79" s="1474" t="s">
        <v>1830</v>
      </c>
      <c r="UDO79" s="1474" t="s">
        <v>1830</v>
      </c>
      <c r="UDP79" s="1474" t="s">
        <v>1830</v>
      </c>
      <c r="UDQ79" s="1474" t="s">
        <v>1830</v>
      </c>
      <c r="UDR79" s="1474" t="s">
        <v>1830</v>
      </c>
      <c r="UDS79" s="1474" t="s">
        <v>1830</v>
      </c>
      <c r="UDT79" s="1474" t="s">
        <v>1830</v>
      </c>
      <c r="UDU79" s="1474" t="s">
        <v>1830</v>
      </c>
      <c r="UDV79" s="1474" t="s">
        <v>1830</v>
      </c>
      <c r="UDW79" s="1474" t="s">
        <v>1830</v>
      </c>
      <c r="UDX79" s="1474" t="s">
        <v>1830</v>
      </c>
      <c r="UDY79" s="1474" t="s">
        <v>1830</v>
      </c>
      <c r="UDZ79" s="1474" t="s">
        <v>1830</v>
      </c>
      <c r="UEA79" s="1474" t="s">
        <v>1830</v>
      </c>
      <c r="UEB79" s="1474" t="s">
        <v>1830</v>
      </c>
      <c r="UEC79" s="1474" t="s">
        <v>1830</v>
      </c>
      <c r="UED79" s="1474" t="s">
        <v>1830</v>
      </c>
      <c r="UEE79" s="1474" t="s">
        <v>1830</v>
      </c>
      <c r="UEF79" s="1474" t="s">
        <v>1830</v>
      </c>
      <c r="UEG79" s="1474" t="s">
        <v>1830</v>
      </c>
      <c r="UEH79" s="1474" t="s">
        <v>1830</v>
      </c>
      <c r="UEI79" s="1474" t="s">
        <v>1830</v>
      </c>
      <c r="UEJ79" s="1474" t="s">
        <v>1830</v>
      </c>
      <c r="UEK79" s="1474" t="s">
        <v>1830</v>
      </c>
      <c r="UEL79" s="1474" t="s">
        <v>1830</v>
      </c>
      <c r="UEM79" s="1474" t="s">
        <v>1830</v>
      </c>
      <c r="UEN79" s="1474" t="s">
        <v>1830</v>
      </c>
      <c r="UEO79" s="1474" t="s">
        <v>1830</v>
      </c>
      <c r="UEP79" s="1474" t="s">
        <v>1830</v>
      </c>
      <c r="UEQ79" s="1474" t="s">
        <v>1830</v>
      </c>
      <c r="UER79" s="1474" t="s">
        <v>1830</v>
      </c>
      <c r="UES79" s="1474" t="s">
        <v>1830</v>
      </c>
      <c r="UET79" s="1474" t="s">
        <v>1830</v>
      </c>
      <c r="UEU79" s="1474" t="s">
        <v>1830</v>
      </c>
      <c r="UEV79" s="1474" t="s">
        <v>1830</v>
      </c>
      <c r="UEW79" s="1474" t="s">
        <v>1830</v>
      </c>
      <c r="UEX79" s="1474" t="s">
        <v>1830</v>
      </c>
      <c r="UEY79" s="1474" t="s">
        <v>1830</v>
      </c>
      <c r="UEZ79" s="1474" t="s">
        <v>1830</v>
      </c>
      <c r="UFA79" s="1474" t="s">
        <v>1830</v>
      </c>
      <c r="UFB79" s="1474" t="s">
        <v>1830</v>
      </c>
      <c r="UFC79" s="1474" t="s">
        <v>1830</v>
      </c>
      <c r="UFD79" s="1474" t="s">
        <v>1830</v>
      </c>
      <c r="UFE79" s="1474" t="s">
        <v>1830</v>
      </c>
      <c r="UFF79" s="1474" t="s">
        <v>1830</v>
      </c>
      <c r="UFG79" s="1474" t="s">
        <v>1830</v>
      </c>
      <c r="UFH79" s="1474" t="s">
        <v>1830</v>
      </c>
      <c r="UFI79" s="1474" t="s">
        <v>1830</v>
      </c>
      <c r="UFJ79" s="1474" t="s">
        <v>1830</v>
      </c>
      <c r="UFK79" s="1474" t="s">
        <v>1830</v>
      </c>
      <c r="UFL79" s="1474" t="s">
        <v>1830</v>
      </c>
      <c r="UFM79" s="1474" t="s">
        <v>1830</v>
      </c>
      <c r="UFN79" s="1474" t="s">
        <v>1830</v>
      </c>
      <c r="UFO79" s="1474" t="s">
        <v>1830</v>
      </c>
      <c r="UFP79" s="1474" t="s">
        <v>1830</v>
      </c>
      <c r="UFQ79" s="1474" t="s">
        <v>1830</v>
      </c>
      <c r="UFR79" s="1474" t="s">
        <v>1830</v>
      </c>
      <c r="UFS79" s="1474" t="s">
        <v>1830</v>
      </c>
      <c r="UFT79" s="1474" t="s">
        <v>1830</v>
      </c>
      <c r="UFU79" s="1474" t="s">
        <v>1830</v>
      </c>
      <c r="UFV79" s="1474" t="s">
        <v>1830</v>
      </c>
      <c r="UFW79" s="1474" t="s">
        <v>1830</v>
      </c>
      <c r="UFX79" s="1474" t="s">
        <v>1830</v>
      </c>
      <c r="UFY79" s="1474" t="s">
        <v>1830</v>
      </c>
      <c r="UFZ79" s="1474" t="s">
        <v>1830</v>
      </c>
      <c r="UGA79" s="1474" t="s">
        <v>1830</v>
      </c>
      <c r="UGB79" s="1474" t="s">
        <v>1830</v>
      </c>
      <c r="UGC79" s="1474" t="s">
        <v>1830</v>
      </c>
      <c r="UGD79" s="1474" t="s">
        <v>1830</v>
      </c>
      <c r="UGE79" s="1474" t="s">
        <v>1830</v>
      </c>
      <c r="UGF79" s="1474" t="s">
        <v>1830</v>
      </c>
      <c r="UGG79" s="1474" t="s">
        <v>1830</v>
      </c>
      <c r="UGH79" s="1474" t="s">
        <v>1830</v>
      </c>
      <c r="UGI79" s="1474" t="s">
        <v>1830</v>
      </c>
      <c r="UGJ79" s="1474" t="s">
        <v>1830</v>
      </c>
      <c r="UGK79" s="1474" t="s">
        <v>1830</v>
      </c>
      <c r="UGL79" s="1474" t="s">
        <v>1830</v>
      </c>
      <c r="UGM79" s="1474" t="s">
        <v>1830</v>
      </c>
      <c r="UGN79" s="1474" t="s">
        <v>1830</v>
      </c>
      <c r="UGO79" s="1474" t="s">
        <v>1830</v>
      </c>
      <c r="UGP79" s="1474" t="s">
        <v>1830</v>
      </c>
      <c r="UGQ79" s="1474" t="s">
        <v>1830</v>
      </c>
      <c r="UGR79" s="1474" t="s">
        <v>1830</v>
      </c>
      <c r="UGS79" s="1474" t="s">
        <v>1830</v>
      </c>
      <c r="UGT79" s="1474" t="s">
        <v>1830</v>
      </c>
      <c r="UGU79" s="1474" t="s">
        <v>1830</v>
      </c>
      <c r="UGV79" s="1474" t="s">
        <v>1830</v>
      </c>
      <c r="UGW79" s="1474" t="s">
        <v>1830</v>
      </c>
      <c r="UGX79" s="1474" t="s">
        <v>1830</v>
      </c>
      <c r="UGY79" s="1474" t="s">
        <v>1830</v>
      </c>
      <c r="UGZ79" s="1474" t="s">
        <v>1830</v>
      </c>
      <c r="UHA79" s="1474" t="s">
        <v>1830</v>
      </c>
      <c r="UHB79" s="1474" t="s">
        <v>1830</v>
      </c>
      <c r="UHC79" s="1474" t="s">
        <v>1830</v>
      </c>
      <c r="UHD79" s="1474" t="s">
        <v>1830</v>
      </c>
      <c r="UHE79" s="1474" t="s">
        <v>1830</v>
      </c>
      <c r="UHF79" s="1474" t="s">
        <v>1830</v>
      </c>
      <c r="UHG79" s="1474" t="s">
        <v>1830</v>
      </c>
      <c r="UHH79" s="1474" t="s">
        <v>1830</v>
      </c>
      <c r="UHI79" s="1474" t="s">
        <v>1830</v>
      </c>
      <c r="UHJ79" s="1474" t="s">
        <v>1830</v>
      </c>
      <c r="UHK79" s="1474" t="s">
        <v>1830</v>
      </c>
      <c r="UHL79" s="1474" t="s">
        <v>1830</v>
      </c>
      <c r="UHM79" s="1474" t="s">
        <v>1830</v>
      </c>
      <c r="UHN79" s="1474" t="s">
        <v>1830</v>
      </c>
      <c r="UHO79" s="1474" t="s">
        <v>1830</v>
      </c>
      <c r="UHP79" s="1474" t="s">
        <v>1830</v>
      </c>
      <c r="UHQ79" s="1474" t="s">
        <v>1830</v>
      </c>
      <c r="UHR79" s="1474" t="s">
        <v>1830</v>
      </c>
      <c r="UHS79" s="1474" t="s">
        <v>1830</v>
      </c>
      <c r="UHT79" s="1474" t="s">
        <v>1830</v>
      </c>
      <c r="UHU79" s="1474" t="s">
        <v>1830</v>
      </c>
      <c r="UHV79" s="1474" t="s">
        <v>1830</v>
      </c>
      <c r="UHW79" s="1474" t="s">
        <v>1830</v>
      </c>
      <c r="UHX79" s="1474" t="s">
        <v>1830</v>
      </c>
      <c r="UHY79" s="1474" t="s">
        <v>1830</v>
      </c>
      <c r="UHZ79" s="1474" t="s">
        <v>1830</v>
      </c>
      <c r="UIA79" s="1474" t="s">
        <v>1830</v>
      </c>
      <c r="UIB79" s="1474" t="s">
        <v>1830</v>
      </c>
      <c r="UIC79" s="1474" t="s">
        <v>1830</v>
      </c>
      <c r="UID79" s="1474" t="s">
        <v>1830</v>
      </c>
      <c r="UIE79" s="1474" t="s">
        <v>1830</v>
      </c>
      <c r="UIF79" s="1474" t="s">
        <v>1830</v>
      </c>
      <c r="UIG79" s="1474" t="s">
        <v>1830</v>
      </c>
      <c r="UIH79" s="1474" t="s">
        <v>1830</v>
      </c>
      <c r="UII79" s="1474" t="s">
        <v>1830</v>
      </c>
      <c r="UIJ79" s="1474" t="s">
        <v>1830</v>
      </c>
      <c r="UIK79" s="1474" t="s">
        <v>1830</v>
      </c>
      <c r="UIL79" s="1474" t="s">
        <v>1830</v>
      </c>
      <c r="UIM79" s="1474" t="s">
        <v>1830</v>
      </c>
      <c r="UIN79" s="1474" t="s">
        <v>1830</v>
      </c>
      <c r="UIO79" s="1474" t="s">
        <v>1830</v>
      </c>
      <c r="UIP79" s="1474" t="s">
        <v>1830</v>
      </c>
      <c r="UIQ79" s="1474" t="s">
        <v>1830</v>
      </c>
      <c r="UIR79" s="1474" t="s">
        <v>1830</v>
      </c>
      <c r="UIS79" s="1474" t="s">
        <v>1830</v>
      </c>
      <c r="UIT79" s="1474" t="s">
        <v>1830</v>
      </c>
      <c r="UIU79" s="1474" t="s">
        <v>1830</v>
      </c>
      <c r="UIV79" s="1474" t="s">
        <v>1830</v>
      </c>
      <c r="UIW79" s="1474" t="s">
        <v>1830</v>
      </c>
      <c r="UIX79" s="1474" t="s">
        <v>1830</v>
      </c>
      <c r="UIY79" s="1474" t="s">
        <v>1830</v>
      </c>
      <c r="UIZ79" s="1474" t="s">
        <v>1830</v>
      </c>
      <c r="UJA79" s="1474" t="s">
        <v>1830</v>
      </c>
      <c r="UJB79" s="1474" t="s">
        <v>1830</v>
      </c>
      <c r="UJC79" s="1474" t="s">
        <v>1830</v>
      </c>
      <c r="UJD79" s="1474" t="s">
        <v>1830</v>
      </c>
      <c r="UJE79" s="1474" t="s">
        <v>1830</v>
      </c>
      <c r="UJF79" s="1474" t="s">
        <v>1830</v>
      </c>
      <c r="UJG79" s="1474" t="s">
        <v>1830</v>
      </c>
      <c r="UJH79" s="1474" t="s">
        <v>1830</v>
      </c>
      <c r="UJI79" s="1474" t="s">
        <v>1830</v>
      </c>
      <c r="UJJ79" s="1474" t="s">
        <v>1830</v>
      </c>
      <c r="UJK79" s="1474" t="s">
        <v>1830</v>
      </c>
      <c r="UJL79" s="1474" t="s">
        <v>1830</v>
      </c>
      <c r="UJM79" s="1474" t="s">
        <v>1830</v>
      </c>
      <c r="UJN79" s="1474" t="s">
        <v>1830</v>
      </c>
      <c r="UJO79" s="1474" t="s">
        <v>1830</v>
      </c>
      <c r="UJP79" s="1474" t="s">
        <v>1830</v>
      </c>
      <c r="UJQ79" s="1474" t="s">
        <v>1830</v>
      </c>
      <c r="UJR79" s="1474" t="s">
        <v>1830</v>
      </c>
      <c r="UJS79" s="1474" t="s">
        <v>1830</v>
      </c>
      <c r="UJT79" s="1474" t="s">
        <v>1830</v>
      </c>
      <c r="UJU79" s="1474" t="s">
        <v>1830</v>
      </c>
      <c r="UJV79" s="1474" t="s">
        <v>1830</v>
      </c>
      <c r="UJW79" s="1474" t="s">
        <v>1830</v>
      </c>
      <c r="UJX79" s="1474" t="s">
        <v>1830</v>
      </c>
      <c r="UJY79" s="1474" t="s">
        <v>1830</v>
      </c>
      <c r="UJZ79" s="1474" t="s">
        <v>1830</v>
      </c>
      <c r="UKA79" s="1474" t="s">
        <v>1830</v>
      </c>
      <c r="UKB79" s="1474" t="s">
        <v>1830</v>
      </c>
      <c r="UKC79" s="1474" t="s">
        <v>1830</v>
      </c>
      <c r="UKD79" s="1474" t="s">
        <v>1830</v>
      </c>
      <c r="UKE79" s="1474" t="s">
        <v>1830</v>
      </c>
      <c r="UKF79" s="1474" t="s">
        <v>1830</v>
      </c>
      <c r="UKG79" s="1474" t="s">
        <v>1830</v>
      </c>
      <c r="UKH79" s="1474" t="s">
        <v>1830</v>
      </c>
      <c r="UKI79" s="1474" t="s">
        <v>1830</v>
      </c>
      <c r="UKJ79" s="1474" t="s">
        <v>1830</v>
      </c>
      <c r="UKK79" s="1474" t="s">
        <v>1830</v>
      </c>
      <c r="UKL79" s="1474" t="s">
        <v>1830</v>
      </c>
      <c r="UKM79" s="1474" t="s">
        <v>1830</v>
      </c>
      <c r="UKN79" s="1474" t="s">
        <v>1830</v>
      </c>
      <c r="UKO79" s="1474" t="s">
        <v>1830</v>
      </c>
      <c r="UKP79" s="1474" t="s">
        <v>1830</v>
      </c>
      <c r="UKQ79" s="1474" t="s">
        <v>1830</v>
      </c>
      <c r="UKR79" s="1474" t="s">
        <v>1830</v>
      </c>
      <c r="UKS79" s="1474" t="s">
        <v>1830</v>
      </c>
      <c r="UKT79" s="1474" t="s">
        <v>1830</v>
      </c>
      <c r="UKU79" s="1474" t="s">
        <v>1830</v>
      </c>
      <c r="UKV79" s="1474" t="s">
        <v>1830</v>
      </c>
      <c r="UKW79" s="1474" t="s">
        <v>1830</v>
      </c>
      <c r="UKX79" s="1474" t="s">
        <v>1830</v>
      </c>
      <c r="UKY79" s="1474" t="s">
        <v>1830</v>
      </c>
      <c r="UKZ79" s="1474" t="s">
        <v>1830</v>
      </c>
      <c r="ULA79" s="1474" t="s">
        <v>1830</v>
      </c>
      <c r="ULB79" s="1474" t="s">
        <v>1830</v>
      </c>
      <c r="ULC79" s="1474" t="s">
        <v>1830</v>
      </c>
      <c r="ULD79" s="1474" t="s">
        <v>1830</v>
      </c>
      <c r="ULE79" s="1474" t="s">
        <v>1830</v>
      </c>
      <c r="ULF79" s="1474" t="s">
        <v>1830</v>
      </c>
      <c r="ULG79" s="1474" t="s">
        <v>1830</v>
      </c>
      <c r="ULH79" s="1474" t="s">
        <v>1830</v>
      </c>
      <c r="ULI79" s="1474" t="s">
        <v>1830</v>
      </c>
      <c r="ULJ79" s="1474" t="s">
        <v>1830</v>
      </c>
      <c r="ULK79" s="1474" t="s">
        <v>1830</v>
      </c>
      <c r="ULL79" s="1474" t="s">
        <v>1830</v>
      </c>
      <c r="ULM79" s="1474" t="s">
        <v>1830</v>
      </c>
      <c r="ULN79" s="1474" t="s">
        <v>1830</v>
      </c>
      <c r="ULO79" s="1474" t="s">
        <v>1830</v>
      </c>
      <c r="ULP79" s="1474" t="s">
        <v>1830</v>
      </c>
      <c r="ULQ79" s="1474" t="s">
        <v>1830</v>
      </c>
      <c r="ULR79" s="1474" t="s">
        <v>1830</v>
      </c>
      <c r="ULS79" s="1474" t="s">
        <v>1830</v>
      </c>
      <c r="ULT79" s="1474" t="s">
        <v>1830</v>
      </c>
      <c r="ULU79" s="1474" t="s">
        <v>1830</v>
      </c>
      <c r="ULV79" s="1474" t="s">
        <v>1830</v>
      </c>
      <c r="ULW79" s="1474" t="s">
        <v>1830</v>
      </c>
      <c r="ULX79" s="1474" t="s">
        <v>1830</v>
      </c>
      <c r="ULY79" s="1474" t="s">
        <v>1830</v>
      </c>
      <c r="ULZ79" s="1474" t="s">
        <v>1830</v>
      </c>
      <c r="UMA79" s="1474" t="s">
        <v>1830</v>
      </c>
      <c r="UMB79" s="1474" t="s">
        <v>1830</v>
      </c>
      <c r="UMC79" s="1474" t="s">
        <v>1830</v>
      </c>
      <c r="UMD79" s="1474" t="s">
        <v>1830</v>
      </c>
      <c r="UME79" s="1474" t="s">
        <v>1830</v>
      </c>
      <c r="UMF79" s="1474" t="s">
        <v>1830</v>
      </c>
      <c r="UMG79" s="1474" t="s">
        <v>1830</v>
      </c>
      <c r="UMH79" s="1474" t="s">
        <v>1830</v>
      </c>
      <c r="UMI79" s="1474" t="s">
        <v>1830</v>
      </c>
      <c r="UMJ79" s="1474" t="s">
        <v>1830</v>
      </c>
      <c r="UMK79" s="1474" t="s">
        <v>1830</v>
      </c>
      <c r="UML79" s="1474" t="s">
        <v>1830</v>
      </c>
      <c r="UMM79" s="1474" t="s">
        <v>1830</v>
      </c>
      <c r="UMN79" s="1474" t="s">
        <v>1830</v>
      </c>
      <c r="UMO79" s="1474" t="s">
        <v>1830</v>
      </c>
      <c r="UMP79" s="1474" t="s">
        <v>1830</v>
      </c>
      <c r="UMQ79" s="1474" t="s">
        <v>1830</v>
      </c>
      <c r="UMR79" s="1474" t="s">
        <v>1830</v>
      </c>
      <c r="UMS79" s="1474" t="s">
        <v>1830</v>
      </c>
      <c r="UMT79" s="1474" t="s">
        <v>1830</v>
      </c>
      <c r="UMU79" s="1474" t="s">
        <v>1830</v>
      </c>
      <c r="UMV79" s="1474" t="s">
        <v>1830</v>
      </c>
      <c r="UMW79" s="1474" t="s">
        <v>1830</v>
      </c>
      <c r="UMX79" s="1474" t="s">
        <v>1830</v>
      </c>
      <c r="UMY79" s="1474" t="s">
        <v>1830</v>
      </c>
      <c r="UMZ79" s="1474" t="s">
        <v>1830</v>
      </c>
      <c r="UNA79" s="1474" t="s">
        <v>1830</v>
      </c>
      <c r="UNB79" s="1474" t="s">
        <v>1830</v>
      </c>
      <c r="UNC79" s="1474" t="s">
        <v>1830</v>
      </c>
      <c r="UND79" s="1474" t="s">
        <v>1830</v>
      </c>
      <c r="UNE79" s="1474" t="s">
        <v>1830</v>
      </c>
      <c r="UNF79" s="1474" t="s">
        <v>1830</v>
      </c>
      <c r="UNG79" s="1474" t="s">
        <v>1830</v>
      </c>
      <c r="UNH79" s="1474" t="s">
        <v>1830</v>
      </c>
      <c r="UNI79" s="1474" t="s">
        <v>1830</v>
      </c>
      <c r="UNJ79" s="1474" t="s">
        <v>1830</v>
      </c>
      <c r="UNK79" s="1474" t="s">
        <v>1830</v>
      </c>
      <c r="UNL79" s="1474" t="s">
        <v>1830</v>
      </c>
      <c r="UNM79" s="1474" t="s">
        <v>1830</v>
      </c>
      <c r="UNN79" s="1474" t="s">
        <v>1830</v>
      </c>
      <c r="UNO79" s="1474" t="s">
        <v>1830</v>
      </c>
      <c r="UNP79" s="1474" t="s">
        <v>1830</v>
      </c>
      <c r="UNQ79" s="1474" t="s">
        <v>1830</v>
      </c>
      <c r="UNR79" s="1474" t="s">
        <v>1830</v>
      </c>
      <c r="UNS79" s="1474" t="s">
        <v>1830</v>
      </c>
      <c r="UNT79" s="1474" t="s">
        <v>1830</v>
      </c>
      <c r="UNU79" s="1474" t="s">
        <v>1830</v>
      </c>
      <c r="UNV79" s="1474" t="s">
        <v>1830</v>
      </c>
      <c r="UNW79" s="1474" t="s">
        <v>1830</v>
      </c>
      <c r="UNX79" s="1474" t="s">
        <v>1830</v>
      </c>
      <c r="UNY79" s="1474" t="s">
        <v>1830</v>
      </c>
      <c r="UNZ79" s="1474" t="s">
        <v>1830</v>
      </c>
      <c r="UOA79" s="1474" t="s">
        <v>1830</v>
      </c>
      <c r="UOB79" s="1474" t="s">
        <v>1830</v>
      </c>
      <c r="UOC79" s="1474" t="s">
        <v>1830</v>
      </c>
      <c r="UOD79" s="1474" t="s">
        <v>1830</v>
      </c>
      <c r="UOE79" s="1474" t="s">
        <v>1830</v>
      </c>
      <c r="UOF79" s="1474" t="s">
        <v>1830</v>
      </c>
      <c r="UOG79" s="1474" t="s">
        <v>1830</v>
      </c>
      <c r="UOH79" s="1474" t="s">
        <v>1830</v>
      </c>
      <c r="UOI79" s="1474" t="s">
        <v>1830</v>
      </c>
      <c r="UOJ79" s="1474" t="s">
        <v>1830</v>
      </c>
      <c r="UOK79" s="1474" t="s">
        <v>1830</v>
      </c>
      <c r="UOL79" s="1474" t="s">
        <v>1830</v>
      </c>
      <c r="UOM79" s="1474" t="s">
        <v>1830</v>
      </c>
      <c r="UON79" s="1474" t="s">
        <v>1830</v>
      </c>
      <c r="UOO79" s="1474" t="s">
        <v>1830</v>
      </c>
      <c r="UOP79" s="1474" t="s">
        <v>1830</v>
      </c>
      <c r="UOQ79" s="1474" t="s">
        <v>1830</v>
      </c>
      <c r="UOR79" s="1474" t="s">
        <v>1830</v>
      </c>
      <c r="UOS79" s="1474" t="s">
        <v>1830</v>
      </c>
      <c r="UOT79" s="1474" t="s">
        <v>1830</v>
      </c>
      <c r="UOU79" s="1474" t="s">
        <v>1830</v>
      </c>
      <c r="UOV79" s="1474" t="s">
        <v>1830</v>
      </c>
      <c r="UOW79" s="1474" t="s">
        <v>1830</v>
      </c>
      <c r="UOX79" s="1474" t="s">
        <v>1830</v>
      </c>
      <c r="UOY79" s="1474" t="s">
        <v>1830</v>
      </c>
      <c r="UOZ79" s="1474" t="s">
        <v>1830</v>
      </c>
      <c r="UPA79" s="1474" t="s">
        <v>1830</v>
      </c>
      <c r="UPB79" s="1474" t="s">
        <v>1830</v>
      </c>
      <c r="UPC79" s="1474" t="s">
        <v>1830</v>
      </c>
      <c r="UPD79" s="1474" t="s">
        <v>1830</v>
      </c>
      <c r="UPE79" s="1474" t="s">
        <v>1830</v>
      </c>
      <c r="UPF79" s="1474" t="s">
        <v>1830</v>
      </c>
      <c r="UPG79" s="1474" t="s">
        <v>1830</v>
      </c>
      <c r="UPH79" s="1474" t="s">
        <v>1830</v>
      </c>
      <c r="UPI79" s="1474" t="s">
        <v>1830</v>
      </c>
      <c r="UPJ79" s="1474" t="s">
        <v>1830</v>
      </c>
      <c r="UPK79" s="1474" t="s">
        <v>1830</v>
      </c>
      <c r="UPL79" s="1474" t="s">
        <v>1830</v>
      </c>
      <c r="UPM79" s="1474" t="s">
        <v>1830</v>
      </c>
      <c r="UPN79" s="1474" t="s">
        <v>1830</v>
      </c>
      <c r="UPO79" s="1474" t="s">
        <v>1830</v>
      </c>
      <c r="UPP79" s="1474" t="s">
        <v>1830</v>
      </c>
      <c r="UPQ79" s="1474" t="s">
        <v>1830</v>
      </c>
      <c r="UPR79" s="1474" t="s">
        <v>1830</v>
      </c>
      <c r="UPS79" s="1474" t="s">
        <v>1830</v>
      </c>
      <c r="UPT79" s="1474" t="s">
        <v>1830</v>
      </c>
      <c r="UPU79" s="1474" t="s">
        <v>1830</v>
      </c>
      <c r="UPV79" s="1474" t="s">
        <v>1830</v>
      </c>
      <c r="UPW79" s="1474" t="s">
        <v>1830</v>
      </c>
      <c r="UPX79" s="1474" t="s">
        <v>1830</v>
      </c>
      <c r="UPY79" s="1474" t="s">
        <v>1830</v>
      </c>
      <c r="UPZ79" s="1474" t="s">
        <v>1830</v>
      </c>
      <c r="UQA79" s="1474" t="s">
        <v>1830</v>
      </c>
      <c r="UQB79" s="1474" t="s">
        <v>1830</v>
      </c>
      <c r="UQC79" s="1474" t="s">
        <v>1830</v>
      </c>
      <c r="UQD79" s="1474" t="s">
        <v>1830</v>
      </c>
      <c r="UQE79" s="1474" t="s">
        <v>1830</v>
      </c>
      <c r="UQF79" s="1474" t="s">
        <v>1830</v>
      </c>
      <c r="UQG79" s="1474" t="s">
        <v>1830</v>
      </c>
      <c r="UQH79" s="1474" t="s">
        <v>1830</v>
      </c>
      <c r="UQI79" s="1474" t="s">
        <v>1830</v>
      </c>
      <c r="UQJ79" s="1474" t="s">
        <v>1830</v>
      </c>
      <c r="UQK79" s="1474" t="s">
        <v>1830</v>
      </c>
      <c r="UQL79" s="1474" t="s">
        <v>1830</v>
      </c>
      <c r="UQM79" s="1474" t="s">
        <v>1830</v>
      </c>
      <c r="UQN79" s="1474" t="s">
        <v>1830</v>
      </c>
      <c r="UQO79" s="1474" t="s">
        <v>1830</v>
      </c>
      <c r="UQP79" s="1474" t="s">
        <v>1830</v>
      </c>
      <c r="UQQ79" s="1474" t="s">
        <v>1830</v>
      </c>
      <c r="UQR79" s="1474" t="s">
        <v>1830</v>
      </c>
      <c r="UQS79" s="1474" t="s">
        <v>1830</v>
      </c>
      <c r="UQT79" s="1474" t="s">
        <v>1830</v>
      </c>
      <c r="UQU79" s="1474" t="s">
        <v>1830</v>
      </c>
      <c r="UQV79" s="1474" t="s">
        <v>1830</v>
      </c>
      <c r="UQW79" s="1474" t="s">
        <v>1830</v>
      </c>
      <c r="UQX79" s="1474" t="s">
        <v>1830</v>
      </c>
      <c r="UQY79" s="1474" t="s">
        <v>1830</v>
      </c>
      <c r="UQZ79" s="1474" t="s">
        <v>1830</v>
      </c>
      <c r="URA79" s="1474" t="s">
        <v>1830</v>
      </c>
      <c r="URB79" s="1474" t="s">
        <v>1830</v>
      </c>
      <c r="URC79" s="1474" t="s">
        <v>1830</v>
      </c>
      <c r="URD79" s="1474" t="s">
        <v>1830</v>
      </c>
      <c r="URE79" s="1474" t="s">
        <v>1830</v>
      </c>
      <c r="URF79" s="1474" t="s">
        <v>1830</v>
      </c>
      <c r="URG79" s="1474" t="s">
        <v>1830</v>
      </c>
      <c r="URH79" s="1474" t="s">
        <v>1830</v>
      </c>
      <c r="URI79" s="1474" t="s">
        <v>1830</v>
      </c>
      <c r="URJ79" s="1474" t="s">
        <v>1830</v>
      </c>
      <c r="URK79" s="1474" t="s">
        <v>1830</v>
      </c>
      <c r="URL79" s="1474" t="s">
        <v>1830</v>
      </c>
      <c r="URM79" s="1474" t="s">
        <v>1830</v>
      </c>
      <c r="URN79" s="1474" t="s">
        <v>1830</v>
      </c>
      <c r="URO79" s="1474" t="s">
        <v>1830</v>
      </c>
      <c r="URP79" s="1474" t="s">
        <v>1830</v>
      </c>
      <c r="URQ79" s="1474" t="s">
        <v>1830</v>
      </c>
      <c r="URR79" s="1474" t="s">
        <v>1830</v>
      </c>
      <c r="URS79" s="1474" t="s">
        <v>1830</v>
      </c>
      <c r="URT79" s="1474" t="s">
        <v>1830</v>
      </c>
      <c r="URU79" s="1474" t="s">
        <v>1830</v>
      </c>
      <c r="URV79" s="1474" t="s">
        <v>1830</v>
      </c>
      <c r="URW79" s="1474" t="s">
        <v>1830</v>
      </c>
      <c r="URX79" s="1474" t="s">
        <v>1830</v>
      </c>
      <c r="URY79" s="1474" t="s">
        <v>1830</v>
      </c>
      <c r="URZ79" s="1474" t="s">
        <v>1830</v>
      </c>
      <c r="USA79" s="1474" t="s">
        <v>1830</v>
      </c>
      <c r="USB79" s="1474" t="s">
        <v>1830</v>
      </c>
      <c r="USC79" s="1474" t="s">
        <v>1830</v>
      </c>
      <c r="USD79" s="1474" t="s">
        <v>1830</v>
      </c>
      <c r="USE79" s="1474" t="s">
        <v>1830</v>
      </c>
      <c r="USF79" s="1474" t="s">
        <v>1830</v>
      </c>
      <c r="USG79" s="1474" t="s">
        <v>1830</v>
      </c>
      <c r="USH79" s="1474" t="s">
        <v>1830</v>
      </c>
      <c r="USI79" s="1474" t="s">
        <v>1830</v>
      </c>
      <c r="USJ79" s="1474" t="s">
        <v>1830</v>
      </c>
      <c r="USK79" s="1474" t="s">
        <v>1830</v>
      </c>
      <c r="USL79" s="1474" t="s">
        <v>1830</v>
      </c>
      <c r="USM79" s="1474" t="s">
        <v>1830</v>
      </c>
      <c r="USN79" s="1474" t="s">
        <v>1830</v>
      </c>
      <c r="USO79" s="1474" t="s">
        <v>1830</v>
      </c>
      <c r="USP79" s="1474" t="s">
        <v>1830</v>
      </c>
      <c r="USQ79" s="1474" t="s">
        <v>1830</v>
      </c>
      <c r="USR79" s="1474" t="s">
        <v>1830</v>
      </c>
      <c r="USS79" s="1474" t="s">
        <v>1830</v>
      </c>
      <c r="UST79" s="1474" t="s">
        <v>1830</v>
      </c>
      <c r="USU79" s="1474" t="s">
        <v>1830</v>
      </c>
      <c r="USV79" s="1474" t="s">
        <v>1830</v>
      </c>
      <c r="USW79" s="1474" t="s">
        <v>1830</v>
      </c>
      <c r="USX79" s="1474" t="s">
        <v>1830</v>
      </c>
      <c r="USY79" s="1474" t="s">
        <v>1830</v>
      </c>
      <c r="USZ79" s="1474" t="s">
        <v>1830</v>
      </c>
      <c r="UTA79" s="1474" t="s">
        <v>1830</v>
      </c>
      <c r="UTB79" s="1474" t="s">
        <v>1830</v>
      </c>
      <c r="UTC79" s="1474" t="s">
        <v>1830</v>
      </c>
      <c r="UTD79" s="1474" t="s">
        <v>1830</v>
      </c>
      <c r="UTE79" s="1474" t="s">
        <v>1830</v>
      </c>
      <c r="UTF79" s="1474" t="s">
        <v>1830</v>
      </c>
      <c r="UTG79" s="1474" t="s">
        <v>1830</v>
      </c>
      <c r="UTH79" s="1474" t="s">
        <v>1830</v>
      </c>
      <c r="UTI79" s="1474" t="s">
        <v>1830</v>
      </c>
      <c r="UTJ79" s="1474" t="s">
        <v>1830</v>
      </c>
      <c r="UTK79" s="1474" t="s">
        <v>1830</v>
      </c>
      <c r="UTL79" s="1474" t="s">
        <v>1830</v>
      </c>
      <c r="UTM79" s="1474" t="s">
        <v>1830</v>
      </c>
      <c r="UTN79" s="1474" t="s">
        <v>1830</v>
      </c>
      <c r="UTO79" s="1474" t="s">
        <v>1830</v>
      </c>
      <c r="UTP79" s="1474" t="s">
        <v>1830</v>
      </c>
      <c r="UTQ79" s="1474" t="s">
        <v>1830</v>
      </c>
      <c r="UTR79" s="1474" t="s">
        <v>1830</v>
      </c>
      <c r="UTS79" s="1474" t="s">
        <v>1830</v>
      </c>
      <c r="UTT79" s="1474" t="s">
        <v>1830</v>
      </c>
      <c r="UTU79" s="1474" t="s">
        <v>1830</v>
      </c>
      <c r="UTV79" s="1474" t="s">
        <v>1830</v>
      </c>
      <c r="UTW79" s="1474" t="s">
        <v>1830</v>
      </c>
      <c r="UTX79" s="1474" t="s">
        <v>1830</v>
      </c>
      <c r="UTY79" s="1474" t="s">
        <v>1830</v>
      </c>
      <c r="UTZ79" s="1474" t="s">
        <v>1830</v>
      </c>
      <c r="UUA79" s="1474" t="s">
        <v>1830</v>
      </c>
      <c r="UUB79" s="1474" t="s">
        <v>1830</v>
      </c>
      <c r="UUC79" s="1474" t="s">
        <v>1830</v>
      </c>
      <c r="UUD79" s="1474" t="s">
        <v>1830</v>
      </c>
      <c r="UUE79" s="1474" t="s">
        <v>1830</v>
      </c>
      <c r="UUF79" s="1474" t="s">
        <v>1830</v>
      </c>
      <c r="UUG79" s="1474" t="s">
        <v>1830</v>
      </c>
      <c r="UUH79" s="1474" t="s">
        <v>1830</v>
      </c>
      <c r="UUI79" s="1474" t="s">
        <v>1830</v>
      </c>
      <c r="UUJ79" s="1474" t="s">
        <v>1830</v>
      </c>
      <c r="UUK79" s="1474" t="s">
        <v>1830</v>
      </c>
      <c r="UUL79" s="1474" t="s">
        <v>1830</v>
      </c>
      <c r="UUM79" s="1474" t="s">
        <v>1830</v>
      </c>
      <c r="UUN79" s="1474" t="s">
        <v>1830</v>
      </c>
      <c r="UUO79" s="1474" t="s">
        <v>1830</v>
      </c>
      <c r="UUP79" s="1474" t="s">
        <v>1830</v>
      </c>
      <c r="UUQ79" s="1474" t="s">
        <v>1830</v>
      </c>
      <c r="UUR79" s="1474" t="s">
        <v>1830</v>
      </c>
      <c r="UUS79" s="1474" t="s">
        <v>1830</v>
      </c>
      <c r="UUT79" s="1474" t="s">
        <v>1830</v>
      </c>
      <c r="UUU79" s="1474" t="s">
        <v>1830</v>
      </c>
      <c r="UUV79" s="1474" t="s">
        <v>1830</v>
      </c>
      <c r="UUW79" s="1474" t="s">
        <v>1830</v>
      </c>
      <c r="UUX79" s="1474" t="s">
        <v>1830</v>
      </c>
      <c r="UUY79" s="1474" t="s">
        <v>1830</v>
      </c>
      <c r="UUZ79" s="1474" t="s">
        <v>1830</v>
      </c>
      <c r="UVA79" s="1474" t="s">
        <v>1830</v>
      </c>
      <c r="UVB79" s="1474" t="s">
        <v>1830</v>
      </c>
      <c r="UVC79" s="1474" t="s">
        <v>1830</v>
      </c>
      <c r="UVD79" s="1474" t="s">
        <v>1830</v>
      </c>
      <c r="UVE79" s="1474" t="s">
        <v>1830</v>
      </c>
      <c r="UVF79" s="1474" t="s">
        <v>1830</v>
      </c>
      <c r="UVG79" s="1474" t="s">
        <v>1830</v>
      </c>
      <c r="UVH79" s="1474" t="s">
        <v>1830</v>
      </c>
      <c r="UVI79" s="1474" t="s">
        <v>1830</v>
      </c>
      <c r="UVJ79" s="1474" t="s">
        <v>1830</v>
      </c>
      <c r="UVK79" s="1474" t="s">
        <v>1830</v>
      </c>
      <c r="UVL79" s="1474" t="s">
        <v>1830</v>
      </c>
      <c r="UVM79" s="1474" t="s">
        <v>1830</v>
      </c>
      <c r="UVN79" s="1474" t="s">
        <v>1830</v>
      </c>
      <c r="UVO79" s="1474" t="s">
        <v>1830</v>
      </c>
      <c r="UVP79" s="1474" t="s">
        <v>1830</v>
      </c>
      <c r="UVQ79" s="1474" t="s">
        <v>1830</v>
      </c>
      <c r="UVR79" s="1474" t="s">
        <v>1830</v>
      </c>
      <c r="UVS79" s="1474" t="s">
        <v>1830</v>
      </c>
      <c r="UVT79" s="1474" t="s">
        <v>1830</v>
      </c>
      <c r="UVU79" s="1474" t="s">
        <v>1830</v>
      </c>
      <c r="UVV79" s="1474" t="s">
        <v>1830</v>
      </c>
      <c r="UVW79" s="1474" t="s">
        <v>1830</v>
      </c>
      <c r="UVX79" s="1474" t="s">
        <v>1830</v>
      </c>
      <c r="UVY79" s="1474" t="s">
        <v>1830</v>
      </c>
      <c r="UVZ79" s="1474" t="s">
        <v>1830</v>
      </c>
      <c r="UWA79" s="1474" t="s">
        <v>1830</v>
      </c>
      <c r="UWB79" s="1474" t="s">
        <v>1830</v>
      </c>
      <c r="UWC79" s="1474" t="s">
        <v>1830</v>
      </c>
      <c r="UWD79" s="1474" t="s">
        <v>1830</v>
      </c>
      <c r="UWE79" s="1474" t="s">
        <v>1830</v>
      </c>
      <c r="UWF79" s="1474" t="s">
        <v>1830</v>
      </c>
      <c r="UWG79" s="1474" t="s">
        <v>1830</v>
      </c>
      <c r="UWH79" s="1474" t="s">
        <v>1830</v>
      </c>
      <c r="UWI79" s="1474" t="s">
        <v>1830</v>
      </c>
      <c r="UWJ79" s="1474" t="s">
        <v>1830</v>
      </c>
      <c r="UWK79" s="1474" t="s">
        <v>1830</v>
      </c>
      <c r="UWL79" s="1474" t="s">
        <v>1830</v>
      </c>
      <c r="UWM79" s="1474" t="s">
        <v>1830</v>
      </c>
      <c r="UWN79" s="1474" t="s">
        <v>1830</v>
      </c>
      <c r="UWO79" s="1474" t="s">
        <v>1830</v>
      </c>
      <c r="UWP79" s="1474" t="s">
        <v>1830</v>
      </c>
      <c r="UWQ79" s="1474" t="s">
        <v>1830</v>
      </c>
      <c r="UWR79" s="1474" t="s">
        <v>1830</v>
      </c>
      <c r="UWS79" s="1474" t="s">
        <v>1830</v>
      </c>
      <c r="UWT79" s="1474" t="s">
        <v>1830</v>
      </c>
      <c r="UWU79" s="1474" t="s">
        <v>1830</v>
      </c>
      <c r="UWV79" s="1474" t="s">
        <v>1830</v>
      </c>
      <c r="UWW79" s="1474" t="s">
        <v>1830</v>
      </c>
      <c r="UWX79" s="1474" t="s">
        <v>1830</v>
      </c>
      <c r="UWY79" s="1474" t="s">
        <v>1830</v>
      </c>
      <c r="UWZ79" s="1474" t="s">
        <v>1830</v>
      </c>
      <c r="UXA79" s="1474" t="s">
        <v>1830</v>
      </c>
      <c r="UXB79" s="1474" t="s">
        <v>1830</v>
      </c>
      <c r="UXC79" s="1474" t="s">
        <v>1830</v>
      </c>
      <c r="UXD79" s="1474" t="s">
        <v>1830</v>
      </c>
      <c r="UXE79" s="1474" t="s">
        <v>1830</v>
      </c>
      <c r="UXF79" s="1474" t="s">
        <v>1830</v>
      </c>
      <c r="UXG79" s="1474" t="s">
        <v>1830</v>
      </c>
      <c r="UXH79" s="1474" t="s">
        <v>1830</v>
      </c>
      <c r="UXI79" s="1474" t="s">
        <v>1830</v>
      </c>
      <c r="UXJ79" s="1474" t="s">
        <v>1830</v>
      </c>
      <c r="UXK79" s="1474" t="s">
        <v>1830</v>
      </c>
      <c r="UXL79" s="1474" t="s">
        <v>1830</v>
      </c>
      <c r="UXM79" s="1474" t="s">
        <v>1830</v>
      </c>
      <c r="UXN79" s="1474" t="s">
        <v>1830</v>
      </c>
      <c r="UXO79" s="1474" t="s">
        <v>1830</v>
      </c>
      <c r="UXP79" s="1474" t="s">
        <v>1830</v>
      </c>
      <c r="UXQ79" s="1474" t="s">
        <v>1830</v>
      </c>
      <c r="UXR79" s="1474" t="s">
        <v>1830</v>
      </c>
      <c r="UXS79" s="1474" t="s">
        <v>1830</v>
      </c>
      <c r="UXT79" s="1474" t="s">
        <v>1830</v>
      </c>
      <c r="UXU79" s="1474" t="s">
        <v>1830</v>
      </c>
      <c r="UXV79" s="1474" t="s">
        <v>1830</v>
      </c>
      <c r="UXW79" s="1474" t="s">
        <v>1830</v>
      </c>
      <c r="UXX79" s="1474" t="s">
        <v>1830</v>
      </c>
      <c r="UXY79" s="1474" t="s">
        <v>1830</v>
      </c>
      <c r="UXZ79" s="1474" t="s">
        <v>1830</v>
      </c>
      <c r="UYA79" s="1474" t="s">
        <v>1830</v>
      </c>
      <c r="UYB79" s="1474" t="s">
        <v>1830</v>
      </c>
      <c r="UYC79" s="1474" t="s">
        <v>1830</v>
      </c>
      <c r="UYD79" s="1474" t="s">
        <v>1830</v>
      </c>
      <c r="UYE79" s="1474" t="s">
        <v>1830</v>
      </c>
      <c r="UYF79" s="1474" t="s">
        <v>1830</v>
      </c>
      <c r="UYG79" s="1474" t="s">
        <v>1830</v>
      </c>
      <c r="UYH79" s="1474" t="s">
        <v>1830</v>
      </c>
      <c r="UYI79" s="1474" t="s">
        <v>1830</v>
      </c>
      <c r="UYJ79" s="1474" t="s">
        <v>1830</v>
      </c>
      <c r="UYK79" s="1474" t="s">
        <v>1830</v>
      </c>
      <c r="UYL79" s="1474" t="s">
        <v>1830</v>
      </c>
      <c r="UYM79" s="1474" t="s">
        <v>1830</v>
      </c>
      <c r="UYN79" s="1474" t="s">
        <v>1830</v>
      </c>
      <c r="UYO79" s="1474" t="s">
        <v>1830</v>
      </c>
      <c r="UYP79" s="1474" t="s">
        <v>1830</v>
      </c>
      <c r="UYQ79" s="1474" t="s">
        <v>1830</v>
      </c>
      <c r="UYR79" s="1474" t="s">
        <v>1830</v>
      </c>
      <c r="UYS79" s="1474" t="s">
        <v>1830</v>
      </c>
      <c r="UYT79" s="1474" t="s">
        <v>1830</v>
      </c>
      <c r="UYU79" s="1474" t="s">
        <v>1830</v>
      </c>
      <c r="UYV79" s="1474" t="s">
        <v>1830</v>
      </c>
      <c r="UYW79" s="1474" t="s">
        <v>1830</v>
      </c>
      <c r="UYX79" s="1474" t="s">
        <v>1830</v>
      </c>
      <c r="UYY79" s="1474" t="s">
        <v>1830</v>
      </c>
      <c r="UYZ79" s="1474" t="s">
        <v>1830</v>
      </c>
      <c r="UZA79" s="1474" t="s">
        <v>1830</v>
      </c>
      <c r="UZB79" s="1474" t="s">
        <v>1830</v>
      </c>
      <c r="UZC79" s="1474" t="s">
        <v>1830</v>
      </c>
      <c r="UZD79" s="1474" t="s">
        <v>1830</v>
      </c>
      <c r="UZE79" s="1474" t="s">
        <v>1830</v>
      </c>
      <c r="UZF79" s="1474" t="s">
        <v>1830</v>
      </c>
      <c r="UZG79" s="1474" t="s">
        <v>1830</v>
      </c>
      <c r="UZH79" s="1474" t="s">
        <v>1830</v>
      </c>
      <c r="UZI79" s="1474" t="s">
        <v>1830</v>
      </c>
      <c r="UZJ79" s="1474" t="s">
        <v>1830</v>
      </c>
      <c r="UZK79" s="1474" t="s">
        <v>1830</v>
      </c>
      <c r="UZL79" s="1474" t="s">
        <v>1830</v>
      </c>
      <c r="UZM79" s="1474" t="s">
        <v>1830</v>
      </c>
      <c r="UZN79" s="1474" t="s">
        <v>1830</v>
      </c>
      <c r="UZO79" s="1474" t="s">
        <v>1830</v>
      </c>
      <c r="UZP79" s="1474" t="s">
        <v>1830</v>
      </c>
      <c r="UZQ79" s="1474" t="s">
        <v>1830</v>
      </c>
      <c r="UZR79" s="1474" t="s">
        <v>1830</v>
      </c>
      <c r="UZS79" s="1474" t="s">
        <v>1830</v>
      </c>
      <c r="UZT79" s="1474" t="s">
        <v>1830</v>
      </c>
      <c r="UZU79" s="1474" t="s">
        <v>1830</v>
      </c>
      <c r="UZV79" s="1474" t="s">
        <v>1830</v>
      </c>
      <c r="UZW79" s="1474" t="s">
        <v>1830</v>
      </c>
      <c r="UZX79" s="1474" t="s">
        <v>1830</v>
      </c>
      <c r="UZY79" s="1474" t="s">
        <v>1830</v>
      </c>
      <c r="UZZ79" s="1474" t="s">
        <v>1830</v>
      </c>
      <c r="VAA79" s="1474" t="s">
        <v>1830</v>
      </c>
      <c r="VAB79" s="1474" t="s">
        <v>1830</v>
      </c>
      <c r="VAC79" s="1474" t="s">
        <v>1830</v>
      </c>
      <c r="VAD79" s="1474" t="s">
        <v>1830</v>
      </c>
      <c r="VAE79" s="1474" t="s">
        <v>1830</v>
      </c>
      <c r="VAF79" s="1474" t="s">
        <v>1830</v>
      </c>
      <c r="VAG79" s="1474" t="s">
        <v>1830</v>
      </c>
      <c r="VAH79" s="1474" t="s">
        <v>1830</v>
      </c>
      <c r="VAI79" s="1474" t="s">
        <v>1830</v>
      </c>
      <c r="VAJ79" s="1474" t="s">
        <v>1830</v>
      </c>
      <c r="VAK79" s="1474" t="s">
        <v>1830</v>
      </c>
      <c r="VAL79" s="1474" t="s">
        <v>1830</v>
      </c>
      <c r="VAM79" s="1474" t="s">
        <v>1830</v>
      </c>
      <c r="VAN79" s="1474" t="s">
        <v>1830</v>
      </c>
      <c r="VAO79" s="1474" t="s">
        <v>1830</v>
      </c>
      <c r="VAP79" s="1474" t="s">
        <v>1830</v>
      </c>
      <c r="VAQ79" s="1474" t="s">
        <v>1830</v>
      </c>
      <c r="VAR79" s="1474" t="s">
        <v>1830</v>
      </c>
      <c r="VAS79" s="1474" t="s">
        <v>1830</v>
      </c>
      <c r="VAT79" s="1474" t="s">
        <v>1830</v>
      </c>
      <c r="VAU79" s="1474" t="s">
        <v>1830</v>
      </c>
      <c r="VAV79" s="1474" t="s">
        <v>1830</v>
      </c>
      <c r="VAW79" s="1474" t="s">
        <v>1830</v>
      </c>
      <c r="VAX79" s="1474" t="s">
        <v>1830</v>
      </c>
      <c r="VAY79" s="1474" t="s">
        <v>1830</v>
      </c>
      <c r="VAZ79" s="1474" t="s">
        <v>1830</v>
      </c>
      <c r="VBA79" s="1474" t="s">
        <v>1830</v>
      </c>
      <c r="VBB79" s="1474" t="s">
        <v>1830</v>
      </c>
      <c r="VBC79" s="1474" t="s">
        <v>1830</v>
      </c>
      <c r="VBD79" s="1474" t="s">
        <v>1830</v>
      </c>
      <c r="VBE79" s="1474" t="s">
        <v>1830</v>
      </c>
      <c r="VBF79" s="1474" t="s">
        <v>1830</v>
      </c>
      <c r="VBG79" s="1474" t="s">
        <v>1830</v>
      </c>
      <c r="VBH79" s="1474" t="s">
        <v>1830</v>
      </c>
      <c r="VBI79" s="1474" t="s">
        <v>1830</v>
      </c>
      <c r="VBJ79" s="1474" t="s">
        <v>1830</v>
      </c>
      <c r="VBK79" s="1474" t="s">
        <v>1830</v>
      </c>
      <c r="VBL79" s="1474" t="s">
        <v>1830</v>
      </c>
      <c r="VBM79" s="1474" t="s">
        <v>1830</v>
      </c>
      <c r="VBN79" s="1474" t="s">
        <v>1830</v>
      </c>
      <c r="VBO79" s="1474" t="s">
        <v>1830</v>
      </c>
      <c r="VBP79" s="1474" t="s">
        <v>1830</v>
      </c>
      <c r="VBQ79" s="1474" t="s">
        <v>1830</v>
      </c>
      <c r="VBR79" s="1474" t="s">
        <v>1830</v>
      </c>
      <c r="VBS79" s="1474" t="s">
        <v>1830</v>
      </c>
      <c r="VBT79" s="1474" t="s">
        <v>1830</v>
      </c>
      <c r="VBU79" s="1474" t="s">
        <v>1830</v>
      </c>
      <c r="VBV79" s="1474" t="s">
        <v>1830</v>
      </c>
      <c r="VBW79" s="1474" t="s">
        <v>1830</v>
      </c>
      <c r="VBX79" s="1474" t="s">
        <v>1830</v>
      </c>
      <c r="VBY79" s="1474" t="s">
        <v>1830</v>
      </c>
      <c r="VBZ79" s="1474" t="s">
        <v>1830</v>
      </c>
      <c r="VCA79" s="1474" t="s">
        <v>1830</v>
      </c>
      <c r="VCB79" s="1474" t="s">
        <v>1830</v>
      </c>
      <c r="VCC79" s="1474" t="s">
        <v>1830</v>
      </c>
      <c r="VCD79" s="1474" t="s">
        <v>1830</v>
      </c>
      <c r="VCE79" s="1474" t="s">
        <v>1830</v>
      </c>
      <c r="VCF79" s="1474" t="s">
        <v>1830</v>
      </c>
      <c r="VCG79" s="1474" t="s">
        <v>1830</v>
      </c>
      <c r="VCH79" s="1474" t="s">
        <v>1830</v>
      </c>
      <c r="VCI79" s="1474" t="s">
        <v>1830</v>
      </c>
      <c r="VCJ79" s="1474" t="s">
        <v>1830</v>
      </c>
      <c r="VCK79" s="1474" t="s">
        <v>1830</v>
      </c>
      <c r="VCL79" s="1474" t="s">
        <v>1830</v>
      </c>
      <c r="VCM79" s="1474" t="s">
        <v>1830</v>
      </c>
      <c r="VCN79" s="1474" t="s">
        <v>1830</v>
      </c>
      <c r="VCO79" s="1474" t="s">
        <v>1830</v>
      </c>
      <c r="VCP79" s="1474" t="s">
        <v>1830</v>
      </c>
      <c r="VCQ79" s="1474" t="s">
        <v>1830</v>
      </c>
      <c r="VCR79" s="1474" t="s">
        <v>1830</v>
      </c>
      <c r="VCS79" s="1474" t="s">
        <v>1830</v>
      </c>
      <c r="VCT79" s="1474" t="s">
        <v>1830</v>
      </c>
      <c r="VCU79" s="1474" t="s">
        <v>1830</v>
      </c>
      <c r="VCV79" s="1474" t="s">
        <v>1830</v>
      </c>
      <c r="VCW79" s="1474" t="s">
        <v>1830</v>
      </c>
      <c r="VCX79" s="1474" t="s">
        <v>1830</v>
      </c>
      <c r="VCY79" s="1474" t="s">
        <v>1830</v>
      </c>
      <c r="VCZ79" s="1474" t="s">
        <v>1830</v>
      </c>
      <c r="VDA79" s="1474" t="s">
        <v>1830</v>
      </c>
      <c r="VDB79" s="1474" t="s">
        <v>1830</v>
      </c>
      <c r="VDC79" s="1474" t="s">
        <v>1830</v>
      </c>
      <c r="VDD79" s="1474" t="s">
        <v>1830</v>
      </c>
      <c r="VDE79" s="1474" t="s">
        <v>1830</v>
      </c>
      <c r="VDF79" s="1474" t="s">
        <v>1830</v>
      </c>
      <c r="VDG79" s="1474" t="s">
        <v>1830</v>
      </c>
      <c r="VDH79" s="1474" t="s">
        <v>1830</v>
      </c>
      <c r="VDI79" s="1474" t="s">
        <v>1830</v>
      </c>
      <c r="VDJ79" s="1474" t="s">
        <v>1830</v>
      </c>
      <c r="VDK79" s="1474" t="s">
        <v>1830</v>
      </c>
      <c r="VDL79" s="1474" t="s">
        <v>1830</v>
      </c>
      <c r="VDM79" s="1474" t="s">
        <v>1830</v>
      </c>
      <c r="VDN79" s="1474" t="s">
        <v>1830</v>
      </c>
      <c r="VDO79" s="1474" t="s">
        <v>1830</v>
      </c>
      <c r="VDP79" s="1474" t="s">
        <v>1830</v>
      </c>
      <c r="VDQ79" s="1474" t="s">
        <v>1830</v>
      </c>
      <c r="VDR79" s="1474" t="s">
        <v>1830</v>
      </c>
      <c r="VDS79" s="1474" t="s">
        <v>1830</v>
      </c>
      <c r="VDT79" s="1474" t="s">
        <v>1830</v>
      </c>
      <c r="VDU79" s="1474" t="s">
        <v>1830</v>
      </c>
      <c r="VDV79" s="1474" t="s">
        <v>1830</v>
      </c>
      <c r="VDW79" s="1474" t="s">
        <v>1830</v>
      </c>
      <c r="VDX79" s="1474" t="s">
        <v>1830</v>
      </c>
      <c r="VDY79" s="1474" t="s">
        <v>1830</v>
      </c>
      <c r="VDZ79" s="1474" t="s">
        <v>1830</v>
      </c>
      <c r="VEA79" s="1474" t="s">
        <v>1830</v>
      </c>
      <c r="VEB79" s="1474" t="s">
        <v>1830</v>
      </c>
      <c r="VEC79" s="1474" t="s">
        <v>1830</v>
      </c>
      <c r="VED79" s="1474" t="s">
        <v>1830</v>
      </c>
      <c r="VEE79" s="1474" t="s">
        <v>1830</v>
      </c>
      <c r="VEF79" s="1474" t="s">
        <v>1830</v>
      </c>
      <c r="VEG79" s="1474" t="s">
        <v>1830</v>
      </c>
      <c r="VEH79" s="1474" t="s">
        <v>1830</v>
      </c>
      <c r="VEI79" s="1474" t="s">
        <v>1830</v>
      </c>
      <c r="VEJ79" s="1474" t="s">
        <v>1830</v>
      </c>
      <c r="VEK79" s="1474" t="s">
        <v>1830</v>
      </c>
      <c r="VEL79" s="1474" t="s">
        <v>1830</v>
      </c>
      <c r="VEM79" s="1474" t="s">
        <v>1830</v>
      </c>
      <c r="VEN79" s="1474" t="s">
        <v>1830</v>
      </c>
      <c r="VEO79" s="1474" t="s">
        <v>1830</v>
      </c>
      <c r="VEP79" s="1474" t="s">
        <v>1830</v>
      </c>
      <c r="VEQ79" s="1474" t="s">
        <v>1830</v>
      </c>
      <c r="VER79" s="1474" t="s">
        <v>1830</v>
      </c>
      <c r="VES79" s="1474" t="s">
        <v>1830</v>
      </c>
      <c r="VET79" s="1474" t="s">
        <v>1830</v>
      </c>
      <c r="VEU79" s="1474" t="s">
        <v>1830</v>
      </c>
      <c r="VEV79" s="1474" t="s">
        <v>1830</v>
      </c>
      <c r="VEW79" s="1474" t="s">
        <v>1830</v>
      </c>
      <c r="VEX79" s="1474" t="s">
        <v>1830</v>
      </c>
      <c r="VEY79" s="1474" t="s">
        <v>1830</v>
      </c>
      <c r="VEZ79" s="1474" t="s">
        <v>1830</v>
      </c>
      <c r="VFA79" s="1474" t="s">
        <v>1830</v>
      </c>
      <c r="VFB79" s="1474" t="s">
        <v>1830</v>
      </c>
      <c r="VFC79" s="1474" t="s">
        <v>1830</v>
      </c>
      <c r="VFD79" s="1474" t="s">
        <v>1830</v>
      </c>
      <c r="VFE79" s="1474" t="s">
        <v>1830</v>
      </c>
      <c r="VFF79" s="1474" t="s">
        <v>1830</v>
      </c>
      <c r="VFG79" s="1474" t="s">
        <v>1830</v>
      </c>
      <c r="VFH79" s="1474" t="s">
        <v>1830</v>
      </c>
      <c r="VFI79" s="1474" t="s">
        <v>1830</v>
      </c>
      <c r="VFJ79" s="1474" t="s">
        <v>1830</v>
      </c>
      <c r="VFK79" s="1474" t="s">
        <v>1830</v>
      </c>
      <c r="VFL79" s="1474" t="s">
        <v>1830</v>
      </c>
      <c r="VFM79" s="1474" t="s">
        <v>1830</v>
      </c>
      <c r="VFN79" s="1474" t="s">
        <v>1830</v>
      </c>
      <c r="VFO79" s="1474" t="s">
        <v>1830</v>
      </c>
      <c r="VFP79" s="1474" t="s">
        <v>1830</v>
      </c>
      <c r="VFQ79" s="1474" t="s">
        <v>1830</v>
      </c>
      <c r="VFR79" s="1474" t="s">
        <v>1830</v>
      </c>
      <c r="VFS79" s="1474" t="s">
        <v>1830</v>
      </c>
      <c r="VFT79" s="1474" t="s">
        <v>1830</v>
      </c>
      <c r="VFU79" s="1474" t="s">
        <v>1830</v>
      </c>
      <c r="VFV79" s="1474" t="s">
        <v>1830</v>
      </c>
      <c r="VFW79" s="1474" t="s">
        <v>1830</v>
      </c>
      <c r="VFX79" s="1474" t="s">
        <v>1830</v>
      </c>
      <c r="VFY79" s="1474" t="s">
        <v>1830</v>
      </c>
      <c r="VFZ79" s="1474" t="s">
        <v>1830</v>
      </c>
      <c r="VGA79" s="1474" t="s">
        <v>1830</v>
      </c>
      <c r="VGB79" s="1474" t="s">
        <v>1830</v>
      </c>
      <c r="VGC79" s="1474" t="s">
        <v>1830</v>
      </c>
      <c r="VGD79" s="1474" t="s">
        <v>1830</v>
      </c>
      <c r="VGE79" s="1474" t="s">
        <v>1830</v>
      </c>
      <c r="VGF79" s="1474" t="s">
        <v>1830</v>
      </c>
      <c r="VGG79" s="1474" t="s">
        <v>1830</v>
      </c>
      <c r="VGH79" s="1474" t="s">
        <v>1830</v>
      </c>
      <c r="VGI79" s="1474" t="s">
        <v>1830</v>
      </c>
      <c r="VGJ79" s="1474" t="s">
        <v>1830</v>
      </c>
      <c r="VGK79" s="1474" t="s">
        <v>1830</v>
      </c>
      <c r="VGL79" s="1474" t="s">
        <v>1830</v>
      </c>
      <c r="VGM79" s="1474" t="s">
        <v>1830</v>
      </c>
      <c r="VGN79" s="1474" t="s">
        <v>1830</v>
      </c>
      <c r="VGO79" s="1474" t="s">
        <v>1830</v>
      </c>
      <c r="VGP79" s="1474" t="s">
        <v>1830</v>
      </c>
      <c r="VGQ79" s="1474" t="s">
        <v>1830</v>
      </c>
      <c r="VGR79" s="1474" t="s">
        <v>1830</v>
      </c>
      <c r="VGS79" s="1474" t="s">
        <v>1830</v>
      </c>
      <c r="VGT79" s="1474" t="s">
        <v>1830</v>
      </c>
      <c r="VGU79" s="1474" t="s">
        <v>1830</v>
      </c>
      <c r="VGV79" s="1474" t="s">
        <v>1830</v>
      </c>
      <c r="VGW79" s="1474" t="s">
        <v>1830</v>
      </c>
      <c r="VGX79" s="1474" t="s">
        <v>1830</v>
      </c>
      <c r="VGY79" s="1474" t="s">
        <v>1830</v>
      </c>
      <c r="VGZ79" s="1474" t="s">
        <v>1830</v>
      </c>
      <c r="VHA79" s="1474" t="s">
        <v>1830</v>
      </c>
      <c r="VHB79" s="1474" t="s">
        <v>1830</v>
      </c>
      <c r="VHC79" s="1474" t="s">
        <v>1830</v>
      </c>
      <c r="VHD79" s="1474" t="s">
        <v>1830</v>
      </c>
      <c r="VHE79" s="1474" t="s">
        <v>1830</v>
      </c>
      <c r="VHF79" s="1474" t="s">
        <v>1830</v>
      </c>
      <c r="VHG79" s="1474" t="s">
        <v>1830</v>
      </c>
      <c r="VHH79" s="1474" t="s">
        <v>1830</v>
      </c>
      <c r="VHI79" s="1474" t="s">
        <v>1830</v>
      </c>
      <c r="VHJ79" s="1474" t="s">
        <v>1830</v>
      </c>
      <c r="VHK79" s="1474" t="s">
        <v>1830</v>
      </c>
      <c r="VHL79" s="1474" t="s">
        <v>1830</v>
      </c>
      <c r="VHM79" s="1474" t="s">
        <v>1830</v>
      </c>
      <c r="VHN79" s="1474" t="s">
        <v>1830</v>
      </c>
      <c r="VHO79" s="1474" t="s">
        <v>1830</v>
      </c>
      <c r="VHP79" s="1474" t="s">
        <v>1830</v>
      </c>
      <c r="VHQ79" s="1474" t="s">
        <v>1830</v>
      </c>
      <c r="VHR79" s="1474" t="s">
        <v>1830</v>
      </c>
      <c r="VHS79" s="1474" t="s">
        <v>1830</v>
      </c>
      <c r="VHT79" s="1474" t="s">
        <v>1830</v>
      </c>
      <c r="VHU79" s="1474" t="s">
        <v>1830</v>
      </c>
      <c r="VHV79" s="1474" t="s">
        <v>1830</v>
      </c>
      <c r="VHW79" s="1474" t="s">
        <v>1830</v>
      </c>
      <c r="VHX79" s="1474" t="s">
        <v>1830</v>
      </c>
      <c r="VHY79" s="1474" t="s">
        <v>1830</v>
      </c>
      <c r="VHZ79" s="1474" t="s">
        <v>1830</v>
      </c>
      <c r="VIA79" s="1474" t="s">
        <v>1830</v>
      </c>
      <c r="VIB79" s="1474" t="s">
        <v>1830</v>
      </c>
      <c r="VIC79" s="1474" t="s">
        <v>1830</v>
      </c>
      <c r="VID79" s="1474" t="s">
        <v>1830</v>
      </c>
      <c r="VIE79" s="1474" t="s">
        <v>1830</v>
      </c>
      <c r="VIF79" s="1474" t="s">
        <v>1830</v>
      </c>
      <c r="VIG79" s="1474" t="s">
        <v>1830</v>
      </c>
      <c r="VIH79" s="1474" t="s">
        <v>1830</v>
      </c>
      <c r="VII79" s="1474" t="s">
        <v>1830</v>
      </c>
      <c r="VIJ79" s="1474" t="s">
        <v>1830</v>
      </c>
      <c r="VIK79" s="1474" t="s">
        <v>1830</v>
      </c>
      <c r="VIL79" s="1474" t="s">
        <v>1830</v>
      </c>
      <c r="VIM79" s="1474" t="s">
        <v>1830</v>
      </c>
      <c r="VIN79" s="1474" t="s">
        <v>1830</v>
      </c>
      <c r="VIO79" s="1474" t="s">
        <v>1830</v>
      </c>
      <c r="VIP79" s="1474" t="s">
        <v>1830</v>
      </c>
      <c r="VIQ79" s="1474" t="s">
        <v>1830</v>
      </c>
      <c r="VIR79" s="1474" t="s">
        <v>1830</v>
      </c>
      <c r="VIS79" s="1474" t="s">
        <v>1830</v>
      </c>
      <c r="VIT79" s="1474" t="s">
        <v>1830</v>
      </c>
      <c r="VIU79" s="1474" t="s">
        <v>1830</v>
      </c>
      <c r="VIV79" s="1474" t="s">
        <v>1830</v>
      </c>
      <c r="VIW79" s="1474" t="s">
        <v>1830</v>
      </c>
      <c r="VIX79" s="1474" t="s">
        <v>1830</v>
      </c>
      <c r="VIY79" s="1474" t="s">
        <v>1830</v>
      </c>
      <c r="VIZ79" s="1474" t="s">
        <v>1830</v>
      </c>
      <c r="VJA79" s="1474" t="s">
        <v>1830</v>
      </c>
      <c r="VJB79" s="1474" t="s">
        <v>1830</v>
      </c>
      <c r="VJC79" s="1474" t="s">
        <v>1830</v>
      </c>
      <c r="VJD79" s="1474" t="s">
        <v>1830</v>
      </c>
      <c r="VJE79" s="1474" t="s">
        <v>1830</v>
      </c>
      <c r="VJF79" s="1474" t="s">
        <v>1830</v>
      </c>
      <c r="VJG79" s="1474" t="s">
        <v>1830</v>
      </c>
      <c r="VJH79" s="1474" t="s">
        <v>1830</v>
      </c>
      <c r="VJI79" s="1474" t="s">
        <v>1830</v>
      </c>
      <c r="VJJ79" s="1474" t="s">
        <v>1830</v>
      </c>
      <c r="VJK79" s="1474" t="s">
        <v>1830</v>
      </c>
      <c r="VJL79" s="1474" t="s">
        <v>1830</v>
      </c>
      <c r="VJM79" s="1474" t="s">
        <v>1830</v>
      </c>
      <c r="VJN79" s="1474" t="s">
        <v>1830</v>
      </c>
      <c r="VJO79" s="1474" t="s">
        <v>1830</v>
      </c>
      <c r="VJP79" s="1474" t="s">
        <v>1830</v>
      </c>
      <c r="VJQ79" s="1474" t="s">
        <v>1830</v>
      </c>
      <c r="VJR79" s="1474" t="s">
        <v>1830</v>
      </c>
      <c r="VJS79" s="1474" t="s">
        <v>1830</v>
      </c>
      <c r="VJT79" s="1474" t="s">
        <v>1830</v>
      </c>
      <c r="VJU79" s="1474" t="s">
        <v>1830</v>
      </c>
      <c r="VJV79" s="1474" t="s">
        <v>1830</v>
      </c>
      <c r="VJW79" s="1474" t="s">
        <v>1830</v>
      </c>
      <c r="VJX79" s="1474" t="s">
        <v>1830</v>
      </c>
      <c r="VJY79" s="1474" t="s">
        <v>1830</v>
      </c>
      <c r="VJZ79" s="1474" t="s">
        <v>1830</v>
      </c>
      <c r="VKA79" s="1474" t="s">
        <v>1830</v>
      </c>
      <c r="VKB79" s="1474" t="s">
        <v>1830</v>
      </c>
      <c r="VKC79" s="1474" t="s">
        <v>1830</v>
      </c>
      <c r="VKD79" s="1474" t="s">
        <v>1830</v>
      </c>
      <c r="VKE79" s="1474" t="s">
        <v>1830</v>
      </c>
      <c r="VKF79" s="1474" t="s">
        <v>1830</v>
      </c>
      <c r="VKG79" s="1474" t="s">
        <v>1830</v>
      </c>
      <c r="VKH79" s="1474" t="s">
        <v>1830</v>
      </c>
      <c r="VKI79" s="1474" t="s">
        <v>1830</v>
      </c>
      <c r="VKJ79" s="1474" t="s">
        <v>1830</v>
      </c>
      <c r="VKK79" s="1474" t="s">
        <v>1830</v>
      </c>
      <c r="VKL79" s="1474" t="s">
        <v>1830</v>
      </c>
      <c r="VKM79" s="1474" t="s">
        <v>1830</v>
      </c>
      <c r="VKN79" s="1474" t="s">
        <v>1830</v>
      </c>
      <c r="VKO79" s="1474" t="s">
        <v>1830</v>
      </c>
      <c r="VKP79" s="1474" t="s">
        <v>1830</v>
      </c>
      <c r="VKQ79" s="1474" t="s">
        <v>1830</v>
      </c>
      <c r="VKR79" s="1474" t="s">
        <v>1830</v>
      </c>
      <c r="VKS79" s="1474" t="s">
        <v>1830</v>
      </c>
      <c r="VKT79" s="1474" t="s">
        <v>1830</v>
      </c>
      <c r="VKU79" s="1474" t="s">
        <v>1830</v>
      </c>
      <c r="VKV79" s="1474" t="s">
        <v>1830</v>
      </c>
      <c r="VKW79" s="1474" t="s">
        <v>1830</v>
      </c>
      <c r="VKX79" s="1474" t="s">
        <v>1830</v>
      </c>
      <c r="VKY79" s="1474" t="s">
        <v>1830</v>
      </c>
      <c r="VKZ79" s="1474" t="s">
        <v>1830</v>
      </c>
      <c r="VLA79" s="1474" t="s">
        <v>1830</v>
      </c>
      <c r="VLB79" s="1474" t="s">
        <v>1830</v>
      </c>
      <c r="VLC79" s="1474" t="s">
        <v>1830</v>
      </c>
      <c r="VLD79" s="1474" t="s">
        <v>1830</v>
      </c>
      <c r="VLE79" s="1474" t="s">
        <v>1830</v>
      </c>
      <c r="VLF79" s="1474" t="s">
        <v>1830</v>
      </c>
      <c r="VLG79" s="1474" t="s">
        <v>1830</v>
      </c>
      <c r="VLH79" s="1474" t="s">
        <v>1830</v>
      </c>
      <c r="VLI79" s="1474" t="s">
        <v>1830</v>
      </c>
      <c r="VLJ79" s="1474" t="s">
        <v>1830</v>
      </c>
      <c r="VLK79" s="1474" t="s">
        <v>1830</v>
      </c>
      <c r="VLL79" s="1474" t="s">
        <v>1830</v>
      </c>
      <c r="VLM79" s="1474" t="s">
        <v>1830</v>
      </c>
      <c r="VLN79" s="1474" t="s">
        <v>1830</v>
      </c>
      <c r="VLO79" s="1474" t="s">
        <v>1830</v>
      </c>
      <c r="VLP79" s="1474" t="s">
        <v>1830</v>
      </c>
      <c r="VLQ79" s="1474" t="s">
        <v>1830</v>
      </c>
      <c r="VLR79" s="1474" t="s">
        <v>1830</v>
      </c>
      <c r="VLS79" s="1474" t="s">
        <v>1830</v>
      </c>
      <c r="VLT79" s="1474" t="s">
        <v>1830</v>
      </c>
      <c r="VLU79" s="1474" t="s">
        <v>1830</v>
      </c>
      <c r="VLV79" s="1474" t="s">
        <v>1830</v>
      </c>
      <c r="VLW79" s="1474" t="s">
        <v>1830</v>
      </c>
      <c r="VLX79" s="1474" t="s">
        <v>1830</v>
      </c>
      <c r="VLY79" s="1474" t="s">
        <v>1830</v>
      </c>
      <c r="VLZ79" s="1474" t="s">
        <v>1830</v>
      </c>
      <c r="VMA79" s="1474" t="s">
        <v>1830</v>
      </c>
      <c r="VMB79" s="1474" t="s">
        <v>1830</v>
      </c>
      <c r="VMC79" s="1474" t="s">
        <v>1830</v>
      </c>
      <c r="VMD79" s="1474" t="s">
        <v>1830</v>
      </c>
      <c r="VME79" s="1474" t="s">
        <v>1830</v>
      </c>
      <c r="VMF79" s="1474" t="s">
        <v>1830</v>
      </c>
      <c r="VMG79" s="1474" t="s">
        <v>1830</v>
      </c>
      <c r="VMH79" s="1474" t="s">
        <v>1830</v>
      </c>
      <c r="VMI79" s="1474" t="s">
        <v>1830</v>
      </c>
      <c r="VMJ79" s="1474" t="s">
        <v>1830</v>
      </c>
      <c r="VMK79" s="1474" t="s">
        <v>1830</v>
      </c>
      <c r="VML79" s="1474" t="s">
        <v>1830</v>
      </c>
      <c r="VMM79" s="1474" t="s">
        <v>1830</v>
      </c>
      <c r="VMN79" s="1474" t="s">
        <v>1830</v>
      </c>
      <c r="VMO79" s="1474" t="s">
        <v>1830</v>
      </c>
      <c r="VMP79" s="1474" t="s">
        <v>1830</v>
      </c>
      <c r="VMQ79" s="1474" t="s">
        <v>1830</v>
      </c>
      <c r="VMR79" s="1474" t="s">
        <v>1830</v>
      </c>
      <c r="VMS79" s="1474" t="s">
        <v>1830</v>
      </c>
      <c r="VMT79" s="1474" t="s">
        <v>1830</v>
      </c>
      <c r="VMU79" s="1474" t="s">
        <v>1830</v>
      </c>
      <c r="VMV79" s="1474" t="s">
        <v>1830</v>
      </c>
      <c r="VMW79" s="1474" t="s">
        <v>1830</v>
      </c>
      <c r="VMX79" s="1474" t="s">
        <v>1830</v>
      </c>
      <c r="VMY79" s="1474" t="s">
        <v>1830</v>
      </c>
      <c r="VMZ79" s="1474" t="s">
        <v>1830</v>
      </c>
      <c r="VNA79" s="1474" t="s">
        <v>1830</v>
      </c>
      <c r="VNB79" s="1474" t="s">
        <v>1830</v>
      </c>
      <c r="VNC79" s="1474" t="s">
        <v>1830</v>
      </c>
      <c r="VND79" s="1474" t="s">
        <v>1830</v>
      </c>
      <c r="VNE79" s="1474" t="s">
        <v>1830</v>
      </c>
      <c r="VNF79" s="1474" t="s">
        <v>1830</v>
      </c>
      <c r="VNG79" s="1474" t="s">
        <v>1830</v>
      </c>
      <c r="VNH79" s="1474" t="s">
        <v>1830</v>
      </c>
      <c r="VNI79" s="1474" t="s">
        <v>1830</v>
      </c>
      <c r="VNJ79" s="1474" t="s">
        <v>1830</v>
      </c>
      <c r="VNK79" s="1474" t="s">
        <v>1830</v>
      </c>
      <c r="VNL79" s="1474" t="s">
        <v>1830</v>
      </c>
      <c r="VNM79" s="1474" t="s">
        <v>1830</v>
      </c>
      <c r="VNN79" s="1474" t="s">
        <v>1830</v>
      </c>
      <c r="VNO79" s="1474" t="s">
        <v>1830</v>
      </c>
      <c r="VNP79" s="1474" t="s">
        <v>1830</v>
      </c>
      <c r="VNQ79" s="1474" t="s">
        <v>1830</v>
      </c>
      <c r="VNR79" s="1474" t="s">
        <v>1830</v>
      </c>
      <c r="VNS79" s="1474" t="s">
        <v>1830</v>
      </c>
      <c r="VNT79" s="1474" t="s">
        <v>1830</v>
      </c>
      <c r="VNU79" s="1474" t="s">
        <v>1830</v>
      </c>
      <c r="VNV79" s="1474" t="s">
        <v>1830</v>
      </c>
      <c r="VNW79" s="1474" t="s">
        <v>1830</v>
      </c>
      <c r="VNX79" s="1474" t="s">
        <v>1830</v>
      </c>
      <c r="VNY79" s="1474" t="s">
        <v>1830</v>
      </c>
      <c r="VNZ79" s="1474" t="s">
        <v>1830</v>
      </c>
      <c r="VOA79" s="1474" t="s">
        <v>1830</v>
      </c>
      <c r="VOB79" s="1474" t="s">
        <v>1830</v>
      </c>
      <c r="VOC79" s="1474" t="s">
        <v>1830</v>
      </c>
      <c r="VOD79" s="1474" t="s">
        <v>1830</v>
      </c>
      <c r="VOE79" s="1474" t="s">
        <v>1830</v>
      </c>
      <c r="VOF79" s="1474" t="s">
        <v>1830</v>
      </c>
      <c r="VOG79" s="1474" t="s">
        <v>1830</v>
      </c>
      <c r="VOH79" s="1474" t="s">
        <v>1830</v>
      </c>
      <c r="VOI79" s="1474" t="s">
        <v>1830</v>
      </c>
      <c r="VOJ79" s="1474" t="s">
        <v>1830</v>
      </c>
      <c r="VOK79" s="1474" t="s">
        <v>1830</v>
      </c>
      <c r="VOL79" s="1474" t="s">
        <v>1830</v>
      </c>
      <c r="VOM79" s="1474" t="s">
        <v>1830</v>
      </c>
      <c r="VON79" s="1474" t="s">
        <v>1830</v>
      </c>
      <c r="VOO79" s="1474" t="s">
        <v>1830</v>
      </c>
      <c r="VOP79" s="1474" t="s">
        <v>1830</v>
      </c>
      <c r="VOQ79" s="1474" t="s">
        <v>1830</v>
      </c>
      <c r="VOR79" s="1474" t="s">
        <v>1830</v>
      </c>
      <c r="VOS79" s="1474" t="s">
        <v>1830</v>
      </c>
      <c r="VOT79" s="1474" t="s">
        <v>1830</v>
      </c>
      <c r="VOU79" s="1474" t="s">
        <v>1830</v>
      </c>
      <c r="VOV79" s="1474" t="s">
        <v>1830</v>
      </c>
      <c r="VOW79" s="1474" t="s">
        <v>1830</v>
      </c>
      <c r="VOX79" s="1474" t="s">
        <v>1830</v>
      </c>
      <c r="VOY79" s="1474" t="s">
        <v>1830</v>
      </c>
      <c r="VOZ79" s="1474" t="s">
        <v>1830</v>
      </c>
      <c r="VPA79" s="1474" t="s">
        <v>1830</v>
      </c>
      <c r="VPB79" s="1474" t="s">
        <v>1830</v>
      </c>
      <c r="VPC79" s="1474" t="s">
        <v>1830</v>
      </c>
      <c r="VPD79" s="1474" t="s">
        <v>1830</v>
      </c>
      <c r="VPE79" s="1474" t="s">
        <v>1830</v>
      </c>
      <c r="VPF79" s="1474" t="s">
        <v>1830</v>
      </c>
      <c r="VPG79" s="1474" t="s">
        <v>1830</v>
      </c>
      <c r="VPH79" s="1474" t="s">
        <v>1830</v>
      </c>
      <c r="VPI79" s="1474" t="s">
        <v>1830</v>
      </c>
      <c r="VPJ79" s="1474" t="s">
        <v>1830</v>
      </c>
      <c r="VPK79" s="1474" t="s">
        <v>1830</v>
      </c>
      <c r="VPL79" s="1474" t="s">
        <v>1830</v>
      </c>
      <c r="VPM79" s="1474" t="s">
        <v>1830</v>
      </c>
      <c r="VPN79" s="1474" t="s">
        <v>1830</v>
      </c>
      <c r="VPO79" s="1474" t="s">
        <v>1830</v>
      </c>
      <c r="VPP79" s="1474" t="s">
        <v>1830</v>
      </c>
      <c r="VPQ79" s="1474" t="s">
        <v>1830</v>
      </c>
      <c r="VPR79" s="1474" t="s">
        <v>1830</v>
      </c>
      <c r="VPS79" s="1474" t="s">
        <v>1830</v>
      </c>
      <c r="VPT79" s="1474" t="s">
        <v>1830</v>
      </c>
      <c r="VPU79" s="1474" t="s">
        <v>1830</v>
      </c>
      <c r="VPV79" s="1474" t="s">
        <v>1830</v>
      </c>
      <c r="VPW79" s="1474" t="s">
        <v>1830</v>
      </c>
      <c r="VPX79" s="1474" t="s">
        <v>1830</v>
      </c>
      <c r="VPY79" s="1474" t="s">
        <v>1830</v>
      </c>
      <c r="VPZ79" s="1474" t="s">
        <v>1830</v>
      </c>
      <c r="VQA79" s="1474" t="s">
        <v>1830</v>
      </c>
      <c r="VQB79" s="1474" t="s">
        <v>1830</v>
      </c>
      <c r="VQC79" s="1474" t="s">
        <v>1830</v>
      </c>
      <c r="VQD79" s="1474" t="s">
        <v>1830</v>
      </c>
      <c r="VQE79" s="1474" t="s">
        <v>1830</v>
      </c>
      <c r="VQF79" s="1474" t="s">
        <v>1830</v>
      </c>
      <c r="VQG79" s="1474" t="s">
        <v>1830</v>
      </c>
      <c r="VQH79" s="1474" t="s">
        <v>1830</v>
      </c>
      <c r="VQI79" s="1474" t="s">
        <v>1830</v>
      </c>
      <c r="VQJ79" s="1474" t="s">
        <v>1830</v>
      </c>
      <c r="VQK79" s="1474" t="s">
        <v>1830</v>
      </c>
      <c r="VQL79" s="1474" t="s">
        <v>1830</v>
      </c>
      <c r="VQM79" s="1474" t="s">
        <v>1830</v>
      </c>
      <c r="VQN79" s="1474" t="s">
        <v>1830</v>
      </c>
      <c r="VQO79" s="1474" t="s">
        <v>1830</v>
      </c>
      <c r="VQP79" s="1474" t="s">
        <v>1830</v>
      </c>
      <c r="VQQ79" s="1474" t="s">
        <v>1830</v>
      </c>
      <c r="VQR79" s="1474" t="s">
        <v>1830</v>
      </c>
      <c r="VQS79" s="1474" t="s">
        <v>1830</v>
      </c>
      <c r="VQT79" s="1474" t="s">
        <v>1830</v>
      </c>
      <c r="VQU79" s="1474" t="s">
        <v>1830</v>
      </c>
      <c r="VQV79" s="1474" t="s">
        <v>1830</v>
      </c>
      <c r="VQW79" s="1474" t="s">
        <v>1830</v>
      </c>
      <c r="VQX79" s="1474" t="s">
        <v>1830</v>
      </c>
      <c r="VQY79" s="1474" t="s">
        <v>1830</v>
      </c>
      <c r="VQZ79" s="1474" t="s">
        <v>1830</v>
      </c>
      <c r="VRA79" s="1474" t="s">
        <v>1830</v>
      </c>
      <c r="VRB79" s="1474" t="s">
        <v>1830</v>
      </c>
      <c r="VRC79" s="1474" t="s">
        <v>1830</v>
      </c>
      <c r="VRD79" s="1474" t="s">
        <v>1830</v>
      </c>
      <c r="VRE79" s="1474" t="s">
        <v>1830</v>
      </c>
      <c r="VRF79" s="1474" t="s">
        <v>1830</v>
      </c>
      <c r="VRG79" s="1474" t="s">
        <v>1830</v>
      </c>
      <c r="VRH79" s="1474" t="s">
        <v>1830</v>
      </c>
      <c r="VRI79" s="1474" t="s">
        <v>1830</v>
      </c>
      <c r="VRJ79" s="1474" t="s">
        <v>1830</v>
      </c>
      <c r="VRK79" s="1474" t="s">
        <v>1830</v>
      </c>
      <c r="VRL79" s="1474" t="s">
        <v>1830</v>
      </c>
      <c r="VRM79" s="1474" t="s">
        <v>1830</v>
      </c>
      <c r="VRN79" s="1474" t="s">
        <v>1830</v>
      </c>
      <c r="VRO79" s="1474" t="s">
        <v>1830</v>
      </c>
      <c r="VRP79" s="1474" t="s">
        <v>1830</v>
      </c>
      <c r="VRQ79" s="1474" t="s">
        <v>1830</v>
      </c>
      <c r="VRR79" s="1474" t="s">
        <v>1830</v>
      </c>
      <c r="VRS79" s="1474" t="s">
        <v>1830</v>
      </c>
      <c r="VRT79" s="1474" t="s">
        <v>1830</v>
      </c>
      <c r="VRU79" s="1474" t="s">
        <v>1830</v>
      </c>
      <c r="VRV79" s="1474" t="s">
        <v>1830</v>
      </c>
      <c r="VRW79" s="1474" t="s">
        <v>1830</v>
      </c>
      <c r="VRX79" s="1474" t="s">
        <v>1830</v>
      </c>
      <c r="VRY79" s="1474" t="s">
        <v>1830</v>
      </c>
      <c r="VRZ79" s="1474" t="s">
        <v>1830</v>
      </c>
      <c r="VSA79" s="1474" t="s">
        <v>1830</v>
      </c>
      <c r="VSB79" s="1474" t="s">
        <v>1830</v>
      </c>
      <c r="VSC79" s="1474" t="s">
        <v>1830</v>
      </c>
      <c r="VSD79" s="1474" t="s">
        <v>1830</v>
      </c>
      <c r="VSE79" s="1474" t="s">
        <v>1830</v>
      </c>
      <c r="VSF79" s="1474" t="s">
        <v>1830</v>
      </c>
      <c r="VSG79" s="1474" t="s">
        <v>1830</v>
      </c>
      <c r="VSH79" s="1474" t="s">
        <v>1830</v>
      </c>
      <c r="VSI79" s="1474" t="s">
        <v>1830</v>
      </c>
      <c r="VSJ79" s="1474" t="s">
        <v>1830</v>
      </c>
      <c r="VSK79" s="1474" t="s">
        <v>1830</v>
      </c>
      <c r="VSL79" s="1474" t="s">
        <v>1830</v>
      </c>
      <c r="VSM79" s="1474" t="s">
        <v>1830</v>
      </c>
      <c r="VSN79" s="1474" t="s">
        <v>1830</v>
      </c>
      <c r="VSO79" s="1474" t="s">
        <v>1830</v>
      </c>
      <c r="VSP79" s="1474" t="s">
        <v>1830</v>
      </c>
      <c r="VSQ79" s="1474" t="s">
        <v>1830</v>
      </c>
      <c r="VSR79" s="1474" t="s">
        <v>1830</v>
      </c>
      <c r="VSS79" s="1474" t="s">
        <v>1830</v>
      </c>
      <c r="VST79" s="1474" t="s">
        <v>1830</v>
      </c>
      <c r="VSU79" s="1474" t="s">
        <v>1830</v>
      </c>
      <c r="VSV79" s="1474" t="s">
        <v>1830</v>
      </c>
      <c r="VSW79" s="1474" t="s">
        <v>1830</v>
      </c>
      <c r="VSX79" s="1474" t="s">
        <v>1830</v>
      </c>
      <c r="VSY79" s="1474" t="s">
        <v>1830</v>
      </c>
      <c r="VSZ79" s="1474" t="s">
        <v>1830</v>
      </c>
      <c r="VTA79" s="1474" t="s">
        <v>1830</v>
      </c>
      <c r="VTB79" s="1474" t="s">
        <v>1830</v>
      </c>
      <c r="VTC79" s="1474" t="s">
        <v>1830</v>
      </c>
      <c r="VTD79" s="1474" t="s">
        <v>1830</v>
      </c>
      <c r="VTE79" s="1474" t="s">
        <v>1830</v>
      </c>
      <c r="VTF79" s="1474" t="s">
        <v>1830</v>
      </c>
      <c r="VTG79" s="1474" t="s">
        <v>1830</v>
      </c>
      <c r="VTH79" s="1474" t="s">
        <v>1830</v>
      </c>
      <c r="VTI79" s="1474" t="s">
        <v>1830</v>
      </c>
      <c r="VTJ79" s="1474" t="s">
        <v>1830</v>
      </c>
      <c r="VTK79" s="1474" t="s">
        <v>1830</v>
      </c>
      <c r="VTL79" s="1474" t="s">
        <v>1830</v>
      </c>
      <c r="VTM79" s="1474" t="s">
        <v>1830</v>
      </c>
      <c r="VTN79" s="1474" t="s">
        <v>1830</v>
      </c>
      <c r="VTO79" s="1474" t="s">
        <v>1830</v>
      </c>
      <c r="VTP79" s="1474" t="s">
        <v>1830</v>
      </c>
      <c r="VTQ79" s="1474" t="s">
        <v>1830</v>
      </c>
      <c r="VTR79" s="1474" t="s">
        <v>1830</v>
      </c>
      <c r="VTS79" s="1474" t="s">
        <v>1830</v>
      </c>
      <c r="VTT79" s="1474" t="s">
        <v>1830</v>
      </c>
      <c r="VTU79" s="1474" t="s">
        <v>1830</v>
      </c>
      <c r="VTV79" s="1474" t="s">
        <v>1830</v>
      </c>
      <c r="VTW79" s="1474" t="s">
        <v>1830</v>
      </c>
      <c r="VTX79" s="1474" t="s">
        <v>1830</v>
      </c>
      <c r="VTY79" s="1474" t="s">
        <v>1830</v>
      </c>
      <c r="VTZ79" s="1474" t="s">
        <v>1830</v>
      </c>
      <c r="VUA79" s="1474" t="s">
        <v>1830</v>
      </c>
      <c r="VUB79" s="1474" t="s">
        <v>1830</v>
      </c>
      <c r="VUC79" s="1474" t="s">
        <v>1830</v>
      </c>
      <c r="VUD79" s="1474" t="s">
        <v>1830</v>
      </c>
      <c r="VUE79" s="1474" t="s">
        <v>1830</v>
      </c>
      <c r="VUF79" s="1474" t="s">
        <v>1830</v>
      </c>
      <c r="VUG79" s="1474" t="s">
        <v>1830</v>
      </c>
      <c r="VUH79" s="1474" t="s">
        <v>1830</v>
      </c>
      <c r="VUI79" s="1474" t="s">
        <v>1830</v>
      </c>
      <c r="VUJ79" s="1474" t="s">
        <v>1830</v>
      </c>
      <c r="VUK79" s="1474" t="s">
        <v>1830</v>
      </c>
      <c r="VUL79" s="1474" t="s">
        <v>1830</v>
      </c>
      <c r="VUM79" s="1474" t="s">
        <v>1830</v>
      </c>
      <c r="VUN79" s="1474" t="s">
        <v>1830</v>
      </c>
      <c r="VUO79" s="1474" t="s">
        <v>1830</v>
      </c>
      <c r="VUP79" s="1474" t="s">
        <v>1830</v>
      </c>
      <c r="VUQ79" s="1474" t="s">
        <v>1830</v>
      </c>
      <c r="VUR79" s="1474" t="s">
        <v>1830</v>
      </c>
      <c r="VUS79" s="1474" t="s">
        <v>1830</v>
      </c>
      <c r="VUT79" s="1474" t="s">
        <v>1830</v>
      </c>
      <c r="VUU79" s="1474" t="s">
        <v>1830</v>
      </c>
      <c r="VUV79" s="1474" t="s">
        <v>1830</v>
      </c>
      <c r="VUW79" s="1474" t="s">
        <v>1830</v>
      </c>
      <c r="VUX79" s="1474" t="s">
        <v>1830</v>
      </c>
      <c r="VUY79" s="1474" t="s">
        <v>1830</v>
      </c>
      <c r="VUZ79" s="1474" t="s">
        <v>1830</v>
      </c>
      <c r="VVA79" s="1474" t="s">
        <v>1830</v>
      </c>
      <c r="VVB79" s="1474" t="s">
        <v>1830</v>
      </c>
      <c r="VVC79" s="1474" t="s">
        <v>1830</v>
      </c>
      <c r="VVD79" s="1474" t="s">
        <v>1830</v>
      </c>
      <c r="VVE79" s="1474" t="s">
        <v>1830</v>
      </c>
      <c r="VVF79" s="1474" t="s">
        <v>1830</v>
      </c>
      <c r="VVG79" s="1474" t="s">
        <v>1830</v>
      </c>
      <c r="VVH79" s="1474" t="s">
        <v>1830</v>
      </c>
      <c r="VVI79" s="1474" t="s">
        <v>1830</v>
      </c>
      <c r="VVJ79" s="1474" t="s">
        <v>1830</v>
      </c>
      <c r="VVK79" s="1474" t="s">
        <v>1830</v>
      </c>
      <c r="VVL79" s="1474" t="s">
        <v>1830</v>
      </c>
      <c r="VVM79" s="1474" t="s">
        <v>1830</v>
      </c>
      <c r="VVN79" s="1474" t="s">
        <v>1830</v>
      </c>
      <c r="VVO79" s="1474" t="s">
        <v>1830</v>
      </c>
      <c r="VVP79" s="1474" t="s">
        <v>1830</v>
      </c>
      <c r="VVQ79" s="1474" t="s">
        <v>1830</v>
      </c>
      <c r="VVR79" s="1474" t="s">
        <v>1830</v>
      </c>
      <c r="VVS79" s="1474" t="s">
        <v>1830</v>
      </c>
      <c r="VVT79" s="1474" t="s">
        <v>1830</v>
      </c>
      <c r="VVU79" s="1474" t="s">
        <v>1830</v>
      </c>
      <c r="VVV79" s="1474" t="s">
        <v>1830</v>
      </c>
      <c r="VVW79" s="1474" t="s">
        <v>1830</v>
      </c>
      <c r="VVX79" s="1474" t="s">
        <v>1830</v>
      </c>
      <c r="VVY79" s="1474" t="s">
        <v>1830</v>
      </c>
      <c r="VVZ79" s="1474" t="s">
        <v>1830</v>
      </c>
      <c r="VWA79" s="1474" t="s">
        <v>1830</v>
      </c>
      <c r="VWB79" s="1474" t="s">
        <v>1830</v>
      </c>
      <c r="VWC79" s="1474" t="s">
        <v>1830</v>
      </c>
      <c r="VWD79" s="1474" t="s">
        <v>1830</v>
      </c>
      <c r="VWE79" s="1474" t="s">
        <v>1830</v>
      </c>
      <c r="VWF79" s="1474" t="s">
        <v>1830</v>
      </c>
      <c r="VWG79" s="1474" t="s">
        <v>1830</v>
      </c>
      <c r="VWH79" s="1474" t="s">
        <v>1830</v>
      </c>
      <c r="VWI79" s="1474" t="s">
        <v>1830</v>
      </c>
      <c r="VWJ79" s="1474" t="s">
        <v>1830</v>
      </c>
      <c r="VWK79" s="1474" t="s">
        <v>1830</v>
      </c>
      <c r="VWL79" s="1474" t="s">
        <v>1830</v>
      </c>
      <c r="VWM79" s="1474" t="s">
        <v>1830</v>
      </c>
      <c r="VWN79" s="1474" t="s">
        <v>1830</v>
      </c>
      <c r="VWO79" s="1474" t="s">
        <v>1830</v>
      </c>
      <c r="VWP79" s="1474" t="s">
        <v>1830</v>
      </c>
      <c r="VWQ79" s="1474" t="s">
        <v>1830</v>
      </c>
      <c r="VWR79" s="1474" t="s">
        <v>1830</v>
      </c>
      <c r="VWS79" s="1474" t="s">
        <v>1830</v>
      </c>
      <c r="VWT79" s="1474" t="s">
        <v>1830</v>
      </c>
      <c r="VWU79" s="1474" t="s">
        <v>1830</v>
      </c>
      <c r="VWV79" s="1474" t="s">
        <v>1830</v>
      </c>
      <c r="VWW79" s="1474" t="s">
        <v>1830</v>
      </c>
      <c r="VWX79" s="1474" t="s">
        <v>1830</v>
      </c>
      <c r="VWY79" s="1474" t="s">
        <v>1830</v>
      </c>
      <c r="VWZ79" s="1474" t="s">
        <v>1830</v>
      </c>
      <c r="VXA79" s="1474" t="s">
        <v>1830</v>
      </c>
      <c r="VXB79" s="1474" t="s">
        <v>1830</v>
      </c>
      <c r="VXC79" s="1474" t="s">
        <v>1830</v>
      </c>
      <c r="VXD79" s="1474" t="s">
        <v>1830</v>
      </c>
      <c r="VXE79" s="1474" t="s">
        <v>1830</v>
      </c>
      <c r="VXF79" s="1474" t="s">
        <v>1830</v>
      </c>
      <c r="VXG79" s="1474" t="s">
        <v>1830</v>
      </c>
      <c r="VXH79" s="1474" t="s">
        <v>1830</v>
      </c>
      <c r="VXI79" s="1474" t="s">
        <v>1830</v>
      </c>
      <c r="VXJ79" s="1474" t="s">
        <v>1830</v>
      </c>
      <c r="VXK79" s="1474" t="s">
        <v>1830</v>
      </c>
      <c r="VXL79" s="1474" t="s">
        <v>1830</v>
      </c>
      <c r="VXM79" s="1474" t="s">
        <v>1830</v>
      </c>
      <c r="VXN79" s="1474" t="s">
        <v>1830</v>
      </c>
      <c r="VXO79" s="1474" t="s">
        <v>1830</v>
      </c>
      <c r="VXP79" s="1474" t="s">
        <v>1830</v>
      </c>
      <c r="VXQ79" s="1474" t="s">
        <v>1830</v>
      </c>
      <c r="VXR79" s="1474" t="s">
        <v>1830</v>
      </c>
      <c r="VXS79" s="1474" t="s">
        <v>1830</v>
      </c>
      <c r="VXT79" s="1474" t="s">
        <v>1830</v>
      </c>
      <c r="VXU79" s="1474" t="s">
        <v>1830</v>
      </c>
      <c r="VXV79" s="1474" t="s">
        <v>1830</v>
      </c>
      <c r="VXW79" s="1474" t="s">
        <v>1830</v>
      </c>
      <c r="VXX79" s="1474" t="s">
        <v>1830</v>
      </c>
      <c r="VXY79" s="1474" t="s">
        <v>1830</v>
      </c>
      <c r="VXZ79" s="1474" t="s">
        <v>1830</v>
      </c>
      <c r="VYA79" s="1474" t="s">
        <v>1830</v>
      </c>
      <c r="VYB79" s="1474" t="s">
        <v>1830</v>
      </c>
      <c r="VYC79" s="1474" t="s">
        <v>1830</v>
      </c>
      <c r="VYD79" s="1474" t="s">
        <v>1830</v>
      </c>
      <c r="VYE79" s="1474" t="s">
        <v>1830</v>
      </c>
      <c r="VYF79" s="1474" t="s">
        <v>1830</v>
      </c>
      <c r="VYG79" s="1474" t="s">
        <v>1830</v>
      </c>
      <c r="VYH79" s="1474" t="s">
        <v>1830</v>
      </c>
      <c r="VYI79" s="1474" t="s">
        <v>1830</v>
      </c>
      <c r="VYJ79" s="1474" t="s">
        <v>1830</v>
      </c>
      <c r="VYK79" s="1474" t="s">
        <v>1830</v>
      </c>
      <c r="VYL79" s="1474" t="s">
        <v>1830</v>
      </c>
      <c r="VYM79" s="1474" t="s">
        <v>1830</v>
      </c>
      <c r="VYN79" s="1474" t="s">
        <v>1830</v>
      </c>
      <c r="VYO79" s="1474" t="s">
        <v>1830</v>
      </c>
      <c r="VYP79" s="1474" t="s">
        <v>1830</v>
      </c>
      <c r="VYQ79" s="1474" t="s">
        <v>1830</v>
      </c>
      <c r="VYR79" s="1474" t="s">
        <v>1830</v>
      </c>
      <c r="VYS79" s="1474" t="s">
        <v>1830</v>
      </c>
      <c r="VYT79" s="1474" t="s">
        <v>1830</v>
      </c>
      <c r="VYU79" s="1474" t="s">
        <v>1830</v>
      </c>
      <c r="VYV79" s="1474" t="s">
        <v>1830</v>
      </c>
      <c r="VYW79" s="1474" t="s">
        <v>1830</v>
      </c>
      <c r="VYX79" s="1474" t="s">
        <v>1830</v>
      </c>
      <c r="VYY79" s="1474" t="s">
        <v>1830</v>
      </c>
      <c r="VYZ79" s="1474" t="s">
        <v>1830</v>
      </c>
      <c r="VZA79" s="1474" t="s">
        <v>1830</v>
      </c>
      <c r="VZB79" s="1474" t="s">
        <v>1830</v>
      </c>
      <c r="VZC79" s="1474" t="s">
        <v>1830</v>
      </c>
      <c r="VZD79" s="1474" t="s">
        <v>1830</v>
      </c>
      <c r="VZE79" s="1474" t="s">
        <v>1830</v>
      </c>
      <c r="VZF79" s="1474" t="s">
        <v>1830</v>
      </c>
      <c r="VZG79" s="1474" t="s">
        <v>1830</v>
      </c>
      <c r="VZH79" s="1474" t="s">
        <v>1830</v>
      </c>
      <c r="VZI79" s="1474" t="s">
        <v>1830</v>
      </c>
      <c r="VZJ79" s="1474" t="s">
        <v>1830</v>
      </c>
      <c r="VZK79" s="1474" t="s">
        <v>1830</v>
      </c>
      <c r="VZL79" s="1474" t="s">
        <v>1830</v>
      </c>
      <c r="VZM79" s="1474" t="s">
        <v>1830</v>
      </c>
      <c r="VZN79" s="1474" t="s">
        <v>1830</v>
      </c>
      <c r="VZO79" s="1474" t="s">
        <v>1830</v>
      </c>
      <c r="VZP79" s="1474" t="s">
        <v>1830</v>
      </c>
      <c r="VZQ79" s="1474" t="s">
        <v>1830</v>
      </c>
      <c r="VZR79" s="1474" t="s">
        <v>1830</v>
      </c>
      <c r="VZS79" s="1474" t="s">
        <v>1830</v>
      </c>
      <c r="VZT79" s="1474" t="s">
        <v>1830</v>
      </c>
      <c r="VZU79" s="1474" t="s">
        <v>1830</v>
      </c>
      <c r="VZV79" s="1474" t="s">
        <v>1830</v>
      </c>
      <c r="VZW79" s="1474" t="s">
        <v>1830</v>
      </c>
      <c r="VZX79" s="1474" t="s">
        <v>1830</v>
      </c>
      <c r="VZY79" s="1474" t="s">
        <v>1830</v>
      </c>
      <c r="VZZ79" s="1474" t="s">
        <v>1830</v>
      </c>
      <c r="WAA79" s="1474" t="s">
        <v>1830</v>
      </c>
      <c r="WAB79" s="1474" t="s">
        <v>1830</v>
      </c>
      <c r="WAC79" s="1474" t="s">
        <v>1830</v>
      </c>
      <c r="WAD79" s="1474" t="s">
        <v>1830</v>
      </c>
      <c r="WAE79" s="1474" t="s">
        <v>1830</v>
      </c>
      <c r="WAF79" s="1474" t="s">
        <v>1830</v>
      </c>
      <c r="WAG79" s="1474" t="s">
        <v>1830</v>
      </c>
      <c r="WAH79" s="1474" t="s">
        <v>1830</v>
      </c>
      <c r="WAI79" s="1474" t="s">
        <v>1830</v>
      </c>
      <c r="WAJ79" s="1474" t="s">
        <v>1830</v>
      </c>
      <c r="WAK79" s="1474" t="s">
        <v>1830</v>
      </c>
      <c r="WAL79" s="1474" t="s">
        <v>1830</v>
      </c>
      <c r="WAM79" s="1474" t="s">
        <v>1830</v>
      </c>
      <c r="WAN79" s="1474" t="s">
        <v>1830</v>
      </c>
      <c r="WAO79" s="1474" t="s">
        <v>1830</v>
      </c>
      <c r="WAP79" s="1474" t="s">
        <v>1830</v>
      </c>
      <c r="WAQ79" s="1474" t="s">
        <v>1830</v>
      </c>
      <c r="WAR79" s="1474" t="s">
        <v>1830</v>
      </c>
      <c r="WAS79" s="1474" t="s">
        <v>1830</v>
      </c>
      <c r="WAT79" s="1474" t="s">
        <v>1830</v>
      </c>
      <c r="WAU79" s="1474" t="s">
        <v>1830</v>
      </c>
      <c r="WAV79" s="1474" t="s">
        <v>1830</v>
      </c>
      <c r="WAW79" s="1474" t="s">
        <v>1830</v>
      </c>
      <c r="WAX79" s="1474" t="s">
        <v>1830</v>
      </c>
      <c r="WAY79" s="1474" t="s">
        <v>1830</v>
      </c>
      <c r="WAZ79" s="1474" t="s">
        <v>1830</v>
      </c>
      <c r="WBA79" s="1474" t="s">
        <v>1830</v>
      </c>
      <c r="WBB79" s="1474" t="s">
        <v>1830</v>
      </c>
      <c r="WBC79" s="1474" t="s">
        <v>1830</v>
      </c>
      <c r="WBD79" s="1474" t="s">
        <v>1830</v>
      </c>
      <c r="WBE79" s="1474" t="s">
        <v>1830</v>
      </c>
      <c r="WBF79" s="1474" t="s">
        <v>1830</v>
      </c>
      <c r="WBG79" s="1474" t="s">
        <v>1830</v>
      </c>
      <c r="WBH79" s="1474" t="s">
        <v>1830</v>
      </c>
      <c r="WBI79" s="1474" t="s">
        <v>1830</v>
      </c>
      <c r="WBJ79" s="1474" t="s">
        <v>1830</v>
      </c>
      <c r="WBK79" s="1474" t="s">
        <v>1830</v>
      </c>
      <c r="WBL79" s="1474" t="s">
        <v>1830</v>
      </c>
      <c r="WBM79" s="1474" t="s">
        <v>1830</v>
      </c>
      <c r="WBN79" s="1474" t="s">
        <v>1830</v>
      </c>
      <c r="WBO79" s="1474" t="s">
        <v>1830</v>
      </c>
      <c r="WBP79" s="1474" t="s">
        <v>1830</v>
      </c>
      <c r="WBQ79" s="1474" t="s">
        <v>1830</v>
      </c>
      <c r="WBR79" s="1474" t="s">
        <v>1830</v>
      </c>
      <c r="WBS79" s="1474" t="s">
        <v>1830</v>
      </c>
      <c r="WBT79" s="1474" t="s">
        <v>1830</v>
      </c>
      <c r="WBU79" s="1474" t="s">
        <v>1830</v>
      </c>
      <c r="WBV79" s="1474" t="s">
        <v>1830</v>
      </c>
      <c r="WBW79" s="1474" t="s">
        <v>1830</v>
      </c>
      <c r="WBX79" s="1474" t="s">
        <v>1830</v>
      </c>
      <c r="WBY79" s="1474" t="s">
        <v>1830</v>
      </c>
      <c r="WBZ79" s="1474" t="s">
        <v>1830</v>
      </c>
      <c r="WCA79" s="1474" t="s">
        <v>1830</v>
      </c>
      <c r="WCB79" s="1474" t="s">
        <v>1830</v>
      </c>
      <c r="WCC79" s="1474" t="s">
        <v>1830</v>
      </c>
      <c r="WCD79" s="1474" t="s">
        <v>1830</v>
      </c>
      <c r="WCE79" s="1474" t="s">
        <v>1830</v>
      </c>
      <c r="WCF79" s="1474" t="s">
        <v>1830</v>
      </c>
      <c r="WCG79" s="1474" t="s">
        <v>1830</v>
      </c>
      <c r="WCH79" s="1474" t="s">
        <v>1830</v>
      </c>
      <c r="WCI79" s="1474" t="s">
        <v>1830</v>
      </c>
      <c r="WCJ79" s="1474" t="s">
        <v>1830</v>
      </c>
      <c r="WCK79" s="1474" t="s">
        <v>1830</v>
      </c>
      <c r="WCL79" s="1474" t="s">
        <v>1830</v>
      </c>
      <c r="WCM79" s="1474" t="s">
        <v>1830</v>
      </c>
      <c r="WCN79" s="1474" t="s">
        <v>1830</v>
      </c>
      <c r="WCO79" s="1474" t="s">
        <v>1830</v>
      </c>
      <c r="WCP79" s="1474" t="s">
        <v>1830</v>
      </c>
      <c r="WCQ79" s="1474" t="s">
        <v>1830</v>
      </c>
      <c r="WCR79" s="1474" t="s">
        <v>1830</v>
      </c>
      <c r="WCS79" s="1474" t="s">
        <v>1830</v>
      </c>
      <c r="WCT79" s="1474" t="s">
        <v>1830</v>
      </c>
      <c r="WCU79" s="1474" t="s">
        <v>1830</v>
      </c>
      <c r="WCV79" s="1474" t="s">
        <v>1830</v>
      </c>
      <c r="WCW79" s="1474" t="s">
        <v>1830</v>
      </c>
      <c r="WCX79" s="1474" t="s">
        <v>1830</v>
      </c>
      <c r="WCY79" s="1474" t="s">
        <v>1830</v>
      </c>
      <c r="WCZ79" s="1474" t="s">
        <v>1830</v>
      </c>
      <c r="WDA79" s="1474" t="s">
        <v>1830</v>
      </c>
      <c r="WDB79" s="1474" t="s">
        <v>1830</v>
      </c>
      <c r="WDC79" s="1474" t="s">
        <v>1830</v>
      </c>
      <c r="WDD79" s="1474" t="s">
        <v>1830</v>
      </c>
      <c r="WDE79" s="1474" t="s">
        <v>1830</v>
      </c>
      <c r="WDF79" s="1474" t="s">
        <v>1830</v>
      </c>
      <c r="WDG79" s="1474" t="s">
        <v>1830</v>
      </c>
      <c r="WDH79" s="1474" t="s">
        <v>1830</v>
      </c>
      <c r="WDI79" s="1474" t="s">
        <v>1830</v>
      </c>
      <c r="WDJ79" s="1474" t="s">
        <v>1830</v>
      </c>
      <c r="WDK79" s="1474" t="s">
        <v>1830</v>
      </c>
      <c r="WDL79" s="1474" t="s">
        <v>1830</v>
      </c>
      <c r="WDM79" s="1474" t="s">
        <v>1830</v>
      </c>
      <c r="WDN79" s="1474" t="s">
        <v>1830</v>
      </c>
      <c r="WDO79" s="1474" t="s">
        <v>1830</v>
      </c>
      <c r="WDP79" s="1474" t="s">
        <v>1830</v>
      </c>
      <c r="WDQ79" s="1474" t="s">
        <v>1830</v>
      </c>
      <c r="WDR79" s="1474" t="s">
        <v>1830</v>
      </c>
      <c r="WDS79" s="1474" t="s">
        <v>1830</v>
      </c>
      <c r="WDT79" s="1474" t="s">
        <v>1830</v>
      </c>
      <c r="WDU79" s="1474" t="s">
        <v>1830</v>
      </c>
      <c r="WDV79" s="1474" t="s">
        <v>1830</v>
      </c>
      <c r="WDW79" s="1474" t="s">
        <v>1830</v>
      </c>
      <c r="WDX79" s="1474" t="s">
        <v>1830</v>
      </c>
      <c r="WDY79" s="1474" t="s">
        <v>1830</v>
      </c>
      <c r="WDZ79" s="1474" t="s">
        <v>1830</v>
      </c>
      <c r="WEA79" s="1474" t="s">
        <v>1830</v>
      </c>
      <c r="WEB79" s="1474" t="s">
        <v>1830</v>
      </c>
      <c r="WEC79" s="1474" t="s">
        <v>1830</v>
      </c>
      <c r="WED79" s="1474" t="s">
        <v>1830</v>
      </c>
      <c r="WEE79" s="1474" t="s">
        <v>1830</v>
      </c>
      <c r="WEF79" s="1474" t="s">
        <v>1830</v>
      </c>
      <c r="WEG79" s="1474" t="s">
        <v>1830</v>
      </c>
      <c r="WEH79" s="1474" t="s">
        <v>1830</v>
      </c>
      <c r="WEI79" s="1474" t="s">
        <v>1830</v>
      </c>
      <c r="WEJ79" s="1474" t="s">
        <v>1830</v>
      </c>
      <c r="WEK79" s="1474" t="s">
        <v>1830</v>
      </c>
      <c r="WEL79" s="1474" t="s">
        <v>1830</v>
      </c>
      <c r="WEM79" s="1474" t="s">
        <v>1830</v>
      </c>
      <c r="WEN79" s="1474" t="s">
        <v>1830</v>
      </c>
      <c r="WEO79" s="1474" t="s">
        <v>1830</v>
      </c>
      <c r="WEP79" s="1474" t="s">
        <v>1830</v>
      </c>
      <c r="WEQ79" s="1474" t="s">
        <v>1830</v>
      </c>
      <c r="WER79" s="1474" t="s">
        <v>1830</v>
      </c>
      <c r="WES79" s="1474" t="s">
        <v>1830</v>
      </c>
      <c r="WET79" s="1474" t="s">
        <v>1830</v>
      </c>
      <c r="WEU79" s="1474" t="s">
        <v>1830</v>
      </c>
      <c r="WEV79" s="1474" t="s">
        <v>1830</v>
      </c>
      <c r="WEW79" s="1474" t="s">
        <v>1830</v>
      </c>
      <c r="WEX79" s="1474" t="s">
        <v>1830</v>
      </c>
      <c r="WEY79" s="1474" t="s">
        <v>1830</v>
      </c>
      <c r="WEZ79" s="1474" t="s">
        <v>1830</v>
      </c>
      <c r="WFA79" s="1474" t="s">
        <v>1830</v>
      </c>
      <c r="WFB79" s="1474" t="s">
        <v>1830</v>
      </c>
      <c r="WFC79" s="1474" t="s">
        <v>1830</v>
      </c>
      <c r="WFD79" s="1474" t="s">
        <v>1830</v>
      </c>
      <c r="WFE79" s="1474" t="s">
        <v>1830</v>
      </c>
      <c r="WFF79" s="1474" t="s">
        <v>1830</v>
      </c>
      <c r="WFG79" s="1474" t="s">
        <v>1830</v>
      </c>
      <c r="WFH79" s="1474" t="s">
        <v>1830</v>
      </c>
      <c r="WFI79" s="1474" t="s">
        <v>1830</v>
      </c>
      <c r="WFJ79" s="1474" t="s">
        <v>1830</v>
      </c>
      <c r="WFK79" s="1474" t="s">
        <v>1830</v>
      </c>
      <c r="WFL79" s="1474" t="s">
        <v>1830</v>
      </c>
      <c r="WFM79" s="1474" t="s">
        <v>1830</v>
      </c>
      <c r="WFN79" s="1474" t="s">
        <v>1830</v>
      </c>
      <c r="WFO79" s="1474" t="s">
        <v>1830</v>
      </c>
      <c r="WFP79" s="1474" t="s">
        <v>1830</v>
      </c>
      <c r="WFQ79" s="1474" t="s">
        <v>1830</v>
      </c>
      <c r="WFR79" s="1474" t="s">
        <v>1830</v>
      </c>
      <c r="WFS79" s="1474" t="s">
        <v>1830</v>
      </c>
      <c r="WFT79" s="1474" t="s">
        <v>1830</v>
      </c>
      <c r="WFU79" s="1474" t="s">
        <v>1830</v>
      </c>
      <c r="WFV79" s="1474" t="s">
        <v>1830</v>
      </c>
      <c r="WFW79" s="1474" t="s">
        <v>1830</v>
      </c>
      <c r="WFX79" s="1474" t="s">
        <v>1830</v>
      </c>
      <c r="WFY79" s="1474" t="s">
        <v>1830</v>
      </c>
      <c r="WFZ79" s="1474" t="s">
        <v>1830</v>
      </c>
      <c r="WGA79" s="1474" t="s">
        <v>1830</v>
      </c>
      <c r="WGB79" s="1474" t="s">
        <v>1830</v>
      </c>
      <c r="WGC79" s="1474" t="s">
        <v>1830</v>
      </c>
      <c r="WGD79" s="1474" t="s">
        <v>1830</v>
      </c>
      <c r="WGE79" s="1474" t="s">
        <v>1830</v>
      </c>
      <c r="WGF79" s="1474" t="s">
        <v>1830</v>
      </c>
      <c r="WGG79" s="1474" t="s">
        <v>1830</v>
      </c>
      <c r="WGH79" s="1474" t="s">
        <v>1830</v>
      </c>
      <c r="WGI79" s="1474" t="s">
        <v>1830</v>
      </c>
      <c r="WGJ79" s="1474" t="s">
        <v>1830</v>
      </c>
      <c r="WGK79" s="1474" t="s">
        <v>1830</v>
      </c>
      <c r="WGL79" s="1474" t="s">
        <v>1830</v>
      </c>
      <c r="WGM79" s="1474" t="s">
        <v>1830</v>
      </c>
      <c r="WGN79" s="1474" t="s">
        <v>1830</v>
      </c>
      <c r="WGO79" s="1474" t="s">
        <v>1830</v>
      </c>
      <c r="WGP79" s="1474" t="s">
        <v>1830</v>
      </c>
      <c r="WGQ79" s="1474" t="s">
        <v>1830</v>
      </c>
      <c r="WGR79" s="1474" t="s">
        <v>1830</v>
      </c>
      <c r="WGS79" s="1474" t="s">
        <v>1830</v>
      </c>
      <c r="WGT79" s="1474" t="s">
        <v>1830</v>
      </c>
      <c r="WGU79" s="1474" t="s">
        <v>1830</v>
      </c>
      <c r="WGV79" s="1474" t="s">
        <v>1830</v>
      </c>
      <c r="WGW79" s="1474" t="s">
        <v>1830</v>
      </c>
      <c r="WGX79" s="1474" t="s">
        <v>1830</v>
      </c>
      <c r="WGY79" s="1474" t="s">
        <v>1830</v>
      </c>
      <c r="WGZ79" s="1474" t="s">
        <v>1830</v>
      </c>
      <c r="WHA79" s="1474" t="s">
        <v>1830</v>
      </c>
      <c r="WHB79" s="1474" t="s">
        <v>1830</v>
      </c>
      <c r="WHC79" s="1474" t="s">
        <v>1830</v>
      </c>
      <c r="WHD79" s="1474" t="s">
        <v>1830</v>
      </c>
      <c r="WHE79" s="1474" t="s">
        <v>1830</v>
      </c>
      <c r="WHF79" s="1474" t="s">
        <v>1830</v>
      </c>
      <c r="WHG79" s="1474" t="s">
        <v>1830</v>
      </c>
      <c r="WHH79" s="1474" t="s">
        <v>1830</v>
      </c>
      <c r="WHI79" s="1474" t="s">
        <v>1830</v>
      </c>
      <c r="WHJ79" s="1474" t="s">
        <v>1830</v>
      </c>
      <c r="WHK79" s="1474" t="s">
        <v>1830</v>
      </c>
      <c r="WHL79" s="1474" t="s">
        <v>1830</v>
      </c>
      <c r="WHM79" s="1474" t="s">
        <v>1830</v>
      </c>
      <c r="WHN79" s="1474" t="s">
        <v>1830</v>
      </c>
      <c r="WHO79" s="1474" t="s">
        <v>1830</v>
      </c>
      <c r="WHP79" s="1474" t="s">
        <v>1830</v>
      </c>
      <c r="WHQ79" s="1474" t="s">
        <v>1830</v>
      </c>
      <c r="WHR79" s="1474" t="s">
        <v>1830</v>
      </c>
      <c r="WHS79" s="1474" t="s">
        <v>1830</v>
      </c>
      <c r="WHT79" s="1474" t="s">
        <v>1830</v>
      </c>
      <c r="WHU79" s="1474" t="s">
        <v>1830</v>
      </c>
      <c r="WHV79" s="1474" t="s">
        <v>1830</v>
      </c>
      <c r="WHW79" s="1474" t="s">
        <v>1830</v>
      </c>
      <c r="WHX79" s="1474" t="s">
        <v>1830</v>
      </c>
      <c r="WHY79" s="1474" t="s">
        <v>1830</v>
      </c>
      <c r="WHZ79" s="1474" t="s">
        <v>1830</v>
      </c>
      <c r="WIA79" s="1474" t="s">
        <v>1830</v>
      </c>
      <c r="WIB79" s="1474" t="s">
        <v>1830</v>
      </c>
      <c r="WIC79" s="1474" t="s">
        <v>1830</v>
      </c>
      <c r="WID79" s="1474" t="s">
        <v>1830</v>
      </c>
      <c r="WIE79" s="1474" t="s">
        <v>1830</v>
      </c>
      <c r="WIF79" s="1474" t="s">
        <v>1830</v>
      </c>
      <c r="WIG79" s="1474" t="s">
        <v>1830</v>
      </c>
      <c r="WIH79" s="1474" t="s">
        <v>1830</v>
      </c>
      <c r="WII79" s="1474" t="s">
        <v>1830</v>
      </c>
      <c r="WIJ79" s="1474" t="s">
        <v>1830</v>
      </c>
      <c r="WIK79" s="1474" t="s">
        <v>1830</v>
      </c>
      <c r="WIL79" s="1474" t="s">
        <v>1830</v>
      </c>
      <c r="WIM79" s="1474" t="s">
        <v>1830</v>
      </c>
      <c r="WIN79" s="1474" t="s">
        <v>1830</v>
      </c>
      <c r="WIO79" s="1474" t="s">
        <v>1830</v>
      </c>
      <c r="WIP79" s="1474" t="s">
        <v>1830</v>
      </c>
      <c r="WIQ79" s="1474" t="s">
        <v>1830</v>
      </c>
      <c r="WIR79" s="1474" t="s">
        <v>1830</v>
      </c>
      <c r="WIS79" s="1474" t="s">
        <v>1830</v>
      </c>
      <c r="WIT79" s="1474" t="s">
        <v>1830</v>
      </c>
      <c r="WIU79" s="1474" t="s">
        <v>1830</v>
      </c>
      <c r="WIV79" s="1474" t="s">
        <v>1830</v>
      </c>
      <c r="WIW79" s="1474" t="s">
        <v>1830</v>
      </c>
      <c r="WIX79" s="1474" t="s">
        <v>1830</v>
      </c>
      <c r="WIY79" s="1474" t="s">
        <v>1830</v>
      </c>
      <c r="WIZ79" s="1474" t="s">
        <v>1830</v>
      </c>
      <c r="WJA79" s="1474" t="s">
        <v>1830</v>
      </c>
      <c r="WJB79" s="1474" t="s">
        <v>1830</v>
      </c>
      <c r="WJC79" s="1474" t="s">
        <v>1830</v>
      </c>
      <c r="WJD79" s="1474" t="s">
        <v>1830</v>
      </c>
      <c r="WJE79" s="1474" t="s">
        <v>1830</v>
      </c>
      <c r="WJF79" s="1474" t="s">
        <v>1830</v>
      </c>
      <c r="WJG79" s="1474" t="s">
        <v>1830</v>
      </c>
      <c r="WJH79" s="1474" t="s">
        <v>1830</v>
      </c>
      <c r="WJI79" s="1474" t="s">
        <v>1830</v>
      </c>
      <c r="WJJ79" s="1474" t="s">
        <v>1830</v>
      </c>
      <c r="WJK79" s="1474" t="s">
        <v>1830</v>
      </c>
      <c r="WJL79" s="1474" t="s">
        <v>1830</v>
      </c>
      <c r="WJM79" s="1474" t="s">
        <v>1830</v>
      </c>
      <c r="WJN79" s="1474" t="s">
        <v>1830</v>
      </c>
      <c r="WJO79" s="1474" t="s">
        <v>1830</v>
      </c>
      <c r="WJP79" s="1474" t="s">
        <v>1830</v>
      </c>
      <c r="WJQ79" s="1474" t="s">
        <v>1830</v>
      </c>
      <c r="WJR79" s="1474" t="s">
        <v>1830</v>
      </c>
      <c r="WJS79" s="1474" t="s">
        <v>1830</v>
      </c>
      <c r="WJT79" s="1474" t="s">
        <v>1830</v>
      </c>
      <c r="WJU79" s="1474" t="s">
        <v>1830</v>
      </c>
      <c r="WJV79" s="1474" t="s">
        <v>1830</v>
      </c>
      <c r="WJW79" s="1474" t="s">
        <v>1830</v>
      </c>
      <c r="WJX79" s="1474" t="s">
        <v>1830</v>
      </c>
      <c r="WJY79" s="1474" t="s">
        <v>1830</v>
      </c>
      <c r="WJZ79" s="1474" t="s">
        <v>1830</v>
      </c>
      <c r="WKA79" s="1474" t="s">
        <v>1830</v>
      </c>
      <c r="WKB79" s="1474" t="s">
        <v>1830</v>
      </c>
      <c r="WKC79" s="1474" t="s">
        <v>1830</v>
      </c>
      <c r="WKD79" s="1474" t="s">
        <v>1830</v>
      </c>
      <c r="WKE79" s="1474" t="s">
        <v>1830</v>
      </c>
      <c r="WKF79" s="1474" t="s">
        <v>1830</v>
      </c>
      <c r="WKG79" s="1474" t="s">
        <v>1830</v>
      </c>
      <c r="WKH79" s="1474" t="s">
        <v>1830</v>
      </c>
      <c r="WKI79" s="1474" t="s">
        <v>1830</v>
      </c>
      <c r="WKJ79" s="1474" t="s">
        <v>1830</v>
      </c>
      <c r="WKK79" s="1474" t="s">
        <v>1830</v>
      </c>
      <c r="WKL79" s="1474" t="s">
        <v>1830</v>
      </c>
      <c r="WKM79" s="1474" t="s">
        <v>1830</v>
      </c>
      <c r="WKN79" s="1474" t="s">
        <v>1830</v>
      </c>
      <c r="WKO79" s="1474" t="s">
        <v>1830</v>
      </c>
      <c r="WKP79" s="1474" t="s">
        <v>1830</v>
      </c>
      <c r="WKQ79" s="1474" t="s">
        <v>1830</v>
      </c>
      <c r="WKR79" s="1474" t="s">
        <v>1830</v>
      </c>
      <c r="WKS79" s="1474" t="s">
        <v>1830</v>
      </c>
      <c r="WKT79" s="1474" t="s">
        <v>1830</v>
      </c>
      <c r="WKU79" s="1474" t="s">
        <v>1830</v>
      </c>
      <c r="WKV79" s="1474" t="s">
        <v>1830</v>
      </c>
      <c r="WKW79" s="1474" t="s">
        <v>1830</v>
      </c>
      <c r="WKX79" s="1474" t="s">
        <v>1830</v>
      </c>
      <c r="WKY79" s="1474" t="s">
        <v>1830</v>
      </c>
      <c r="WKZ79" s="1474" t="s">
        <v>1830</v>
      </c>
      <c r="WLA79" s="1474" t="s">
        <v>1830</v>
      </c>
      <c r="WLB79" s="1474" t="s">
        <v>1830</v>
      </c>
      <c r="WLC79" s="1474" t="s">
        <v>1830</v>
      </c>
      <c r="WLD79" s="1474" t="s">
        <v>1830</v>
      </c>
      <c r="WLE79" s="1474" t="s">
        <v>1830</v>
      </c>
      <c r="WLF79" s="1474" t="s">
        <v>1830</v>
      </c>
      <c r="WLG79" s="1474" t="s">
        <v>1830</v>
      </c>
      <c r="WLH79" s="1474" t="s">
        <v>1830</v>
      </c>
      <c r="WLI79" s="1474" t="s">
        <v>1830</v>
      </c>
      <c r="WLJ79" s="1474" t="s">
        <v>1830</v>
      </c>
      <c r="WLK79" s="1474" t="s">
        <v>1830</v>
      </c>
      <c r="WLL79" s="1474" t="s">
        <v>1830</v>
      </c>
      <c r="WLM79" s="1474" t="s">
        <v>1830</v>
      </c>
      <c r="WLN79" s="1474" t="s">
        <v>1830</v>
      </c>
      <c r="WLO79" s="1474" t="s">
        <v>1830</v>
      </c>
      <c r="WLP79" s="1474" t="s">
        <v>1830</v>
      </c>
      <c r="WLQ79" s="1474" t="s">
        <v>1830</v>
      </c>
      <c r="WLR79" s="1474" t="s">
        <v>1830</v>
      </c>
      <c r="WLS79" s="1474" t="s">
        <v>1830</v>
      </c>
      <c r="WLT79" s="1474" t="s">
        <v>1830</v>
      </c>
      <c r="WLU79" s="1474" t="s">
        <v>1830</v>
      </c>
      <c r="WLV79" s="1474" t="s">
        <v>1830</v>
      </c>
      <c r="WLW79" s="1474" t="s">
        <v>1830</v>
      </c>
      <c r="WLX79" s="1474" t="s">
        <v>1830</v>
      </c>
      <c r="WLY79" s="1474" t="s">
        <v>1830</v>
      </c>
      <c r="WLZ79" s="1474" t="s">
        <v>1830</v>
      </c>
      <c r="WMA79" s="1474" t="s">
        <v>1830</v>
      </c>
      <c r="WMB79" s="1474" t="s">
        <v>1830</v>
      </c>
      <c r="WMC79" s="1474" t="s">
        <v>1830</v>
      </c>
      <c r="WMD79" s="1474" t="s">
        <v>1830</v>
      </c>
      <c r="WME79" s="1474" t="s">
        <v>1830</v>
      </c>
      <c r="WMF79" s="1474" t="s">
        <v>1830</v>
      </c>
      <c r="WMG79" s="1474" t="s">
        <v>1830</v>
      </c>
      <c r="WMH79" s="1474" t="s">
        <v>1830</v>
      </c>
      <c r="WMI79" s="1474" t="s">
        <v>1830</v>
      </c>
      <c r="WMJ79" s="1474" t="s">
        <v>1830</v>
      </c>
      <c r="WMK79" s="1474" t="s">
        <v>1830</v>
      </c>
      <c r="WML79" s="1474" t="s">
        <v>1830</v>
      </c>
      <c r="WMM79" s="1474" t="s">
        <v>1830</v>
      </c>
      <c r="WMN79" s="1474" t="s">
        <v>1830</v>
      </c>
      <c r="WMO79" s="1474" t="s">
        <v>1830</v>
      </c>
      <c r="WMP79" s="1474" t="s">
        <v>1830</v>
      </c>
      <c r="WMQ79" s="1474" t="s">
        <v>1830</v>
      </c>
      <c r="WMR79" s="1474" t="s">
        <v>1830</v>
      </c>
      <c r="WMS79" s="1474" t="s">
        <v>1830</v>
      </c>
      <c r="WMT79" s="1474" t="s">
        <v>1830</v>
      </c>
      <c r="WMU79" s="1474" t="s">
        <v>1830</v>
      </c>
      <c r="WMV79" s="1474" t="s">
        <v>1830</v>
      </c>
      <c r="WMW79" s="1474" t="s">
        <v>1830</v>
      </c>
      <c r="WMX79" s="1474" t="s">
        <v>1830</v>
      </c>
      <c r="WMY79" s="1474" t="s">
        <v>1830</v>
      </c>
      <c r="WMZ79" s="1474" t="s">
        <v>1830</v>
      </c>
      <c r="WNA79" s="1474" t="s">
        <v>1830</v>
      </c>
      <c r="WNB79" s="1474" t="s">
        <v>1830</v>
      </c>
      <c r="WNC79" s="1474" t="s">
        <v>1830</v>
      </c>
      <c r="WND79" s="1474" t="s">
        <v>1830</v>
      </c>
      <c r="WNE79" s="1474" t="s">
        <v>1830</v>
      </c>
      <c r="WNF79" s="1474" t="s">
        <v>1830</v>
      </c>
      <c r="WNG79" s="1474" t="s">
        <v>1830</v>
      </c>
      <c r="WNH79" s="1474" t="s">
        <v>1830</v>
      </c>
      <c r="WNI79" s="1474" t="s">
        <v>1830</v>
      </c>
      <c r="WNJ79" s="1474" t="s">
        <v>1830</v>
      </c>
      <c r="WNK79" s="1474" t="s">
        <v>1830</v>
      </c>
      <c r="WNL79" s="1474" t="s">
        <v>1830</v>
      </c>
      <c r="WNM79" s="1474" t="s">
        <v>1830</v>
      </c>
      <c r="WNN79" s="1474" t="s">
        <v>1830</v>
      </c>
      <c r="WNO79" s="1474" t="s">
        <v>1830</v>
      </c>
      <c r="WNP79" s="1474" t="s">
        <v>1830</v>
      </c>
      <c r="WNQ79" s="1474" t="s">
        <v>1830</v>
      </c>
      <c r="WNR79" s="1474" t="s">
        <v>1830</v>
      </c>
      <c r="WNS79" s="1474" t="s">
        <v>1830</v>
      </c>
      <c r="WNT79" s="1474" t="s">
        <v>1830</v>
      </c>
      <c r="WNU79" s="1474" t="s">
        <v>1830</v>
      </c>
      <c r="WNV79" s="1474" t="s">
        <v>1830</v>
      </c>
      <c r="WNW79" s="1474" t="s">
        <v>1830</v>
      </c>
      <c r="WNX79" s="1474" t="s">
        <v>1830</v>
      </c>
      <c r="WNY79" s="1474" t="s">
        <v>1830</v>
      </c>
      <c r="WNZ79" s="1474" t="s">
        <v>1830</v>
      </c>
      <c r="WOA79" s="1474" t="s">
        <v>1830</v>
      </c>
      <c r="WOB79" s="1474" t="s">
        <v>1830</v>
      </c>
      <c r="WOC79" s="1474" t="s">
        <v>1830</v>
      </c>
      <c r="WOD79" s="1474" t="s">
        <v>1830</v>
      </c>
      <c r="WOE79" s="1474" t="s">
        <v>1830</v>
      </c>
      <c r="WOF79" s="1474" t="s">
        <v>1830</v>
      </c>
      <c r="WOG79" s="1474" t="s">
        <v>1830</v>
      </c>
      <c r="WOH79" s="1474" t="s">
        <v>1830</v>
      </c>
      <c r="WOI79" s="1474" t="s">
        <v>1830</v>
      </c>
      <c r="WOJ79" s="1474" t="s">
        <v>1830</v>
      </c>
      <c r="WOK79" s="1474" t="s">
        <v>1830</v>
      </c>
      <c r="WOL79" s="1474" t="s">
        <v>1830</v>
      </c>
      <c r="WOM79" s="1474" t="s">
        <v>1830</v>
      </c>
      <c r="WON79" s="1474" t="s">
        <v>1830</v>
      </c>
      <c r="WOO79" s="1474" t="s">
        <v>1830</v>
      </c>
      <c r="WOP79" s="1474" t="s">
        <v>1830</v>
      </c>
      <c r="WOQ79" s="1474" t="s">
        <v>1830</v>
      </c>
      <c r="WOR79" s="1474" t="s">
        <v>1830</v>
      </c>
      <c r="WOS79" s="1474" t="s">
        <v>1830</v>
      </c>
      <c r="WOT79" s="1474" t="s">
        <v>1830</v>
      </c>
      <c r="WOU79" s="1474" t="s">
        <v>1830</v>
      </c>
      <c r="WOV79" s="1474" t="s">
        <v>1830</v>
      </c>
      <c r="WOW79" s="1474" t="s">
        <v>1830</v>
      </c>
      <c r="WOX79" s="1474" t="s">
        <v>1830</v>
      </c>
      <c r="WOY79" s="1474" t="s">
        <v>1830</v>
      </c>
      <c r="WOZ79" s="1474" t="s">
        <v>1830</v>
      </c>
      <c r="WPA79" s="1474" t="s">
        <v>1830</v>
      </c>
      <c r="WPB79" s="1474" t="s">
        <v>1830</v>
      </c>
      <c r="WPC79" s="1474" t="s">
        <v>1830</v>
      </c>
      <c r="WPD79" s="1474" t="s">
        <v>1830</v>
      </c>
      <c r="WPE79" s="1474" t="s">
        <v>1830</v>
      </c>
      <c r="WPF79" s="1474" t="s">
        <v>1830</v>
      </c>
      <c r="WPG79" s="1474" t="s">
        <v>1830</v>
      </c>
      <c r="WPH79" s="1474" t="s">
        <v>1830</v>
      </c>
      <c r="WPI79" s="1474" t="s">
        <v>1830</v>
      </c>
      <c r="WPJ79" s="1474" t="s">
        <v>1830</v>
      </c>
      <c r="WPK79" s="1474" t="s">
        <v>1830</v>
      </c>
      <c r="WPL79" s="1474" t="s">
        <v>1830</v>
      </c>
      <c r="WPM79" s="1474" t="s">
        <v>1830</v>
      </c>
      <c r="WPN79" s="1474" t="s">
        <v>1830</v>
      </c>
      <c r="WPO79" s="1474" t="s">
        <v>1830</v>
      </c>
      <c r="WPP79" s="1474" t="s">
        <v>1830</v>
      </c>
      <c r="WPQ79" s="1474" t="s">
        <v>1830</v>
      </c>
      <c r="WPR79" s="1474" t="s">
        <v>1830</v>
      </c>
      <c r="WPS79" s="1474" t="s">
        <v>1830</v>
      </c>
      <c r="WPT79" s="1474" t="s">
        <v>1830</v>
      </c>
      <c r="WPU79" s="1474" t="s">
        <v>1830</v>
      </c>
      <c r="WPV79" s="1474" t="s">
        <v>1830</v>
      </c>
      <c r="WPW79" s="1474" t="s">
        <v>1830</v>
      </c>
      <c r="WPX79" s="1474" t="s">
        <v>1830</v>
      </c>
      <c r="WPY79" s="1474" t="s">
        <v>1830</v>
      </c>
      <c r="WPZ79" s="1474" t="s">
        <v>1830</v>
      </c>
      <c r="WQA79" s="1474" t="s">
        <v>1830</v>
      </c>
      <c r="WQB79" s="1474" t="s">
        <v>1830</v>
      </c>
      <c r="WQC79" s="1474" t="s">
        <v>1830</v>
      </c>
      <c r="WQD79" s="1474" t="s">
        <v>1830</v>
      </c>
      <c r="WQE79" s="1474" t="s">
        <v>1830</v>
      </c>
      <c r="WQF79" s="1474" t="s">
        <v>1830</v>
      </c>
      <c r="WQG79" s="1474" t="s">
        <v>1830</v>
      </c>
      <c r="WQH79" s="1474" t="s">
        <v>1830</v>
      </c>
      <c r="WQI79" s="1474" t="s">
        <v>1830</v>
      </c>
      <c r="WQJ79" s="1474" t="s">
        <v>1830</v>
      </c>
      <c r="WQK79" s="1474" t="s">
        <v>1830</v>
      </c>
      <c r="WQL79" s="1474" t="s">
        <v>1830</v>
      </c>
      <c r="WQM79" s="1474" t="s">
        <v>1830</v>
      </c>
      <c r="WQN79" s="1474" t="s">
        <v>1830</v>
      </c>
      <c r="WQO79" s="1474" t="s">
        <v>1830</v>
      </c>
      <c r="WQP79" s="1474" t="s">
        <v>1830</v>
      </c>
      <c r="WQQ79" s="1474" t="s">
        <v>1830</v>
      </c>
      <c r="WQR79" s="1474" t="s">
        <v>1830</v>
      </c>
      <c r="WQS79" s="1474" t="s">
        <v>1830</v>
      </c>
      <c r="WQT79" s="1474" t="s">
        <v>1830</v>
      </c>
      <c r="WQU79" s="1474" t="s">
        <v>1830</v>
      </c>
      <c r="WQV79" s="1474" t="s">
        <v>1830</v>
      </c>
      <c r="WQW79" s="1474" t="s">
        <v>1830</v>
      </c>
      <c r="WQX79" s="1474" t="s">
        <v>1830</v>
      </c>
      <c r="WQY79" s="1474" t="s">
        <v>1830</v>
      </c>
      <c r="WQZ79" s="1474" t="s">
        <v>1830</v>
      </c>
      <c r="WRA79" s="1474" t="s">
        <v>1830</v>
      </c>
      <c r="WRB79" s="1474" t="s">
        <v>1830</v>
      </c>
      <c r="WRC79" s="1474" t="s">
        <v>1830</v>
      </c>
      <c r="WRD79" s="1474" t="s">
        <v>1830</v>
      </c>
      <c r="WRE79" s="1474" t="s">
        <v>1830</v>
      </c>
      <c r="WRF79" s="1474" t="s">
        <v>1830</v>
      </c>
      <c r="WRG79" s="1474" t="s">
        <v>1830</v>
      </c>
      <c r="WRH79" s="1474" t="s">
        <v>1830</v>
      </c>
      <c r="WRI79" s="1474" t="s">
        <v>1830</v>
      </c>
      <c r="WRJ79" s="1474" t="s">
        <v>1830</v>
      </c>
      <c r="WRK79" s="1474" t="s">
        <v>1830</v>
      </c>
      <c r="WRL79" s="1474" t="s">
        <v>1830</v>
      </c>
      <c r="WRM79" s="1474" t="s">
        <v>1830</v>
      </c>
      <c r="WRN79" s="1474" t="s">
        <v>1830</v>
      </c>
      <c r="WRO79" s="1474" t="s">
        <v>1830</v>
      </c>
      <c r="WRP79" s="1474" t="s">
        <v>1830</v>
      </c>
      <c r="WRQ79" s="1474" t="s">
        <v>1830</v>
      </c>
      <c r="WRR79" s="1474" t="s">
        <v>1830</v>
      </c>
      <c r="WRS79" s="1474" t="s">
        <v>1830</v>
      </c>
      <c r="WRT79" s="1474" t="s">
        <v>1830</v>
      </c>
      <c r="WRU79" s="1474" t="s">
        <v>1830</v>
      </c>
      <c r="WRV79" s="1474" t="s">
        <v>1830</v>
      </c>
      <c r="WRW79" s="1474" t="s">
        <v>1830</v>
      </c>
      <c r="WRX79" s="1474" t="s">
        <v>1830</v>
      </c>
      <c r="WRY79" s="1474" t="s">
        <v>1830</v>
      </c>
      <c r="WRZ79" s="1474" t="s">
        <v>1830</v>
      </c>
      <c r="WSA79" s="1474" t="s">
        <v>1830</v>
      </c>
      <c r="WSB79" s="1474" t="s">
        <v>1830</v>
      </c>
      <c r="WSC79" s="1474" t="s">
        <v>1830</v>
      </c>
      <c r="WSD79" s="1474" t="s">
        <v>1830</v>
      </c>
      <c r="WSE79" s="1474" t="s">
        <v>1830</v>
      </c>
      <c r="WSF79" s="1474" t="s">
        <v>1830</v>
      </c>
      <c r="WSG79" s="1474" t="s">
        <v>1830</v>
      </c>
      <c r="WSH79" s="1474" t="s">
        <v>1830</v>
      </c>
      <c r="WSI79" s="1474" t="s">
        <v>1830</v>
      </c>
      <c r="WSJ79" s="1474" t="s">
        <v>1830</v>
      </c>
      <c r="WSK79" s="1474" t="s">
        <v>1830</v>
      </c>
      <c r="WSL79" s="1474" t="s">
        <v>1830</v>
      </c>
      <c r="WSM79" s="1474" t="s">
        <v>1830</v>
      </c>
      <c r="WSN79" s="1474" t="s">
        <v>1830</v>
      </c>
      <c r="WSO79" s="1474" t="s">
        <v>1830</v>
      </c>
      <c r="WSP79" s="1474" t="s">
        <v>1830</v>
      </c>
      <c r="WSQ79" s="1474" t="s">
        <v>1830</v>
      </c>
      <c r="WSR79" s="1474" t="s">
        <v>1830</v>
      </c>
      <c r="WSS79" s="1474" t="s">
        <v>1830</v>
      </c>
      <c r="WST79" s="1474" t="s">
        <v>1830</v>
      </c>
      <c r="WSU79" s="1474" t="s">
        <v>1830</v>
      </c>
      <c r="WSV79" s="1474" t="s">
        <v>1830</v>
      </c>
      <c r="WSW79" s="1474" t="s">
        <v>1830</v>
      </c>
      <c r="WSX79" s="1474" t="s">
        <v>1830</v>
      </c>
      <c r="WSY79" s="1474" t="s">
        <v>1830</v>
      </c>
      <c r="WSZ79" s="1474" t="s">
        <v>1830</v>
      </c>
      <c r="WTA79" s="1474" t="s">
        <v>1830</v>
      </c>
      <c r="WTB79" s="1474" t="s">
        <v>1830</v>
      </c>
      <c r="WTC79" s="1474" t="s">
        <v>1830</v>
      </c>
      <c r="WTD79" s="1474" t="s">
        <v>1830</v>
      </c>
      <c r="WTE79" s="1474" t="s">
        <v>1830</v>
      </c>
      <c r="WTF79" s="1474" t="s">
        <v>1830</v>
      </c>
      <c r="WTG79" s="1474" t="s">
        <v>1830</v>
      </c>
      <c r="WTH79" s="1474" t="s">
        <v>1830</v>
      </c>
      <c r="WTI79" s="1474" t="s">
        <v>1830</v>
      </c>
      <c r="WTJ79" s="1474" t="s">
        <v>1830</v>
      </c>
      <c r="WTK79" s="1474" t="s">
        <v>1830</v>
      </c>
      <c r="WTL79" s="1474" t="s">
        <v>1830</v>
      </c>
      <c r="WTM79" s="1474" t="s">
        <v>1830</v>
      </c>
      <c r="WTN79" s="1474" t="s">
        <v>1830</v>
      </c>
      <c r="WTO79" s="1474" t="s">
        <v>1830</v>
      </c>
      <c r="WTP79" s="1474" t="s">
        <v>1830</v>
      </c>
      <c r="WTQ79" s="1474" t="s">
        <v>1830</v>
      </c>
      <c r="WTR79" s="1474" t="s">
        <v>1830</v>
      </c>
      <c r="WTS79" s="1474" t="s">
        <v>1830</v>
      </c>
      <c r="WTT79" s="1474" t="s">
        <v>1830</v>
      </c>
      <c r="WTU79" s="1474" t="s">
        <v>1830</v>
      </c>
      <c r="WTV79" s="1474" t="s">
        <v>1830</v>
      </c>
      <c r="WTW79" s="1474" t="s">
        <v>1830</v>
      </c>
      <c r="WTX79" s="1474" t="s">
        <v>1830</v>
      </c>
      <c r="WTY79" s="1474" t="s">
        <v>1830</v>
      </c>
      <c r="WTZ79" s="1474" t="s">
        <v>1830</v>
      </c>
      <c r="WUA79" s="1474" t="s">
        <v>1830</v>
      </c>
      <c r="WUB79" s="1474" t="s">
        <v>1830</v>
      </c>
      <c r="WUC79" s="1474" t="s">
        <v>1830</v>
      </c>
      <c r="WUD79" s="1474" t="s">
        <v>1830</v>
      </c>
      <c r="WUE79" s="1474" t="s">
        <v>1830</v>
      </c>
      <c r="WUF79" s="1474" t="s">
        <v>1830</v>
      </c>
      <c r="WUG79" s="1474" t="s">
        <v>1830</v>
      </c>
      <c r="WUH79" s="1474" t="s">
        <v>1830</v>
      </c>
      <c r="WUI79" s="1474" t="s">
        <v>1830</v>
      </c>
      <c r="WUJ79" s="1474" t="s">
        <v>1830</v>
      </c>
      <c r="WUK79" s="1474" t="s">
        <v>1830</v>
      </c>
      <c r="WUL79" s="1474" t="s">
        <v>1830</v>
      </c>
      <c r="WUM79" s="1474" t="s">
        <v>1830</v>
      </c>
      <c r="WUN79" s="1474" t="s">
        <v>1830</v>
      </c>
      <c r="WUO79" s="1474" t="s">
        <v>1830</v>
      </c>
      <c r="WUP79" s="1474" t="s">
        <v>1830</v>
      </c>
      <c r="WUQ79" s="1474" t="s">
        <v>1830</v>
      </c>
      <c r="WUR79" s="1474" t="s">
        <v>1830</v>
      </c>
      <c r="WUS79" s="1474" t="s">
        <v>1830</v>
      </c>
      <c r="WUT79" s="1474" t="s">
        <v>1830</v>
      </c>
      <c r="WUU79" s="1474" t="s">
        <v>1830</v>
      </c>
      <c r="WUV79" s="1474" t="s">
        <v>1830</v>
      </c>
      <c r="WUW79" s="1474" t="s">
        <v>1830</v>
      </c>
      <c r="WUX79" s="1474" t="s">
        <v>1830</v>
      </c>
      <c r="WUY79" s="1474" t="s">
        <v>1830</v>
      </c>
      <c r="WUZ79" s="1474" t="s">
        <v>1830</v>
      </c>
      <c r="WVA79" s="1474" t="s">
        <v>1830</v>
      </c>
      <c r="WVB79" s="1474" t="s">
        <v>1830</v>
      </c>
      <c r="WVC79" s="1474" t="s">
        <v>1830</v>
      </c>
      <c r="WVD79" s="1474" t="s">
        <v>1830</v>
      </c>
      <c r="WVE79" s="1474" t="s">
        <v>1830</v>
      </c>
      <c r="WVF79" s="1474" t="s">
        <v>1830</v>
      </c>
      <c r="WVG79" s="1474" t="s">
        <v>1830</v>
      </c>
      <c r="WVH79" s="1474" t="s">
        <v>1830</v>
      </c>
      <c r="WVI79" s="1474" t="s">
        <v>1830</v>
      </c>
      <c r="WVJ79" s="1474" t="s">
        <v>1830</v>
      </c>
      <c r="WVK79" s="1474" t="s">
        <v>1830</v>
      </c>
      <c r="WVL79" s="1474" t="s">
        <v>1830</v>
      </c>
      <c r="WVM79" s="1474" t="s">
        <v>1830</v>
      </c>
      <c r="WVN79" s="1474" t="s">
        <v>1830</v>
      </c>
      <c r="WVO79" s="1474" t="s">
        <v>1830</v>
      </c>
      <c r="WVP79" s="1474" t="s">
        <v>1830</v>
      </c>
      <c r="WVQ79" s="1474" t="s">
        <v>1830</v>
      </c>
      <c r="WVR79" s="1474" t="s">
        <v>1830</v>
      </c>
      <c r="WVS79" s="1474" t="s">
        <v>1830</v>
      </c>
      <c r="WVT79" s="1474" t="s">
        <v>1830</v>
      </c>
      <c r="WVU79" s="1474" t="s">
        <v>1830</v>
      </c>
      <c r="WVV79" s="1474" t="s">
        <v>1830</v>
      </c>
      <c r="WVW79" s="1474" t="s">
        <v>1830</v>
      </c>
      <c r="WVX79" s="1474" t="s">
        <v>1830</v>
      </c>
      <c r="WVY79" s="1474" t="s">
        <v>1830</v>
      </c>
      <c r="WVZ79" s="1474" t="s">
        <v>1830</v>
      </c>
      <c r="WWA79" s="1474" t="s">
        <v>1830</v>
      </c>
      <c r="WWB79" s="1474" t="s">
        <v>1830</v>
      </c>
      <c r="WWC79" s="1474" t="s">
        <v>1830</v>
      </c>
      <c r="WWD79" s="1474" t="s">
        <v>1830</v>
      </c>
      <c r="WWE79" s="1474" t="s">
        <v>1830</v>
      </c>
      <c r="WWF79" s="1474" t="s">
        <v>1830</v>
      </c>
      <c r="WWG79" s="1474" t="s">
        <v>1830</v>
      </c>
      <c r="WWH79" s="1474" t="s">
        <v>1830</v>
      </c>
      <c r="WWI79" s="1474" t="s">
        <v>1830</v>
      </c>
      <c r="WWJ79" s="1474" t="s">
        <v>1830</v>
      </c>
      <c r="WWK79" s="1474" t="s">
        <v>1830</v>
      </c>
      <c r="WWL79" s="1474" t="s">
        <v>1830</v>
      </c>
      <c r="WWM79" s="1474" t="s">
        <v>1830</v>
      </c>
      <c r="WWN79" s="1474" t="s">
        <v>1830</v>
      </c>
      <c r="WWO79" s="1474" t="s">
        <v>1830</v>
      </c>
      <c r="WWP79" s="1474" t="s">
        <v>1830</v>
      </c>
      <c r="WWQ79" s="1474" t="s">
        <v>1830</v>
      </c>
      <c r="WWR79" s="1474" t="s">
        <v>1830</v>
      </c>
      <c r="WWS79" s="1474" t="s">
        <v>1830</v>
      </c>
      <c r="WWT79" s="1474" t="s">
        <v>1830</v>
      </c>
      <c r="WWU79" s="1474" t="s">
        <v>1830</v>
      </c>
      <c r="WWV79" s="1474" t="s">
        <v>1830</v>
      </c>
      <c r="WWW79" s="1474" t="s">
        <v>1830</v>
      </c>
      <c r="WWX79" s="1474" t="s">
        <v>1830</v>
      </c>
      <c r="WWY79" s="1474" t="s">
        <v>1830</v>
      </c>
      <c r="WWZ79" s="1474" t="s">
        <v>1830</v>
      </c>
      <c r="WXA79" s="1474" t="s">
        <v>1830</v>
      </c>
      <c r="WXB79" s="1474" t="s">
        <v>1830</v>
      </c>
      <c r="WXC79" s="1474" t="s">
        <v>1830</v>
      </c>
      <c r="WXD79" s="1474" t="s">
        <v>1830</v>
      </c>
      <c r="WXE79" s="1474" t="s">
        <v>1830</v>
      </c>
      <c r="WXF79" s="1474" t="s">
        <v>1830</v>
      </c>
      <c r="WXG79" s="1474" t="s">
        <v>1830</v>
      </c>
      <c r="WXH79" s="1474" t="s">
        <v>1830</v>
      </c>
      <c r="WXI79" s="1474" t="s">
        <v>1830</v>
      </c>
      <c r="WXJ79" s="1474" t="s">
        <v>1830</v>
      </c>
      <c r="WXK79" s="1474" t="s">
        <v>1830</v>
      </c>
      <c r="WXL79" s="1474" t="s">
        <v>1830</v>
      </c>
      <c r="WXM79" s="1474" t="s">
        <v>1830</v>
      </c>
      <c r="WXN79" s="1474" t="s">
        <v>1830</v>
      </c>
      <c r="WXO79" s="1474" t="s">
        <v>1830</v>
      </c>
      <c r="WXP79" s="1474" t="s">
        <v>1830</v>
      </c>
      <c r="WXQ79" s="1474" t="s">
        <v>1830</v>
      </c>
      <c r="WXR79" s="1474" t="s">
        <v>1830</v>
      </c>
      <c r="WXS79" s="1474" t="s">
        <v>1830</v>
      </c>
      <c r="WXT79" s="1474" t="s">
        <v>1830</v>
      </c>
      <c r="WXU79" s="1474" t="s">
        <v>1830</v>
      </c>
      <c r="WXV79" s="1474" t="s">
        <v>1830</v>
      </c>
      <c r="WXW79" s="1474" t="s">
        <v>1830</v>
      </c>
      <c r="WXX79" s="1474" t="s">
        <v>1830</v>
      </c>
      <c r="WXY79" s="1474" t="s">
        <v>1830</v>
      </c>
      <c r="WXZ79" s="1474" t="s">
        <v>1830</v>
      </c>
      <c r="WYA79" s="1474" t="s">
        <v>1830</v>
      </c>
      <c r="WYB79" s="1474" t="s">
        <v>1830</v>
      </c>
      <c r="WYC79" s="1474" t="s">
        <v>1830</v>
      </c>
      <c r="WYD79" s="1474" t="s">
        <v>1830</v>
      </c>
      <c r="WYE79" s="1474" t="s">
        <v>1830</v>
      </c>
      <c r="WYF79" s="1474" t="s">
        <v>1830</v>
      </c>
      <c r="WYG79" s="1474" t="s">
        <v>1830</v>
      </c>
      <c r="WYH79" s="1474" t="s">
        <v>1830</v>
      </c>
      <c r="WYI79" s="1474" t="s">
        <v>1830</v>
      </c>
      <c r="WYJ79" s="1474" t="s">
        <v>1830</v>
      </c>
      <c r="WYK79" s="1474" t="s">
        <v>1830</v>
      </c>
      <c r="WYL79" s="1474" t="s">
        <v>1830</v>
      </c>
      <c r="WYM79" s="1474" t="s">
        <v>1830</v>
      </c>
      <c r="WYN79" s="1474" t="s">
        <v>1830</v>
      </c>
      <c r="WYO79" s="1474" t="s">
        <v>1830</v>
      </c>
      <c r="WYP79" s="1474" t="s">
        <v>1830</v>
      </c>
      <c r="WYQ79" s="1474" t="s">
        <v>1830</v>
      </c>
      <c r="WYR79" s="1474" t="s">
        <v>1830</v>
      </c>
      <c r="WYS79" s="1474" t="s">
        <v>1830</v>
      </c>
      <c r="WYT79" s="1474" t="s">
        <v>1830</v>
      </c>
      <c r="WYU79" s="1474" t="s">
        <v>1830</v>
      </c>
      <c r="WYV79" s="1474" t="s">
        <v>1830</v>
      </c>
      <c r="WYW79" s="1474" t="s">
        <v>1830</v>
      </c>
      <c r="WYX79" s="1474" t="s">
        <v>1830</v>
      </c>
      <c r="WYY79" s="1474" t="s">
        <v>1830</v>
      </c>
      <c r="WYZ79" s="1474" t="s">
        <v>1830</v>
      </c>
      <c r="WZA79" s="1474" t="s">
        <v>1830</v>
      </c>
      <c r="WZB79" s="1474" t="s">
        <v>1830</v>
      </c>
      <c r="WZC79" s="1474" t="s">
        <v>1830</v>
      </c>
      <c r="WZD79" s="1474" t="s">
        <v>1830</v>
      </c>
      <c r="WZE79" s="1474" t="s">
        <v>1830</v>
      </c>
      <c r="WZF79" s="1474" t="s">
        <v>1830</v>
      </c>
      <c r="WZG79" s="1474" t="s">
        <v>1830</v>
      </c>
      <c r="WZH79" s="1474" t="s">
        <v>1830</v>
      </c>
      <c r="WZI79" s="1474" t="s">
        <v>1830</v>
      </c>
      <c r="WZJ79" s="1474" t="s">
        <v>1830</v>
      </c>
      <c r="WZK79" s="1474" t="s">
        <v>1830</v>
      </c>
      <c r="WZL79" s="1474" t="s">
        <v>1830</v>
      </c>
      <c r="WZM79" s="1474" t="s">
        <v>1830</v>
      </c>
      <c r="WZN79" s="1474" t="s">
        <v>1830</v>
      </c>
      <c r="WZO79" s="1474" t="s">
        <v>1830</v>
      </c>
      <c r="WZP79" s="1474" t="s">
        <v>1830</v>
      </c>
      <c r="WZQ79" s="1474" t="s">
        <v>1830</v>
      </c>
      <c r="WZR79" s="1474" t="s">
        <v>1830</v>
      </c>
      <c r="WZS79" s="1474" t="s">
        <v>1830</v>
      </c>
      <c r="WZT79" s="1474" t="s">
        <v>1830</v>
      </c>
      <c r="WZU79" s="1474" t="s">
        <v>1830</v>
      </c>
      <c r="WZV79" s="1474" t="s">
        <v>1830</v>
      </c>
      <c r="WZW79" s="1474" t="s">
        <v>1830</v>
      </c>
      <c r="WZX79" s="1474" t="s">
        <v>1830</v>
      </c>
      <c r="WZY79" s="1474" t="s">
        <v>1830</v>
      </c>
      <c r="WZZ79" s="1474" t="s">
        <v>1830</v>
      </c>
      <c r="XAA79" s="1474" t="s">
        <v>1830</v>
      </c>
      <c r="XAB79" s="1474" t="s">
        <v>1830</v>
      </c>
      <c r="XAC79" s="1474" t="s">
        <v>1830</v>
      </c>
      <c r="XAD79" s="1474" t="s">
        <v>1830</v>
      </c>
      <c r="XAE79" s="1474" t="s">
        <v>1830</v>
      </c>
    </row>
    <row r="80" spans="1:16255" s="3" customFormat="1">
      <c r="A80" s="4787"/>
      <c r="B80" s="1179" t="s">
        <v>1831</v>
      </c>
      <c r="C80" s="4769"/>
      <c r="D80" s="4775"/>
      <c r="E80" s="4775"/>
      <c r="F80" s="4775"/>
      <c r="G80" s="4775"/>
      <c r="H80" s="4775"/>
      <c r="I80" s="4778"/>
      <c r="J80" s="4778"/>
      <c r="K80" s="4772"/>
      <c r="L80" s="1472"/>
      <c r="M80" s="3403"/>
      <c r="N80" s="3403"/>
      <c r="O80" s="3403"/>
      <c r="P80" s="3403"/>
      <c r="Q80" s="3403"/>
      <c r="R80" s="4355"/>
      <c r="S80" s="432"/>
    </row>
    <row r="81" spans="1:19" s="3" customFormat="1" ht="13.5" thickBot="1">
      <c r="A81" s="4788"/>
      <c r="B81" s="1181" t="s">
        <v>1832</v>
      </c>
      <c r="C81" s="4770"/>
      <c r="D81" s="4776"/>
      <c r="E81" s="4776"/>
      <c r="F81" s="4776"/>
      <c r="G81" s="4776"/>
      <c r="H81" s="4776"/>
      <c r="I81" s="4779"/>
      <c r="J81" s="4779"/>
      <c r="K81" s="4773"/>
      <c r="L81" s="1471"/>
      <c r="M81" s="3416"/>
      <c r="N81" s="3416"/>
      <c r="O81" s="3416"/>
      <c r="P81" s="3416"/>
      <c r="Q81" s="3416"/>
      <c r="R81" s="4356"/>
      <c r="S81" s="432"/>
    </row>
    <row r="82" spans="1:19" s="3" customFormat="1">
      <c r="A82" s="4786" t="s">
        <v>1314</v>
      </c>
      <c r="B82" s="1176" t="s">
        <v>1834</v>
      </c>
      <c r="C82" s="4768">
        <v>368148</v>
      </c>
      <c r="D82" s="4774">
        <v>8759</v>
      </c>
      <c r="E82" s="4774" t="s">
        <v>695</v>
      </c>
      <c r="F82" s="4774" t="s">
        <v>42</v>
      </c>
      <c r="G82" s="4774" t="s">
        <v>536</v>
      </c>
      <c r="H82" s="4774" t="s">
        <v>1342</v>
      </c>
      <c r="I82" s="4778" t="s">
        <v>1343</v>
      </c>
      <c r="J82" s="4777" t="s">
        <v>1349</v>
      </c>
      <c r="K82" s="4771" t="s">
        <v>1332</v>
      </c>
      <c r="L82" s="1472"/>
      <c r="M82" s="3402" t="s">
        <v>80</v>
      </c>
      <c r="N82" s="3402"/>
      <c r="O82" s="3402">
        <v>120</v>
      </c>
      <c r="P82" s="3402">
        <v>2</v>
      </c>
      <c r="Q82" s="3402">
        <f>O82*2</f>
        <v>240</v>
      </c>
      <c r="R82" s="4354" t="s">
        <v>503</v>
      </c>
      <c r="S82" s="431" t="s">
        <v>528</v>
      </c>
    </row>
    <row r="83" spans="1:19" s="3" customFormat="1">
      <c r="A83" s="4787"/>
      <c r="B83" s="1184" t="s">
        <v>1830</v>
      </c>
      <c r="C83" s="4769"/>
      <c r="D83" s="4775"/>
      <c r="E83" s="4775"/>
      <c r="F83" s="4775"/>
      <c r="G83" s="4775"/>
      <c r="H83" s="4775"/>
      <c r="I83" s="4778"/>
      <c r="J83" s="4778"/>
      <c r="K83" s="4772"/>
      <c r="L83" s="1472"/>
      <c r="M83" s="3403"/>
      <c r="N83" s="3403"/>
      <c r="O83" s="3403"/>
      <c r="P83" s="3403"/>
      <c r="Q83" s="3403"/>
      <c r="R83" s="4355"/>
      <c r="S83" s="431"/>
    </row>
    <row r="84" spans="1:19" s="3" customFormat="1">
      <c r="A84" s="4787"/>
      <c r="B84" s="1179" t="s">
        <v>1831</v>
      </c>
      <c r="C84" s="4769"/>
      <c r="D84" s="4775"/>
      <c r="E84" s="4775"/>
      <c r="F84" s="4775"/>
      <c r="G84" s="4775"/>
      <c r="H84" s="4775"/>
      <c r="I84" s="4778"/>
      <c r="J84" s="4778"/>
      <c r="K84" s="4772"/>
      <c r="L84" s="1472"/>
      <c r="M84" s="3403"/>
      <c r="N84" s="3403"/>
      <c r="O84" s="3403"/>
      <c r="P84" s="3403"/>
      <c r="Q84" s="3403"/>
      <c r="R84" s="4355"/>
      <c r="S84" s="432"/>
    </row>
    <row r="85" spans="1:19" s="3" customFormat="1" ht="13.5" thickBot="1">
      <c r="A85" s="4788"/>
      <c r="B85" s="1181" t="s">
        <v>1832</v>
      </c>
      <c r="C85" s="4770"/>
      <c r="D85" s="4776"/>
      <c r="E85" s="4776"/>
      <c r="F85" s="4776"/>
      <c r="G85" s="4776"/>
      <c r="H85" s="4776"/>
      <c r="I85" s="4779"/>
      <c r="J85" s="4779"/>
      <c r="K85" s="4773"/>
      <c r="L85" s="1471"/>
      <c r="M85" s="3416"/>
      <c r="N85" s="3416"/>
      <c r="O85" s="3416"/>
      <c r="P85" s="3416"/>
      <c r="Q85" s="3416"/>
      <c r="R85" s="4356"/>
      <c r="S85" s="432"/>
    </row>
    <row r="86" spans="1:19" s="3" customFormat="1">
      <c r="A86" s="4786" t="s">
        <v>1314</v>
      </c>
      <c r="B86" s="1176" t="s">
        <v>1834</v>
      </c>
      <c r="C86" s="4768">
        <v>368149</v>
      </c>
      <c r="D86" s="4774">
        <v>8760</v>
      </c>
      <c r="E86" s="4774" t="s">
        <v>695</v>
      </c>
      <c r="F86" s="4774" t="s">
        <v>34</v>
      </c>
      <c r="G86" s="4774" t="s">
        <v>536</v>
      </c>
      <c r="H86" s="4774" t="s">
        <v>1342</v>
      </c>
      <c r="I86" s="4777" t="s">
        <v>1343</v>
      </c>
      <c r="J86" s="4777" t="s">
        <v>1350</v>
      </c>
      <c r="K86" s="4771" t="s">
        <v>1336</v>
      </c>
      <c r="L86" s="1472"/>
      <c r="M86" s="3402" t="s">
        <v>80</v>
      </c>
      <c r="N86" s="3402"/>
      <c r="O86" s="3402">
        <v>240</v>
      </c>
      <c r="P86" s="3402">
        <v>3</v>
      </c>
      <c r="Q86" s="3402">
        <f>O86*P86</f>
        <v>720</v>
      </c>
      <c r="R86" s="4354" t="s">
        <v>385</v>
      </c>
      <c r="S86" s="431" t="s">
        <v>530</v>
      </c>
    </row>
    <row r="87" spans="1:19" s="3" customFormat="1">
      <c r="A87" s="4787"/>
      <c r="B87" s="1184" t="s">
        <v>1830</v>
      </c>
      <c r="C87" s="4769"/>
      <c r="D87" s="4775"/>
      <c r="E87" s="4775"/>
      <c r="F87" s="4775"/>
      <c r="G87" s="4775"/>
      <c r="H87" s="4775"/>
      <c r="I87" s="4778"/>
      <c r="J87" s="4778"/>
      <c r="K87" s="4772"/>
      <c r="L87" s="1472"/>
      <c r="M87" s="3403"/>
      <c r="N87" s="3403"/>
      <c r="O87" s="3403"/>
      <c r="P87" s="3403"/>
      <c r="Q87" s="3403"/>
      <c r="R87" s="4355"/>
      <c r="S87" s="431"/>
    </row>
    <row r="88" spans="1:19" s="3" customFormat="1">
      <c r="A88" s="4787"/>
      <c r="B88" s="1179" t="s">
        <v>1831</v>
      </c>
      <c r="C88" s="4769"/>
      <c r="D88" s="4775"/>
      <c r="E88" s="4775"/>
      <c r="F88" s="4775"/>
      <c r="G88" s="4775"/>
      <c r="H88" s="4775"/>
      <c r="I88" s="4778"/>
      <c r="J88" s="4778"/>
      <c r="K88" s="4772"/>
      <c r="L88" s="1472"/>
      <c r="M88" s="3403"/>
      <c r="N88" s="3403"/>
      <c r="O88" s="3403"/>
      <c r="P88" s="3403"/>
      <c r="Q88" s="3403"/>
      <c r="R88" s="4355"/>
      <c r="S88" s="432"/>
    </row>
    <row r="89" spans="1:19" s="3" customFormat="1" ht="13.5" thickBot="1">
      <c r="A89" s="4788"/>
      <c r="B89" s="1181" t="s">
        <v>1832</v>
      </c>
      <c r="C89" s="4770"/>
      <c r="D89" s="4776"/>
      <c r="E89" s="4776"/>
      <c r="F89" s="4776"/>
      <c r="G89" s="4776"/>
      <c r="H89" s="4776"/>
      <c r="I89" s="4779"/>
      <c r="J89" s="4779"/>
      <c r="K89" s="4773"/>
      <c r="L89" s="1471"/>
      <c r="M89" s="3416"/>
      <c r="N89" s="3416"/>
      <c r="O89" s="3416"/>
      <c r="P89" s="3416"/>
      <c r="Q89" s="3416"/>
      <c r="R89" s="4356"/>
      <c r="S89" s="432"/>
    </row>
  </sheetData>
  <autoFilter ref="A5:S61" xr:uid="{8E98A4E7-B5D3-4D51-9466-F68D8A6F2918}"/>
  <mergeCells count="205">
    <mergeCell ref="A70:A73"/>
    <mergeCell ref="A74:A77"/>
    <mergeCell ref="A78:A81"/>
    <mergeCell ref="A82:A85"/>
    <mergeCell ref="A86:A89"/>
    <mergeCell ref="G82:G85"/>
    <mergeCell ref="F82:F85"/>
    <mergeCell ref="E82:E85"/>
    <mergeCell ref="H86:H89"/>
    <mergeCell ref="G86:G89"/>
    <mergeCell ref="F86:F89"/>
    <mergeCell ref="E86:E89"/>
    <mergeCell ref="G70:G73"/>
    <mergeCell ref="F70:F73"/>
    <mergeCell ref="E70:E73"/>
    <mergeCell ref="H74:H77"/>
    <mergeCell ref="G74:G77"/>
    <mergeCell ref="F74:F77"/>
    <mergeCell ref="E74:E77"/>
    <mergeCell ref="C74:C77"/>
    <mergeCell ref="D74:D77"/>
    <mergeCell ref="N86:N89"/>
    <mergeCell ref="O86:O89"/>
    <mergeCell ref="P86:P89"/>
    <mergeCell ref="Q86:Q89"/>
    <mergeCell ref="R86:R89"/>
    <mergeCell ref="H70:H73"/>
    <mergeCell ref="H78:H81"/>
    <mergeCell ref="H82:H85"/>
    <mergeCell ref="C86:C89"/>
    <mergeCell ref="D86:D89"/>
    <mergeCell ref="I86:I89"/>
    <mergeCell ref="J86:J89"/>
    <mergeCell ref="K86:K89"/>
    <mergeCell ref="M86:M89"/>
    <mergeCell ref="M82:M85"/>
    <mergeCell ref="N82:N85"/>
    <mergeCell ref="O82:O85"/>
    <mergeCell ref="P82:P85"/>
    <mergeCell ref="Q82:Q85"/>
    <mergeCell ref="R82:R85"/>
    <mergeCell ref="N78:N81"/>
    <mergeCell ref="O78:O81"/>
    <mergeCell ref="P78:P81"/>
    <mergeCell ref="Q78:Q81"/>
    <mergeCell ref="R78:R81"/>
    <mergeCell ref="C82:C85"/>
    <mergeCell ref="D82:D85"/>
    <mergeCell ref="I82:I85"/>
    <mergeCell ref="J82:J85"/>
    <mergeCell ref="K82:K85"/>
    <mergeCell ref="C78:C81"/>
    <mergeCell ref="D78:D81"/>
    <mergeCell ref="I78:I81"/>
    <mergeCell ref="J78:J81"/>
    <mergeCell ref="K78:K81"/>
    <mergeCell ref="M78:M81"/>
    <mergeCell ref="G78:G81"/>
    <mergeCell ref="F78:F81"/>
    <mergeCell ref="E78:E81"/>
    <mergeCell ref="I74:I77"/>
    <mergeCell ref="K74:K77"/>
    <mergeCell ref="N62:N65"/>
    <mergeCell ref="O62:O65"/>
    <mergeCell ref="P62:P65"/>
    <mergeCell ref="Q62:Q65"/>
    <mergeCell ref="R62:R65"/>
    <mergeCell ref="C70:C73"/>
    <mergeCell ref="D70:D73"/>
    <mergeCell ref="I70:I73"/>
    <mergeCell ref="K70:K73"/>
    <mergeCell ref="M70:M73"/>
    <mergeCell ref="M74:M77"/>
    <mergeCell ref="N74:N77"/>
    <mergeCell ref="O74:O77"/>
    <mergeCell ref="P74:P77"/>
    <mergeCell ref="Q74:Q77"/>
    <mergeCell ref="R74:R77"/>
    <mergeCell ref="N70:N73"/>
    <mergeCell ref="O70:O73"/>
    <mergeCell ref="P70:P73"/>
    <mergeCell ref="Q70:Q73"/>
    <mergeCell ref="R70:R73"/>
    <mergeCell ref="O58:O61"/>
    <mergeCell ref="P58:P61"/>
    <mergeCell ref="Q58:Q61"/>
    <mergeCell ref="R58:R61"/>
    <mergeCell ref="C62:C65"/>
    <mergeCell ref="D62:D65"/>
    <mergeCell ref="I62:I65"/>
    <mergeCell ref="J62:J65"/>
    <mergeCell ref="K62:K65"/>
    <mergeCell ref="M62:M65"/>
    <mergeCell ref="C58:C61"/>
    <mergeCell ref="D58:D61"/>
    <mergeCell ref="I58:I61"/>
    <mergeCell ref="K58:K61"/>
    <mergeCell ref="M58:M61"/>
    <mergeCell ref="N58:N61"/>
    <mergeCell ref="O43:O46"/>
    <mergeCell ref="P43:P46"/>
    <mergeCell ref="Q43:Q46"/>
    <mergeCell ref="M54:M57"/>
    <mergeCell ref="N54:N57"/>
    <mergeCell ref="O54:O57"/>
    <mergeCell ref="P54:P57"/>
    <mergeCell ref="Q54:Q57"/>
    <mergeCell ref="R54:R57"/>
    <mergeCell ref="N47:N53"/>
    <mergeCell ref="O47:O53"/>
    <mergeCell ref="P47:P53"/>
    <mergeCell ref="Q47:Q53"/>
    <mergeCell ref="R47:R53"/>
    <mergeCell ref="I39:I42"/>
    <mergeCell ref="K39:K42"/>
    <mergeCell ref="M39:M42"/>
    <mergeCell ref="N39:N42"/>
    <mergeCell ref="C54:C57"/>
    <mergeCell ref="D54:D57"/>
    <mergeCell ref="I54:I57"/>
    <mergeCell ref="J54:J57"/>
    <mergeCell ref="K54:K57"/>
    <mergeCell ref="N43:N46"/>
    <mergeCell ref="R35:R38"/>
    <mergeCell ref="N28:N34"/>
    <mergeCell ref="O28:O34"/>
    <mergeCell ref="P28:P34"/>
    <mergeCell ref="Q28:Q34"/>
    <mergeCell ref="R28:R34"/>
    <mergeCell ref="R43:R46"/>
    <mergeCell ref="C47:C53"/>
    <mergeCell ref="D47:D53"/>
    <mergeCell ref="I47:I53"/>
    <mergeCell ref="K47:K53"/>
    <mergeCell ref="M47:M53"/>
    <mergeCell ref="O39:O42"/>
    <mergeCell ref="P39:P42"/>
    <mergeCell ref="Q39:Q42"/>
    <mergeCell ref="R39:R42"/>
    <mergeCell ref="C43:C46"/>
    <mergeCell ref="D43:D46"/>
    <mergeCell ref="I43:I46"/>
    <mergeCell ref="J43:J46"/>
    <mergeCell ref="K43:K46"/>
    <mergeCell ref="M43:M46"/>
    <mergeCell ref="C39:C42"/>
    <mergeCell ref="D39:D42"/>
    <mergeCell ref="C35:C38"/>
    <mergeCell ref="D35:D38"/>
    <mergeCell ref="I35:I38"/>
    <mergeCell ref="J35:J38"/>
    <mergeCell ref="K35:K38"/>
    <mergeCell ref="N23:N27"/>
    <mergeCell ref="O23:O27"/>
    <mergeCell ref="P23:P27"/>
    <mergeCell ref="Q23:Q27"/>
    <mergeCell ref="M35:M38"/>
    <mergeCell ref="N35:N38"/>
    <mergeCell ref="O35:O38"/>
    <mergeCell ref="P35:P38"/>
    <mergeCell ref="Q35:Q38"/>
    <mergeCell ref="R23:R27"/>
    <mergeCell ref="C28:C34"/>
    <mergeCell ref="D28:D34"/>
    <mergeCell ref="I28:I34"/>
    <mergeCell ref="K28:K34"/>
    <mergeCell ref="M28:M34"/>
    <mergeCell ref="O18:O22"/>
    <mergeCell ref="P18:P22"/>
    <mergeCell ref="Q18:Q22"/>
    <mergeCell ref="R18:R22"/>
    <mergeCell ref="C23:C27"/>
    <mergeCell ref="D23:D27"/>
    <mergeCell ref="I23:I27"/>
    <mergeCell ref="J23:J27"/>
    <mergeCell ref="K23:K27"/>
    <mergeCell ref="M23:M27"/>
    <mergeCell ref="C18:C22"/>
    <mergeCell ref="D18:D22"/>
    <mergeCell ref="I18:I22"/>
    <mergeCell ref="K18:K22"/>
    <mergeCell ref="M18:M22"/>
    <mergeCell ref="N18:N22"/>
    <mergeCell ref="M13:M17"/>
    <mergeCell ref="N13:N17"/>
    <mergeCell ref="O13:O17"/>
    <mergeCell ref="P13:P17"/>
    <mergeCell ref="Q13:Q17"/>
    <mergeCell ref="R13:R17"/>
    <mergeCell ref="N6:N12"/>
    <mergeCell ref="O6:O12"/>
    <mergeCell ref="P6:P12"/>
    <mergeCell ref="Q6:Q12"/>
    <mergeCell ref="R6:R12"/>
    <mergeCell ref="M6:M12"/>
    <mergeCell ref="C13:C17"/>
    <mergeCell ref="D13:D17"/>
    <mergeCell ref="I13:I17"/>
    <mergeCell ref="J13:J17"/>
    <mergeCell ref="K13:K17"/>
    <mergeCell ref="C2:K2"/>
    <mergeCell ref="C6:C12"/>
    <mergeCell ref="D6:D12"/>
    <mergeCell ref="I6:I12"/>
    <mergeCell ref="K6:K12"/>
  </mergeCells>
  <dataValidations count="3">
    <dataValidation allowBlank="1" showInputMessage="1" showErrorMessage="1" promptTitle="Planned Preventive Maintenance" prompt="Planned Preventative work generated out of SAP." sqref="R18:R27 R58:R62 R39:R43 R70:R71" xr:uid="{F1326706-0EF3-424E-BC3B-44A392266B97}"/>
    <dataValidation allowBlank="1" showInputMessage="1" showErrorMessage="1" promptTitle="Planned Lubrication" prompt="Planned Lubrication work._x000a_" sqref="R6 R35 R28 R47 R54:R57 R13:R17" xr:uid="{9675814F-0C3E-4B57-A2C3-FB113AA5F5EA}"/>
    <dataValidation type="list" allowBlank="1" showInputMessage="1" showErrorMessage="1" sqref="F74:G75 F78:G78 F86:G87 F82:G83 F6:G71" xr:uid="{12149DC0-BF00-43AA-9C31-908C16F50CF4}">
      <formula1>#REF!</formula1>
    </dataValidation>
  </dataValidations>
  <printOptions horizontalCentered="1"/>
  <pageMargins left="0.23622047244094491" right="0.23622047244094491" top="0.19685039370078741" bottom="0.39370078740157483" header="0.15748031496062992" footer="0.19685039370078741"/>
  <pageSetup paperSize="9" scale="75" fitToHeight="0" orientation="landscape" r:id="rId1"/>
  <headerFooter>
    <oddFooter>&amp;L&amp;8&amp;A : PM Master Plan&amp;R&amp;8Page &amp;P / &amp;N</oddFooter>
  </headerFooter>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C8549-5F3E-429A-BBC2-4082C8DC6B57}">
  <sheetPr>
    <tabColor rgb="FFFFC000"/>
    <pageSetUpPr fitToPage="1"/>
  </sheetPr>
  <dimension ref="A1:Z20"/>
  <sheetViews>
    <sheetView zoomScaleNormal="100" workbookViewId="0">
      <pane xSplit="2" ySplit="5" topLeftCell="C6" activePane="bottomRight" state="frozen"/>
      <selection activeCell="A276" sqref="A276:XFD277"/>
      <selection pane="topRight" activeCell="A276" sqref="A276:XFD277"/>
      <selection pane="bottomLeft" activeCell="A276" sqref="A276:XFD277"/>
      <selection pane="bottomRight" activeCell="I33" sqref="I33"/>
    </sheetView>
  </sheetViews>
  <sheetFormatPr defaultColWidth="9.140625" defaultRowHeight="12.75" outlineLevelCol="1"/>
  <cols>
    <col min="1" max="1" width="6.5703125" style="1" customWidth="1"/>
    <col min="2" max="2" width="29.42578125" style="2" customWidth="1"/>
    <col min="3" max="3" width="17" style="278" customWidth="1"/>
    <col min="4" max="4" width="12.140625" style="278" customWidth="1"/>
    <col min="5" max="5" width="9.7109375" style="43" customWidth="1"/>
    <col min="6" max="7" width="6.7109375" style="43" customWidth="1"/>
    <col min="8" max="8" width="12.85546875" style="43" customWidth="1"/>
    <col min="9" max="9" width="10.28515625" style="4" customWidth="1"/>
    <col min="10" max="10" width="60.28515625" style="4" customWidth="1"/>
    <col min="11" max="11" width="10.42578125" style="3" customWidth="1"/>
    <col min="12" max="12" width="18" style="52" hidden="1" customWidth="1" outlineLevel="1"/>
    <col min="13" max="13" width="7.140625" style="3" customWidth="1" collapsed="1"/>
    <col min="14" max="14" width="7.140625" style="3" customWidth="1"/>
    <col min="15" max="15" width="7.5703125" style="3" customWidth="1" collapsed="1"/>
    <col min="16" max="16" width="7.5703125" style="3" customWidth="1"/>
    <col min="17" max="17" width="8.85546875" style="3" customWidth="1"/>
    <col min="18" max="18" width="9" style="4" customWidth="1"/>
    <col min="19" max="19" width="19.28515625" style="52" customWidth="1"/>
    <col min="20" max="20" width="8.7109375" style="3" customWidth="1"/>
    <col min="21" max="21" width="7.7109375" style="3" customWidth="1"/>
    <col min="22" max="22" width="11.140625" style="276" customWidth="1"/>
    <col min="23" max="23" width="11.140625" style="298" customWidth="1"/>
    <col min="24" max="24" width="15.7109375" style="4" hidden="1" customWidth="1"/>
    <col min="25" max="25" width="15.7109375" style="3" customWidth="1"/>
    <col min="26" max="26" width="10.85546875" style="3" customWidth="1"/>
    <col min="27" max="16384" width="9.140625" style="4"/>
  </cols>
  <sheetData>
    <row r="1" spans="1:23" ht="13.5" thickBot="1"/>
    <row r="2" spans="1:23" ht="30" customHeight="1" thickBot="1">
      <c r="C2" s="4130" t="s">
        <v>1007</v>
      </c>
      <c r="D2" s="4131"/>
      <c r="E2" s="4131"/>
      <c r="F2" s="4131"/>
      <c r="G2" s="4131"/>
      <c r="H2" s="4131"/>
      <c r="I2" s="4131"/>
      <c r="J2" s="4131"/>
      <c r="K2" s="4132"/>
      <c r="M2" s="4"/>
      <c r="N2" s="4"/>
      <c r="O2" s="4"/>
      <c r="P2" s="4"/>
      <c r="Q2" s="4"/>
    </row>
    <row r="4" spans="1:23">
      <c r="K4" s="5"/>
      <c r="L4" s="53"/>
      <c r="M4" s="5"/>
      <c r="N4" s="5"/>
      <c r="O4" s="5"/>
      <c r="P4" s="5"/>
      <c r="Q4" s="5"/>
    </row>
    <row r="5" spans="1:23" ht="14.25" customHeight="1" thickBot="1">
      <c r="A5" s="66" t="s">
        <v>0</v>
      </c>
      <c r="B5" s="66" t="s">
        <v>1</v>
      </c>
      <c r="C5" s="77" t="s">
        <v>44</v>
      </c>
      <c r="D5" s="77" t="s">
        <v>62</v>
      </c>
      <c r="E5" s="77" t="s">
        <v>537</v>
      </c>
      <c r="F5" s="77" t="s">
        <v>527</v>
      </c>
      <c r="G5" s="77" t="s">
        <v>535</v>
      </c>
      <c r="H5" s="77" t="s">
        <v>45</v>
      </c>
      <c r="I5" s="66" t="s">
        <v>2</v>
      </c>
      <c r="J5" s="66" t="s">
        <v>3</v>
      </c>
      <c r="K5" s="66" t="s">
        <v>4</v>
      </c>
      <c r="L5" s="66" t="s">
        <v>5</v>
      </c>
      <c r="M5" s="66" t="s">
        <v>51</v>
      </c>
      <c r="N5" s="66" t="s">
        <v>52</v>
      </c>
      <c r="O5" s="66" t="s">
        <v>54</v>
      </c>
      <c r="P5" s="66" t="s">
        <v>50</v>
      </c>
      <c r="Q5" s="66" t="s">
        <v>53</v>
      </c>
      <c r="R5" s="66" t="s">
        <v>382</v>
      </c>
      <c r="S5" s="228" t="s">
        <v>527</v>
      </c>
      <c r="T5" s="3" t="s">
        <v>535</v>
      </c>
      <c r="U5" s="3" t="s">
        <v>527</v>
      </c>
      <c r="V5" s="276" t="s">
        <v>534</v>
      </c>
      <c r="W5" s="298" t="s">
        <v>532</v>
      </c>
    </row>
    <row r="6" spans="1:23">
      <c r="A6" s="331" t="s">
        <v>1008</v>
      </c>
      <c r="B6" s="332" t="s">
        <v>1009</v>
      </c>
      <c r="C6" s="4112">
        <v>362971</v>
      </c>
      <c r="D6" s="4109">
        <v>4293</v>
      </c>
      <c r="E6" s="372" t="s">
        <v>846</v>
      </c>
      <c r="F6" s="344" t="s">
        <v>32</v>
      </c>
      <c r="G6" s="345" t="s">
        <v>697</v>
      </c>
      <c r="H6" s="362" t="str">
        <f>A6&amp;"-"&amp;E6&amp;F6&amp;"-"&amp;G6</f>
        <v>CZ-QI-EE</v>
      </c>
      <c r="I6" s="376" t="s">
        <v>1012</v>
      </c>
      <c r="J6" s="333" t="s">
        <v>1013</v>
      </c>
      <c r="K6" s="286">
        <v>90</v>
      </c>
      <c r="L6" s="376"/>
      <c r="M6" s="286" t="s">
        <v>80</v>
      </c>
      <c r="N6" s="286"/>
      <c r="O6" s="286">
        <v>60</v>
      </c>
      <c r="P6" s="286">
        <v>2</v>
      </c>
      <c r="Q6" s="286">
        <f>O6*P6</f>
        <v>120</v>
      </c>
      <c r="R6" s="896" t="s">
        <v>383</v>
      </c>
      <c r="S6" s="330"/>
      <c r="V6" s="3"/>
      <c r="W6" s="3"/>
    </row>
    <row r="7" spans="1:23">
      <c r="A7" s="328" t="s">
        <v>1008</v>
      </c>
      <c r="B7" s="315" t="s">
        <v>1009</v>
      </c>
      <c r="C7" s="4802"/>
      <c r="D7" s="4801"/>
      <c r="E7" s="363" t="s">
        <v>846</v>
      </c>
      <c r="F7" s="347" t="s">
        <v>32</v>
      </c>
      <c r="G7" s="345" t="s">
        <v>697</v>
      </c>
      <c r="H7" s="362" t="str">
        <f>A7&amp;"-"&amp;E7&amp;F7&amp;"-"&amp;G7</f>
        <v>CZ-QI-EE</v>
      </c>
      <c r="I7" s="357" t="s">
        <v>1012</v>
      </c>
      <c r="J7" s="358" t="s">
        <v>1014</v>
      </c>
      <c r="K7" s="302">
        <v>90</v>
      </c>
      <c r="L7" s="369"/>
      <c r="M7" s="302" t="s">
        <v>80</v>
      </c>
      <c r="N7" s="302"/>
      <c r="O7" s="302">
        <v>60</v>
      </c>
      <c r="P7" s="302">
        <v>2</v>
      </c>
      <c r="Q7" s="302">
        <f t="shared" ref="Q7" si="0">O7*P7</f>
        <v>120</v>
      </c>
      <c r="R7" s="896" t="s">
        <v>383</v>
      </c>
      <c r="S7" s="330"/>
      <c r="V7" s="3"/>
      <c r="W7" s="3"/>
    </row>
    <row r="8" spans="1:23">
      <c r="A8" s="900" t="s">
        <v>1008</v>
      </c>
      <c r="B8" s="901" t="s">
        <v>1009</v>
      </c>
      <c r="C8" s="902">
        <v>362972</v>
      </c>
      <c r="D8" s="903">
        <v>4294</v>
      </c>
      <c r="E8" s="904" t="s">
        <v>846</v>
      </c>
      <c r="F8" s="905" t="s">
        <v>9</v>
      </c>
      <c r="G8" s="905" t="s">
        <v>697</v>
      </c>
      <c r="H8" s="903" t="str">
        <f>A8&amp;"-"&amp;E8&amp;F8&amp;"-"&amp;G8</f>
        <v>CZ-QC-EE</v>
      </c>
      <c r="I8" s="906" t="s">
        <v>1012</v>
      </c>
      <c r="J8" s="907" t="s">
        <v>1015</v>
      </c>
      <c r="K8" s="908">
        <v>90</v>
      </c>
      <c r="L8" s="909"/>
      <c r="M8" s="908" t="s">
        <v>80</v>
      </c>
      <c r="N8" s="908"/>
      <c r="O8" s="908">
        <v>60</v>
      </c>
      <c r="P8" s="908">
        <v>2</v>
      </c>
      <c r="Q8" s="908">
        <f t="shared" ref="Q8:Q14" si="1">O8*P8</f>
        <v>120</v>
      </c>
      <c r="R8" s="899" t="s">
        <v>384</v>
      </c>
      <c r="S8" s="330"/>
      <c r="V8" s="3"/>
      <c r="W8" s="3"/>
    </row>
    <row r="9" spans="1:23">
      <c r="A9" s="897" t="s">
        <v>1008</v>
      </c>
      <c r="B9" s="337" t="s">
        <v>1010</v>
      </c>
      <c r="C9" s="4793">
        <v>362973</v>
      </c>
      <c r="D9" s="4795">
        <v>4293</v>
      </c>
      <c r="E9" s="375" t="s">
        <v>846</v>
      </c>
      <c r="F9" s="347" t="s">
        <v>32</v>
      </c>
      <c r="G9" s="347" t="s">
        <v>697</v>
      </c>
      <c r="H9" s="348" t="str">
        <f t="shared" ref="H9:H10" si="2">A9&amp;"-"&amp;E9&amp;F9&amp;"-"&amp;G9</f>
        <v>CZ-QI-EE</v>
      </c>
      <c r="I9" s="311" t="s">
        <v>1012</v>
      </c>
      <c r="J9" s="360" t="s">
        <v>1013</v>
      </c>
      <c r="K9" s="312">
        <v>90</v>
      </c>
      <c r="L9" s="313"/>
      <c r="M9" s="312" t="s">
        <v>80</v>
      </c>
      <c r="N9" s="312"/>
      <c r="O9" s="312">
        <v>60</v>
      </c>
      <c r="P9" s="312">
        <v>2</v>
      </c>
      <c r="Q9" s="312">
        <f t="shared" si="1"/>
        <v>120</v>
      </c>
      <c r="R9" s="896" t="s">
        <v>383</v>
      </c>
      <c r="S9" s="330"/>
      <c r="V9" s="3"/>
      <c r="W9" s="3"/>
    </row>
    <row r="10" spans="1:23">
      <c r="A10" s="328" t="s">
        <v>1008</v>
      </c>
      <c r="B10" s="315" t="s">
        <v>1010</v>
      </c>
      <c r="C10" s="4802"/>
      <c r="D10" s="4801"/>
      <c r="E10" s="363" t="s">
        <v>846</v>
      </c>
      <c r="F10" s="347" t="s">
        <v>32</v>
      </c>
      <c r="G10" s="345" t="s">
        <v>697</v>
      </c>
      <c r="H10" s="362" t="str">
        <f t="shared" si="2"/>
        <v>CZ-QI-EE</v>
      </c>
      <c r="I10" s="358" t="s">
        <v>1012</v>
      </c>
      <c r="J10" s="358" t="s">
        <v>1014</v>
      </c>
      <c r="K10" s="302">
        <v>90</v>
      </c>
      <c r="L10" s="369"/>
      <c r="M10" s="302" t="s">
        <v>80</v>
      </c>
      <c r="N10" s="302"/>
      <c r="O10" s="302">
        <v>60</v>
      </c>
      <c r="P10" s="302">
        <v>2</v>
      </c>
      <c r="Q10" s="302">
        <f t="shared" si="1"/>
        <v>120</v>
      </c>
      <c r="R10" s="896" t="s">
        <v>383</v>
      </c>
      <c r="S10" s="330"/>
      <c r="V10" s="3"/>
      <c r="W10" s="3"/>
    </row>
    <row r="11" spans="1:23">
      <c r="A11" s="900" t="s">
        <v>1008</v>
      </c>
      <c r="B11" s="901" t="s">
        <v>1010</v>
      </c>
      <c r="C11" s="902">
        <v>362974</v>
      </c>
      <c r="D11" s="903">
        <v>4294</v>
      </c>
      <c r="E11" s="904" t="s">
        <v>846</v>
      </c>
      <c r="F11" s="898" t="s">
        <v>9</v>
      </c>
      <c r="G11" s="905" t="s">
        <v>697</v>
      </c>
      <c r="H11" s="903" t="str">
        <f>A11&amp;"-"&amp;E11&amp;F11&amp;"-"&amp;G11</f>
        <v>CZ-QC-EE</v>
      </c>
      <c r="I11" s="906" t="s">
        <v>1012</v>
      </c>
      <c r="J11" s="906" t="s">
        <v>1015</v>
      </c>
      <c r="K11" s="908">
        <v>90</v>
      </c>
      <c r="L11" s="909"/>
      <c r="M11" s="908" t="s">
        <v>80</v>
      </c>
      <c r="N11" s="908"/>
      <c r="O11" s="908">
        <v>60</v>
      </c>
      <c r="P11" s="908">
        <v>2</v>
      </c>
      <c r="Q11" s="908">
        <f t="shared" si="1"/>
        <v>120</v>
      </c>
      <c r="R11" s="899" t="s">
        <v>384</v>
      </c>
      <c r="S11" s="330"/>
      <c r="V11" s="3"/>
      <c r="W11" s="3"/>
    </row>
    <row r="12" spans="1:23">
      <c r="A12" s="897" t="s">
        <v>1008</v>
      </c>
      <c r="B12" s="337" t="s">
        <v>1011</v>
      </c>
      <c r="C12" s="4793">
        <v>362975</v>
      </c>
      <c r="D12" s="4795">
        <v>4293</v>
      </c>
      <c r="E12" s="375" t="s">
        <v>846</v>
      </c>
      <c r="F12" s="347" t="s">
        <v>32</v>
      </c>
      <c r="G12" s="347" t="s">
        <v>697</v>
      </c>
      <c r="H12" s="348" t="str">
        <f t="shared" ref="H12:H13" si="3">A12&amp;"-"&amp;E12&amp;F12&amp;"-"&amp;G12</f>
        <v>CZ-QI-EE</v>
      </c>
      <c r="I12" s="311" t="s">
        <v>1012</v>
      </c>
      <c r="J12" s="311" t="s">
        <v>1013</v>
      </c>
      <c r="K12" s="312">
        <v>90</v>
      </c>
      <c r="L12" s="313"/>
      <c r="M12" s="312" t="s">
        <v>80</v>
      </c>
      <c r="N12" s="312"/>
      <c r="O12" s="312">
        <v>60</v>
      </c>
      <c r="P12" s="312">
        <v>2</v>
      </c>
      <c r="Q12" s="312">
        <f t="shared" si="1"/>
        <v>120</v>
      </c>
      <c r="R12" s="314" t="s">
        <v>383</v>
      </c>
      <c r="S12" s="305"/>
      <c r="V12" s="3"/>
      <c r="W12" s="3"/>
    </row>
    <row r="13" spans="1:23">
      <c r="A13" s="328" t="s">
        <v>1008</v>
      </c>
      <c r="B13" s="315" t="s">
        <v>1011</v>
      </c>
      <c r="C13" s="4802"/>
      <c r="D13" s="4801"/>
      <c r="E13" s="891" t="s">
        <v>846</v>
      </c>
      <c r="F13" s="888" t="s">
        <v>32</v>
      </c>
      <c r="G13" s="889" t="s">
        <v>697</v>
      </c>
      <c r="H13" s="890" t="str">
        <f t="shared" si="3"/>
        <v>CZ-QI-EE</v>
      </c>
      <c r="I13" s="892" t="s">
        <v>1012</v>
      </c>
      <c r="J13" s="892" t="s">
        <v>1014</v>
      </c>
      <c r="K13" s="893">
        <v>90</v>
      </c>
      <c r="L13" s="894"/>
      <c r="M13" s="893" t="s">
        <v>80</v>
      </c>
      <c r="N13" s="893"/>
      <c r="O13" s="302">
        <v>60</v>
      </c>
      <c r="P13" s="893">
        <v>2</v>
      </c>
      <c r="Q13" s="893">
        <f t="shared" si="1"/>
        <v>120</v>
      </c>
      <c r="R13" s="895" t="s">
        <v>383</v>
      </c>
      <c r="S13" s="305"/>
      <c r="V13" s="3"/>
      <c r="W13" s="3"/>
    </row>
    <row r="14" spans="1:23">
      <c r="A14" s="900" t="s">
        <v>1008</v>
      </c>
      <c r="B14" s="901" t="s">
        <v>1011</v>
      </c>
      <c r="C14" s="902">
        <v>362976</v>
      </c>
      <c r="D14" s="903">
        <v>4294</v>
      </c>
      <c r="E14" s="904" t="s">
        <v>846</v>
      </c>
      <c r="F14" s="898" t="s">
        <v>9</v>
      </c>
      <c r="G14" s="905" t="s">
        <v>697</v>
      </c>
      <c r="H14" s="903" t="str">
        <f>A14&amp;"-"&amp;E14&amp;F14&amp;"-"&amp;G14</f>
        <v>CZ-QC-EE</v>
      </c>
      <c r="I14" s="906" t="s">
        <v>1012</v>
      </c>
      <c r="J14" s="906" t="s">
        <v>1015</v>
      </c>
      <c r="K14" s="908">
        <v>90</v>
      </c>
      <c r="L14" s="909"/>
      <c r="M14" s="908" t="s">
        <v>80</v>
      </c>
      <c r="N14" s="908"/>
      <c r="O14" s="908">
        <v>60</v>
      </c>
      <c r="P14" s="908">
        <v>2</v>
      </c>
      <c r="Q14" s="908">
        <f t="shared" si="1"/>
        <v>120</v>
      </c>
      <c r="R14" s="2269" t="s">
        <v>384</v>
      </c>
      <c r="S14" s="305"/>
      <c r="V14" s="3"/>
      <c r="W14" s="3"/>
    </row>
    <row r="15" spans="1:23">
      <c r="A15" s="2270" t="s">
        <v>1008</v>
      </c>
      <c r="B15" s="2271" t="s">
        <v>1009</v>
      </c>
      <c r="C15" s="4793">
        <v>365292</v>
      </c>
      <c r="D15" s="4795">
        <v>5954</v>
      </c>
      <c r="E15" s="4795" t="s">
        <v>718</v>
      </c>
      <c r="F15" s="4797" t="s">
        <v>32</v>
      </c>
      <c r="G15" s="4797" t="s">
        <v>536</v>
      </c>
      <c r="H15" s="4795" t="str">
        <f>A15&amp;"-"&amp;E15&amp;F15&amp;"-"&amp;G15</f>
        <v>CZ-YI-ME</v>
      </c>
      <c r="I15" s="4789" t="s">
        <v>1590</v>
      </c>
      <c r="J15" s="2273" t="s">
        <v>1588</v>
      </c>
      <c r="K15" s="4789">
        <v>365</v>
      </c>
      <c r="L15" s="2272"/>
      <c r="M15" s="4799" t="s">
        <v>80</v>
      </c>
      <c r="N15" s="4789"/>
      <c r="O15" s="4789">
        <f>60*4</f>
        <v>240</v>
      </c>
      <c r="P15" s="4789">
        <v>2</v>
      </c>
      <c r="Q15" s="4789">
        <f>O15*P15</f>
        <v>480</v>
      </c>
      <c r="R15" s="4791" t="s">
        <v>385</v>
      </c>
    </row>
    <row r="16" spans="1:23">
      <c r="A16" s="900" t="s">
        <v>1008</v>
      </c>
      <c r="B16" s="901" t="s">
        <v>1009</v>
      </c>
      <c r="C16" s="4794"/>
      <c r="D16" s="4796"/>
      <c r="E16" s="4796"/>
      <c r="F16" s="4798"/>
      <c r="G16" s="4798"/>
      <c r="H16" s="4796"/>
      <c r="I16" s="4790"/>
      <c r="J16" s="906" t="s">
        <v>1589</v>
      </c>
      <c r="K16" s="4790"/>
      <c r="L16" s="909"/>
      <c r="M16" s="4800"/>
      <c r="N16" s="4790"/>
      <c r="O16" s="4790"/>
      <c r="P16" s="4790"/>
      <c r="Q16" s="4790"/>
      <c r="R16" s="4792"/>
    </row>
    <row r="17" spans="1:18">
      <c r="A17" s="2270" t="s">
        <v>1008</v>
      </c>
      <c r="B17" s="315" t="s">
        <v>1010</v>
      </c>
      <c r="C17" s="4793">
        <v>365293</v>
      </c>
      <c r="D17" s="4795">
        <v>5955</v>
      </c>
      <c r="E17" s="4795" t="s">
        <v>718</v>
      </c>
      <c r="F17" s="4797" t="s">
        <v>32</v>
      </c>
      <c r="G17" s="4797" t="s">
        <v>536</v>
      </c>
      <c r="H17" s="4795" t="str">
        <f>A17&amp;"-"&amp;E17&amp;F17&amp;"-"&amp;G17</f>
        <v>CZ-YI-ME</v>
      </c>
      <c r="I17" s="4789" t="s">
        <v>1591</v>
      </c>
      <c r="J17" s="2273" t="s">
        <v>1588</v>
      </c>
      <c r="K17" s="4789">
        <v>365</v>
      </c>
      <c r="L17" s="2272"/>
      <c r="M17" s="4799" t="s">
        <v>80</v>
      </c>
      <c r="N17" s="4789"/>
      <c r="O17" s="4789">
        <f>60*4</f>
        <v>240</v>
      </c>
      <c r="P17" s="4789">
        <v>2</v>
      </c>
      <c r="Q17" s="4789">
        <f>O17*P17</f>
        <v>480</v>
      </c>
      <c r="R17" s="4791" t="s">
        <v>385</v>
      </c>
    </row>
    <row r="18" spans="1:18">
      <c r="A18" s="900" t="s">
        <v>1008</v>
      </c>
      <c r="B18" s="315" t="s">
        <v>1010</v>
      </c>
      <c r="C18" s="4794"/>
      <c r="D18" s="4796"/>
      <c r="E18" s="4796"/>
      <c r="F18" s="4798"/>
      <c r="G18" s="4798"/>
      <c r="H18" s="4796"/>
      <c r="I18" s="4790"/>
      <c r="J18" s="906" t="s">
        <v>1589</v>
      </c>
      <c r="K18" s="4790"/>
      <c r="L18" s="909"/>
      <c r="M18" s="4800"/>
      <c r="N18" s="4790"/>
      <c r="O18" s="4790"/>
      <c r="P18" s="4790"/>
      <c r="Q18" s="4790"/>
      <c r="R18" s="4792"/>
    </row>
    <row r="19" spans="1:18">
      <c r="A19" s="2270" t="s">
        <v>1008</v>
      </c>
      <c r="B19" s="315" t="s">
        <v>1011</v>
      </c>
      <c r="C19" s="4793">
        <v>365294</v>
      </c>
      <c r="D19" s="4795">
        <v>5956</v>
      </c>
      <c r="E19" s="4795" t="s">
        <v>718</v>
      </c>
      <c r="F19" s="4797" t="s">
        <v>32</v>
      </c>
      <c r="G19" s="4797" t="s">
        <v>536</v>
      </c>
      <c r="H19" s="4795" t="str">
        <f>A19&amp;"-"&amp;E19&amp;F19&amp;"-"&amp;G19</f>
        <v>CZ-YI-ME</v>
      </c>
      <c r="I19" s="4789" t="s">
        <v>1592</v>
      </c>
      <c r="J19" s="2273" t="s">
        <v>1588</v>
      </c>
      <c r="K19" s="4789">
        <v>365</v>
      </c>
      <c r="L19" s="2272"/>
      <c r="M19" s="4799" t="s">
        <v>80</v>
      </c>
      <c r="N19" s="4789"/>
      <c r="O19" s="4789">
        <f>60*4</f>
        <v>240</v>
      </c>
      <c r="P19" s="4789">
        <v>2</v>
      </c>
      <c r="Q19" s="4789">
        <f>O19*P19</f>
        <v>480</v>
      </c>
      <c r="R19" s="4791" t="s">
        <v>385</v>
      </c>
    </row>
    <row r="20" spans="1:18">
      <c r="A20" s="900" t="s">
        <v>1008</v>
      </c>
      <c r="B20" s="901" t="s">
        <v>1011</v>
      </c>
      <c r="C20" s="4794"/>
      <c r="D20" s="4796"/>
      <c r="E20" s="4796"/>
      <c r="F20" s="4798"/>
      <c r="G20" s="4798"/>
      <c r="H20" s="4796"/>
      <c r="I20" s="4790"/>
      <c r="J20" s="906" t="s">
        <v>1589</v>
      </c>
      <c r="K20" s="4790"/>
      <c r="L20" s="909"/>
      <c r="M20" s="4800"/>
      <c r="N20" s="4790"/>
      <c r="O20" s="4790"/>
      <c r="P20" s="4790"/>
      <c r="Q20" s="4790"/>
      <c r="R20" s="4792"/>
    </row>
  </sheetData>
  <autoFilter ref="A5:W14" xr:uid="{8E98A4E7-B5D3-4D51-9466-F68D8A6F2918}"/>
  <mergeCells count="49">
    <mergeCell ref="C2:K2"/>
    <mergeCell ref="D6:D7"/>
    <mergeCell ref="D9:D10"/>
    <mergeCell ref="D12:D13"/>
    <mergeCell ref="C6:C7"/>
    <mergeCell ref="C9:C10"/>
    <mergeCell ref="C12:C13"/>
    <mergeCell ref="C15:C16"/>
    <mergeCell ref="D15:D16"/>
    <mergeCell ref="K15:K16"/>
    <mergeCell ref="R15:R16"/>
    <mergeCell ref="Q15:Q16"/>
    <mergeCell ref="P15:P16"/>
    <mergeCell ref="O15:O16"/>
    <mergeCell ref="N15:N16"/>
    <mergeCell ref="M15:M16"/>
    <mergeCell ref="I15:I16"/>
    <mergeCell ref="H15:H16"/>
    <mergeCell ref="G15:G16"/>
    <mergeCell ref="F15:F16"/>
    <mergeCell ref="E15:E16"/>
    <mergeCell ref="C17:C18"/>
    <mergeCell ref="D17:D18"/>
    <mergeCell ref="E17:E18"/>
    <mergeCell ref="F17:F18"/>
    <mergeCell ref="G17:G18"/>
    <mergeCell ref="H17:H18"/>
    <mergeCell ref="I17:I18"/>
    <mergeCell ref="K17:K18"/>
    <mergeCell ref="M17:M18"/>
    <mergeCell ref="N17:N18"/>
    <mergeCell ref="H19:H20"/>
    <mergeCell ref="I19:I20"/>
    <mergeCell ref="K19:K20"/>
    <mergeCell ref="M19:M20"/>
    <mergeCell ref="N19:N20"/>
    <mergeCell ref="C19:C20"/>
    <mergeCell ref="D19:D20"/>
    <mergeCell ref="E19:E20"/>
    <mergeCell ref="F19:F20"/>
    <mergeCell ref="G19:G20"/>
    <mergeCell ref="Q19:Q20"/>
    <mergeCell ref="R19:R20"/>
    <mergeCell ref="O17:O18"/>
    <mergeCell ref="P17:P18"/>
    <mergeCell ref="Q17:Q18"/>
    <mergeCell ref="R17:R18"/>
    <mergeCell ref="O19:O20"/>
    <mergeCell ref="P19:P20"/>
  </mergeCells>
  <phoneticPr fontId="60" type="noConversion"/>
  <printOptions horizontalCentered="1"/>
  <pageMargins left="0.23622047244094491" right="0.23622047244094491" top="0.19685039370078741" bottom="0.39370078740157483" header="0.15748031496062992" footer="0.19685039370078741"/>
  <pageSetup paperSize="9" scale="82" fitToHeight="0" orientation="landscape" r:id="rId1"/>
  <headerFooter>
    <oddFooter>&amp;L&amp;8&amp;A : PM Master Plan&amp;R&amp;8Page &amp;P / &amp;N</oddFooter>
  </headerFooter>
  <drawing r:id="rId2"/>
  <legacy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2652D-00A5-4BBE-8AF3-B94BD7614AFF}">
  <sheetPr>
    <tabColor rgb="FFFF0000"/>
    <pageSetUpPr fitToPage="1"/>
  </sheetPr>
  <dimension ref="A1:O282"/>
  <sheetViews>
    <sheetView zoomScaleNormal="100" workbookViewId="0">
      <pane xSplit="2" ySplit="5" topLeftCell="C237" activePane="bottomRight" state="frozen"/>
      <selection activeCell="I39" sqref="I39"/>
      <selection pane="topRight" activeCell="I39" sqref="I39"/>
      <selection pane="bottomLeft" activeCell="I39" sqref="I39"/>
      <selection pane="bottomRight" activeCell="B254" sqref="B254"/>
    </sheetView>
  </sheetViews>
  <sheetFormatPr defaultColWidth="9.140625" defaultRowHeight="12.75" outlineLevelCol="1"/>
  <cols>
    <col min="1" max="1" width="8.28515625" style="1" customWidth="1"/>
    <col min="2" max="2" width="30.42578125" style="2" customWidth="1"/>
    <col min="3" max="3" width="17.42578125" style="43" customWidth="1"/>
    <col min="4" max="4" width="13.85546875" style="43" customWidth="1"/>
    <col min="5" max="5" width="17.140625" style="43" customWidth="1"/>
    <col min="6" max="6" width="27" style="4" customWidth="1"/>
    <col min="7" max="7" width="49.42578125" style="4" customWidth="1"/>
    <col min="8" max="8" width="10.42578125" style="3" customWidth="1"/>
    <col min="9" max="9" width="24.28515625" style="52" hidden="1" customWidth="1" outlineLevel="1"/>
    <col min="10" max="10" width="5.140625" style="3" hidden="1" customWidth="1" outlineLevel="1"/>
    <col min="11" max="11" width="10.42578125" style="3" customWidth="1" collapsed="1"/>
    <col min="12" max="12" width="10.42578125" style="3" customWidth="1"/>
    <col min="13" max="13" width="10.42578125" style="3" customWidth="1" collapsed="1"/>
    <col min="14" max="15" width="10.42578125" style="3" customWidth="1"/>
    <col min="16" max="16384" width="9.140625" style="4"/>
  </cols>
  <sheetData>
    <row r="1" spans="1:15" ht="13.5" thickBot="1"/>
    <row r="2" spans="1:15" ht="30" customHeight="1" thickBot="1">
      <c r="C2" s="4823" t="s">
        <v>55</v>
      </c>
      <c r="D2" s="4824"/>
      <c r="E2" s="4824"/>
      <c r="F2" s="4824"/>
      <c r="G2" s="4824"/>
      <c r="H2" s="4825"/>
      <c r="J2" s="4"/>
      <c r="K2" s="4"/>
      <c r="L2" s="4"/>
      <c r="M2" s="4"/>
      <c r="N2" s="4"/>
      <c r="O2" s="4"/>
    </row>
    <row r="4" spans="1:15">
      <c r="H4" s="5"/>
      <c r="I4" s="53"/>
      <c r="J4" s="5"/>
      <c r="K4" s="5"/>
      <c r="L4" s="5"/>
      <c r="M4" s="5"/>
      <c r="N4" s="5"/>
      <c r="O4" s="5"/>
    </row>
    <row r="5" spans="1:15" ht="14.25" customHeight="1" thickBot="1">
      <c r="A5" s="66" t="s">
        <v>0</v>
      </c>
      <c r="B5" s="66" t="s">
        <v>1</v>
      </c>
      <c r="C5" s="77" t="s">
        <v>44</v>
      </c>
      <c r="D5" s="77" t="s">
        <v>62</v>
      </c>
      <c r="E5" s="77" t="s">
        <v>45</v>
      </c>
      <c r="F5" s="66" t="s">
        <v>2</v>
      </c>
      <c r="G5" s="66" t="s">
        <v>3</v>
      </c>
      <c r="H5" s="66" t="s">
        <v>4</v>
      </c>
      <c r="I5" s="66" t="s">
        <v>5</v>
      </c>
      <c r="J5" s="66"/>
      <c r="K5" s="66" t="s">
        <v>51</v>
      </c>
      <c r="L5" s="66" t="s">
        <v>52</v>
      </c>
      <c r="M5" s="66" t="s">
        <v>54</v>
      </c>
      <c r="N5" s="66" t="s">
        <v>50</v>
      </c>
      <c r="O5" s="66" t="s">
        <v>53</v>
      </c>
    </row>
    <row r="6" spans="1:15">
      <c r="A6" s="75" t="s">
        <v>55</v>
      </c>
      <c r="B6" s="68" t="s">
        <v>56</v>
      </c>
      <c r="C6" s="78">
        <v>356615</v>
      </c>
      <c r="D6" s="47">
        <v>1511</v>
      </c>
      <c r="E6" s="165" t="s">
        <v>63</v>
      </c>
      <c r="F6" s="4809" t="s">
        <v>57</v>
      </c>
      <c r="G6" s="28" t="s">
        <v>58</v>
      </c>
      <c r="H6" s="26">
        <v>30</v>
      </c>
      <c r="I6" s="58"/>
      <c r="J6" s="26"/>
      <c r="K6" s="26" t="s">
        <v>80</v>
      </c>
      <c r="L6" s="26"/>
      <c r="M6" s="26">
        <v>60</v>
      </c>
      <c r="N6" s="26">
        <v>2</v>
      </c>
      <c r="O6" s="79">
        <f>M6*N6</f>
        <v>120</v>
      </c>
    </row>
    <row r="7" spans="1:15">
      <c r="A7" s="76"/>
      <c r="B7" s="70" t="s">
        <v>76</v>
      </c>
      <c r="C7" s="80">
        <v>356615</v>
      </c>
      <c r="D7" s="38">
        <v>1511</v>
      </c>
      <c r="E7" s="166" t="s">
        <v>63</v>
      </c>
      <c r="F7" s="4810"/>
      <c r="G7" s="8" t="s">
        <v>59</v>
      </c>
      <c r="H7" s="13">
        <v>30</v>
      </c>
      <c r="I7" s="33"/>
      <c r="J7" s="13"/>
      <c r="K7" s="13" t="s">
        <v>80</v>
      </c>
      <c r="L7" s="13"/>
      <c r="M7" s="13">
        <v>60</v>
      </c>
      <c r="N7" s="13">
        <v>2</v>
      </c>
      <c r="O7" s="81">
        <f t="shared" ref="O7:O47" si="0">M7*N7</f>
        <v>120</v>
      </c>
    </row>
    <row r="8" spans="1:15">
      <c r="A8" s="76"/>
      <c r="B8" s="71"/>
      <c r="C8" s="80">
        <v>356615</v>
      </c>
      <c r="D8" s="38">
        <v>1511</v>
      </c>
      <c r="E8" s="166" t="s">
        <v>63</v>
      </c>
      <c r="F8" s="4810"/>
      <c r="G8" s="8" t="s">
        <v>60</v>
      </c>
      <c r="H8" s="13">
        <v>30</v>
      </c>
      <c r="I8" s="33"/>
      <c r="J8" s="13"/>
      <c r="K8" s="13" t="s">
        <v>80</v>
      </c>
      <c r="L8" s="13"/>
      <c r="M8" s="13">
        <v>60</v>
      </c>
      <c r="N8" s="13">
        <v>2</v>
      </c>
      <c r="O8" s="81">
        <f t="shared" si="0"/>
        <v>120</v>
      </c>
    </row>
    <row r="9" spans="1:15">
      <c r="A9" s="76"/>
      <c r="B9" s="72"/>
      <c r="C9" s="82">
        <v>356615</v>
      </c>
      <c r="D9" s="44">
        <v>1511</v>
      </c>
      <c r="E9" s="167" t="s">
        <v>63</v>
      </c>
      <c r="F9" s="4827"/>
      <c r="G9" s="9" t="s">
        <v>61</v>
      </c>
      <c r="H9" s="14">
        <v>30</v>
      </c>
      <c r="I9" s="34"/>
      <c r="J9" s="14"/>
      <c r="K9" s="14" t="s">
        <v>80</v>
      </c>
      <c r="L9" s="14"/>
      <c r="M9" s="14">
        <v>60</v>
      </c>
      <c r="N9" s="14">
        <v>2</v>
      </c>
      <c r="O9" s="83">
        <f t="shared" si="0"/>
        <v>120</v>
      </c>
    </row>
    <row r="10" spans="1:15">
      <c r="A10" s="76"/>
      <c r="B10" s="72"/>
      <c r="C10" s="84">
        <v>356615</v>
      </c>
      <c r="D10" s="46">
        <v>1511</v>
      </c>
      <c r="E10" s="168" t="s">
        <v>66</v>
      </c>
      <c r="F10" s="196" t="s">
        <v>64</v>
      </c>
      <c r="G10" s="18" t="s">
        <v>65</v>
      </c>
      <c r="H10" s="17">
        <v>30</v>
      </c>
      <c r="I10" s="55"/>
      <c r="J10" s="17"/>
      <c r="K10" s="17" t="s">
        <v>80</v>
      </c>
      <c r="L10" s="17"/>
      <c r="M10" s="17">
        <v>60</v>
      </c>
      <c r="N10" s="17">
        <v>2</v>
      </c>
      <c r="O10" s="85">
        <f t="shared" si="0"/>
        <v>120</v>
      </c>
    </row>
    <row r="11" spans="1:15">
      <c r="A11" s="76"/>
      <c r="B11" s="72"/>
      <c r="C11" s="86">
        <v>356615</v>
      </c>
      <c r="D11" s="45">
        <v>1530</v>
      </c>
      <c r="E11" s="169" t="s">
        <v>78</v>
      </c>
      <c r="F11" s="4826" t="s">
        <v>67</v>
      </c>
      <c r="G11" s="21" t="s">
        <v>68</v>
      </c>
      <c r="H11" s="12">
        <v>180</v>
      </c>
      <c r="I11" s="56"/>
      <c r="J11" s="12"/>
      <c r="K11" s="12" t="s">
        <v>80</v>
      </c>
      <c r="L11" s="12"/>
      <c r="M11" s="12">
        <v>120</v>
      </c>
      <c r="N11" s="12">
        <v>2</v>
      </c>
      <c r="O11" s="87">
        <f>M11*N11</f>
        <v>240</v>
      </c>
    </row>
    <row r="12" spans="1:15">
      <c r="A12" s="76"/>
      <c r="B12" s="72"/>
      <c r="C12" s="80">
        <v>356615</v>
      </c>
      <c r="D12" s="38">
        <v>1530</v>
      </c>
      <c r="E12" s="166" t="s">
        <v>78</v>
      </c>
      <c r="F12" s="4810"/>
      <c r="G12" s="8" t="s">
        <v>69</v>
      </c>
      <c r="H12" s="13">
        <v>180</v>
      </c>
      <c r="I12" s="33"/>
      <c r="J12" s="13"/>
      <c r="K12" s="13" t="s">
        <v>80</v>
      </c>
      <c r="L12" s="13"/>
      <c r="M12" s="13">
        <v>120</v>
      </c>
      <c r="N12" s="13">
        <v>2</v>
      </c>
      <c r="O12" s="81">
        <f t="shared" si="0"/>
        <v>240</v>
      </c>
    </row>
    <row r="13" spans="1:15">
      <c r="A13" s="76"/>
      <c r="B13" s="72"/>
      <c r="C13" s="80">
        <v>356615</v>
      </c>
      <c r="D13" s="38">
        <v>1530</v>
      </c>
      <c r="E13" s="166" t="s">
        <v>78</v>
      </c>
      <c r="F13" s="4810"/>
      <c r="G13" s="8" t="s">
        <v>70</v>
      </c>
      <c r="H13" s="13">
        <v>180</v>
      </c>
      <c r="I13" s="33"/>
      <c r="J13" s="13"/>
      <c r="K13" s="13" t="s">
        <v>80</v>
      </c>
      <c r="L13" s="13"/>
      <c r="M13" s="13">
        <v>120</v>
      </c>
      <c r="N13" s="13">
        <v>2</v>
      </c>
      <c r="O13" s="81">
        <f t="shared" si="0"/>
        <v>240</v>
      </c>
    </row>
    <row r="14" spans="1:15">
      <c r="A14" s="76"/>
      <c r="B14" s="73"/>
      <c r="C14" s="80">
        <v>356615</v>
      </c>
      <c r="D14" s="38">
        <v>1530</v>
      </c>
      <c r="E14" s="166" t="s">
        <v>78</v>
      </c>
      <c r="F14" s="4810"/>
      <c r="G14" s="8" t="s">
        <v>71</v>
      </c>
      <c r="H14" s="13">
        <v>180</v>
      </c>
      <c r="I14" s="33"/>
      <c r="J14" s="13"/>
      <c r="K14" s="13" t="s">
        <v>80</v>
      </c>
      <c r="L14" s="13"/>
      <c r="M14" s="13">
        <v>120</v>
      </c>
      <c r="N14" s="13">
        <v>2</v>
      </c>
      <c r="O14" s="81">
        <f t="shared" si="0"/>
        <v>240</v>
      </c>
    </row>
    <row r="15" spans="1:15" ht="13.5" thickBot="1">
      <c r="A15" s="148"/>
      <c r="B15" s="177"/>
      <c r="C15" s="88">
        <v>356615</v>
      </c>
      <c r="D15" s="39">
        <v>1530</v>
      </c>
      <c r="E15" s="181" t="s">
        <v>78</v>
      </c>
      <c r="F15" s="4831"/>
      <c r="G15" s="11" t="s">
        <v>72</v>
      </c>
      <c r="H15" s="16">
        <v>180</v>
      </c>
      <c r="I15" s="54"/>
      <c r="J15" s="16"/>
      <c r="K15" s="16" t="s">
        <v>80</v>
      </c>
      <c r="L15" s="16"/>
      <c r="M15" s="16">
        <v>120</v>
      </c>
      <c r="N15" s="16">
        <v>2</v>
      </c>
      <c r="O15" s="89">
        <f t="shared" si="0"/>
        <v>240</v>
      </c>
    </row>
    <row r="16" spans="1:15">
      <c r="A16" s="76"/>
      <c r="B16" s="72" t="s">
        <v>73</v>
      </c>
      <c r="C16" s="90">
        <v>356615</v>
      </c>
      <c r="D16" s="37">
        <v>1511</v>
      </c>
      <c r="E16" s="178" t="s">
        <v>82</v>
      </c>
      <c r="F16" s="4828" t="s">
        <v>57</v>
      </c>
      <c r="G16" s="10" t="s">
        <v>58</v>
      </c>
      <c r="H16" s="15">
        <v>30</v>
      </c>
      <c r="I16" s="180"/>
      <c r="J16" s="15"/>
      <c r="K16" s="15" t="s">
        <v>80</v>
      </c>
      <c r="L16" s="15"/>
      <c r="M16" s="15">
        <v>60</v>
      </c>
      <c r="N16" s="15">
        <v>2</v>
      </c>
      <c r="O16" s="155">
        <f t="shared" si="0"/>
        <v>120</v>
      </c>
    </row>
    <row r="17" spans="1:15">
      <c r="A17" s="76"/>
      <c r="B17" s="72" t="s">
        <v>74</v>
      </c>
      <c r="C17" s="80">
        <v>356615</v>
      </c>
      <c r="D17" s="38">
        <v>1511</v>
      </c>
      <c r="E17" s="166" t="s">
        <v>82</v>
      </c>
      <c r="F17" s="4829"/>
      <c r="G17" s="8" t="s">
        <v>59</v>
      </c>
      <c r="H17" s="13">
        <v>30</v>
      </c>
      <c r="I17" s="33"/>
      <c r="J17" s="13"/>
      <c r="K17" s="13" t="s">
        <v>80</v>
      </c>
      <c r="L17" s="13"/>
      <c r="M17" s="13">
        <v>60</v>
      </c>
      <c r="N17" s="13">
        <v>2</v>
      </c>
      <c r="O17" s="81">
        <f t="shared" si="0"/>
        <v>120</v>
      </c>
    </row>
    <row r="18" spans="1:15">
      <c r="A18" s="76"/>
      <c r="B18" s="72" t="s">
        <v>75</v>
      </c>
      <c r="C18" s="80">
        <v>356615</v>
      </c>
      <c r="D18" s="38">
        <v>1511</v>
      </c>
      <c r="E18" s="166" t="s">
        <v>82</v>
      </c>
      <c r="F18" s="4829"/>
      <c r="G18" s="8" t="s">
        <v>60</v>
      </c>
      <c r="H18" s="13">
        <v>30</v>
      </c>
      <c r="I18" s="33"/>
      <c r="J18" s="13"/>
      <c r="K18" s="13" t="s">
        <v>80</v>
      </c>
      <c r="L18" s="13"/>
      <c r="M18" s="13">
        <v>60</v>
      </c>
      <c r="N18" s="13">
        <v>2</v>
      </c>
      <c r="O18" s="81">
        <f t="shared" si="0"/>
        <v>120</v>
      </c>
    </row>
    <row r="19" spans="1:15">
      <c r="A19" s="76"/>
      <c r="B19" s="72"/>
      <c r="C19" s="82">
        <v>356615</v>
      </c>
      <c r="D19" s="44">
        <v>1511</v>
      </c>
      <c r="E19" s="167" t="s">
        <v>82</v>
      </c>
      <c r="F19" s="4830"/>
      <c r="G19" s="9" t="s">
        <v>61</v>
      </c>
      <c r="H19" s="14">
        <v>30</v>
      </c>
      <c r="I19" s="34"/>
      <c r="J19" s="14"/>
      <c r="K19" s="14" t="s">
        <v>80</v>
      </c>
      <c r="L19" s="14"/>
      <c r="M19" s="14">
        <v>60</v>
      </c>
      <c r="N19" s="14">
        <v>2</v>
      </c>
      <c r="O19" s="83">
        <f t="shared" si="0"/>
        <v>120</v>
      </c>
    </row>
    <row r="20" spans="1:15">
      <c r="A20" s="76"/>
      <c r="B20" s="73"/>
      <c r="C20" s="86">
        <v>356615</v>
      </c>
      <c r="D20" s="45">
        <v>1511</v>
      </c>
      <c r="E20" s="169" t="s">
        <v>66</v>
      </c>
      <c r="F20" s="4826" t="s">
        <v>64</v>
      </c>
      <c r="G20" s="21" t="s">
        <v>77</v>
      </c>
      <c r="H20" s="12">
        <v>30</v>
      </c>
      <c r="I20" s="56"/>
      <c r="J20" s="12"/>
      <c r="K20" s="12" t="s">
        <v>80</v>
      </c>
      <c r="L20" s="12"/>
      <c r="M20" s="12">
        <v>60</v>
      </c>
      <c r="N20" s="12">
        <v>2</v>
      </c>
      <c r="O20" s="87">
        <f t="shared" si="0"/>
        <v>120</v>
      </c>
    </row>
    <row r="21" spans="1:15">
      <c r="A21" s="76"/>
      <c r="B21" s="72"/>
      <c r="C21" s="82">
        <v>356615</v>
      </c>
      <c r="D21" s="44">
        <v>1511</v>
      </c>
      <c r="E21" s="167" t="s">
        <v>66</v>
      </c>
      <c r="F21" s="4827"/>
      <c r="G21" s="9" t="s">
        <v>71</v>
      </c>
      <c r="H21" s="14">
        <v>30</v>
      </c>
      <c r="I21" s="34"/>
      <c r="J21" s="14"/>
      <c r="K21" s="14" t="s">
        <v>80</v>
      </c>
      <c r="L21" s="14"/>
      <c r="M21" s="14">
        <v>60</v>
      </c>
      <c r="N21" s="14">
        <v>2</v>
      </c>
      <c r="O21" s="83">
        <f t="shared" si="0"/>
        <v>120</v>
      </c>
    </row>
    <row r="22" spans="1:15">
      <c r="A22" s="76"/>
      <c r="B22" s="72"/>
      <c r="C22" s="86">
        <v>356615</v>
      </c>
      <c r="D22" s="45">
        <v>1530</v>
      </c>
      <c r="E22" s="169" t="s">
        <v>78</v>
      </c>
      <c r="F22" s="4826" t="s">
        <v>67</v>
      </c>
      <c r="G22" s="21" t="s">
        <v>68</v>
      </c>
      <c r="H22" s="12">
        <v>180</v>
      </c>
      <c r="I22" s="56"/>
      <c r="J22" s="12"/>
      <c r="K22" s="12" t="s">
        <v>80</v>
      </c>
      <c r="L22" s="12"/>
      <c r="M22" s="12">
        <v>120</v>
      </c>
      <c r="N22" s="12">
        <v>2</v>
      </c>
      <c r="O22" s="87">
        <f t="shared" si="0"/>
        <v>240</v>
      </c>
    </row>
    <row r="23" spans="1:15">
      <c r="A23" s="76"/>
      <c r="B23" s="72"/>
      <c r="C23" s="80">
        <v>356615</v>
      </c>
      <c r="D23" s="38">
        <v>1530</v>
      </c>
      <c r="E23" s="166" t="s">
        <v>78</v>
      </c>
      <c r="F23" s="4810"/>
      <c r="G23" s="8" t="s">
        <v>69</v>
      </c>
      <c r="H23" s="13">
        <v>180</v>
      </c>
      <c r="I23" s="33"/>
      <c r="J23" s="13"/>
      <c r="K23" s="13" t="s">
        <v>80</v>
      </c>
      <c r="L23" s="13"/>
      <c r="M23" s="13">
        <v>120</v>
      </c>
      <c r="N23" s="13">
        <v>2</v>
      </c>
      <c r="O23" s="81">
        <f t="shared" si="0"/>
        <v>240</v>
      </c>
    </row>
    <row r="24" spans="1:15">
      <c r="A24" s="76"/>
      <c r="B24" s="72"/>
      <c r="C24" s="80">
        <v>356615</v>
      </c>
      <c r="D24" s="38">
        <v>1530</v>
      </c>
      <c r="E24" s="166" t="s">
        <v>78</v>
      </c>
      <c r="F24" s="4810"/>
      <c r="G24" s="8" t="s">
        <v>79</v>
      </c>
      <c r="H24" s="13">
        <v>180</v>
      </c>
      <c r="I24" s="33"/>
      <c r="J24" s="13"/>
      <c r="K24" s="13" t="s">
        <v>80</v>
      </c>
      <c r="L24" s="13"/>
      <c r="M24" s="13">
        <v>120</v>
      </c>
      <c r="N24" s="13">
        <v>2</v>
      </c>
      <c r="O24" s="81">
        <f t="shared" si="0"/>
        <v>240</v>
      </c>
    </row>
    <row r="25" spans="1:15" ht="13.5" thickBot="1">
      <c r="A25" s="76"/>
      <c r="B25" s="72"/>
      <c r="C25" s="91">
        <v>356615</v>
      </c>
      <c r="D25" s="41">
        <v>1530</v>
      </c>
      <c r="E25" s="170" t="s">
        <v>78</v>
      </c>
      <c r="F25" s="4831"/>
      <c r="G25" s="20" t="s">
        <v>72</v>
      </c>
      <c r="H25" s="19">
        <v>180</v>
      </c>
      <c r="I25" s="57"/>
      <c r="J25" s="19"/>
      <c r="K25" s="19" t="s">
        <v>80</v>
      </c>
      <c r="L25" s="19"/>
      <c r="M25" s="19">
        <v>120</v>
      </c>
      <c r="N25" s="19">
        <v>2</v>
      </c>
      <c r="O25" s="92">
        <f t="shared" si="0"/>
        <v>240</v>
      </c>
    </row>
    <row r="26" spans="1:15">
      <c r="A26" s="67" t="s">
        <v>55</v>
      </c>
      <c r="B26" s="105" t="s">
        <v>81</v>
      </c>
      <c r="C26" s="78"/>
      <c r="D26" s="47">
        <v>1512</v>
      </c>
      <c r="E26" s="138"/>
      <c r="F26" s="62" t="s">
        <v>83</v>
      </c>
      <c r="G26" s="114" t="s">
        <v>84</v>
      </c>
      <c r="H26" s="26">
        <v>30</v>
      </c>
      <c r="I26" s="97"/>
      <c r="J26" s="96"/>
      <c r="K26" s="26" t="s">
        <v>80</v>
      </c>
      <c r="L26" s="115"/>
      <c r="M26" s="26">
        <v>60</v>
      </c>
      <c r="N26" s="26">
        <v>2</v>
      </c>
      <c r="O26" s="98">
        <f t="shared" si="0"/>
        <v>120</v>
      </c>
    </row>
    <row r="27" spans="1:15">
      <c r="A27" s="69"/>
      <c r="B27" s="106" t="s">
        <v>75</v>
      </c>
      <c r="C27" s="91"/>
      <c r="D27" s="41">
        <v>1512</v>
      </c>
      <c r="E27" s="149"/>
      <c r="F27" s="61" t="s">
        <v>85</v>
      </c>
      <c r="G27" s="118" t="s">
        <v>86</v>
      </c>
      <c r="H27" s="19">
        <v>30</v>
      </c>
      <c r="I27" s="119"/>
      <c r="J27" s="120"/>
      <c r="K27" s="19" t="s">
        <v>80</v>
      </c>
      <c r="L27" s="121"/>
      <c r="M27" s="19">
        <v>60</v>
      </c>
      <c r="N27" s="19">
        <v>2</v>
      </c>
      <c r="O27" s="122">
        <f t="shared" si="0"/>
        <v>120</v>
      </c>
    </row>
    <row r="28" spans="1:15">
      <c r="A28" s="69"/>
      <c r="B28" s="106" t="s">
        <v>100</v>
      </c>
      <c r="C28" s="86">
        <v>357499</v>
      </c>
      <c r="D28" s="45">
        <v>1512</v>
      </c>
      <c r="E28" s="42"/>
      <c r="F28" s="4826" t="s">
        <v>87</v>
      </c>
      <c r="G28" s="108" t="s">
        <v>88</v>
      </c>
      <c r="H28" s="12">
        <v>30</v>
      </c>
      <c r="I28" s="128"/>
      <c r="J28" s="129"/>
      <c r="K28" s="12" t="s">
        <v>80</v>
      </c>
      <c r="L28" s="111"/>
      <c r="M28" s="12">
        <v>60</v>
      </c>
      <c r="N28" s="12">
        <v>2</v>
      </c>
      <c r="O28" s="132">
        <f t="shared" si="0"/>
        <v>120</v>
      </c>
    </row>
    <row r="29" spans="1:15">
      <c r="A29" s="69"/>
      <c r="B29" s="106" t="s">
        <v>101</v>
      </c>
      <c r="C29" s="82">
        <v>357500</v>
      </c>
      <c r="D29" s="44">
        <v>1512</v>
      </c>
      <c r="E29" s="48"/>
      <c r="F29" s="4827"/>
      <c r="G29" s="110" t="s">
        <v>89</v>
      </c>
      <c r="H29" s="14">
        <v>30</v>
      </c>
      <c r="I29" s="130"/>
      <c r="J29" s="131"/>
      <c r="K29" s="14" t="s">
        <v>80</v>
      </c>
      <c r="L29" s="113"/>
      <c r="M29" s="14">
        <v>60</v>
      </c>
      <c r="N29" s="14">
        <v>2</v>
      </c>
      <c r="O29" s="133">
        <f t="shared" si="0"/>
        <v>120</v>
      </c>
    </row>
    <row r="30" spans="1:15">
      <c r="A30" s="69"/>
      <c r="B30" s="106" t="s">
        <v>102</v>
      </c>
      <c r="C30" s="86">
        <v>357501</v>
      </c>
      <c r="D30" s="45">
        <v>1512</v>
      </c>
      <c r="E30" s="42"/>
      <c r="F30" s="51" t="s">
        <v>90</v>
      </c>
      <c r="G30" s="108" t="s">
        <v>91</v>
      </c>
      <c r="H30" s="12">
        <v>30</v>
      </c>
      <c r="I30" s="128"/>
      <c r="J30" s="129"/>
      <c r="K30" s="12" t="s">
        <v>80</v>
      </c>
      <c r="L30" s="111"/>
      <c r="M30" s="12">
        <v>60</v>
      </c>
      <c r="N30" s="12">
        <v>2</v>
      </c>
      <c r="O30" s="132">
        <f t="shared" si="0"/>
        <v>120</v>
      </c>
    </row>
    <row r="31" spans="1:15">
      <c r="A31" s="69"/>
      <c r="B31" s="106" t="s">
        <v>103</v>
      </c>
      <c r="C31" s="80">
        <v>357502</v>
      </c>
      <c r="D31" s="38">
        <v>1512</v>
      </c>
      <c r="E31" s="65"/>
      <c r="F31" s="4814" t="s">
        <v>6</v>
      </c>
      <c r="G31" s="109" t="s">
        <v>92</v>
      </c>
      <c r="H31" s="13">
        <v>30</v>
      </c>
      <c r="I31" s="100"/>
      <c r="J31" s="99"/>
      <c r="K31" s="13" t="s">
        <v>80</v>
      </c>
      <c r="L31" s="112"/>
      <c r="M31" s="13">
        <v>60</v>
      </c>
      <c r="N31" s="13">
        <v>2</v>
      </c>
      <c r="O31" s="101">
        <f t="shared" si="0"/>
        <v>120</v>
      </c>
    </row>
    <row r="32" spans="1:15">
      <c r="A32" s="69"/>
      <c r="B32" s="106" t="s">
        <v>104</v>
      </c>
      <c r="C32" s="82">
        <v>357503</v>
      </c>
      <c r="D32" s="44">
        <v>1512</v>
      </c>
      <c r="E32" s="48"/>
      <c r="F32" s="4827"/>
      <c r="G32" s="110" t="s">
        <v>89</v>
      </c>
      <c r="H32" s="14">
        <v>30</v>
      </c>
      <c r="I32" s="130"/>
      <c r="J32" s="131"/>
      <c r="K32" s="14" t="s">
        <v>80</v>
      </c>
      <c r="L32" s="113"/>
      <c r="M32" s="14">
        <v>60</v>
      </c>
      <c r="N32" s="14">
        <v>2</v>
      </c>
      <c r="O32" s="133">
        <f t="shared" si="0"/>
        <v>120</v>
      </c>
    </row>
    <row r="33" spans="1:15">
      <c r="A33" s="69"/>
      <c r="B33" s="106"/>
      <c r="C33" s="90"/>
      <c r="D33" s="37">
        <v>1512</v>
      </c>
      <c r="E33" s="150"/>
      <c r="F33" s="10" t="s">
        <v>93</v>
      </c>
      <c r="G33" s="123" t="s">
        <v>94</v>
      </c>
      <c r="H33" s="15">
        <v>30</v>
      </c>
      <c r="I33" s="124"/>
      <c r="J33" s="125"/>
      <c r="K33" s="15" t="s">
        <v>80</v>
      </c>
      <c r="L33" s="126"/>
      <c r="M33" s="15">
        <v>60</v>
      </c>
      <c r="N33" s="15">
        <v>2</v>
      </c>
      <c r="O33" s="127">
        <f t="shared" si="0"/>
        <v>120</v>
      </c>
    </row>
    <row r="34" spans="1:15">
      <c r="A34" s="69"/>
      <c r="B34" s="106"/>
      <c r="C34" s="80"/>
      <c r="D34" s="38">
        <v>1512</v>
      </c>
      <c r="E34" s="65"/>
      <c r="F34" s="8" t="s">
        <v>95</v>
      </c>
      <c r="G34" s="109" t="s">
        <v>96</v>
      </c>
      <c r="H34" s="13">
        <v>30</v>
      </c>
      <c r="I34" s="100"/>
      <c r="J34" s="99"/>
      <c r="K34" s="13" t="s">
        <v>80</v>
      </c>
      <c r="L34" s="112"/>
      <c r="M34" s="13">
        <v>60</v>
      </c>
      <c r="N34" s="13">
        <v>2</v>
      </c>
      <c r="O34" s="101">
        <f t="shared" si="0"/>
        <v>120</v>
      </c>
    </row>
    <row r="35" spans="1:15">
      <c r="A35" s="69"/>
      <c r="B35" s="106"/>
      <c r="C35" s="80"/>
      <c r="D35" s="38">
        <v>1512</v>
      </c>
      <c r="E35" s="65"/>
      <c r="F35" s="8" t="s">
        <v>67</v>
      </c>
      <c r="G35" s="109" t="s">
        <v>97</v>
      </c>
      <c r="H35" s="13">
        <v>30</v>
      </c>
      <c r="I35" s="100"/>
      <c r="J35" s="99"/>
      <c r="K35" s="13" t="s">
        <v>80</v>
      </c>
      <c r="L35" s="112"/>
      <c r="M35" s="13">
        <v>60</v>
      </c>
      <c r="N35" s="13">
        <v>2</v>
      </c>
      <c r="O35" s="101">
        <f t="shared" si="0"/>
        <v>120</v>
      </c>
    </row>
    <row r="36" spans="1:15" ht="13.5" thickBot="1">
      <c r="A36" s="74"/>
      <c r="B36" s="107"/>
      <c r="C36" s="88"/>
      <c r="D36" s="39">
        <v>1512</v>
      </c>
      <c r="E36" s="139"/>
      <c r="F36" s="11" t="s">
        <v>98</v>
      </c>
      <c r="G36" s="116" t="s">
        <v>99</v>
      </c>
      <c r="H36" s="16">
        <v>30</v>
      </c>
      <c r="I36" s="103"/>
      <c r="J36" s="102"/>
      <c r="K36" s="16" t="s">
        <v>80</v>
      </c>
      <c r="L36" s="117"/>
      <c r="M36" s="16">
        <v>60</v>
      </c>
      <c r="N36" s="16">
        <v>2</v>
      </c>
      <c r="O36" s="104">
        <f t="shared" si="0"/>
        <v>120</v>
      </c>
    </row>
    <row r="37" spans="1:15">
      <c r="A37" s="67" t="s">
        <v>55</v>
      </c>
      <c r="B37" s="93" t="s">
        <v>105</v>
      </c>
      <c r="C37" s="78"/>
      <c r="D37" s="47">
        <v>1507</v>
      </c>
      <c r="E37" s="138"/>
      <c r="F37" s="4227" t="s">
        <v>106</v>
      </c>
      <c r="G37" s="28" t="s">
        <v>107</v>
      </c>
      <c r="H37" s="26">
        <v>30</v>
      </c>
      <c r="I37" s="58"/>
      <c r="J37" s="26"/>
      <c r="K37" s="26" t="s">
        <v>80</v>
      </c>
      <c r="L37" s="26"/>
      <c r="M37" s="26">
        <v>60</v>
      </c>
      <c r="N37" s="26">
        <v>2</v>
      </c>
      <c r="O37" s="79">
        <f t="shared" si="0"/>
        <v>120</v>
      </c>
    </row>
    <row r="38" spans="1:15">
      <c r="A38" s="69"/>
      <c r="B38" s="94" t="s">
        <v>75</v>
      </c>
      <c r="C38" s="80"/>
      <c r="D38" s="38">
        <v>1507</v>
      </c>
      <c r="E38" s="65"/>
      <c r="F38" s="4228"/>
      <c r="G38" s="8" t="s">
        <v>108</v>
      </c>
      <c r="H38" s="13">
        <v>30</v>
      </c>
      <c r="I38" s="33"/>
      <c r="J38" s="13"/>
      <c r="K38" s="13" t="s">
        <v>80</v>
      </c>
      <c r="L38" s="13"/>
      <c r="M38" s="13">
        <v>60</v>
      </c>
      <c r="N38" s="13">
        <v>2</v>
      </c>
      <c r="O38" s="81">
        <f t="shared" si="0"/>
        <v>120</v>
      </c>
    </row>
    <row r="39" spans="1:15">
      <c r="A39" s="69"/>
      <c r="B39" s="94"/>
      <c r="C39" s="80"/>
      <c r="D39" s="38">
        <v>1507</v>
      </c>
      <c r="E39" s="65"/>
      <c r="F39" s="4804"/>
      <c r="G39" s="8" t="s">
        <v>109</v>
      </c>
      <c r="H39" s="13">
        <v>30</v>
      </c>
      <c r="I39" s="33"/>
      <c r="J39" s="13"/>
      <c r="K39" s="13" t="s">
        <v>80</v>
      </c>
      <c r="L39" s="13"/>
      <c r="M39" s="13">
        <v>60</v>
      </c>
      <c r="N39" s="13">
        <v>2</v>
      </c>
      <c r="O39" s="81">
        <f t="shared" si="0"/>
        <v>120</v>
      </c>
    </row>
    <row r="40" spans="1:15">
      <c r="A40" s="69"/>
      <c r="B40" s="94"/>
      <c r="C40" s="80"/>
      <c r="D40" s="38">
        <v>1507</v>
      </c>
      <c r="E40" s="65"/>
      <c r="F40" s="8" t="s">
        <v>110</v>
      </c>
      <c r="G40" s="8" t="s">
        <v>111</v>
      </c>
      <c r="H40" s="13">
        <v>30</v>
      </c>
      <c r="I40" s="33"/>
      <c r="J40" s="13"/>
      <c r="K40" s="13" t="s">
        <v>80</v>
      </c>
      <c r="L40" s="13"/>
      <c r="M40" s="13">
        <v>60</v>
      </c>
      <c r="N40" s="13">
        <v>2</v>
      </c>
      <c r="O40" s="81">
        <f t="shared" si="0"/>
        <v>120</v>
      </c>
    </row>
    <row r="41" spans="1:15">
      <c r="A41" s="69"/>
      <c r="B41" s="94"/>
      <c r="C41" s="80"/>
      <c r="D41" s="38">
        <v>1507</v>
      </c>
      <c r="E41" s="65"/>
      <c r="F41" s="8" t="s">
        <v>112</v>
      </c>
      <c r="G41" s="8" t="s">
        <v>113</v>
      </c>
      <c r="H41" s="13">
        <v>30</v>
      </c>
      <c r="I41" s="33"/>
      <c r="J41" s="13"/>
      <c r="K41" s="13" t="s">
        <v>80</v>
      </c>
      <c r="L41" s="13"/>
      <c r="M41" s="13">
        <v>60</v>
      </c>
      <c r="N41" s="13">
        <v>2</v>
      </c>
      <c r="O41" s="81">
        <f t="shared" si="0"/>
        <v>120</v>
      </c>
    </row>
    <row r="42" spans="1:15">
      <c r="A42" s="69"/>
      <c r="B42" s="94"/>
      <c r="C42" s="80"/>
      <c r="D42" s="38">
        <v>1507</v>
      </c>
      <c r="E42" s="65"/>
      <c r="F42" s="8" t="s">
        <v>114</v>
      </c>
      <c r="G42" s="8" t="s">
        <v>115</v>
      </c>
      <c r="H42" s="13">
        <v>30</v>
      </c>
      <c r="I42" s="33"/>
      <c r="J42" s="13"/>
      <c r="K42" s="13" t="s">
        <v>80</v>
      </c>
      <c r="L42" s="13"/>
      <c r="M42" s="13">
        <v>60</v>
      </c>
      <c r="N42" s="13">
        <v>2</v>
      </c>
      <c r="O42" s="81">
        <f t="shared" si="0"/>
        <v>120</v>
      </c>
    </row>
    <row r="43" spans="1:15">
      <c r="A43" s="69"/>
      <c r="B43" s="94"/>
      <c r="C43" s="80"/>
      <c r="D43" s="38">
        <v>1507</v>
      </c>
      <c r="E43" s="65"/>
      <c r="F43" s="4803" t="s">
        <v>116</v>
      </c>
      <c r="G43" s="8" t="s">
        <v>117</v>
      </c>
      <c r="H43" s="13">
        <v>30</v>
      </c>
      <c r="I43" s="33"/>
      <c r="J43" s="13"/>
      <c r="K43" s="13" t="s">
        <v>80</v>
      </c>
      <c r="L43" s="13"/>
      <c r="M43" s="13">
        <v>60</v>
      </c>
      <c r="N43" s="13">
        <v>2</v>
      </c>
      <c r="O43" s="81">
        <f t="shared" si="0"/>
        <v>120</v>
      </c>
    </row>
    <row r="44" spans="1:15">
      <c r="A44" s="69"/>
      <c r="B44" s="94"/>
      <c r="C44" s="80"/>
      <c r="D44" s="38">
        <v>1507</v>
      </c>
      <c r="E44" s="65"/>
      <c r="F44" s="4228"/>
      <c r="G44" s="8" t="s">
        <v>118</v>
      </c>
      <c r="H44" s="13">
        <v>30</v>
      </c>
      <c r="I44" s="33"/>
      <c r="J44" s="13"/>
      <c r="K44" s="13" t="s">
        <v>80</v>
      </c>
      <c r="L44" s="13"/>
      <c r="M44" s="13">
        <v>60</v>
      </c>
      <c r="N44" s="13">
        <v>2</v>
      </c>
      <c r="O44" s="81">
        <f t="shared" si="0"/>
        <v>120</v>
      </c>
    </row>
    <row r="45" spans="1:15">
      <c r="A45" s="69"/>
      <c r="B45" s="94"/>
      <c r="C45" s="80"/>
      <c r="D45" s="38">
        <v>1507</v>
      </c>
      <c r="E45" s="65"/>
      <c r="F45" s="4804"/>
      <c r="G45" s="8" t="s">
        <v>119</v>
      </c>
      <c r="H45" s="13">
        <v>30</v>
      </c>
      <c r="I45" s="33"/>
      <c r="J45" s="13"/>
      <c r="K45" s="13" t="s">
        <v>80</v>
      </c>
      <c r="L45" s="13"/>
      <c r="M45" s="13">
        <v>60</v>
      </c>
      <c r="N45" s="13">
        <v>2</v>
      </c>
      <c r="O45" s="81">
        <f t="shared" si="0"/>
        <v>120</v>
      </c>
    </row>
    <row r="46" spans="1:15" ht="13.5" thickBot="1">
      <c r="A46" s="74"/>
      <c r="B46" s="95"/>
      <c r="C46" s="88"/>
      <c r="D46" s="39">
        <v>1507</v>
      </c>
      <c r="E46" s="139"/>
      <c r="F46" s="11" t="s">
        <v>120</v>
      </c>
      <c r="G46" s="11" t="s">
        <v>121</v>
      </c>
      <c r="H46" s="16">
        <v>30</v>
      </c>
      <c r="I46" s="54"/>
      <c r="J46" s="16"/>
      <c r="K46" s="16" t="s">
        <v>80</v>
      </c>
      <c r="L46" s="16"/>
      <c r="M46" s="16">
        <v>60</v>
      </c>
      <c r="N46" s="16">
        <v>2</v>
      </c>
      <c r="O46" s="89">
        <f t="shared" si="0"/>
        <v>120</v>
      </c>
    </row>
    <row r="47" spans="1:15">
      <c r="A47" s="67" t="s">
        <v>55</v>
      </c>
      <c r="B47" s="93" t="s">
        <v>105</v>
      </c>
      <c r="C47" s="4057"/>
      <c r="D47" s="4054">
        <v>1510</v>
      </c>
      <c r="E47" s="4817"/>
      <c r="F47" s="4227" t="s">
        <v>123</v>
      </c>
      <c r="G47" s="4227" t="s">
        <v>124</v>
      </c>
      <c r="H47" s="4063">
        <v>120</v>
      </c>
      <c r="I47" s="145"/>
      <c r="J47" s="140"/>
      <c r="K47" s="4063" t="s">
        <v>80</v>
      </c>
      <c r="L47" s="4821"/>
      <c r="M47" s="4063">
        <v>60</v>
      </c>
      <c r="N47" s="4063">
        <v>2</v>
      </c>
      <c r="O47" s="4808">
        <f t="shared" si="0"/>
        <v>120</v>
      </c>
    </row>
    <row r="48" spans="1:15" ht="13.5" thickBot="1">
      <c r="A48" s="74"/>
      <c r="B48" s="95" t="s">
        <v>122</v>
      </c>
      <c r="C48" s="4059"/>
      <c r="D48" s="4056"/>
      <c r="E48" s="4818"/>
      <c r="F48" s="4229"/>
      <c r="G48" s="4229"/>
      <c r="H48" s="4065"/>
      <c r="I48" s="141"/>
      <c r="J48" s="142"/>
      <c r="K48" s="4065"/>
      <c r="L48" s="4822"/>
      <c r="M48" s="4065"/>
      <c r="N48" s="4065"/>
      <c r="O48" s="4299"/>
    </row>
    <row r="49" spans="1:15">
      <c r="A49" s="134" t="s">
        <v>55</v>
      </c>
      <c r="B49" s="135" t="s">
        <v>125</v>
      </c>
      <c r="C49" s="78"/>
      <c r="D49" s="47">
        <v>1507</v>
      </c>
      <c r="E49" s="138"/>
      <c r="F49" s="4227" t="s">
        <v>106</v>
      </c>
      <c r="G49" s="28" t="s">
        <v>107</v>
      </c>
      <c r="H49" s="26">
        <v>30</v>
      </c>
      <c r="I49" s="58"/>
      <c r="J49" s="26"/>
      <c r="K49" s="26" t="s">
        <v>80</v>
      </c>
      <c r="L49" s="26"/>
      <c r="M49" s="26">
        <v>60</v>
      </c>
      <c r="N49" s="26">
        <v>1</v>
      </c>
      <c r="O49" s="79">
        <f t="shared" ref="O49:O59" si="1">M49*N49</f>
        <v>60</v>
      </c>
    </row>
    <row r="50" spans="1:15">
      <c r="A50" s="136"/>
      <c r="B50" s="63" t="s">
        <v>75</v>
      </c>
      <c r="C50" s="80"/>
      <c r="D50" s="38">
        <v>1507</v>
      </c>
      <c r="E50" s="65"/>
      <c r="F50" s="4228"/>
      <c r="G50" s="8" t="s">
        <v>108</v>
      </c>
      <c r="H50" s="13">
        <v>30</v>
      </c>
      <c r="I50" s="33"/>
      <c r="J50" s="13"/>
      <c r="K50" s="13" t="s">
        <v>80</v>
      </c>
      <c r="L50" s="13"/>
      <c r="M50" s="13">
        <v>60</v>
      </c>
      <c r="N50" s="13">
        <v>1</v>
      </c>
      <c r="O50" s="81">
        <f t="shared" si="1"/>
        <v>60</v>
      </c>
    </row>
    <row r="51" spans="1:15">
      <c r="A51" s="136"/>
      <c r="B51" s="63"/>
      <c r="C51" s="80"/>
      <c r="D51" s="38">
        <v>1507</v>
      </c>
      <c r="E51" s="65"/>
      <c r="F51" s="4804"/>
      <c r="G51" s="8" t="s">
        <v>109</v>
      </c>
      <c r="H51" s="13">
        <v>30</v>
      </c>
      <c r="I51" s="33"/>
      <c r="J51" s="13"/>
      <c r="K51" s="13" t="s">
        <v>80</v>
      </c>
      <c r="L51" s="13"/>
      <c r="M51" s="13">
        <v>60</v>
      </c>
      <c r="N51" s="13">
        <v>1</v>
      </c>
      <c r="O51" s="81">
        <f t="shared" si="1"/>
        <v>60</v>
      </c>
    </row>
    <row r="52" spans="1:15">
      <c r="A52" s="136"/>
      <c r="B52" s="63"/>
      <c r="C52" s="80"/>
      <c r="D52" s="38">
        <v>1507</v>
      </c>
      <c r="E52" s="65"/>
      <c r="F52" s="8" t="s">
        <v>110</v>
      </c>
      <c r="G52" s="8" t="s">
        <v>126</v>
      </c>
      <c r="H52" s="13">
        <v>30</v>
      </c>
      <c r="I52" s="33"/>
      <c r="J52" s="13"/>
      <c r="K52" s="13" t="s">
        <v>80</v>
      </c>
      <c r="L52" s="13"/>
      <c r="M52" s="13">
        <v>60</v>
      </c>
      <c r="N52" s="13">
        <v>1</v>
      </c>
      <c r="O52" s="81">
        <f t="shared" si="1"/>
        <v>60</v>
      </c>
    </row>
    <row r="53" spans="1:15">
      <c r="A53" s="136"/>
      <c r="B53" s="63"/>
      <c r="C53" s="80"/>
      <c r="D53" s="38">
        <v>1507</v>
      </c>
      <c r="E53" s="65"/>
      <c r="F53" s="8" t="s">
        <v>112</v>
      </c>
      <c r="G53" s="8" t="s">
        <v>113</v>
      </c>
      <c r="H53" s="13">
        <v>30</v>
      </c>
      <c r="I53" s="33"/>
      <c r="J53" s="13"/>
      <c r="K53" s="13" t="s">
        <v>80</v>
      </c>
      <c r="L53" s="13"/>
      <c r="M53" s="13">
        <v>60</v>
      </c>
      <c r="N53" s="13">
        <v>1</v>
      </c>
      <c r="O53" s="81">
        <f t="shared" si="1"/>
        <v>60</v>
      </c>
    </row>
    <row r="54" spans="1:15">
      <c r="A54" s="136"/>
      <c r="B54" s="63"/>
      <c r="C54" s="80"/>
      <c r="D54" s="38">
        <v>1507</v>
      </c>
      <c r="E54" s="65"/>
      <c r="F54" s="8" t="s">
        <v>114</v>
      </c>
      <c r="G54" s="8" t="s">
        <v>115</v>
      </c>
      <c r="H54" s="13">
        <v>30</v>
      </c>
      <c r="I54" s="33"/>
      <c r="J54" s="13"/>
      <c r="K54" s="13" t="s">
        <v>80</v>
      </c>
      <c r="L54" s="13"/>
      <c r="M54" s="13">
        <v>60</v>
      </c>
      <c r="N54" s="13">
        <v>1</v>
      </c>
      <c r="O54" s="81">
        <f t="shared" si="1"/>
        <v>60</v>
      </c>
    </row>
    <row r="55" spans="1:15">
      <c r="A55" s="136"/>
      <c r="B55" s="63"/>
      <c r="C55" s="80"/>
      <c r="D55" s="38">
        <v>1507</v>
      </c>
      <c r="E55" s="65"/>
      <c r="F55" s="4805" t="s">
        <v>116</v>
      </c>
      <c r="G55" s="8" t="s">
        <v>117</v>
      </c>
      <c r="H55" s="13">
        <v>30</v>
      </c>
      <c r="I55" s="33"/>
      <c r="J55" s="13"/>
      <c r="K55" s="13" t="s">
        <v>80</v>
      </c>
      <c r="L55" s="13"/>
      <c r="M55" s="13">
        <v>60</v>
      </c>
      <c r="N55" s="13">
        <v>1</v>
      </c>
      <c r="O55" s="81">
        <f t="shared" si="1"/>
        <v>60</v>
      </c>
    </row>
    <row r="56" spans="1:15">
      <c r="A56" s="136"/>
      <c r="B56" s="63"/>
      <c r="C56" s="80"/>
      <c r="D56" s="38">
        <v>1507</v>
      </c>
      <c r="E56" s="65"/>
      <c r="F56" s="4806"/>
      <c r="G56" s="8" t="s">
        <v>118</v>
      </c>
      <c r="H56" s="13">
        <v>30</v>
      </c>
      <c r="I56" s="33"/>
      <c r="J56" s="13"/>
      <c r="K56" s="13" t="s">
        <v>80</v>
      </c>
      <c r="L56" s="13"/>
      <c r="M56" s="13">
        <v>60</v>
      </c>
      <c r="N56" s="13">
        <v>1</v>
      </c>
      <c r="O56" s="81">
        <f t="shared" si="1"/>
        <v>60</v>
      </c>
    </row>
    <row r="57" spans="1:15">
      <c r="A57" s="136"/>
      <c r="B57" s="63"/>
      <c r="C57" s="80"/>
      <c r="D57" s="38">
        <v>1507</v>
      </c>
      <c r="E57" s="65"/>
      <c r="F57" s="4820"/>
      <c r="G57" s="8" t="s">
        <v>119</v>
      </c>
      <c r="H57" s="13">
        <v>30</v>
      </c>
      <c r="I57" s="33"/>
      <c r="J57" s="13"/>
      <c r="K57" s="13" t="s">
        <v>80</v>
      </c>
      <c r="L57" s="13"/>
      <c r="M57" s="13">
        <v>60</v>
      </c>
      <c r="N57" s="13">
        <v>1</v>
      </c>
      <c r="O57" s="81">
        <f t="shared" si="1"/>
        <v>60</v>
      </c>
    </row>
    <row r="58" spans="1:15" ht="13.5" thickBot="1">
      <c r="A58" s="137"/>
      <c r="B58" s="64"/>
      <c r="C58" s="88"/>
      <c r="D58" s="39">
        <v>1507</v>
      </c>
      <c r="E58" s="139"/>
      <c r="F58" s="11" t="s">
        <v>120</v>
      </c>
      <c r="G58" s="11" t="s">
        <v>121</v>
      </c>
      <c r="H58" s="16">
        <v>30</v>
      </c>
      <c r="I58" s="54"/>
      <c r="J58" s="16"/>
      <c r="K58" s="16" t="s">
        <v>80</v>
      </c>
      <c r="L58" s="16"/>
      <c r="M58" s="16">
        <v>60</v>
      </c>
      <c r="N58" s="16">
        <v>1</v>
      </c>
      <c r="O58" s="89">
        <f t="shared" si="1"/>
        <v>60</v>
      </c>
    </row>
    <row r="59" spans="1:15">
      <c r="A59" s="134" t="s">
        <v>55</v>
      </c>
      <c r="B59" s="135" t="s">
        <v>125</v>
      </c>
      <c r="C59" s="4815"/>
      <c r="D59" s="4054">
        <v>1510</v>
      </c>
      <c r="E59" s="4817"/>
      <c r="F59" s="4227" t="s">
        <v>123</v>
      </c>
      <c r="G59" s="4227" t="s">
        <v>124</v>
      </c>
      <c r="H59" s="4063">
        <v>120</v>
      </c>
      <c r="I59" s="58"/>
      <c r="J59" s="26"/>
      <c r="K59" s="4063" t="s">
        <v>80</v>
      </c>
      <c r="L59" s="4063"/>
      <c r="M59" s="4063">
        <v>60</v>
      </c>
      <c r="N59" s="4063">
        <v>2</v>
      </c>
      <c r="O59" s="4808">
        <f t="shared" si="1"/>
        <v>120</v>
      </c>
    </row>
    <row r="60" spans="1:15" ht="13.5" thickBot="1">
      <c r="A60" s="137"/>
      <c r="B60" s="64" t="s">
        <v>122</v>
      </c>
      <c r="C60" s="4816"/>
      <c r="D60" s="4056"/>
      <c r="E60" s="4818"/>
      <c r="F60" s="4229"/>
      <c r="G60" s="4229"/>
      <c r="H60" s="4065"/>
      <c r="I60" s="54"/>
      <c r="J60" s="16"/>
      <c r="K60" s="4065"/>
      <c r="L60" s="4065"/>
      <c r="M60" s="4065"/>
      <c r="N60" s="4065"/>
      <c r="O60" s="4299"/>
    </row>
    <row r="61" spans="1:15">
      <c r="A61" s="134" t="s">
        <v>55</v>
      </c>
      <c r="B61" s="135" t="s">
        <v>127</v>
      </c>
      <c r="C61" s="78"/>
      <c r="D61" s="47">
        <v>1507</v>
      </c>
      <c r="E61" s="138"/>
      <c r="F61" s="4819" t="s">
        <v>106</v>
      </c>
      <c r="G61" s="28" t="s">
        <v>107</v>
      </c>
      <c r="H61" s="26">
        <v>30</v>
      </c>
      <c r="I61" s="58"/>
      <c r="J61" s="26"/>
      <c r="K61" s="26" t="s">
        <v>80</v>
      </c>
      <c r="L61" s="26"/>
      <c r="M61" s="26">
        <v>60</v>
      </c>
      <c r="N61" s="26">
        <v>1</v>
      </c>
      <c r="O61" s="79">
        <f t="shared" ref="O61:O71" si="2">M61*N61</f>
        <v>60</v>
      </c>
    </row>
    <row r="62" spans="1:15">
      <c r="A62" s="136"/>
      <c r="B62" s="63" t="s">
        <v>75</v>
      </c>
      <c r="C62" s="80"/>
      <c r="D62" s="38">
        <v>1507</v>
      </c>
      <c r="E62" s="65"/>
      <c r="F62" s="4199"/>
      <c r="G62" s="8" t="s">
        <v>108</v>
      </c>
      <c r="H62" s="13">
        <v>30</v>
      </c>
      <c r="I62" s="33"/>
      <c r="J62" s="13"/>
      <c r="K62" s="13" t="s">
        <v>80</v>
      </c>
      <c r="L62" s="13"/>
      <c r="M62" s="13">
        <v>60</v>
      </c>
      <c r="N62" s="13">
        <v>1</v>
      </c>
      <c r="O62" s="81">
        <f t="shared" si="2"/>
        <v>60</v>
      </c>
    </row>
    <row r="63" spans="1:15">
      <c r="A63" s="136"/>
      <c r="B63" s="63"/>
      <c r="C63" s="80"/>
      <c r="D63" s="38">
        <v>1507</v>
      </c>
      <c r="E63" s="65"/>
      <c r="F63" s="4199"/>
      <c r="G63" s="8" t="s">
        <v>109</v>
      </c>
      <c r="H63" s="13">
        <v>30</v>
      </c>
      <c r="I63" s="33"/>
      <c r="J63" s="13"/>
      <c r="K63" s="13" t="s">
        <v>80</v>
      </c>
      <c r="L63" s="13"/>
      <c r="M63" s="13">
        <v>60</v>
      </c>
      <c r="N63" s="13">
        <v>1</v>
      </c>
      <c r="O63" s="81">
        <f t="shared" si="2"/>
        <v>60</v>
      </c>
    </row>
    <row r="64" spans="1:15">
      <c r="A64" s="136"/>
      <c r="B64" s="63"/>
      <c r="C64" s="80"/>
      <c r="D64" s="38">
        <v>1507</v>
      </c>
      <c r="E64" s="65"/>
      <c r="F64" s="8" t="s">
        <v>110</v>
      </c>
      <c r="G64" s="8" t="s">
        <v>128</v>
      </c>
      <c r="H64" s="13">
        <v>30</v>
      </c>
      <c r="I64" s="33"/>
      <c r="J64" s="13"/>
      <c r="K64" s="13" t="s">
        <v>80</v>
      </c>
      <c r="L64" s="13"/>
      <c r="M64" s="13">
        <v>60</v>
      </c>
      <c r="N64" s="13">
        <v>1</v>
      </c>
      <c r="O64" s="81">
        <f t="shared" si="2"/>
        <v>60</v>
      </c>
    </row>
    <row r="65" spans="1:15">
      <c r="A65" s="136"/>
      <c r="B65" s="63"/>
      <c r="C65" s="80"/>
      <c r="D65" s="38">
        <v>1507</v>
      </c>
      <c r="E65" s="65"/>
      <c r="F65" s="8" t="s">
        <v>112</v>
      </c>
      <c r="G65" s="8" t="s">
        <v>113</v>
      </c>
      <c r="H65" s="13">
        <v>30</v>
      </c>
      <c r="I65" s="33"/>
      <c r="J65" s="13"/>
      <c r="K65" s="13" t="s">
        <v>80</v>
      </c>
      <c r="L65" s="13"/>
      <c r="M65" s="13">
        <v>60</v>
      </c>
      <c r="N65" s="13">
        <v>1</v>
      </c>
      <c r="O65" s="81">
        <f t="shared" si="2"/>
        <v>60</v>
      </c>
    </row>
    <row r="66" spans="1:15">
      <c r="A66" s="136"/>
      <c r="B66" s="63"/>
      <c r="C66" s="80"/>
      <c r="D66" s="38">
        <v>1507</v>
      </c>
      <c r="E66" s="65"/>
      <c r="F66" s="8" t="s">
        <v>114</v>
      </c>
      <c r="G66" s="8" t="s">
        <v>115</v>
      </c>
      <c r="H66" s="13">
        <v>30</v>
      </c>
      <c r="I66" s="33"/>
      <c r="J66" s="13"/>
      <c r="K66" s="13" t="s">
        <v>80</v>
      </c>
      <c r="L66" s="13"/>
      <c r="M66" s="13">
        <v>60</v>
      </c>
      <c r="N66" s="13">
        <v>1</v>
      </c>
      <c r="O66" s="81">
        <f t="shared" si="2"/>
        <v>60</v>
      </c>
    </row>
    <row r="67" spans="1:15">
      <c r="A67" s="136"/>
      <c r="B67" s="63"/>
      <c r="C67" s="80"/>
      <c r="D67" s="38">
        <v>1507</v>
      </c>
      <c r="E67" s="65"/>
      <c r="F67" s="4199" t="s">
        <v>116</v>
      </c>
      <c r="G67" s="8" t="s">
        <v>117</v>
      </c>
      <c r="H67" s="13">
        <v>30</v>
      </c>
      <c r="I67" s="33"/>
      <c r="J67" s="13"/>
      <c r="K67" s="13" t="s">
        <v>80</v>
      </c>
      <c r="L67" s="13"/>
      <c r="M67" s="13">
        <v>60</v>
      </c>
      <c r="N67" s="13">
        <v>1</v>
      </c>
      <c r="O67" s="81">
        <f t="shared" si="2"/>
        <v>60</v>
      </c>
    </row>
    <row r="68" spans="1:15">
      <c r="A68" s="136"/>
      <c r="B68" s="63"/>
      <c r="C68" s="80"/>
      <c r="D68" s="38">
        <v>1507</v>
      </c>
      <c r="E68" s="65"/>
      <c r="F68" s="4199"/>
      <c r="G68" s="8" t="s">
        <v>118</v>
      </c>
      <c r="H68" s="13">
        <v>30</v>
      </c>
      <c r="I68" s="33"/>
      <c r="J68" s="13"/>
      <c r="K68" s="13" t="s">
        <v>80</v>
      </c>
      <c r="L68" s="13"/>
      <c r="M68" s="13">
        <v>60</v>
      </c>
      <c r="N68" s="13">
        <v>1</v>
      </c>
      <c r="O68" s="81">
        <f t="shared" si="2"/>
        <v>60</v>
      </c>
    </row>
    <row r="69" spans="1:15">
      <c r="A69" s="136"/>
      <c r="B69" s="63"/>
      <c r="C69" s="80"/>
      <c r="D69" s="38">
        <v>1507</v>
      </c>
      <c r="E69" s="65"/>
      <c r="F69" s="4199"/>
      <c r="G69" s="8" t="s">
        <v>119</v>
      </c>
      <c r="H69" s="13">
        <v>30</v>
      </c>
      <c r="I69" s="33"/>
      <c r="J69" s="13"/>
      <c r="K69" s="13" t="s">
        <v>80</v>
      </c>
      <c r="L69" s="13"/>
      <c r="M69" s="13">
        <v>60</v>
      </c>
      <c r="N69" s="13">
        <v>1</v>
      </c>
      <c r="O69" s="81">
        <f t="shared" si="2"/>
        <v>60</v>
      </c>
    </row>
    <row r="70" spans="1:15" ht="13.5" thickBot="1">
      <c r="A70" s="136"/>
      <c r="B70" s="63"/>
      <c r="C70" s="88"/>
      <c r="D70" s="39">
        <v>1507</v>
      </c>
      <c r="E70" s="139"/>
      <c r="F70" s="11" t="s">
        <v>120</v>
      </c>
      <c r="G70" s="11" t="s">
        <v>121</v>
      </c>
      <c r="H70" s="16">
        <v>30</v>
      </c>
      <c r="I70" s="54"/>
      <c r="J70" s="16"/>
      <c r="K70" s="16" t="s">
        <v>80</v>
      </c>
      <c r="L70" s="16"/>
      <c r="M70" s="16">
        <v>60</v>
      </c>
      <c r="N70" s="16">
        <v>1</v>
      </c>
      <c r="O70" s="89">
        <f t="shared" si="2"/>
        <v>60</v>
      </c>
    </row>
    <row r="71" spans="1:15">
      <c r="A71" s="134" t="s">
        <v>55</v>
      </c>
      <c r="B71" s="143" t="s">
        <v>127</v>
      </c>
      <c r="C71" s="4815"/>
      <c r="D71" s="4054">
        <v>1510</v>
      </c>
      <c r="E71" s="4817"/>
      <c r="F71" s="4227" t="s">
        <v>123</v>
      </c>
      <c r="G71" s="4227" t="s">
        <v>124</v>
      </c>
      <c r="H71" s="4063">
        <v>120</v>
      </c>
      <c r="I71" s="58"/>
      <c r="J71" s="26"/>
      <c r="K71" s="4063" t="s">
        <v>80</v>
      </c>
      <c r="L71" s="4063"/>
      <c r="M71" s="4063">
        <v>60</v>
      </c>
      <c r="N71" s="4063">
        <v>2</v>
      </c>
      <c r="O71" s="4808">
        <f t="shared" si="2"/>
        <v>120</v>
      </c>
    </row>
    <row r="72" spans="1:15" ht="13.5" thickBot="1">
      <c r="A72" s="136"/>
      <c r="B72" s="146" t="s">
        <v>122</v>
      </c>
      <c r="C72" s="4816"/>
      <c r="D72" s="4056"/>
      <c r="E72" s="4818"/>
      <c r="F72" s="4229"/>
      <c r="G72" s="4229"/>
      <c r="H72" s="4065"/>
      <c r="I72" s="54"/>
      <c r="J72" s="16"/>
      <c r="K72" s="4065"/>
      <c r="L72" s="4065"/>
      <c r="M72" s="4065"/>
      <c r="N72" s="4065"/>
      <c r="O72" s="4299"/>
    </row>
    <row r="73" spans="1:15">
      <c r="A73" s="75" t="s">
        <v>55</v>
      </c>
      <c r="B73" s="147" t="s">
        <v>127</v>
      </c>
      <c r="C73" s="78"/>
      <c r="D73" s="47">
        <v>1513</v>
      </c>
      <c r="E73" s="138"/>
      <c r="F73" s="4227" t="s">
        <v>130</v>
      </c>
      <c r="G73" s="28" t="s">
        <v>68</v>
      </c>
      <c r="H73" s="26">
        <v>180</v>
      </c>
      <c r="I73" s="58"/>
      <c r="J73" s="26"/>
      <c r="K73" s="26" t="s">
        <v>80</v>
      </c>
      <c r="L73" s="26"/>
      <c r="M73" s="26">
        <v>480</v>
      </c>
      <c r="N73" s="26">
        <v>3</v>
      </c>
      <c r="O73" s="79">
        <f t="shared" ref="O73:O98" si="3">M73*N73</f>
        <v>1440</v>
      </c>
    </row>
    <row r="74" spans="1:15">
      <c r="A74" s="76"/>
      <c r="B74" s="72" t="s">
        <v>129</v>
      </c>
      <c r="C74" s="80"/>
      <c r="D74" s="38">
        <v>1513</v>
      </c>
      <c r="E74" s="65"/>
      <c r="F74" s="4228"/>
      <c r="G74" s="8" t="s">
        <v>131</v>
      </c>
      <c r="H74" s="13">
        <v>180</v>
      </c>
      <c r="I74" s="33"/>
      <c r="J74" s="13"/>
      <c r="K74" s="13" t="s">
        <v>80</v>
      </c>
      <c r="L74" s="13"/>
      <c r="M74" s="13">
        <v>480</v>
      </c>
      <c r="N74" s="13">
        <v>3</v>
      </c>
      <c r="O74" s="81">
        <f t="shared" si="3"/>
        <v>1440</v>
      </c>
    </row>
    <row r="75" spans="1:15">
      <c r="A75" s="76"/>
      <c r="B75" s="72"/>
      <c r="C75" s="80"/>
      <c r="D75" s="38">
        <v>1513</v>
      </c>
      <c r="E75" s="65"/>
      <c r="F75" s="4804"/>
      <c r="G75" s="8" t="s">
        <v>69</v>
      </c>
      <c r="H75" s="13">
        <v>180</v>
      </c>
      <c r="I75" s="33"/>
      <c r="J75" s="13"/>
      <c r="K75" s="13" t="s">
        <v>80</v>
      </c>
      <c r="L75" s="13"/>
      <c r="M75" s="13">
        <v>480</v>
      </c>
      <c r="N75" s="13">
        <v>3</v>
      </c>
      <c r="O75" s="81">
        <f t="shared" si="3"/>
        <v>1440</v>
      </c>
    </row>
    <row r="76" spans="1:15">
      <c r="A76" s="76"/>
      <c r="B76" s="72"/>
      <c r="C76" s="80"/>
      <c r="D76" s="38">
        <v>1514</v>
      </c>
      <c r="E76" s="65"/>
      <c r="F76" s="4803" t="s">
        <v>132</v>
      </c>
      <c r="G76" s="8" t="s">
        <v>133</v>
      </c>
      <c r="H76" s="13">
        <v>180</v>
      </c>
      <c r="I76" s="33"/>
      <c r="J76" s="13"/>
      <c r="K76" s="13" t="s">
        <v>80</v>
      </c>
      <c r="L76" s="13"/>
      <c r="M76" s="13">
        <v>480</v>
      </c>
      <c r="N76" s="13">
        <v>3</v>
      </c>
      <c r="O76" s="81">
        <f t="shared" si="3"/>
        <v>1440</v>
      </c>
    </row>
    <row r="77" spans="1:15">
      <c r="A77" s="76"/>
      <c r="B77" s="72"/>
      <c r="C77" s="80"/>
      <c r="D77" s="38">
        <v>1514</v>
      </c>
      <c r="E77" s="65"/>
      <c r="F77" s="4228"/>
      <c r="G77" s="8" t="s">
        <v>134</v>
      </c>
      <c r="H77" s="13">
        <v>180</v>
      </c>
      <c r="I77" s="33"/>
      <c r="J77" s="13"/>
      <c r="K77" s="13" t="s">
        <v>80</v>
      </c>
      <c r="L77" s="13"/>
      <c r="M77" s="13">
        <v>480</v>
      </c>
      <c r="N77" s="13">
        <v>3</v>
      </c>
      <c r="O77" s="81">
        <f t="shared" si="3"/>
        <v>1440</v>
      </c>
    </row>
    <row r="78" spans="1:15">
      <c r="A78" s="76"/>
      <c r="B78" s="72"/>
      <c r="C78" s="80"/>
      <c r="D78" s="38">
        <v>1514</v>
      </c>
      <c r="E78" s="65"/>
      <c r="F78" s="4804"/>
      <c r="G78" s="8" t="s">
        <v>135</v>
      </c>
      <c r="H78" s="13">
        <v>180</v>
      </c>
      <c r="I78" s="33"/>
      <c r="J78" s="13"/>
      <c r="K78" s="13" t="s">
        <v>80</v>
      </c>
      <c r="L78" s="13"/>
      <c r="M78" s="13">
        <v>480</v>
      </c>
      <c r="N78" s="13">
        <v>3</v>
      </c>
      <c r="O78" s="81">
        <f t="shared" si="3"/>
        <v>1440</v>
      </c>
    </row>
    <row r="79" spans="1:15">
      <c r="A79" s="76"/>
      <c r="B79" s="72"/>
      <c r="C79" s="80"/>
      <c r="D79" s="38">
        <v>1515</v>
      </c>
      <c r="E79" s="65"/>
      <c r="F79" s="4803" t="s">
        <v>136</v>
      </c>
      <c r="G79" s="8" t="s">
        <v>137</v>
      </c>
      <c r="H79" s="13">
        <v>180</v>
      </c>
      <c r="I79" s="33"/>
      <c r="J79" s="13"/>
      <c r="K79" s="13" t="s">
        <v>80</v>
      </c>
      <c r="L79" s="13"/>
      <c r="M79" s="13">
        <v>480</v>
      </c>
      <c r="N79" s="13">
        <v>3</v>
      </c>
      <c r="O79" s="81">
        <f t="shared" si="3"/>
        <v>1440</v>
      </c>
    </row>
    <row r="80" spans="1:15">
      <c r="A80" s="76"/>
      <c r="B80" s="72"/>
      <c r="C80" s="80"/>
      <c r="D80" s="38">
        <v>1515</v>
      </c>
      <c r="E80" s="65"/>
      <c r="F80" s="4804"/>
      <c r="G80" s="8" t="s">
        <v>138</v>
      </c>
      <c r="H80" s="13">
        <v>180</v>
      </c>
      <c r="I80" s="33"/>
      <c r="J80" s="13"/>
      <c r="K80" s="13" t="s">
        <v>80</v>
      </c>
      <c r="L80" s="13"/>
      <c r="M80" s="13">
        <v>480</v>
      </c>
      <c r="N80" s="13">
        <v>3</v>
      </c>
      <c r="O80" s="81">
        <f t="shared" si="3"/>
        <v>1440</v>
      </c>
    </row>
    <row r="81" spans="1:15">
      <c r="A81" s="76"/>
      <c r="B81" s="72"/>
      <c r="C81" s="80"/>
      <c r="D81" s="38">
        <v>1516</v>
      </c>
      <c r="E81" s="65"/>
      <c r="F81" s="4803" t="s">
        <v>139</v>
      </c>
      <c r="G81" s="8" t="s">
        <v>140</v>
      </c>
      <c r="H81" s="13">
        <v>180</v>
      </c>
      <c r="I81" s="33"/>
      <c r="J81" s="13"/>
      <c r="K81" s="13" t="s">
        <v>80</v>
      </c>
      <c r="L81" s="13"/>
      <c r="M81" s="13">
        <v>480</v>
      </c>
      <c r="N81" s="13">
        <v>3</v>
      </c>
      <c r="O81" s="81">
        <f t="shared" si="3"/>
        <v>1440</v>
      </c>
    </row>
    <row r="82" spans="1:15">
      <c r="A82" s="76"/>
      <c r="B82" s="72"/>
      <c r="C82" s="80"/>
      <c r="D82" s="38">
        <v>1516</v>
      </c>
      <c r="E82" s="65"/>
      <c r="F82" s="4228"/>
      <c r="G82" s="8" t="s">
        <v>141</v>
      </c>
      <c r="H82" s="13">
        <v>180</v>
      </c>
      <c r="I82" s="33"/>
      <c r="J82" s="13"/>
      <c r="K82" s="13" t="s">
        <v>80</v>
      </c>
      <c r="L82" s="13"/>
      <c r="M82" s="13">
        <v>480</v>
      </c>
      <c r="N82" s="13">
        <v>3</v>
      </c>
      <c r="O82" s="81">
        <f t="shared" si="3"/>
        <v>1440</v>
      </c>
    </row>
    <row r="83" spans="1:15">
      <c r="A83" s="76"/>
      <c r="B83" s="72"/>
      <c r="C83" s="80"/>
      <c r="D83" s="38">
        <v>1516</v>
      </c>
      <c r="E83" s="65"/>
      <c r="F83" s="4228"/>
      <c r="G83" s="8" t="s">
        <v>142</v>
      </c>
      <c r="H83" s="13">
        <v>180</v>
      </c>
      <c r="I83" s="33"/>
      <c r="J83" s="13"/>
      <c r="K83" s="13" t="s">
        <v>80</v>
      </c>
      <c r="L83" s="13"/>
      <c r="M83" s="13">
        <v>480</v>
      </c>
      <c r="N83" s="13">
        <v>3</v>
      </c>
      <c r="O83" s="81">
        <f t="shared" si="3"/>
        <v>1440</v>
      </c>
    </row>
    <row r="84" spans="1:15">
      <c r="A84" s="76"/>
      <c r="B84" s="72"/>
      <c r="C84" s="80"/>
      <c r="D84" s="38">
        <v>1516</v>
      </c>
      <c r="E84" s="65"/>
      <c r="F84" s="4804"/>
      <c r="G84" s="8" t="s">
        <v>143</v>
      </c>
      <c r="H84" s="13">
        <v>180</v>
      </c>
      <c r="I84" s="33"/>
      <c r="J84" s="13"/>
      <c r="K84" s="13" t="s">
        <v>80</v>
      </c>
      <c r="L84" s="13"/>
      <c r="M84" s="13">
        <v>480</v>
      </c>
      <c r="N84" s="13">
        <v>3</v>
      </c>
      <c r="O84" s="81">
        <f t="shared" si="3"/>
        <v>1440</v>
      </c>
    </row>
    <row r="85" spans="1:15">
      <c r="A85" s="76"/>
      <c r="B85" s="72"/>
      <c r="C85" s="80"/>
      <c r="D85" s="38">
        <v>1517</v>
      </c>
      <c r="E85" s="65"/>
      <c r="F85" s="4803" t="s">
        <v>144</v>
      </c>
      <c r="G85" s="8" t="s">
        <v>145</v>
      </c>
      <c r="H85" s="13">
        <v>180</v>
      </c>
      <c r="I85" s="33"/>
      <c r="J85" s="13"/>
      <c r="K85" s="13" t="s">
        <v>80</v>
      </c>
      <c r="L85" s="13"/>
      <c r="M85" s="13">
        <v>480</v>
      </c>
      <c r="N85" s="13">
        <v>3</v>
      </c>
      <c r="O85" s="81">
        <f t="shared" si="3"/>
        <v>1440</v>
      </c>
    </row>
    <row r="86" spans="1:15">
      <c r="A86" s="76"/>
      <c r="B86" s="72"/>
      <c r="C86" s="80"/>
      <c r="D86" s="38">
        <v>1517</v>
      </c>
      <c r="E86" s="65"/>
      <c r="F86" s="4804"/>
      <c r="G86" s="8" t="s">
        <v>146</v>
      </c>
      <c r="H86" s="13">
        <v>180</v>
      </c>
      <c r="I86" s="33"/>
      <c r="J86" s="13"/>
      <c r="K86" s="13" t="s">
        <v>80</v>
      </c>
      <c r="L86" s="13"/>
      <c r="M86" s="13">
        <v>480</v>
      </c>
      <c r="N86" s="13">
        <v>3</v>
      </c>
      <c r="O86" s="81">
        <f t="shared" si="3"/>
        <v>1440</v>
      </c>
    </row>
    <row r="87" spans="1:15">
      <c r="A87" s="76"/>
      <c r="B87" s="72"/>
      <c r="C87" s="80"/>
      <c r="D87" s="38">
        <v>1518</v>
      </c>
      <c r="E87" s="65"/>
      <c r="F87" s="4803" t="s">
        <v>147</v>
      </c>
      <c r="G87" s="8" t="s">
        <v>148</v>
      </c>
      <c r="H87" s="13">
        <v>120</v>
      </c>
      <c r="I87" s="33"/>
      <c r="J87" s="13"/>
      <c r="K87" s="13" t="s">
        <v>80</v>
      </c>
      <c r="L87" s="13"/>
      <c r="M87" s="13">
        <v>120</v>
      </c>
      <c r="N87" s="13">
        <v>2</v>
      </c>
      <c r="O87" s="81">
        <f t="shared" si="3"/>
        <v>240</v>
      </c>
    </row>
    <row r="88" spans="1:15" ht="13.5" thickBot="1">
      <c r="A88" s="76"/>
      <c r="B88" s="72"/>
      <c r="C88" s="88"/>
      <c r="D88" s="39">
        <v>1518</v>
      </c>
      <c r="E88" s="139"/>
      <c r="F88" s="4229"/>
      <c r="G88" s="11" t="s">
        <v>149</v>
      </c>
      <c r="H88" s="16">
        <v>120</v>
      </c>
      <c r="I88" s="54"/>
      <c r="J88" s="16"/>
      <c r="K88" s="16" t="s">
        <v>80</v>
      </c>
      <c r="L88" s="16"/>
      <c r="M88" s="16">
        <v>120</v>
      </c>
      <c r="N88" s="16">
        <v>2</v>
      </c>
      <c r="O88" s="89">
        <f t="shared" si="3"/>
        <v>240</v>
      </c>
    </row>
    <row r="89" spans="1:15">
      <c r="A89" s="75" t="s">
        <v>55</v>
      </c>
      <c r="B89" s="93" t="s">
        <v>150</v>
      </c>
      <c r="C89" s="78"/>
      <c r="D89" s="47">
        <v>1507</v>
      </c>
      <c r="E89" s="138"/>
      <c r="F89" s="4227" t="s">
        <v>106</v>
      </c>
      <c r="G89" s="28" t="s">
        <v>107</v>
      </c>
      <c r="H89" s="26">
        <v>30</v>
      </c>
      <c r="I89" s="58"/>
      <c r="J89" s="26"/>
      <c r="K89" s="26" t="s">
        <v>80</v>
      </c>
      <c r="L89" s="26"/>
      <c r="M89" s="26">
        <v>60</v>
      </c>
      <c r="N89" s="26">
        <v>1</v>
      </c>
      <c r="O89" s="79">
        <f t="shared" si="3"/>
        <v>60</v>
      </c>
    </row>
    <row r="90" spans="1:15">
      <c r="A90" s="76"/>
      <c r="B90" s="94" t="s">
        <v>75</v>
      </c>
      <c r="C90" s="80"/>
      <c r="D90" s="38">
        <v>1507</v>
      </c>
      <c r="E90" s="65"/>
      <c r="F90" s="4228"/>
      <c r="G90" s="8" t="s">
        <v>108</v>
      </c>
      <c r="H90" s="13">
        <v>30</v>
      </c>
      <c r="I90" s="33"/>
      <c r="J90" s="13"/>
      <c r="K90" s="13" t="s">
        <v>80</v>
      </c>
      <c r="L90" s="13"/>
      <c r="M90" s="13">
        <v>60</v>
      </c>
      <c r="N90" s="13">
        <v>1</v>
      </c>
      <c r="O90" s="81">
        <f t="shared" si="3"/>
        <v>60</v>
      </c>
    </row>
    <row r="91" spans="1:15">
      <c r="A91" s="76"/>
      <c r="B91" s="94"/>
      <c r="C91" s="80"/>
      <c r="D91" s="38">
        <v>1507</v>
      </c>
      <c r="E91" s="65"/>
      <c r="F91" s="4804"/>
      <c r="G91" s="8" t="s">
        <v>109</v>
      </c>
      <c r="H91" s="13">
        <v>30</v>
      </c>
      <c r="I91" s="33"/>
      <c r="J91" s="13"/>
      <c r="K91" s="13" t="s">
        <v>80</v>
      </c>
      <c r="L91" s="13"/>
      <c r="M91" s="13">
        <v>60</v>
      </c>
      <c r="N91" s="13">
        <v>1</v>
      </c>
      <c r="O91" s="81">
        <f t="shared" si="3"/>
        <v>60</v>
      </c>
    </row>
    <row r="92" spans="1:15">
      <c r="A92" s="76"/>
      <c r="B92" s="94"/>
      <c r="C92" s="80"/>
      <c r="D92" s="38">
        <v>1507</v>
      </c>
      <c r="E92" s="65"/>
      <c r="F92" s="8" t="s">
        <v>110</v>
      </c>
      <c r="G92" s="8" t="s">
        <v>126</v>
      </c>
      <c r="H92" s="13">
        <v>30</v>
      </c>
      <c r="I92" s="33"/>
      <c r="J92" s="13"/>
      <c r="K92" s="13" t="s">
        <v>80</v>
      </c>
      <c r="L92" s="13"/>
      <c r="M92" s="13">
        <v>60</v>
      </c>
      <c r="N92" s="13">
        <v>1</v>
      </c>
      <c r="O92" s="81">
        <f t="shared" si="3"/>
        <v>60</v>
      </c>
    </row>
    <row r="93" spans="1:15">
      <c r="A93" s="76"/>
      <c r="B93" s="94"/>
      <c r="C93" s="80"/>
      <c r="D93" s="38">
        <v>1507</v>
      </c>
      <c r="E93" s="65"/>
      <c r="F93" s="8" t="s">
        <v>112</v>
      </c>
      <c r="G93" s="8" t="s">
        <v>113</v>
      </c>
      <c r="H93" s="13">
        <v>30</v>
      </c>
      <c r="I93" s="33"/>
      <c r="J93" s="13"/>
      <c r="K93" s="13" t="s">
        <v>80</v>
      </c>
      <c r="L93" s="13"/>
      <c r="M93" s="13">
        <v>60</v>
      </c>
      <c r="N93" s="13">
        <v>1</v>
      </c>
      <c r="O93" s="81">
        <f t="shared" si="3"/>
        <v>60</v>
      </c>
    </row>
    <row r="94" spans="1:15">
      <c r="A94" s="76"/>
      <c r="B94" s="94"/>
      <c r="C94" s="80"/>
      <c r="D94" s="38">
        <v>1507</v>
      </c>
      <c r="E94" s="65"/>
      <c r="F94" s="8" t="s">
        <v>114</v>
      </c>
      <c r="G94" s="8" t="s">
        <v>115</v>
      </c>
      <c r="H94" s="13">
        <v>30</v>
      </c>
      <c r="I94" s="33"/>
      <c r="J94" s="13"/>
      <c r="K94" s="13" t="s">
        <v>80</v>
      </c>
      <c r="L94" s="13"/>
      <c r="M94" s="13">
        <v>60</v>
      </c>
      <c r="N94" s="13">
        <v>1</v>
      </c>
      <c r="O94" s="81">
        <f t="shared" si="3"/>
        <v>60</v>
      </c>
    </row>
    <row r="95" spans="1:15">
      <c r="A95" s="76"/>
      <c r="B95" s="94"/>
      <c r="C95" s="80"/>
      <c r="D95" s="38">
        <v>1507</v>
      </c>
      <c r="E95" s="65"/>
      <c r="F95" s="4803" t="s">
        <v>116</v>
      </c>
      <c r="G95" s="8" t="s">
        <v>117</v>
      </c>
      <c r="H95" s="13">
        <v>30</v>
      </c>
      <c r="I95" s="33"/>
      <c r="J95" s="13"/>
      <c r="K95" s="13" t="s">
        <v>80</v>
      </c>
      <c r="L95" s="13"/>
      <c r="M95" s="13">
        <v>60</v>
      </c>
      <c r="N95" s="13">
        <v>1</v>
      </c>
      <c r="O95" s="81">
        <f t="shared" si="3"/>
        <v>60</v>
      </c>
    </row>
    <row r="96" spans="1:15">
      <c r="A96" s="76"/>
      <c r="B96" s="94"/>
      <c r="C96" s="80"/>
      <c r="D96" s="38">
        <v>1507</v>
      </c>
      <c r="E96" s="65"/>
      <c r="F96" s="4228"/>
      <c r="G96" s="8" t="s">
        <v>118</v>
      </c>
      <c r="H96" s="13">
        <v>30</v>
      </c>
      <c r="I96" s="33"/>
      <c r="J96" s="13"/>
      <c r="K96" s="13" t="s">
        <v>80</v>
      </c>
      <c r="L96" s="13"/>
      <c r="M96" s="13">
        <v>60</v>
      </c>
      <c r="N96" s="13">
        <v>1</v>
      </c>
      <c r="O96" s="81">
        <f t="shared" si="3"/>
        <v>60</v>
      </c>
    </row>
    <row r="97" spans="1:15">
      <c r="A97" s="76"/>
      <c r="B97" s="94"/>
      <c r="C97" s="80"/>
      <c r="D97" s="38">
        <v>1507</v>
      </c>
      <c r="E97" s="65"/>
      <c r="F97" s="4804"/>
      <c r="G97" s="8" t="s">
        <v>119</v>
      </c>
      <c r="H97" s="13">
        <v>30</v>
      </c>
      <c r="I97" s="33"/>
      <c r="J97" s="13"/>
      <c r="K97" s="13" t="s">
        <v>80</v>
      </c>
      <c r="L97" s="13"/>
      <c r="M97" s="13">
        <v>60</v>
      </c>
      <c r="N97" s="13">
        <v>1</v>
      </c>
      <c r="O97" s="81">
        <f t="shared" si="3"/>
        <v>60</v>
      </c>
    </row>
    <row r="98" spans="1:15" ht="13.5" thickBot="1">
      <c r="A98" s="76"/>
      <c r="B98" s="94"/>
      <c r="C98" s="88"/>
      <c r="D98" s="39">
        <v>1507</v>
      </c>
      <c r="E98" s="139"/>
      <c r="F98" s="11" t="s">
        <v>120</v>
      </c>
      <c r="G98" s="11" t="s">
        <v>121</v>
      </c>
      <c r="H98" s="16">
        <v>30</v>
      </c>
      <c r="I98" s="54"/>
      <c r="J98" s="16"/>
      <c r="K98" s="16" t="s">
        <v>80</v>
      </c>
      <c r="L98" s="16"/>
      <c r="M98" s="16">
        <v>60</v>
      </c>
      <c r="N98" s="16">
        <v>1</v>
      </c>
      <c r="O98" s="89">
        <f t="shared" si="3"/>
        <v>60</v>
      </c>
    </row>
    <row r="99" spans="1:15">
      <c r="A99" s="75" t="s">
        <v>55</v>
      </c>
      <c r="B99" s="93" t="s">
        <v>150</v>
      </c>
      <c r="C99" s="4815"/>
      <c r="D99" s="4054">
        <v>1510</v>
      </c>
      <c r="E99" s="4817"/>
      <c r="F99" s="4227" t="s">
        <v>123</v>
      </c>
      <c r="G99" s="4227" t="s">
        <v>124</v>
      </c>
      <c r="H99" s="4063">
        <v>120</v>
      </c>
      <c r="I99" s="58"/>
      <c r="J99" s="26"/>
      <c r="K99" s="4063" t="s">
        <v>80</v>
      </c>
      <c r="L99" s="4063"/>
      <c r="M99" s="4063">
        <v>60</v>
      </c>
      <c r="N99" s="4063">
        <v>2</v>
      </c>
      <c r="O99" s="4808">
        <f>M99*N99</f>
        <v>120</v>
      </c>
    </row>
    <row r="100" spans="1:15" ht="13.5" thickBot="1">
      <c r="A100" s="148"/>
      <c r="B100" s="95" t="s">
        <v>122</v>
      </c>
      <c r="C100" s="4816"/>
      <c r="D100" s="4056"/>
      <c r="E100" s="4818"/>
      <c r="F100" s="4229"/>
      <c r="G100" s="4229"/>
      <c r="H100" s="4065"/>
      <c r="I100" s="54"/>
      <c r="J100" s="16"/>
      <c r="K100" s="4065"/>
      <c r="L100" s="4065"/>
      <c r="M100" s="4065"/>
      <c r="N100" s="4065"/>
      <c r="O100" s="4299"/>
    </row>
    <row r="101" spans="1:15">
      <c r="A101" s="75" t="s">
        <v>55</v>
      </c>
      <c r="B101" s="93" t="s">
        <v>150</v>
      </c>
      <c r="C101" s="78"/>
      <c r="D101" s="47">
        <v>1513</v>
      </c>
      <c r="E101" s="138"/>
      <c r="F101" s="4227" t="s">
        <v>130</v>
      </c>
      <c r="G101" s="28" t="s">
        <v>68</v>
      </c>
      <c r="H101" s="26">
        <v>180</v>
      </c>
      <c r="I101" s="58"/>
      <c r="J101" s="26"/>
      <c r="K101" s="26" t="s">
        <v>80</v>
      </c>
      <c r="L101" s="26"/>
      <c r="M101" s="26">
        <v>240</v>
      </c>
      <c r="N101" s="26">
        <v>3</v>
      </c>
      <c r="O101" s="79">
        <f t="shared" ref="O101:O119" si="4">M101*N101</f>
        <v>720</v>
      </c>
    </row>
    <row r="102" spans="1:15">
      <c r="A102" s="76"/>
      <c r="B102" s="94" t="s">
        <v>129</v>
      </c>
      <c r="C102" s="80"/>
      <c r="D102" s="38">
        <v>1513</v>
      </c>
      <c r="E102" s="65"/>
      <c r="F102" s="4228"/>
      <c r="G102" s="8" t="s">
        <v>131</v>
      </c>
      <c r="H102" s="13">
        <v>180</v>
      </c>
      <c r="I102" s="33"/>
      <c r="J102" s="13"/>
      <c r="K102" s="13" t="s">
        <v>80</v>
      </c>
      <c r="L102" s="13"/>
      <c r="M102" s="13">
        <v>240</v>
      </c>
      <c r="N102" s="13">
        <v>3</v>
      </c>
      <c r="O102" s="81">
        <f t="shared" si="4"/>
        <v>720</v>
      </c>
    </row>
    <row r="103" spans="1:15">
      <c r="A103" s="76"/>
      <c r="B103" s="94"/>
      <c r="C103" s="80"/>
      <c r="D103" s="38">
        <v>1513</v>
      </c>
      <c r="E103" s="65"/>
      <c r="F103" s="4804"/>
      <c r="G103" s="8" t="s">
        <v>69</v>
      </c>
      <c r="H103" s="13">
        <v>180</v>
      </c>
      <c r="I103" s="33"/>
      <c r="J103" s="13"/>
      <c r="K103" s="13" t="s">
        <v>80</v>
      </c>
      <c r="L103" s="13"/>
      <c r="M103" s="13">
        <v>240</v>
      </c>
      <c r="N103" s="13">
        <v>3</v>
      </c>
      <c r="O103" s="81">
        <f t="shared" si="4"/>
        <v>720</v>
      </c>
    </row>
    <row r="104" spans="1:15">
      <c r="A104" s="76"/>
      <c r="B104" s="94"/>
      <c r="C104" s="80"/>
      <c r="D104" s="38">
        <v>1515</v>
      </c>
      <c r="E104" s="65"/>
      <c r="F104" s="4803" t="s">
        <v>136</v>
      </c>
      <c r="G104" s="8" t="s">
        <v>137</v>
      </c>
      <c r="H104" s="13">
        <v>365</v>
      </c>
      <c r="I104" s="33"/>
      <c r="J104" s="13"/>
      <c r="K104" s="13" t="s">
        <v>80</v>
      </c>
      <c r="L104" s="13"/>
      <c r="M104" s="13">
        <v>360</v>
      </c>
      <c r="N104" s="13">
        <v>3</v>
      </c>
      <c r="O104" s="81">
        <f t="shared" si="4"/>
        <v>1080</v>
      </c>
    </row>
    <row r="105" spans="1:15">
      <c r="A105" s="76"/>
      <c r="B105" s="94"/>
      <c r="C105" s="80"/>
      <c r="D105" s="38">
        <v>1515</v>
      </c>
      <c r="E105" s="65"/>
      <c r="F105" s="4804"/>
      <c r="G105" s="8" t="s">
        <v>138</v>
      </c>
      <c r="H105" s="13">
        <v>365</v>
      </c>
      <c r="I105" s="33"/>
      <c r="J105" s="13"/>
      <c r="K105" s="13" t="s">
        <v>80</v>
      </c>
      <c r="L105" s="13"/>
      <c r="M105" s="13">
        <v>360</v>
      </c>
      <c r="N105" s="13">
        <v>3</v>
      </c>
      <c r="O105" s="81">
        <f t="shared" si="4"/>
        <v>1080</v>
      </c>
    </row>
    <row r="106" spans="1:15">
      <c r="A106" s="76"/>
      <c r="B106" s="94"/>
      <c r="C106" s="80"/>
      <c r="D106" s="38">
        <v>1517</v>
      </c>
      <c r="E106" s="65"/>
      <c r="F106" s="4803" t="s">
        <v>144</v>
      </c>
      <c r="G106" s="8" t="s">
        <v>145</v>
      </c>
      <c r="H106" s="13">
        <v>365</v>
      </c>
      <c r="I106" s="33"/>
      <c r="J106" s="13"/>
      <c r="K106" s="13" t="s">
        <v>80</v>
      </c>
      <c r="L106" s="13"/>
      <c r="M106" s="13">
        <v>120</v>
      </c>
      <c r="N106" s="13">
        <v>3</v>
      </c>
      <c r="O106" s="81">
        <f t="shared" si="4"/>
        <v>360</v>
      </c>
    </row>
    <row r="107" spans="1:15">
      <c r="A107" s="76"/>
      <c r="B107" s="94"/>
      <c r="C107" s="80"/>
      <c r="D107" s="38">
        <v>1517</v>
      </c>
      <c r="E107" s="65"/>
      <c r="F107" s="4804"/>
      <c r="G107" s="8" t="s">
        <v>146</v>
      </c>
      <c r="H107" s="13">
        <v>365</v>
      </c>
      <c r="I107" s="33"/>
      <c r="J107" s="13"/>
      <c r="K107" s="13" t="s">
        <v>80</v>
      </c>
      <c r="L107" s="13"/>
      <c r="M107" s="13">
        <v>120</v>
      </c>
      <c r="N107" s="13">
        <v>3</v>
      </c>
      <c r="O107" s="81">
        <f t="shared" si="4"/>
        <v>360</v>
      </c>
    </row>
    <row r="108" spans="1:15">
      <c r="A108" s="76"/>
      <c r="B108" s="94"/>
      <c r="C108" s="80"/>
      <c r="D108" s="38">
        <v>1518</v>
      </c>
      <c r="E108" s="65"/>
      <c r="F108" s="4803" t="s">
        <v>147</v>
      </c>
      <c r="G108" s="8" t="s">
        <v>148</v>
      </c>
      <c r="H108" s="13">
        <v>120</v>
      </c>
      <c r="I108" s="33"/>
      <c r="J108" s="13"/>
      <c r="K108" s="13" t="s">
        <v>80</v>
      </c>
      <c r="L108" s="13"/>
      <c r="M108" s="13">
        <v>60</v>
      </c>
      <c r="N108" s="13">
        <v>1</v>
      </c>
      <c r="O108" s="81">
        <f t="shared" si="4"/>
        <v>60</v>
      </c>
    </row>
    <row r="109" spans="1:15" ht="13.5" thickBot="1">
      <c r="A109" s="148"/>
      <c r="B109" s="95"/>
      <c r="C109" s="88"/>
      <c r="D109" s="39">
        <v>1518</v>
      </c>
      <c r="E109" s="139"/>
      <c r="F109" s="4229"/>
      <c r="G109" s="11" t="s">
        <v>149</v>
      </c>
      <c r="H109" s="16">
        <v>120</v>
      </c>
      <c r="I109" s="54"/>
      <c r="J109" s="16"/>
      <c r="K109" s="16" t="s">
        <v>80</v>
      </c>
      <c r="L109" s="16"/>
      <c r="M109" s="16">
        <v>60</v>
      </c>
      <c r="N109" s="16">
        <v>1</v>
      </c>
      <c r="O109" s="89">
        <f t="shared" si="4"/>
        <v>60</v>
      </c>
    </row>
    <row r="110" spans="1:15">
      <c r="A110" s="75" t="s">
        <v>55</v>
      </c>
      <c r="B110" s="93" t="s">
        <v>151</v>
      </c>
      <c r="C110" s="78"/>
      <c r="D110" s="47">
        <v>1507</v>
      </c>
      <c r="E110" s="138"/>
      <c r="F110" s="4227" t="s">
        <v>106</v>
      </c>
      <c r="G110" s="28" t="s">
        <v>107</v>
      </c>
      <c r="H110" s="26">
        <v>30</v>
      </c>
      <c r="I110" s="58"/>
      <c r="J110" s="26"/>
      <c r="K110" s="26" t="s">
        <v>80</v>
      </c>
      <c r="L110" s="26"/>
      <c r="M110" s="26">
        <v>60</v>
      </c>
      <c r="N110" s="26">
        <v>1</v>
      </c>
      <c r="O110" s="79">
        <f t="shared" si="4"/>
        <v>60</v>
      </c>
    </row>
    <row r="111" spans="1:15">
      <c r="A111" s="76"/>
      <c r="B111" s="94" t="s">
        <v>75</v>
      </c>
      <c r="C111" s="80"/>
      <c r="D111" s="38">
        <v>1507</v>
      </c>
      <c r="E111" s="65"/>
      <c r="F111" s="4228"/>
      <c r="G111" s="8" t="s">
        <v>108</v>
      </c>
      <c r="H111" s="13">
        <v>30</v>
      </c>
      <c r="I111" s="33"/>
      <c r="J111" s="13"/>
      <c r="K111" s="13" t="s">
        <v>80</v>
      </c>
      <c r="L111" s="13"/>
      <c r="M111" s="13">
        <v>60</v>
      </c>
      <c r="N111" s="13">
        <v>1</v>
      </c>
      <c r="O111" s="81">
        <f t="shared" si="4"/>
        <v>60</v>
      </c>
    </row>
    <row r="112" spans="1:15">
      <c r="A112" s="76"/>
      <c r="B112" s="159"/>
      <c r="C112" s="80"/>
      <c r="D112" s="38">
        <v>1507</v>
      </c>
      <c r="E112" s="65"/>
      <c r="F112" s="4804"/>
      <c r="G112" s="8" t="s">
        <v>109</v>
      </c>
      <c r="H112" s="13">
        <v>30</v>
      </c>
      <c r="I112" s="33"/>
      <c r="J112" s="13"/>
      <c r="K112" s="13" t="s">
        <v>80</v>
      </c>
      <c r="L112" s="13"/>
      <c r="M112" s="13">
        <v>60</v>
      </c>
      <c r="N112" s="13">
        <v>1</v>
      </c>
      <c r="O112" s="81">
        <f t="shared" si="4"/>
        <v>60</v>
      </c>
    </row>
    <row r="113" spans="1:15">
      <c r="A113" s="76"/>
      <c r="B113" s="159"/>
      <c r="C113" s="80"/>
      <c r="D113" s="38">
        <v>1507</v>
      </c>
      <c r="E113" s="65"/>
      <c r="F113" s="8" t="s">
        <v>110</v>
      </c>
      <c r="G113" s="8" t="s">
        <v>126</v>
      </c>
      <c r="H113" s="13">
        <v>30</v>
      </c>
      <c r="I113" s="33"/>
      <c r="J113" s="13"/>
      <c r="K113" s="13" t="s">
        <v>80</v>
      </c>
      <c r="L113" s="13"/>
      <c r="M113" s="13">
        <v>60</v>
      </c>
      <c r="N113" s="13">
        <v>1</v>
      </c>
      <c r="O113" s="81">
        <f t="shared" si="4"/>
        <v>60</v>
      </c>
    </row>
    <row r="114" spans="1:15">
      <c r="A114" s="76"/>
      <c r="B114" s="159"/>
      <c r="C114" s="162"/>
      <c r="D114" s="36">
        <v>1507</v>
      </c>
      <c r="E114" s="153"/>
      <c r="F114" s="49" t="s">
        <v>112</v>
      </c>
      <c r="G114" s="49" t="s">
        <v>113</v>
      </c>
      <c r="H114" s="6">
        <v>30</v>
      </c>
      <c r="I114" s="59"/>
      <c r="J114" s="6"/>
      <c r="K114" s="6" t="s">
        <v>80</v>
      </c>
      <c r="L114" s="6"/>
      <c r="M114" s="6">
        <v>60</v>
      </c>
      <c r="N114" s="6">
        <v>1</v>
      </c>
      <c r="O114" s="151">
        <f t="shared" si="4"/>
        <v>60</v>
      </c>
    </row>
    <row r="115" spans="1:15">
      <c r="A115" s="76"/>
      <c r="B115" s="159"/>
      <c r="C115" s="162"/>
      <c r="D115" s="36">
        <v>1507</v>
      </c>
      <c r="E115" s="153"/>
      <c r="F115" s="49" t="s">
        <v>114</v>
      </c>
      <c r="G115" s="49" t="s">
        <v>115</v>
      </c>
      <c r="H115" s="6">
        <v>30</v>
      </c>
      <c r="I115" s="59"/>
      <c r="J115" s="6"/>
      <c r="K115" s="6" t="s">
        <v>80</v>
      </c>
      <c r="L115" s="6"/>
      <c r="M115" s="6">
        <v>60</v>
      </c>
      <c r="N115" s="6">
        <v>1</v>
      </c>
      <c r="O115" s="151">
        <f t="shared" si="4"/>
        <v>60</v>
      </c>
    </row>
    <row r="116" spans="1:15">
      <c r="A116" s="76"/>
      <c r="B116" s="159"/>
      <c r="C116" s="162"/>
      <c r="D116" s="36">
        <v>1507</v>
      </c>
      <c r="E116" s="153"/>
      <c r="F116" s="4814" t="s">
        <v>116</v>
      </c>
      <c r="G116" s="49" t="s">
        <v>117</v>
      </c>
      <c r="H116" s="6">
        <v>30</v>
      </c>
      <c r="I116" s="59"/>
      <c r="J116" s="6"/>
      <c r="K116" s="6" t="s">
        <v>80</v>
      </c>
      <c r="L116" s="6"/>
      <c r="M116" s="6">
        <v>60</v>
      </c>
      <c r="N116" s="6">
        <v>1</v>
      </c>
      <c r="O116" s="151">
        <f t="shared" si="4"/>
        <v>60</v>
      </c>
    </row>
    <row r="117" spans="1:15">
      <c r="A117" s="76"/>
      <c r="B117" s="159"/>
      <c r="C117" s="162"/>
      <c r="D117" s="36">
        <v>1507</v>
      </c>
      <c r="E117" s="153"/>
      <c r="F117" s="4810"/>
      <c r="G117" s="49" t="s">
        <v>118</v>
      </c>
      <c r="H117" s="6">
        <v>30</v>
      </c>
      <c r="I117" s="59"/>
      <c r="J117" s="6"/>
      <c r="K117" s="6" t="s">
        <v>80</v>
      </c>
      <c r="L117" s="6"/>
      <c r="M117" s="6">
        <v>60</v>
      </c>
      <c r="N117" s="6">
        <v>1</v>
      </c>
      <c r="O117" s="151">
        <f t="shared" si="4"/>
        <v>60</v>
      </c>
    </row>
    <row r="118" spans="1:15">
      <c r="A118" s="76"/>
      <c r="B118" s="159"/>
      <c r="C118" s="162"/>
      <c r="D118" s="36">
        <v>1507</v>
      </c>
      <c r="E118" s="153"/>
      <c r="F118" s="4811"/>
      <c r="G118" s="49" t="s">
        <v>119</v>
      </c>
      <c r="H118" s="6">
        <v>30</v>
      </c>
      <c r="I118" s="59"/>
      <c r="J118" s="6"/>
      <c r="K118" s="6" t="s">
        <v>80</v>
      </c>
      <c r="L118" s="6"/>
      <c r="M118" s="6">
        <v>60</v>
      </c>
      <c r="N118" s="6">
        <v>1</v>
      </c>
      <c r="O118" s="151">
        <f t="shared" si="4"/>
        <v>60</v>
      </c>
    </row>
    <row r="119" spans="1:15" ht="13.5" thickBot="1">
      <c r="A119" s="148"/>
      <c r="B119" s="160"/>
      <c r="C119" s="163"/>
      <c r="D119" s="40">
        <v>1507</v>
      </c>
      <c r="E119" s="154"/>
      <c r="F119" s="50" t="s">
        <v>120</v>
      </c>
      <c r="G119" s="50" t="s">
        <v>121</v>
      </c>
      <c r="H119" s="7">
        <v>30</v>
      </c>
      <c r="I119" s="60"/>
      <c r="J119" s="7"/>
      <c r="K119" s="7" t="s">
        <v>80</v>
      </c>
      <c r="L119" s="7"/>
      <c r="M119" s="7">
        <v>60</v>
      </c>
      <c r="N119" s="7">
        <v>1</v>
      </c>
      <c r="O119" s="152">
        <f t="shared" si="4"/>
        <v>60</v>
      </c>
    </row>
    <row r="120" spans="1:15">
      <c r="A120" s="75" t="s">
        <v>55</v>
      </c>
      <c r="B120" s="93" t="s">
        <v>151</v>
      </c>
      <c r="C120" s="4815"/>
      <c r="D120" s="4054">
        <v>1510</v>
      </c>
      <c r="E120" s="4817"/>
      <c r="F120" s="4227" t="s">
        <v>123</v>
      </c>
      <c r="G120" s="4227" t="s">
        <v>124</v>
      </c>
      <c r="H120" s="4063">
        <v>120</v>
      </c>
      <c r="I120" s="58"/>
      <c r="J120" s="26"/>
      <c r="K120" s="4063" t="s">
        <v>80</v>
      </c>
      <c r="L120" s="4063"/>
      <c r="M120" s="4063">
        <v>60</v>
      </c>
      <c r="N120" s="4063">
        <v>2</v>
      </c>
      <c r="O120" s="4808">
        <f>M120*N120</f>
        <v>120</v>
      </c>
    </row>
    <row r="121" spans="1:15" ht="13.5" thickBot="1">
      <c r="A121" s="148"/>
      <c r="B121" s="95" t="s">
        <v>122</v>
      </c>
      <c r="C121" s="4816"/>
      <c r="D121" s="4056"/>
      <c r="E121" s="4818"/>
      <c r="F121" s="4229"/>
      <c r="G121" s="4229"/>
      <c r="H121" s="4065"/>
      <c r="I121" s="54"/>
      <c r="J121" s="16"/>
      <c r="K121" s="4065"/>
      <c r="L121" s="4065"/>
      <c r="M121" s="4065"/>
      <c r="N121" s="4065"/>
      <c r="O121" s="4299"/>
    </row>
    <row r="122" spans="1:15">
      <c r="A122" s="75" t="s">
        <v>55</v>
      </c>
      <c r="B122" s="161" t="s">
        <v>151</v>
      </c>
      <c r="C122" s="164"/>
      <c r="D122" s="35">
        <v>1513</v>
      </c>
      <c r="E122" s="158"/>
      <c r="F122" s="4809" t="s">
        <v>130</v>
      </c>
      <c r="G122" s="62" t="s">
        <v>68</v>
      </c>
      <c r="H122" s="27">
        <v>180</v>
      </c>
      <c r="I122" s="156"/>
      <c r="J122" s="27"/>
      <c r="K122" s="27" t="s">
        <v>80</v>
      </c>
      <c r="L122" s="27"/>
      <c r="M122" s="27">
        <v>240</v>
      </c>
      <c r="N122" s="27">
        <v>3</v>
      </c>
      <c r="O122" s="157">
        <f t="shared" ref="O122:O185" si="5">M122*N122</f>
        <v>720</v>
      </c>
    </row>
    <row r="123" spans="1:15">
      <c r="A123" s="76"/>
      <c r="B123" s="4812"/>
      <c r="C123" s="162"/>
      <c r="D123" s="36">
        <v>1513</v>
      </c>
      <c r="E123" s="153"/>
      <c r="F123" s="4810"/>
      <c r="G123" s="49" t="s">
        <v>131</v>
      </c>
      <c r="H123" s="6">
        <v>180</v>
      </c>
      <c r="I123" s="59"/>
      <c r="J123" s="6"/>
      <c r="K123" s="6" t="s">
        <v>80</v>
      </c>
      <c r="L123" s="6"/>
      <c r="M123" s="6">
        <v>240</v>
      </c>
      <c r="N123" s="6">
        <v>3</v>
      </c>
      <c r="O123" s="151">
        <f t="shared" si="5"/>
        <v>720</v>
      </c>
    </row>
    <row r="124" spans="1:15">
      <c r="A124" s="76"/>
      <c r="B124" s="4812"/>
      <c r="C124" s="162"/>
      <c r="D124" s="36">
        <v>1513</v>
      </c>
      <c r="E124" s="153"/>
      <c r="F124" s="4811"/>
      <c r="G124" s="49" t="s">
        <v>69</v>
      </c>
      <c r="H124" s="6">
        <v>180</v>
      </c>
      <c r="I124" s="59"/>
      <c r="J124" s="6"/>
      <c r="K124" s="6" t="s">
        <v>80</v>
      </c>
      <c r="L124" s="6"/>
      <c r="M124" s="6">
        <v>240</v>
      </c>
      <c r="N124" s="6">
        <v>3</v>
      </c>
      <c r="O124" s="151">
        <f t="shared" si="5"/>
        <v>720</v>
      </c>
    </row>
    <row r="125" spans="1:15">
      <c r="A125" s="76"/>
      <c r="B125" s="4812"/>
      <c r="C125" s="162"/>
      <c r="D125" s="36">
        <v>1515</v>
      </c>
      <c r="E125" s="153"/>
      <c r="F125" s="4814" t="s">
        <v>136</v>
      </c>
      <c r="G125" s="49" t="s">
        <v>137</v>
      </c>
      <c r="H125" s="6">
        <v>365</v>
      </c>
      <c r="I125" s="59"/>
      <c r="J125" s="6"/>
      <c r="K125" s="6" t="s">
        <v>80</v>
      </c>
      <c r="L125" s="6"/>
      <c r="M125" s="6">
        <v>240</v>
      </c>
      <c r="N125" s="6">
        <v>3</v>
      </c>
      <c r="O125" s="151">
        <f t="shared" si="5"/>
        <v>720</v>
      </c>
    </row>
    <row r="126" spans="1:15">
      <c r="A126" s="76"/>
      <c r="B126" s="4812"/>
      <c r="C126" s="80"/>
      <c r="D126" s="38">
        <v>1515</v>
      </c>
      <c r="E126" s="65"/>
      <c r="F126" s="4811"/>
      <c r="G126" s="8" t="s">
        <v>138</v>
      </c>
      <c r="H126" s="13">
        <v>365</v>
      </c>
      <c r="I126" s="33"/>
      <c r="J126" s="13"/>
      <c r="K126" s="13" t="s">
        <v>80</v>
      </c>
      <c r="L126" s="13"/>
      <c r="M126" s="13">
        <v>240</v>
      </c>
      <c r="N126" s="13">
        <v>3</v>
      </c>
      <c r="O126" s="81">
        <f t="shared" si="5"/>
        <v>720</v>
      </c>
    </row>
    <row r="127" spans="1:15">
      <c r="A127" s="76"/>
      <c r="B127" s="4812"/>
      <c r="C127" s="80"/>
      <c r="D127" s="38">
        <v>1517</v>
      </c>
      <c r="E127" s="65"/>
      <c r="F127" s="4803" t="s">
        <v>144</v>
      </c>
      <c r="G127" s="8" t="s">
        <v>145</v>
      </c>
      <c r="H127" s="13">
        <v>365</v>
      </c>
      <c r="I127" s="33"/>
      <c r="J127" s="13"/>
      <c r="K127" s="13" t="s">
        <v>80</v>
      </c>
      <c r="L127" s="13"/>
      <c r="M127" s="13">
        <v>240</v>
      </c>
      <c r="N127" s="13">
        <v>3</v>
      </c>
      <c r="O127" s="81">
        <f t="shared" si="5"/>
        <v>720</v>
      </c>
    </row>
    <row r="128" spans="1:15">
      <c r="A128" s="76"/>
      <c r="B128" s="4812"/>
      <c r="C128" s="80"/>
      <c r="D128" s="38">
        <v>1517</v>
      </c>
      <c r="E128" s="65"/>
      <c r="F128" s="4804"/>
      <c r="G128" s="8" t="s">
        <v>146</v>
      </c>
      <c r="H128" s="13">
        <v>365</v>
      </c>
      <c r="I128" s="33"/>
      <c r="J128" s="13"/>
      <c r="K128" s="13" t="s">
        <v>80</v>
      </c>
      <c r="L128" s="13"/>
      <c r="M128" s="13">
        <v>240</v>
      </c>
      <c r="N128" s="13">
        <v>3</v>
      </c>
      <c r="O128" s="81">
        <f t="shared" si="5"/>
        <v>720</v>
      </c>
    </row>
    <row r="129" spans="1:15">
      <c r="A129" s="76"/>
      <c r="B129" s="4812"/>
      <c r="C129" s="80"/>
      <c r="D129" s="38">
        <v>1518</v>
      </c>
      <c r="E129" s="65"/>
      <c r="F129" s="4803" t="s">
        <v>147</v>
      </c>
      <c r="G129" s="8" t="s">
        <v>148</v>
      </c>
      <c r="H129" s="13">
        <v>120</v>
      </c>
      <c r="I129" s="33"/>
      <c r="J129" s="13"/>
      <c r="K129" s="13" t="s">
        <v>80</v>
      </c>
      <c r="L129" s="13"/>
      <c r="M129" s="13">
        <v>60</v>
      </c>
      <c r="N129" s="13">
        <v>1</v>
      </c>
      <c r="O129" s="81">
        <f t="shared" si="5"/>
        <v>60</v>
      </c>
    </row>
    <row r="130" spans="1:15" ht="13.5" thickBot="1">
      <c r="A130" s="148"/>
      <c r="B130" s="4813"/>
      <c r="C130" s="88"/>
      <c r="D130" s="39">
        <v>1518</v>
      </c>
      <c r="E130" s="139"/>
      <c r="F130" s="4229"/>
      <c r="G130" s="11" t="s">
        <v>149</v>
      </c>
      <c r="H130" s="16">
        <v>120</v>
      </c>
      <c r="I130" s="54"/>
      <c r="J130" s="16"/>
      <c r="K130" s="16" t="s">
        <v>80</v>
      </c>
      <c r="L130" s="16"/>
      <c r="M130" s="16">
        <v>60</v>
      </c>
      <c r="N130" s="16">
        <v>1</v>
      </c>
      <c r="O130" s="89">
        <f t="shared" si="5"/>
        <v>60</v>
      </c>
    </row>
    <row r="131" spans="1:15">
      <c r="A131" s="75" t="s">
        <v>55</v>
      </c>
      <c r="B131" s="93" t="s">
        <v>152</v>
      </c>
      <c r="C131" s="78">
        <v>357355</v>
      </c>
      <c r="D131" s="47">
        <v>1519</v>
      </c>
      <c r="E131" s="138"/>
      <c r="F131" s="4227" t="s">
        <v>132</v>
      </c>
      <c r="G131" s="28" t="s">
        <v>153</v>
      </c>
      <c r="H131" s="26">
        <v>30</v>
      </c>
      <c r="I131" s="58"/>
      <c r="J131" s="26"/>
      <c r="K131" s="26" t="s">
        <v>80</v>
      </c>
      <c r="L131" s="26"/>
      <c r="M131" s="26">
        <v>60</v>
      </c>
      <c r="N131" s="26">
        <v>1</v>
      </c>
      <c r="O131" s="79">
        <f t="shared" si="5"/>
        <v>60</v>
      </c>
    </row>
    <row r="132" spans="1:15">
      <c r="A132" s="76"/>
      <c r="B132" s="94" t="s">
        <v>75</v>
      </c>
      <c r="C132" s="80">
        <v>357355</v>
      </c>
      <c r="D132" s="38">
        <v>1519</v>
      </c>
      <c r="E132" s="65"/>
      <c r="F132" s="4804"/>
      <c r="G132" s="8" t="s">
        <v>154</v>
      </c>
      <c r="H132" s="13">
        <v>30</v>
      </c>
      <c r="I132" s="33"/>
      <c r="J132" s="13"/>
      <c r="K132" s="13" t="s">
        <v>80</v>
      </c>
      <c r="L132" s="13"/>
      <c r="M132" s="13">
        <v>60</v>
      </c>
      <c r="N132" s="13">
        <v>1</v>
      </c>
      <c r="O132" s="81">
        <f t="shared" si="5"/>
        <v>60</v>
      </c>
    </row>
    <row r="133" spans="1:15">
      <c r="A133" s="76"/>
      <c r="B133" s="94"/>
      <c r="C133" s="80">
        <v>357355</v>
      </c>
      <c r="D133" s="38">
        <v>1519</v>
      </c>
      <c r="E133" s="65"/>
      <c r="F133" s="144" t="s">
        <v>155</v>
      </c>
      <c r="G133" s="8" t="s">
        <v>156</v>
      </c>
      <c r="H133" s="13">
        <v>30</v>
      </c>
      <c r="I133" s="33"/>
      <c r="J133" s="13"/>
      <c r="K133" s="13" t="s">
        <v>80</v>
      </c>
      <c r="L133" s="13"/>
      <c r="M133" s="13">
        <v>60</v>
      </c>
      <c r="N133" s="13">
        <v>1</v>
      </c>
      <c r="O133" s="81">
        <f t="shared" si="5"/>
        <v>60</v>
      </c>
    </row>
    <row r="134" spans="1:15">
      <c r="A134" s="76"/>
      <c r="B134" s="94"/>
      <c r="C134" s="80">
        <v>357355</v>
      </c>
      <c r="D134" s="38">
        <v>1519</v>
      </c>
      <c r="E134" s="65"/>
      <c r="F134" s="144" t="s">
        <v>157</v>
      </c>
      <c r="G134" s="8" t="s">
        <v>158</v>
      </c>
      <c r="H134" s="13">
        <v>30</v>
      </c>
      <c r="I134" s="33"/>
      <c r="J134" s="13"/>
      <c r="K134" s="13" t="s">
        <v>80</v>
      </c>
      <c r="L134" s="13"/>
      <c r="M134" s="13">
        <v>60</v>
      </c>
      <c r="N134" s="13">
        <v>1</v>
      </c>
      <c r="O134" s="81">
        <f t="shared" si="5"/>
        <v>60</v>
      </c>
    </row>
    <row r="135" spans="1:15">
      <c r="A135" s="76"/>
      <c r="B135" s="94"/>
      <c r="C135" s="80">
        <v>357355</v>
      </c>
      <c r="D135" s="38">
        <v>1519</v>
      </c>
      <c r="E135" s="65"/>
      <c r="F135" s="4803" t="s">
        <v>159</v>
      </c>
      <c r="G135" s="8" t="s">
        <v>160</v>
      </c>
      <c r="H135" s="13">
        <v>30</v>
      </c>
      <c r="I135" s="33"/>
      <c r="J135" s="13"/>
      <c r="K135" s="13" t="s">
        <v>80</v>
      </c>
      <c r="L135" s="13"/>
      <c r="M135" s="13">
        <v>60</v>
      </c>
      <c r="N135" s="13">
        <v>1</v>
      </c>
      <c r="O135" s="81">
        <f t="shared" si="5"/>
        <v>60</v>
      </c>
    </row>
    <row r="136" spans="1:15">
      <c r="A136" s="76"/>
      <c r="B136" s="94"/>
      <c r="C136" s="80">
        <v>357355</v>
      </c>
      <c r="D136" s="38">
        <v>1519</v>
      </c>
      <c r="E136" s="65"/>
      <c r="F136" s="4804"/>
      <c r="G136" s="8" t="s">
        <v>161</v>
      </c>
      <c r="H136" s="13">
        <v>30</v>
      </c>
      <c r="I136" s="33"/>
      <c r="J136" s="13"/>
      <c r="K136" s="13" t="s">
        <v>80</v>
      </c>
      <c r="L136" s="13"/>
      <c r="M136" s="13">
        <v>60</v>
      </c>
      <c r="N136" s="13">
        <v>1</v>
      </c>
      <c r="O136" s="81">
        <f t="shared" si="5"/>
        <v>60</v>
      </c>
    </row>
    <row r="137" spans="1:15" ht="13.5" thickBot="1">
      <c r="A137" s="148"/>
      <c r="B137" s="95"/>
      <c r="C137" s="88">
        <v>357355</v>
      </c>
      <c r="D137" s="39">
        <v>1519</v>
      </c>
      <c r="E137" s="139"/>
      <c r="F137" s="141" t="s">
        <v>120</v>
      </c>
      <c r="G137" s="11" t="s">
        <v>162</v>
      </c>
      <c r="H137" s="16">
        <v>30</v>
      </c>
      <c r="I137" s="54"/>
      <c r="J137" s="16"/>
      <c r="K137" s="16" t="s">
        <v>80</v>
      </c>
      <c r="L137" s="16"/>
      <c r="M137" s="16">
        <v>60</v>
      </c>
      <c r="N137" s="16">
        <v>1</v>
      </c>
      <c r="O137" s="89">
        <f t="shared" si="5"/>
        <v>60</v>
      </c>
    </row>
    <row r="138" spans="1:15">
      <c r="A138" s="76" t="s">
        <v>55</v>
      </c>
      <c r="B138" s="93" t="s">
        <v>152</v>
      </c>
      <c r="C138" s="78">
        <v>357356</v>
      </c>
      <c r="D138" s="47">
        <v>1520</v>
      </c>
      <c r="E138" s="138"/>
      <c r="F138" s="4227" t="s">
        <v>132</v>
      </c>
      <c r="G138" s="28" t="s">
        <v>164</v>
      </c>
      <c r="H138" s="26">
        <v>180</v>
      </c>
      <c r="I138" s="58"/>
      <c r="J138" s="26"/>
      <c r="K138" s="26" t="s">
        <v>80</v>
      </c>
      <c r="L138" s="26"/>
      <c r="M138" s="26">
        <v>360</v>
      </c>
      <c r="N138" s="26">
        <v>3</v>
      </c>
      <c r="O138" s="79">
        <f t="shared" si="5"/>
        <v>1080</v>
      </c>
    </row>
    <row r="139" spans="1:15">
      <c r="A139" s="76"/>
      <c r="B139" s="94" t="s">
        <v>163</v>
      </c>
      <c r="C139" s="80">
        <v>357356</v>
      </c>
      <c r="D139" s="38">
        <v>1520</v>
      </c>
      <c r="E139" s="65"/>
      <c r="F139" s="4228"/>
      <c r="G139" s="8" t="s">
        <v>165</v>
      </c>
      <c r="H139" s="13">
        <v>180</v>
      </c>
      <c r="I139" s="33"/>
      <c r="J139" s="13"/>
      <c r="K139" s="13" t="s">
        <v>80</v>
      </c>
      <c r="L139" s="13"/>
      <c r="M139" s="13">
        <v>360</v>
      </c>
      <c r="N139" s="13">
        <v>3</v>
      </c>
      <c r="O139" s="81">
        <f t="shared" si="5"/>
        <v>1080</v>
      </c>
    </row>
    <row r="140" spans="1:15">
      <c r="A140" s="76"/>
      <c r="B140" s="94"/>
      <c r="C140" s="80">
        <v>357356</v>
      </c>
      <c r="D140" s="38">
        <v>1520</v>
      </c>
      <c r="E140" s="65"/>
      <c r="F140" s="4228"/>
      <c r="G140" s="8" t="s">
        <v>166</v>
      </c>
      <c r="H140" s="13">
        <v>180</v>
      </c>
      <c r="I140" s="33"/>
      <c r="J140" s="13"/>
      <c r="K140" s="13" t="s">
        <v>80</v>
      </c>
      <c r="L140" s="13"/>
      <c r="M140" s="13">
        <v>360</v>
      </c>
      <c r="N140" s="13">
        <v>3</v>
      </c>
      <c r="O140" s="81">
        <f t="shared" si="5"/>
        <v>1080</v>
      </c>
    </row>
    <row r="141" spans="1:15">
      <c r="A141" s="76"/>
      <c r="B141" s="94"/>
      <c r="C141" s="80">
        <v>357356</v>
      </c>
      <c r="D141" s="38">
        <v>1520</v>
      </c>
      <c r="E141" s="65"/>
      <c r="F141" s="4804"/>
      <c r="G141" s="8" t="s">
        <v>167</v>
      </c>
      <c r="H141" s="13">
        <v>180</v>
      </c>
      <c r="I141" s="33"/>
      <c r="J141" s="13"/>
      <c r="K141" s="13" t="s">
        <v>80</v>
      </c>
      <c r="L141" s="13"/>
      <c r="M141" s="13">
        <v>360</v>
      </c>
      <c r="N141" s="13">
        <v>3</v>
      </c>
      <c r="O141" s="81">
        <f t="shared" si="5"/>
        <v>1080</v>
      </c>
    </row>
    <row r="142" spans="1:15">
      <c r="A142" s="76"/>
      <c r="B142" s="94"/>
      <c r="C142" s="80">
        <v>357357</v>
      </c>
      <c r="D142" s="38">
        <v>1521</v>
      </c>
      <c r="E142" s="65"/>
      <c r="F142" s="4803" t="s">
        <v>155</v>
      </c>
      <c r="G142" s="8" t="s">
        <v>168</v>
      </c>
      <c r="H142" s="13">
        <v>180</v>
      </c>
      <c r="I142" s="33"/>
      <c r="J142" s="13"/>
      <c r="K142" s="13" t="s">
        <v>80</v>
      </c>
      <c r="L142" s="13"/>
      <c r="M142" s="13">
        <v>360</v>
      </c>
      <c r="N142" s="13">
        <v>3</v>
      </c>
      <c r="O142" s="81">
        <f t="shared" si="5"/>
        <v>1080</v>
      </c>
    </row>
    <row r="143" spans="1:15">
      <c r="A143" s="76"/>
      <c r="B143" s="94"/>
      <c r="C143" s="80">
        <v>357357</v>
      </c>
      <c r="D143" s="38">
        <v>1521</v>
      </c>
      <c r="E143" s="65"/>
      <c r="F143" s="4804"/>
      <c r="G143" s="8" t="s">
        <v>169</v>
      </c>
      <c r="H143" s="13">
        <v>180</v>
      </c>
      <c r="I143" s="33"/>
      <c r="J143" s="13"/>
      <c r="K143" s="13" t="s">
        <v>80</v>
      </c>
      <c r="L143" s="13"/>
      <c r="M143" s="13">
        <v>360</v>
      </c>
      <c r="N143" s="13">
        <v>3</v>
      </c>
      <c r="O143" s="81">
        <f t="shared" si="5"/>
        <v>1080</v>
      </c>
    </row>
    <row r="144" spans="1:15">
      <c r="A144" s="76"/>
      <c r="B144" s="94"/>
      <c r="C144" s="80">
        <v>357358</v>
      </c>
      <c r="D144" s="38">
        <v>1522</v>
      </c>
      <c r="E144" s="65"/>
      <c r="F144" s="4803" t="s">
        <v>170</v>
      </c>
      <c r="G144" s="8" t="s">
        <v>171</v>
      </c>
      <c r="H144" s="13">
        <v>365</v>
      </c>
      <c r="I144" s="33"/>
      <c r="J144" s="13"/>
      <c r="K144" s="13" t="s">
        <v>80</v>
      </c>
      <c r="L144" s="13"/>
      <c r="M144" s="13">
        <v>480</v>
      </c>
      <c r="N144" s="13">
        <v>3</v>
      </c>
      <c r="O144" s="81">
        <f t="shared" si="5"/>
        <v>1440</v>
      </c>
    </row>
    <row r="145" spans="1:15">
      <c r="A145" s="76"/>
      <c r="B145" s="94"/>
      <c r="C145" s="80">
        <v>357358</v>
      </c>
      <c r="D145" s="38">
        <v>1522</v>
      </c>
      <c r="E145" s="65"/>
      <c r="F145" s="4228"/>
      <c r="G145" s="8" t="s">
        <v>172</v>
      </c>
      <c r="H145" s="13">
        <v>365</v>
      </c>
      <c r="I145" s="33"/>
      <c r="J145" s="13"/>
      <c r="K145" s="13" t="s">
        <v>80</v>
      </c>
      <c r="L145" s="13"/>
      <c r="M145" s="13">
        <v>480</v>
      </c>
      <c r="N145" s="13">
        <v>3</v>
      </c>
      <c r="O145" s="81">
        <f t="shared" si="5"/>
        <v>1440</v>
      </c>
    </row>
    <row r="146" spans="1:15">
      <c r="A146" s="76"/>
      <c r="B146" s="94"/>
      <c r="C146" s="80">
        <v>357358</v>
      </c>
      <c r="D146" s="38">
        <v>1522</v>
      </c>
      <c r="E146" s="65"/>
      <c r="F146" s="4228"/>
      <c r="G146" s="8" t="s">
        <v>173</v>
      </c>
      <c r="H146" s="13">
        <v>365</v>
      </c>
      <c r="I146" s="33"/>
      <c r="J146" s="13"/>
      <c r="K146" s="13" t="s">
        <v>80</v>
      </c>
      <c r="L146" s="13"/>
      <c r="M146" s="13">
        <v>480</v>
      </c>
      <c r="N146" s="13">
        <v>3</v>
      </c>
      <c r="O146" s="81">
        <f t="shared" si="5"/>
        <v>1440</v>
      </c>
    </row>
    <row r="147" spans="1:15">
      <c r="A147" s="76"/>
      <c r="B147" s="94"/>
      <c r="C147" s="80">
        <v>357358</v>
      </c>
      <c r="D147" s="38">
        <v>1522</v>
      </c>
      <c r="E147" s="65"/>
      <c r="F147" s="4228"/>
      <c r="G147" s="8" t="s">
        <v>174</v>
      </c>
      <c r="H147" s="13">
        <v>365</v>
      </c>
      <c r="I147" s="33"/>
      <c r="J147" s="13"/>
      <c r="K147" s="13" t="s">
        <v>80</v>
      </c>
      <c r="L147" s="13"/>
      <c r="M147" s="13">
        <v>480</v>
      </c>
      <c r="N147" s="13">
        <v>3</v>
      </c>
      <c r="O147" s="81">
        <f t="shared" si="5"/>
        <v>1440</v>
      </c>
    </row>
    <row r="148" spans="1:15">
      <c r="A148" s="76"/>
      <c r="B148" s="94"/>
      <c r="C148" s="80">
        <v>357358</v>
      </c>
      <c r="D148" s="38">
        <v>1522</v>
      </c>
      <c r="E148" s="65"/>
      <c r="F148" s="4804"/>
      <c r="G148" s="8" t="s">
        <v>175</v>
      </c>
      <c r="H148" s="13">
        <v>365</v>
      </c>
      <c r="I148" s="33"/>
      <c r="J148" s="13"/>
      <c r="K148" s="13" t="s">
        <v>80</v>
      </c>
      <c r="L148" s="13"/>
      <c r="M148" s="13">
        <v>480</v>
      </c>
      <c r="N148" s="13">
        <v>3</v>
      </c>
      <c r="O148" s="81">
        <f t="shared" si="5"/>
        <v>1440</v>
      </c>
    </row>
    <row r="149" spans="1:15">
      <c r="A149" s="76"/>
      <c r="B149" s="94"/>
      <c r="C149" s="80">
        <v>357359</v>
      </c>
      <c r="D149" s="38">
        <v>1523</v>
      </c>
      <c r="E149" s="65"/>
      <c r="F149" s="4803" t="s">
        <v>176</v>
      </c>
      <c r="G149" s="8" t="s">
        <v>177</v>
      </c>
      <c r="H149" s="13">
        <v>120</v>
      </c>
      <c r="I149" s="33"/>
      <c r="J149" s="13"/>
      <c r="K149" s="13" t="s">
        <v>80</v>
      </c>
      <c r="L149" s="13"/>
      <c r="M149" s="13">
        <v>480</v>
      </c>
      <c r="N149" s="13">
        <v>3</v>
      </c>
      <c r="O149" s="81">
        <f t="shared" si="5"/>
        <v>1440</v>
      </c>
    </row>
    <row r="150" spans="1:15">
      <c r="A150" s="76"/>
      <c r="B150" s="94"/>
      <c r="C150" s="80">
        <v>357359</v>
      </c>
      <c r="D150" s="38">
        <v>1523</v>
      </c>
      <c r="E150" s="65"/>
      <c r="F150" s="4228"/>
      <c r="G150" s="8" t="s">
        <v>174</v>
      </c>
      <c r="H150" s="13">
        <v>120</v>
      </c>
      <c r="I150" s="33"/>
      <c r="J150" s="13"/>
      <c r="K150" s="13" t="s">
        <v>80</v>
      </c>
      <c r="L150" s="13"/>
      <c r="M150" s="13">
        <v>480</v>
      </c>
      <c r="N150" s="13">
        <v>3</v>
      </c>
      <c r="O150" s="81">
        <f t="shared" si="5"/>
        <v>1440</v>
      </c>
    </row>
    <row r="151" spans="1:15">
      <c r="A151" s="76"/>
      <c r="B151" s="94"/>
      <c r="C151" s="80">
        <v>357359</v>
      </c>
      <c r="D151" s="38">
        <v>1523</v>
      </c>
      <c r="E151" s="65"/>
      <c r="F151" s="4804"/>
      <c r="G151" s="8" t="s">
        <v>175</v>
      </c>
      <c r="H151" s="13">
        <v>120</v>
      </c>
      <c r="I151" s="33"/>
      <c r="J151" s="13"/>
      <c r="K151" s="13" t="s">
        <v>80</v>
      </c>
      <c r="L151" s="13"/>
      <c r="M151" s="13">
        <v>480</v>
      </c>
      <c r="N151" s="13">
        <v>3</v>
      </c>
      <c r="O151" s="81">
        <f t="shared" si="5"/>
        <v>1440</v>
      </c>
    </row>
    <row r="152" spans="1:15">
      <c r="A152" s="76"/>
      <c r="B152" s="94"/>
      <c r="C152" s="80">
        <v>357360</v>
      </c>
      <c r="D152" s="38">
        <v>1530</v>
      </c>
      <c r="E152" s="65"/>
      <c r="F152" s="4803" t="s">
        <v>67</v>
      </c>
      <c r="G152" s="8" t="s">
        <v>68</v>
      </c>
      <c r="H152" s="13">
        <v>180</v>
      </c>
      <c r="I152" s="33"/>
      <c r="J152" s="13"/>
      <c r="K152" s="13" t="s">
        <v>80</v>
      </c>
      <c r="L152" s="13"/>
      <c r="M152" s="13">
        <v>120</v>
      </c>
      <c r="N152" s="13">
        <v>2</v>
      </c>
      <c r="O152" s="81">
        <f t="shared" si="5"/>
        <v>240</v>
      </c>
    </row>
    <row r="153" spans="1:15">
      <c r="A153" s="76"/>
      <c r="B153" s="94"/>
      <c r="C153" s="80">
        <v>357360</v>
      </c>
      <c r="D153" s="38">
        <v>1530</v>
      </c>
      <c r="E153" s="65"/>
      <c r="F153" s="4228"/>
      <c r="G153" s="8" t="s">
        <v>69</v>
      </c>
      <c r="H153" s="13">
        <v>180</v>
      </c>
      <c r="I153" s="33"/>
      <c r="J153" s="13"/>
      <c r="K153" s="13" t="s">
        <v>80</v>
      </c>
      <c r="L153" s="13"/>
      <c r="M153" s="13">
        <v>120</v>
      </c>
      <c r="N153" s="13">
        <v>2</v>
      </c>
      <c r="O153" s="81">
        <f t="shared" si="5"/>
        <v>240</v>
      </c>
    </row>
    <row r="154" spans="1:15">
      <c r="A154" s="76"/>
      <c r="B154" s="94"/>
      <c r="C154" s="80">
        <v>357360</v>
      </c>
      <c r="D154" s="38">
        <v>1530</v>
      </c>
      <c r="E154" s="65"/>
      <c r="F154" s="4228"/>
      <c r="G154" s="8" t="s">
        <v>79</v>
      </c>
      <c r="H154" s="13">
        <v>180</v>
      </c>
      <c r="I154" s="33"/>
      <c r="J154" s="13"/>
      <c r="K154" s="13" t="s">
        <v>80</v>
      </c>
      <c r="L154" s="13"/>
      <c r="M154" s="13">
        <v>120</v>
      </c>
      <c r="N154" s="13">
        <v>2</v>
      </c>
      <c r="O154" s="81">
        <f t="shared" si="5"/>
        <v>240</v>
      </c>
    </row>
    <row r="155" spans="1:15" ht="13.5" thickBot="1">
      <c r="A155" s="76"/>
      <c r="B155" s="94"/>
      <c r="C155" s="88">
        <v>357360</v>
      </c>
      <c r="D155" s="39">
        <v>1530</v>
      </c>
      <c r="E155" s="139"/>
      <c r="F155" s="4229"/>
      <c r="G155" s="11" t="s">
        <v>72</v>
      </c>
      <c r="H155" s="16">
        <v>180</v>
      </c>
      <c r="I155" s="54"/>
      <c r="J155" s="16"/>
      <c r="K155" s="16" t="s">
        <v>80</v>
      </c>
      <c r="L155" s="16"/>
      <c r="M155" s="16">
        <v>120</v>
      </c>
      <c r="N155" s="16">
        <v>2</v>
      </c>
      <c r="O155" s="89">
        <f t="shared" si="5"/>
        <v>240</v>
      </c>
    </row>
    <row r="156" spans="1:15">
      <c r="A156" s="75" t="s">
        <v>55</v>
      </c>
      <c r="B156" s="93" t="s">
        <v>178</v>
      </c>
      <c r="C156" s="78">
        <v>358799</v>
      </c>
      <c r="D156" s="47">
        <v>1540</v>
      </c>
      <c r="E156" s="138"/>
      <c r="F156" s="4227" t="s">
        <v>179</v>
      </c>
      <c r="G156" s="28" t="s">
        <v>182</v>
      </c>
      <c r="H156" s="26">
        <v>30</v>
      </c>
      <c r="I156" s="58"/>
      <c r="J156" s="26"/>
      <c r="K156" s="26" t="s">
        <v>80</v>
      </c>
      <c r="L156" s="26"/>
      <c r="M156" s="26">
        <v>60</v>
      </c>
      <c r="N156" s="26">
        <v>1</v>
      </c>
      <c r="O156" s="79">
        <f t="shared" si="5"/>
        <v>60</v>
      </c>
    </row>
    <row r="157" spans="1:15">
      <c r="A157" s="76"/>
      <c r="B157" s="94" t="s">
        <v>75</v>
      </c>
      <c r="C157" s="80">
        <v>358799</v>
      </c>
      <c r="D157" s="38">
        <v>1540</v>
      </c>
      <c r="E157" s="65"/>
      <c r="F157" s="4228"/>
      <c r="G157" s="8" t="s">
        <v>113</v>
      </c>
      <c r="H157" s="13">
        <v>30</v>
      </c>
      <c r="I157" s="33"/>
      <c r="J157" s="13"/>
      <c r="K157" s="13" t="s">
        <v>80</v>
      </c>
      <c r="L157" s="13"/>
      <c r="M157" s="13">
        <v>60</v>
      </c>
      <c r="N157" s="13">
        <v>1</v>
      </c>
      <c r="O157" s="81">
        <f t="shared" si="5"/>
        <v>60</v>
      </c>
    </row>
    <row r="158" spans="1:15">
      <c r="A158" s="76"/>
      <c r="B158" s="94"/>
      <c r="C158" s="80">
        <v>358799</v>
      </c>
      <c r="D158" s="38">
        <v>1540</v>
      </c>
      <c r="E158" s="65"/>
      <c r="F158" s="4804"/>
      <c r="G158" s="8" t="s">
        <v>183</v>
      </c>
      <c r="H158" s="13">
        <v>30</v>
      </c>
      <c r="I158" s="33"/>
      <c r="J158" s="13"/>
      <c r="K158" s="13" t="s">
        <v>80</v>
      </c>
      <c r="L158" s="13"/>
      <c r="M158" s="13">
        <v>60</v>
      </c>
      <c r="N158" s="13">
        <v>1</v>
      </c>
      <c r="O158" s="81">
        <f t="shared" si="5"/>
        <v>60</v>
      </c>
    </row>
    <row r="159" spans="1:15">
      <c r="A159" s="76"/>
      <c r="B159" s="94"/>
      <c r="C159" s="80">
        <v>358799</v>
      </c>
      <c r="D159" s="38">
        <v>1540</v>
      </c>
      <c r="E159" s="65"/>
      <c r="F159" s="4803" t="s">
        <v>180</v>
      </c>
      <c r="G159" s="8" t="s">
        <v>184</v>
      </c>
      <c r="H159" s="13">
        <v>30</v>
      </c>
      <c r="I159" s="33"/>
      <c r="J159" s="13"/>
      <c r="K159" s="13" t="s">
        <v>80</v>
      </c>
      <c r="L159" s="13"/>
      <c r="M159" s="13">
        <v>60</v>
      </c>
      <c r="N159" s="13">
        <v>1</v>
      </c>
      <c r="O159" s="81">
        <f t="shared" si="5"/>
        <v>60</v>
      </c>
    </row>
    <row r="160" spans="1:15">
      <c r="A160" s="76"/>
      <c r="B160" s="94"/>
      <c r="C160" s="80">
        <v>358799</v>
      </c>
      <c r="D160" s="38">
        <v>1540</v>
      </c>
      <c r="E160" s="171"/>
      <c r="F160" s="4228"/>
      <c r="G160" s="8" t="s">
        <v>113</v>
      </c>
      <c r="H160" s="13">
        <v>30</v>
      </c>
      <c r="I160" s="13"/>
      <c r="J160" s="13"/>
      <c r="K160" s="13" t="s">
        <v>80</v>
      </c>
      <c r="L160" s="13"/>
      <c r="M160" s="13">
        <v>60</v>
      </c>
      <c r="N160" s="13">
        <v>1</v>
      </c>
      <c r="O160" s="81">
        <f t="shared" si="5"/>
        <v>60</v>
      </c>
    </row>
    <row r="161" spans="1:15">
      <c r="A161" s="76"/>
      <c r="B161" s="94"/>
      <c r="C161" s="80">
        <v>358799</v>
      </c>
      <c r="D161" s="38">
        <v>1540</v>
      </c>
      <c r="E161" s="171"/>
      <c r="F161" s="4228"/>
      <c r="G161" s="8" t="s">
        <v>183</v>
      </c>
      <c r="H161" s="13">
        <v>30</v>
      </c>
      <c r="I161" s="13"/>
      <c r="J161" s="13"/>
      <c r="K161" s="13" t="s">
        <v>80</v>
      </c>
      <c r="L161" s="13"/>
      <c r="M161" s="13">
        <v>60</v>
      </c>
      <c r="N161" s="13">
        <v>1</v>
      </c>
      <c r="O161" s="81">
        <f t="shared" si="5"/>
        <v>60</v>
      </c>
    </row>
    <row r="162" spans="1:15">
      <c r="A162" s="76"/>
      <c r="B162" s="94"/>
      <c r="C162" s="80">
        <v>358799</v>
      </c>
      <c r="D162" s="38">
        <v>1540</v>
      </c>
      <c r="E162" s="171"/>
      <c r="F162" s="4804"/>
      <c r="G162" s="8" t="s">
        <v>185</v>
      </c>
      <c r="H162" s="13">
        <v>30</v>
      </c>
      <c r="I162" s="13"/>
      <c r="J162" s="13"/>
      <c r="K162" s="13" t="s">
        <v>80</v>
      </c>
      <c r="L162" s="13"/>
      <c r="M162" s="13">
        <v>60</v>
      </c>
      <c r="N162" s="13">
        <v>1</v>
      </c>
      <c r="O162" s="81">
        <f t="shared" si="5"/>
        <v>60</v>
      </c>
    </row>
    <row r="163" spans="1:15">
      <c r="A163" s="76"/>
      <c r="B163" s="94"/>
      <c r="C163" s="80">
        <v>358799</v>
      </c>
      <c r="D163" s="38">
        <v>1540</v>
      </c>
      <c r="E163" s="171"/>
      <c r="F163" s="4803" t="s">
        <v>181</v>
      </c>
      <c r="G163" s="8" t="s">
        <v>186</v>
      </c>
      <c r="H163" s="13">
        <v>30</v>
      </c>
      <c r="I163" s="13"/>
      <c r="J163" s="13"/>
      <c r="K163" s="13" t="s">
        <v>80</v>
      </c>
      <c r="L163" s="13"/>
      <c r="M163" s="13">
        <v>60</v>
      </c>
      <c r="N163" s="13">
        <v>1</v>
      </c>
      <c r="O163" s="81">
        <f t="shared" si="5"/>
        <v>60</v>
      </c>
    </row>
    <row r="164" spans="1:15">
      <c r="A164" s="76"/>
      <c r="B164" s="94"/>
      <c r="C164" s="80">
        <v>358799</v>
      </c>
      <c r="D164" s="38">
        <v>1540</v>
      </c>
      <c r="E164" s="171"/>
      <c r="F164" s="4228"/>
      <c r="G164" s="8" t="s">
        <v>113</v>
      </c>
      <c r="H164" s="13">
        <v>30</v>
      </c>
      <c r="I164" s="13"/>
      <c r="J164" s="13"/>
      <c r="K164" s="13" t="s">
        <v>80</v>
      </c>
      <c r="L164" s="13"/>
      <c r="M164" s="13">
        <v>60</v>
      </c>
      <c r="N164" s="13">
        <v>1</v>
      </c>
      <c r="O164" s="81">
        <f t="shared" si="5"/>
        <v>60</v>
      </c>
    </row>
    <row r="165" spans="1:15">
      <c r="A165" s="76"/>
      <c r="B165" s="94"/>
      <c r="C165" s="80">
        <v>358799</v>
      </c>
      <c r="D165" s="38">
        <v>1540</v>
      </c>
      <c r="E165" s="171"/>
      <c r="F165" s="4228"/>
      <c r="G165" s="8" t="s">
        <v>183</v>
      </c>
      <c r="H165" s="13">
        <v>30</v>
      </c>
      <c r="I165" s="13"/>
      <c r="J165" s="13"/>
      <c r="K165" s="13" t="s">
        <v>80</v>
      </c>
      <c r="L165" s="13"/>
      <c r="M165" s="13">
        <v>60</v>
      </c>
      <c r="N165" s="13">
        <v>1</v>
      </c>
      <c r="O165" s="81">
        <f t="shared" si="5"/>
        <v>60</v>
      </c>
    </row>
    <row r="166" spans="1:15" ht="13.5" thickBot="1">
      <c r="A166" s="148"/>
      <c r="B166" s="95"/>
      <c r="C166" s="88">
        <v>358799</v>
      </c>
      <c r="D166" s="39">
        <v>1540</v>
      </c>
      <c r="E166" s="172"/>
      <c r="F166" s="4229"/>
      <c r="G166" s="11" t="s">
        <v>187</v>
      </c>
      <c r="H166" s="16">
        <v>30</v>
      </c>
      <c r="I166" s="16"/>
      <c r="J166" s="16"/>
      <c r="K166" s="16" t="s">
        <v>80</v>
      </c>
      <c r="L166" s="16"/>
      <c r="M166" s="16">
        <v>60</v>
      </c>
      <c r="N166" s="16">
        <v>1</v>
      </c>
      <c r="O166" s="89">
        <f t="shared" si="5"/>
        <v>60</v>
      </c>
    </row>
    <row r="167" spans="1:15">
      <c r="A167" s="75" t="s">
        <v>55</v>
      </c>
      <c r="B167" s="93" t="s">
        <v>188</v>
      </c>
      <c r="C167" s="78">
        <v>357531</v>
      </c>
      <c r="D167" s="47">
        <v>1524</v>
      </c>
      <c r="E167" s="174"/>
      <c r="F167" s="4227" t="s">
        <v>189</v>
      </c>
      <c r="G167" s="28" t="s">
        <v>190</v>
      </c>
      <c r="H167" s="26">
        <v>90</v>
      </c>
      <c r="I167" s="26"/>
      <c r="J167" s="26"/>
      <c r="K167" s="26" t="s">
        <v>80</v>
      </c>
      <c r="L167" s="26"/>
      <c r="M167" s="26">
        <v>480</v>
      </c>
      <c r="N167" s="26">
        <v>2</v>
      </c>
      <c r="O167" s="79">
        <f t="shared" si="5"/>
        <v>960</v>
      </c>
    </row>
    <row r="168" spans="1:15">
      <c r="A168" s="76"/>
      <c r="B168" s="94" t="s">
        <v>75</v>
      </c>
      <c r="C168" s="80">
        <v>357531</v>
      </c>
      <c r="D168" s="38">
        <v>1524</v>
      </c>
      <c r="E168" s="171"/>
      <c r="F168" s="4228"/>
      <c r="G168" s="8" t="s">
        <v>191</v>
      </c>
      <c r="H168" s="13">
        <v>90</v>
      </c>
      <c r="I168" s="13"/>
      <c r="J168" s="13"/>
      <c r="K168" s="13" t="s">
        <v>80</v>
      </c>
      <c r="L168" s="13"/>
      <c r="M168" s="13">
        <v>480</v>
      </c>
      <c r="N168" s="13">
        <v>2</v>
      </c>
      <c r="O168" s="81">
        <f t="shared" si="5"/>
        <v>960</v>
      </c>
    </row>
    <row r="169" spans="1:15">
      <c r="A169" s="76"/>
      <c r="B169" s="94"/>
      <c r="C169" s="80">
        <v>357531</v>
      </c>
      <c r="D169" s="38">
        <v>1524</v>
      </c>
      <c r="E169" s="171"/>
      <c r="F169" s="4228"/>
      <c r="G169" s="8" t="s">
        <v>192</v>
      </c>
      <c r="H169" s="13">
        <v>90</v>
      </c>
      <c r="I169" s="13"/>
      <c r="J169" s="13"/>
      <c r="K169" s="13" t="s">
        <v>80</v>
      </c>
      <c r="L169" s="13"/>
      <c r="M169" s="13">
        <v>480</v>
      </c>
      <c r="N169" s="13">
        <v>2</v>
      </c>
      <c r="O169" s="81">
        <f t="shared" si="5"/>
        <v>960</v>
      </c>
    </row>
    <row r="170" spans="1:15">
      <c r="A170" s="76"/>
      <c r="B170" s="94"/>
      <c r="C170" s="80">
        <v>357531</v>
      </c>
      <c r="D170" s="38">
        <v>1524</v>
      </c>
      <c r="E170" s="171"/>
      <c r="F170" s="4228"/>
      <c r="G170" s="8" t="s">
        <v>113</v>
      </c>
      <c r="H170" s="13">
        <v>90</v>
      </c>
      <c r="I170" s="13"/>
      <c r="J170" s="13"/>
      <c r="K170" s="13" t="s">
        <v>80</v>
      </c>
      <c r="L170" s="13"/>
      <c r="M170" s="13">
        <v>480</v>
      </c>
      <c r="N170" s="13">
        <v>2</v>
      </c>
      <c r="O170" s="81">
        <f t="shared" si="5"/>
        <v>960</v>
      </c>
    </row>
    <row r="171" spans="1:15">
      <c r="A171" s="76"/>
      <c r="B171" s="94"/>
      <c r="C171" s="80">
        <v>357531</v>
      </c>
      <c r="D171" s="38">
        <v>1524</v>
      </c>
      <c r="E171" s="171"/>
      <c r="F171" s="4228"/>
      <c r="G171" s="8" t="s">
        <v>193</v>
      </c>
      <c r="H171" s="13">
        <v>90</v>
      </c>
      <c r="I171" s="13"/>
      <c r="J171" s="13"/>
      <c r="K171" s="13" t="s">
        <v>80</v>
      </c>
      <c r="L171" s="13"/>
      <c r="M171" s="13">
        <v>480</v>
      </c>
      <c r="N171" s="13">
        <v>2</v>
      </c>
      <c r="O171" s="81">
        <f t="shared" si="5"/>
        <v>960</v>
      </c>
    </row>
    <row r="172" spans="1:15" ht="13.5" thickBot="1">
      <c r="A172" s="148"/>
      <c r="B172" s="95"/>
      <c r="C172" s="88">
        <v>357531</v>
      </c>
      <c r="D172" s="39">
        <v>1524</v>
      </c>
      <c r="E172" s="172"/>
      <c r="F172" s="4229"/>
      <c r="G172" s="11" t="s">
        <v>175</v>
      </c>
      <c r="H172" s="16">
        <v>90</v>
      </c>
      <c r="I172" s="16"/>
      <c r="J172" s="16"/>
      <c r="K172" s="16" t="s">
        <v>80</v>
      </c>
      <c r="L172" s="16"/>
      <c r="M172" s="16">
        <v>480</v>
      </c>
      <c r="N172" s="16">
        <v>2</v>
      </c>
      <c r="O172" s="89">
        <f t="shared" si="5"/>
        <v>960</v>
      </c>
    </row>
    <row r="173" spans="1:15">
      <c r="A173" s="75" t="s">
        <v>55</v>
      </c>
      <c r="B173" s="93" t="s">
        <v>188</v>
      </c>
      <c r="C173" s="78">
        <v>357532</v>
      </c>
      <c r="D173" s="47">
        <v>1525</v>
      </c>
      <c r="E173" s="174"/>
      <c r="F173" s="4227" t="s">
        <v>64</v>
      </c>
      <c r="G173" s="28" t="s">
        <v>194</v>
      </c>
      <c r="H173" s="26">
        <v>365</v>
      </c>
      <c r="I173" s="26"/>
      <c r="J173" s="26"/>
      <c r="K173" s="26" t="s">
        <v>80</v>
      </c>
      <c r="L173" s="26"/>
      <c r="M173" s="26">
        <v>120</v>
      </c>
      <c r="N173" s="26">
        <v>2</v>
      </c>
      <c r="O173" s="79">
        <f t="shared" si="5"/>
        <v>240</v>
      </c>
    </row>
    <row r="174" spans="1:15">
      <c r="A174" s="76"/>
      <c r="B174" s="94" t="s">
        <v>129</v>
      </c>
      <c r="C174" s="80">
        <v>357532</v>
      </c>
      <c r="D174" s="38">
        <v>1525</v>
      </c>
      <c r="E174" s="171"/>
      <c r="F174" s="4228"/>
      <c r="G174" s="8" t="s">
        <v>195</v>
      </c>
      <c r="H174" s="13">
        <v>365</v>
      </c>
      <c r="I174" s="13"/>
      <c r="J174" s="13"/>
      <c r="K174" s="13" t="s">
        <v>80</v>
      </c>
      <c r="L174" s="13"/>
      <c r="M174" s="13">
        <v>120</v>
      </c>
      <c r="N174" s="13">
        <v>2</v>
      </c>
      <c r="O174" s="81">
        <f t="shared" si="5"/>
        <v>240</v>
      </c>
    </row>
    <row r="175" spans="1:15">
      <c r="A175" s="76"/>
      <c r="B175" s="94"/>
      <c r="C175" s="80">
        <v>357532</v>
      </c>
      <c r="D175" s="38">
        <v>1525</v>
      </c>
      <c r="E175" s="171"/>
      <c r="F175" s="4228"/>
      <c r="G175" s="8" t="s">
        <v>196</v>
      </c>
      <c r="H175" s="13">
        <v>365</v>
      </c>
      <c r="I175" s="13"/>
      <c r="J175" s="13"/>
      <c r="K175" s="13" t="s">
        <v>80</v>
      </c>
      <c r="L175" s="13"/>
      <c r="M175" s="13">
        <v>120</v>
      </c>
      <c r="N175" s="13">
        <v>2</v>
      </c>
      <c r="O175" s="81">
        <f t="shared" si="5"/>
        <v>240</v>
      </c>
    </row>
    <row r="176" spans="1:15">
      <c r="A176" s="76"/>
      <c r="B176" s="94"/>
      <c r="C176" s="80">
        <v>357532</v>
      </c>
      <c r="D176" s="38">
        <v>1525</v>
      </c>
      <c r="E176" s="171"/>
      <c r="F176" s="4804"/>
      <c r="G176" s="8" t="s">
        <v>197</v>
      </c>
      <c r="H176" s="13">
        <v>365</v>
      </c>
      <c r="I176" s="13"/>
      <c r="J176" s="13"/>
      <c r="K176" s="13" t="s">
        <v>80</v>
      </c>
      <c r="L176" s="13"/>
      <c r="M176" s="13">
        <v>120</v>
      </c>
      <c r="N176" s="13">
        <v>2</v>
      </c>
      <c r="O176" s="81">
        <f t="shared" si="5"/>
        <v>240</v>
      </c>
    </row>
    <row r="177" spans="1:15">
      <c r="A177" s="76"/>
      <c r="B177" s="94"/>
      <c r="C177" s="80">
        <v>357533</v>
      </c>
      <c r="D177" s="38">
        <v>1530</v>
      </c>
      <c r="E177" s="65"/>
      <c r="F177" s="4805" t="s">
        <v>67</v>
      </c>
      <c r="G177" s="8" t="s">
        <v>68</v>
      </c>
      <c r="H177" s="13">
        <v>180</v>
      </c>
      <c r="I177" s="33"/>
      <c r="J177" s="13"/>
      <c r="K177" s="13" t="s">
        <v>80</v>
      </c>
      <c r="L177" s="13"/>
      <c r="M177" s="13">
        <v>120</v>
      </c>
      <c r="N177" s="13">
        <v>2</v>
      </c>
      <c r="O177" s="81">
        <f t="shared" si="5"/>
        <v>240</v>
      </c>
    </row>
    <row r="178" spans="1:15">
      <c r="A178" s="76"/>
      <c r="B178" s="94"/>
      <c r="C178" s="80">
        <v>357533</v>
      </c>
      <c r="D178" s="38">
        <v>1530</v>
      </c>
      <c r="E178" s="65"/>
      <c r="F178" s="4806"/>
      <c r="G178" s="8" t="s">
        <v>69</v>
      </c>
      <c r="H178" s="13">
        <v>180</v>
      </c>
      <c r="I178" s="33"/>
      <c r="J178" s="13"/>
      <c r="K178" s="13" t="s">
        <v>80</v>
      </c>
      <c r="L178" s="13"/>
      <c r="M178" s="13">
        <v>120</v>
      </c>
      <c r="N178" s="13">
        <v>2</v>
      </c>
      <c r="O178" s="81">
        <f t="shared" si="5"/>
        <v>240</v>
      </c>
    </row>
    <row r="179" spans="1:15">
      <c r="A179" s="76"/>
      <c r="B179" s="94"/>
      <c r="C179" s="80">
        <v>357533</v>
      </c>
      <c r="D179" s="38">
        <v>1530</v>
      </c>
      <c r="E179" s="65"/>
      <c r="F179" s="4806"/>
      <c r="G179" s="8" t="s">
        <v>79</v>
      </c>
      <c r="H179" s="13">
        <v>180</v>
      </c>
      <c r="I179" s="33"/>
      <c r="J179" s="13"/>
      <c r="K179" s="13" t="s">
        <v>80</v>
      </c>
      <c r="L179" s="13"/>
      <c r="M179" s="13">
        <v>120</v>
      </c>
      <c r="N179" s="13">
        <v>2</v>
      </c>
      <c r="O179" s="81">
        <f t="shared" si="5"/>
        <v>240</v>
      </c>
    </row>
    <row r="180" spans="1:15" ht="13.5" thickBot="1">
      <c r="A180" s="148"/>
      <c r="B180" s="95"/>
      <c r="C180" s="88">
        <v>357533</v>
      </c>
      <c r="D180" s="39">
        <v>1530</v>
      </c>
      <c r="E180" s="139"/>
      <c r="F180" s="4807"/>
      <c r="G180" s="11" t="s">
        <v>72</v>
      </c>
      <c r="H180" s="16">
        <v>180</v>
      </c>
      <c r="I180" s="54"/>
      <c r="J180" s="16"/>
      <c r="K180" s="16" t="s">
        <v>80</v>
      </c>
      <c r="L180" s="16"/>
      <c r="M180" s="16">
        <v>120</v>
      </c>
      <c r="N180" s="16">
        <v>2</v>
      </c>
      <c r="O180" s="89">
        <f t="shared" si="5"/>
        <v>240</v>
      </c>
    </row>
    <row r="181" spans="1:15">
      <c r="A181" s="75" t="s">
        <v>55</v>
      </c>
      <c r="B181" s="93" t="s">
        <v>198</v>
      </c>
      <c r="C181" s="78"/>
      <c r="D181" s="47">
        <v>1526</v>
      </c>
      <c r="E181" s="174"/>
      <c r="F181" s="28" t="s">
        <v>170</v>
      </c>
      <c r="G181" s="28" t="s">
        <v>199</v>
      </c>
      <c r="H181" s="26">
        <v>30</v>
      </c>
      <c r="I181" s="26"/>
      <c r="J181" s="26"/>
      <c r="K181" s="26" t="s">
        <v>80</v>
      </c>
      <c r="L181" s="26"/>
      <c r="M181" s="26">
        <v>120</v>
      </c>
      <c r="N181" s="26">
        <v>1</v>
      </c>
      <c r="O181" s="79">
        <f t="shared" si="5"/>
        <v>120</v>
      </c>
    </row>
    <row r="182" spans="1:15">
      <c r="A182" s="76"/>
      <c r="B182" s="94" t="s">
        <v>75</v>
      </c>
      <c r="C182" s="80"/>
      <c r="D182" s="38">
        <v>1526</v>
      </c>
      <c r="E182" s="171"/>
      <c r="F182" s="4803" t="s">
        <v>200</v>
      </c>
      <c r="G182" s="8" t="s">
        <v>201</v>
      </c>
      <c r="H182" s="13">
        <v>30</v>
      </c>
      <c r="I182" s="13"/>
      <c r="J182" s="13"/>
      <c r="K182" s="13" t="s">
        <v>80</v>
      </c>
      <c r="L182" s="13"/>
      <c r="M182" s="13">
        <v>120</v>
      </c>
      <c r="N182" s="13">
        <v>1</v>
      </c>
      <c r="O182" s="81">
        <f t="shared" si="5"/>
        <v>120</v>
      </c>
    </row>
    <row r="183" spans="1:15">
      <c r="A183" s="76"/>
      <c r="B183" s="94"/>
      <c r="C183" s="80"/>
      <c r="D183" s="38">
        <v>1526</v>
      </c>
      <c r="E183" s="171"/>
      <c r="F183" s="4804"/>
      <c r="G183" s="8" t="s">
        <v>202</v>
      </c>
      <c r="H183" s="13">
        <v>30</v>
      </c>
      <c r="I183" s="13"/>
      <c r="J183" s="13"/>
      <c r="K183" s="13" t="s">
        <v>80</v>
      </c>
      <c r="L183" s="13"/>
      <c r="M183" s="13">
        <v>120</v>
      </c>
      <c r="N183" s="13">
        <v>1</v>
      </c>
      <c r="O183" s="81">
        <f t="shared" si="5"/>
        <v>120</v>
      </c>
    </row>
    <row r="184" spans="1:15">
      <c r="A184" s="76"/>
      <c r="B184" s="94"/>
      <c r="C184" s="80"/>
      <c r="D184" s="38">
        <v>1526</v>
      </c>
      <c r="E184" s="171"/>
      <c r="F184" s="8" t="s">
        <v>203</v>
      </c>
      <c r="G184" s="8" t="s">
        <v>204</v>
      </c>
      <c r="H184" s="13">
        <v>30</v>
      </c>
      <c r="I184" s="13"/>
      <c r="J184" s="13"/>
      <c r="K184" s="13" t="s">
        <v>80</v>
      </c>
      <c r="L184" s="13"/>
      <c r="M184" s="13">
        <v>120</v>
      </c>
      <c r="N184" s="13">
        <v>1</v>
      </c>
      <c r="O184" s="81">
        <f t="shared" si="5"/>
        <v>120</v>
      </c>
    </row>
    <row r="185" spans="1:15">
      <c r="A185" s="76"/>
      <c r="B185" s="94"/>
      <c r="C185" s="80"/>
      <c r="D185" s="38">
        <v>1526</v>
      </c>
      <c r="E185" s="171"/>
      <c r="F185" s="8" t="s">
        <v>205</v>
      </c>
      <c r="G185" s="8" t="s">
        <v>206</v>
      </c>
      <c r="H185" s="13">
        <v>30</v>
      </c>
      <c r="I185" s="13"/>
      <c r="J185" s="13"/>
      <c r="K185" s="13" t="s">
        <v>80</v>
      </c>
      <c r="L185" s="13"/>
      <c r="M185" s="13">
        <v>120</v>
      </c>
      <c r="N185" s="13">
        <v>1</v>
      </c>
      <c r="O185" s="81">
        <f t="shared" si="5"/>
        <v>120</v>
      </c>
    </row>
    <row r="186" spans="1:15">
      <c r="A186" s="76"/>
      <c r="B186" s="94"/>
      <c r="C186" s="80"/>
      <c r="D186" s="38">
        <v>1526</v>
      </c>
      <c r="E186" s="171"/>
      <c r="F186" s="8" t="s">
        <v>207</v>
      </c>
      <c r="G186" s="8" t="s">
        <v>208</v>
      </c>
      <c r="H186" s="13">
        <v>30</v>
      </c>
      <c r="I186" s="13"/>
      <c r="J186" s="13"/>
      <c r="K186" s="13" t="s">
        <v>80</v>
      </c>
      <c r="L186" s="13"/>
      <c r="M186" s="13">
        <v>120</v>
      </c>
      <c r="N186" s="13">
        <v>1</v>
      </c>
      <c r="O186" s="81">
        <f t="shared" ref="O186:O196" si="6">M186*N186</f>
        <v>120</v>
      </c>
    </row>
    <row r="187" spans="1:15" ht="13.5" thickBot="1">
      <c r="A187" s="148"/>
      <c r="B187" s="95"/>
      <c r="C187" s="88"/>
      <c r="D187" s="39">
        <v>1526</v>
      </c>
      <c r="E187" s="172"/>
      <c r="F187" s="11" t="s">
        <v>120</v>
      </c>
      <c r="G187" s="11" t="s">
        <v>69</v>
      </c>
      <c r="H187" s="16">
        <v>30</v>
      </c>
      <c r="I187" s="16"/>
      <c r="J187" s="16"/>
      <c r="K187" s="16" t="s">
        <v>80</v>
      </c>
      <c r="L187" s="16"/>
      <c r="M187" s="16">
        <v>120</v>
      </c>
      <c r="N187" s="16">
        <v>1</v>
      </c>
      <c r="O187" s="89">
        <f t="shared" si="6"/>
        <v>120</v>
      </c>
    </row>
    <row r="188" spans="1:15">
      <c r="A188" s="76" t="s">
        <v>55</v>
      </c>
      <c r="B188" s="93" t="s">
        <v>209</v>
      </c>
      <c r="C188" s="78"/>
      <c r="D188" s="47">
        <v>1527</v>
      </c>
      <c r="E188" s="174"/>
      <c r="F188" s="4227" t="s">
        <v>170</v>
      </c>
      <c r="G188" s="28" t="s">
        <v>199</v>
      </c>
      <c r="H188" s="26">
        <v>30</v>
      </c>
      <c r="I188" s="26"/>
      <c r="J188" s="26"/>
      <c r="K188" s="26" t="s">
        <v>80</v>
      </c>
      <c r="L188" s="26"/>
      <c r="M188" s="26">
        <v>120</v>
      </c>
      <c r="N188" s="26">
        <v>1</v>
      </c>
      <c r="O188" s="79">
        <f t="shared" si="6"/>
        <v>120</v>
      </c>
    </row>
    <row r="189" spans="1:15">
      <c r="A189" s="76"/>
      <c r="B189" s="94" t="s">
        <v>75</v>
      </c>
      <c r="C189" s="80"/>
      <c r="D189" s="38">
        <v>1527</v>
      </c>
      <c r="E189" s="171"/>
      <c r="F189" s="4804"/>
      <c r="G189" s="8" t="s">
        <v>210</v>
      </c>
      <c r="H189" s="13">
        <v>30</v>
      </c>
      <c r="I189" s="13"/>
      <c r="J189" s="13"/>
      <c r="K189" s="13" t="s">
        <v>80</v>
      </c>
      <c r="L189" s="13"/>
      <c r="M189" s="13">
        <v>120</v>
      </c>
      <c r="N189" s="13">
        <v>1</v>
      </c>
      <c r="O189" s="81">
        <f t="shared" si="6"/>
        <v>120</v>
      </c>
    </row>
    <row r="190" spans="1:15">
      <c r="A190" s="76"/>
      <c r="B190" s="94"/>
      <c r="C190" s="80"/>
      <c r="D190" s="38">
        <v>1527</v>
      </c>
      <c r="E190" s="171"/>
      <c r="F190" s="4803" t="s">
        <v>211</v>
      </c>
      <c r="G190" s="8" t="s">
        <v>212</v>
      </c>
      <c r="H190" s="13">
        <v>30</v>
      </c>
      <c r="I190" s="13"/>
      <c r="J190" s="13"/>
      <c r="K190" s="13" t="s">
        <v>80</v>
      </c>
      <c r="L190" s="13"/>
      <c r="M190" s="13">
        <v>120</v>
      </c>
      <c r="N190" s="13">
        <v>1</v>
      </c>
      <c r="O190" s="81">
        <f t="shared" si="6"/>
        <v>120</v>
      </c>
    </row>
    <row r="191" spans="1:15">
      <c r="A191" s="76"/>
      <c r="B191" s="94"/>
      <c r="C191" s="80"/>
      <c r="D191" s="38">
        <v>1527</v>
      </c>
      <c r="E191" s="171"/>
      <c r="F191" s="4804"/>
      <c r="G191" s="8" t="s">
        <v>213</v>
      </c>
      <c r="H191" s="13">
        <v>30</v>
      </c>
      <c r="I191" s="13"/>
      <c r="J191" s="13"/>
      <c r="K191" s="13" t="s">
        <v>80</v>
      </c>
      <c r="L191" s="13"/>
      <c r="M191" s="13">
        <v>120</v>
      </c>
      <c r="N191" s="13">
        <v>1</v>
      </c>
      <c r="O191" s="81">
        <f t="shared" si="6"/>
        <v>120</v>
      </c>
    </row>
    <row r="192" spans="1:15">
      <c r="A192" s="76"/>
      <c r="B192" s="94"/>
      <c r="C192" s="80"/>
      <c r="D192" s="38">
        <v>1527</v>
      </c>
      <c r="E192" s="171"/>
      <c r="F192" s="8" t="s">
        <v>214</v>
      </c>
      <c r="G192" s="8" t="s">
        <v>206</v>
      </c>
      <c r="H192" s="13">
        <v>30</v>
      </c>
      <c r="I192" s="13"/>
      <c r="J192" s="13"/>
      <c r="K192" s="13" t="s">
        <v>80</v>
      </c>
      <c r="L192" s="13"/>
      <c r="M192" s="13">
        <v>120</v>
      </c>
      <c r="N192" s="13">
        <v>1</v>
      </c>
      <c r="O192" s="81">
        <f t="shared" si="6"/>
        <v>120</v>
      </c>
    </row>
    <row r="193" spans="1:15">
      <c r="A193" s="76"/>
      <c r="B193" s="94"/>
      <c r="C193" s="80"/>
      <c r="D193" s="38">
        <v>1527</v>
      </c>
      <c r="E193" s="171"/>
      <c r="F193" s="8" t="s">
        <v>207</v>
      </c>
      <c r="G193" s="8" t="s">
        <v>208</v>
      </c>
      <c r="H193" s="13">
        <v>30</v>
      </c>
      <c r="I193" s="13"/>
      <c r="J193" s="13"/>
      <c r="K193" s="13" t="s">
        <v>80</v>
      </c>
      <c r="L193" s="13"/>
      <c r="M193" s="13">
        <v>120</v>
      </c>
      <c r="N193" s="13">
        <v>1</v>
      </c>
      <c r="O193" s="81">
        <f t="shared" si="6"/>
        <v>120</v>
      </c>
    </row>
    <row r="194" spans="1:15">
      <c r="A194" s="76"/>
      <c r="B194" s="94"/>
      <c r="C194" s="80"/>
      <c r="D194" s="38">
        <v>1527</v>
      </c>
      <c r="E194" s="171"/>
      <c r="F194" s="8" t="s">
        <v>203</v>
      </c>
      <c r="G194" s="8" t="s">
        <v>204</v>
      </c>
      <c r="H194" s="13">
        <v>30</v>
      </c>
      <c r="I194" s="13"/>
      <c r="J194" s="13"/>
      <c r="K194" s="13" t="s">
        <v>80</v>
      </c>
      <c r="L194" s="13"/>
      <c r="M194" s="13">
        <v>120</v>
      </c>
      <c r="N194" s="13">
        <v>1</v>
      </c>
      <c r="O194" s="81">
        <f t="shared" si="6"/>
        <v>120</v>
      </c>
    </row>
    <row r="195" spans="1:15">
      <c r="A195" s="76"/>
      <c r="B195" s="94"/>
      <c r="C195" s="80"/>
      <c r="D195" s="38">
        <v>1527</v>
      </c>
      <c r="E195" s="171"/>
      <c r="F195" s="4803" t="s">
        <v>120</v>
      </c>
      <c r="G195" s="8" t="s">
        <v>69</v>
      </c>
      <c r="H195" s="13">
        <v>30</v>
      </c>
      <c r="I195" s="13"/>
      <c r="J195" s="13"/>
      <c r="K195" s="13" t="s">
        <v>80</v>
      </c>
      <c r="L195" s="13"/>
      <c r="M195" s="13">
        <v>120</v>
      </c>
      <c r="N195" s="13">
        <v>1</v>
      </c>
      <c r="O195" s="81">
        <f t="shared" si="6"/>
        <v>120</v>
      </c>
    </row>
    <row r="196" spans="1:15" ht="13.5" thickBot="1">
      <c r="A196" s="76"/>
      <c r="B196" s="95"/>
      <c r="C196" s="88"/>
      <c r="D196" s="39">
        <v>1527</v>
      </c>
      <c r="E196" s="172"/>
      <c r="F196" s="4229"/>
      <c r="G196" s="11" t="s">
        <v>215</v>
      </c>
      <c r="H196" s="16">
        <v>30</v>
      </c>
      <c r="I196" s="16"/>
      <c r="J196" s="16"/>
      <c r="K196" s="16" t="s">
        <v>80</v>
      </c>
      <c r="L196" s="16"/>
      <c r="M196" s="16">
        <v>120</v>
      </c>
      <c r="N196" s="16">
        <v>1</v>
      </c>
      <c r="O196" s="89">
        <f t="shared" si="6"/>
        <v>120</v>
      </c>
    </row>
    <row r="197" spans="1:15">
      <c r="A197" s="75" t="s">
        <v>55</v>
      </c>
      <c r="B197" s="93" t="s">
        <v>216</v>
      </c>
      <c r="C197" s="78"/>
      <c r="D197" s="47">
        <v>1528</v>
      </c>
      <c r="E197" s="138"/>
      <c r="F197" s="4227" t="s">
        <v>189</v>
      </c>
      <c r="G197" s="28" t="s">
        <v>217</v>
      </c>
      <c r="H197" s="26">
        <v>90</v>
      </c>
      <c r="I197" s="58"/>
      <c r="J197" s="26"/>
      <c r="K197" s="26" t="s">
        <v>80</v>
      </c>
      <c r="L197" s="26"/>
      <c r="M197" s="26">
        <v>480</v>
      </c>
      <c r="N197" s="26">
        <v>2</v>
      </c>
      <c r="O197" s="79">
        <f>M197*N197</f>
        <v>960</v>
      </c>
    </row>
    <row r="198" spans="1:15">
      <c r="A198" s="76"/>
      <c r="B198" s="94" t="s">
        <v>75</v>
      </c>
      <c r="C198" s="80"/>
      <c r="D198" s="38">
        <v>1528</v>
      </c>
      <c r="E198" s="65"/>
      <c r="F198" s="4228"/>
      <c r="G198" s="8" t="s">
        <v>113</v>
      </c>
      <c r="H198" s="13">
        <v>90</v>
      </c>
      <c r="I198" s="33"/>
      <c r="J198" s="13"/>
      <c r="K198" s="13" t="s">
        <v>80</v>
      </c>
      <c r="L198" s="13"/>
      <c r="M198" s="13">
        <v>480</v>
      </c>
      <c r="N198" s="13">
        <v>2</v>
      </c>
      <c r="O198" s="81">
        <f t="shared" ref="O198:O210" si="7">M198*N198</f>
        <v>960</v>
      </c>
    </row>
    <row r="199" spans="1:15">
      <c r="A199" s="76"/>
      <c r="B199" s="94"/>
      <c r="C199" s="80"/>
      <c r="D199" s="38">
        <v>1528</v>
      </c>
      <c r="E199" s="65"/>
      <c r="F199" s="4228"/>
      <c r="G199" s="8" t="s">
        <v>218</v>
      </c>
      <c r="H199" s="13">
        <v>90</v>
      </c>
      <c r="I199" s="33"/>
      <c r="J199" s="13"/>
      <c r="K199" s="13" t="s">
        <v>80</v>
      </c>
      <c r="L199" s="13"/>
      <c r="M199" s="13">
        <v>480</v>
      </c>
      <c r="N199" s="13">
        <v>2</v>
      </c>
      <c r="O199" s="81">
        <f t="shared" si="7"/>
        <v>960</v>
      </c>
    </row>
    <row r="200" spans="1:15">
      <c r="A200" s="76"/>
      <c r="B200" s="94"/>
      <c r="C200" s="80"/>
      <c r="D200" s="38">
        <v>1528</v>
      </c>
      <c r="E200" s="65"/>
      <c r="F200" s="4228"/>
      <c r="G200" s="8" t="s">
        <v>190</v>
      </c>
      <c r="H200" s="13">
        <v>90</v>
      </c>
      <c r="I200" s="33"/>
      <c r="J200" s="13"/>
      <c r="K200" s="13" t="s">
        <v>80</v>
      </c>
      <c r="L200" s="13"/>
      <c r="M200" s="13">
        <v>480</v>
      </c>
      <c r="N200" s="13">
        <v>2</v>
      </c>
      <c r="O200" s="81">
        <f t="shared" si="7"/>
        <v>960</v>
      </c>
    </row>
    <row r="201" spans="1:15">
      <c r="A201" s="76"/>
      <c r="B201" s="94"/>
      <c r="C201" s="80"/>
      <c r="D201" s="38">
        <v>1528</v>
      </c>
      <c r="E201" s="171"/>
      <c r="F201" s="4228"/>
      <c r="G201" s="8" t="s">
        <v>193</v>
      </c>
      <c r="H201" s="13">
        <v>90</v>
      </c>
      <c r="I201" s="13"/>
      <c r="J201" s="13"/>
      <c r="K201" s="13" t="s">
        <v>80</v>
      </c>
      <c r="L201" s="13"/>
      <c r="M201" s="13">
        <v>480</v>
      </c>
      <c r="N201" s="13">
        <v>2</v>
      </c>
      <c r="O201" s="81">
        <f t="shared" si="7"/>
        <v>960</v>
      </c>
    </row>
    <row r="202" spans="1:15" ht="13.5" thickBot="1">
      <c r="A202" s="148"/>
      <c r="B202" s="95"/>
      <c r="C202" s="88"/>
      <c r="D202" s="39">
        <v>1528</v>
      </c>
      <c r="E202" s="172"/>
      <c r="F202" s="4229"/>
      <c r="G202" s="11" t="s">
        <v>192</v>
      </c>
      <c r="H202" s="16">
        <v>90</v>
      </c>
      <c r="I202" s="16"/>
      <c r="J202" s="16"/>
      <c r="K202" s="16" t="s">
        <v>80</v>
      </c>
      <c r="L202" s="16"/>
      <c r="M202" s="16">
        <v>480</v>
      </c>
      <c r="N202" s="16">
        <v>2</v>
      </c>
      <c r="O202" s="89">
        <f t="shared" si="7"/>
        <v>960</v>
      </c>
    </row>
    <row r="203" spans="1:15">
      <c r="A203" s="75" t="s">
        <v>55</v>
      </c>
      <c r="B203" s="93" t="s">
        <v>216</v>
      </c>
      <c r="C203" s="78"/>
      <c r="D203" s="47">
        <v>1529</v>
      </c>
      <c r="E203" s="174"/>
      <c r="F203" s="4227" t="s">
        <v>64</v>
      </c>
      <c r="G203" s="28" t="s">
        <v>194</v>
      </c>
      <c r="H203" s="26">
        <v>365</v>
      </c>
      <c r="I203" s="26"/>
      <c r="J203" s="26"/>
      <c r="K203" s="26" t="s">
        <v>80</v>
      </c>
      <c r="L203" s="26"/>
      <c r="M203" s="26">
        <v>480</v>
      </c>
      <c r="N203" s="26">
        <v>2</v>
      </c>
      <c r="O203" s="79">
        <f t="shared" si="7"/>
        <v>960</v>
      </c>
    </row>
    <row r="204" spans="1:15">
      <c r="A204" s="76"/>
      <c r="B204" s="94" t="s">
        <v>129</v>
      </c>
      <c r="C204" s="80"/>
      <c r="D204" s="38">
        <v>1529</v>
      </c>
      <c r="E204" s="171"/>
      <c r="F204" s="4228"/>
      <c r="G204" s="8" t="s">
        <v>195</v>
      </c>
      <c r="H204" s="13">
        <v>365</v>
      </c>
      <c r="I204" s="13"/>
      <c r="J204" s="13"/>
      <c r="K204" s="13" t="s">
        <v>80</v>
      </c>
      <c r="L204" s="13"/>
      <c r="M204" s="13">
        <v>480</v>
      </c>
      <c r="N204" s="13">
        <v>2</v>
      </c>
      <c r="O204" s="81">
        <f t="shared" si="7"/>
        <v>960</v>
      </c>
    </row>
    <row r="205" spans="1:15">
      <c r="A205" s="76"/>
      <c r="B205" s="94"/>
      <c r="C205" s="80"/>
      <c r="D205" s="38">
        <v>1529</v>
      </c>
      <c r="E205" s="171"/>
      <c r="F205" s="4228"/>
      <c r="G205" s="8" t="s">
        <v>196</v>
      </c>
      <c r="H205" s="13">
        <v>365</v>
      </c>
      <c r="I205" s="13"/>
      <c r="J205" s="13"/>
      <c r="K205" s="13" t="s">
        <v>80</v>
      </c>
      <c r="L205" s="13"/>
      <c r="M205" s="13">
        <v>480</v>
      </c>
      <c r="N205" s="13">
        <v>2</v>
      </c>
      <c r="O205" s="81">
        <f t="shared" si="7"/>
        <v>960</v>
      </c>
    </row>
    <row r="206" spans="1:15">
      <c r="A206" s="76"/>
      <c r="B206" s="94"/>
      <c r="C206" s="80"/>
      <c r="D206" s="38">
        <v>1529</v>
      </c>
      <c r="E206" s="171"/>
      <c r="F206" s="4804"/>
      <c r="G206" s="8" t="s">
        <v>197</v>
      </c>
      <c r="H206" s="13">
        <v>365</v>
      </c>
      <c r="I206" s="13"/>
      <c r="J206" s="13"/>
      <c r="K206" s="13" t="s">
        <v>80</v>
      </c>
      <c r="L206" s="13"/>
      <c r="M206" s="13">
        <v>480</v>
      </c>
      <c r="N206" s="13">
        <v>2</v>
      </c>
      <c r="O206" s="81">
        <f t="shared" si="7"/>
        <v>960</v>
      </c>
    </row>
    <row r="207" spans="1:15">
      <c r="A207" s="76"/>
      <c r="B207" s="94"/>
      <c r="C207" s="80"/>
      <c r="D207" s="38">
        <v>1530</v>
      </c>
      <c r="E207" s="171"/>
      <c r="F207" s="4803" t="s">
        <v>67</v>
      </c>
      <c r="G207" s="8" t="s">
        <v>68</v>
      </c>
      <c r="H207" s="13">
        <v>180</v>
      </c>
      <c r="I207" s="13"/>
      <c r="J207" s="13"/>
      <c r="K207" s="13" t="s">
        <v>80</v>
      </c>
      <c r="L207" s="13"/>
      <c r="M207" s="13">
        <v>120</v>
      </c>
      <c r="N207" s="13">
        <v>2</v>
      </c>
      <c r="O207" s="81">
        <f t="shared" si="7"/>
        <v>240</v>
      </c>
    </row>
    <row r="208" spans="1:15">
      <c r="A208" s="76"/>
      <c r="B208" s="94"/>
      <c r="C208" s="80"/>
      <c r="D208" s="38">
        <v>1530</v>
      </c>
      <c r="E208" s="171"/>
      <c r="F208" s="4228"/>
      <c r="G208" s="8" t="s">
        <v>69</v>
      </c>
      <c r="H208" s="13">
        <v>180</v>
      </c>
      <c r="I208" s="13"/>
      <c r="J208" s="13"/>
      <c r="K208" s="13" t="s">
        <v>80</v>
      </c>
      <c r="L208" s="13"/>
      <c r="M208" s="13">
        <v>120</v>
      </c>
      <c r="N208" s="13">
        <v>2</v>
      </c>
      <c r="O208" s="81">
        <f t="shared" si="7"/>
        <v>240</v>
      </c>
    </row>
    <row r="209" spans="1:15">
      <c r="A209" s="76"/>
      <c r="B209" s="94"/>
      <c r="C209" s="80"/>
      <c r="D209" s="38">
        <v>1530</v>
      </c>
      <c r="E209" s="171"/>
      <c r="F209" s="4228"/>
      <c r="G209" s="8" t="s">
        <v>79</v>
      </c>
      <c r="H209" s="13">
        <v>180</v>
      </c>
      <c r="I209" s="13"/>
      <c r="J209" s="13"/>
      <c r="K209" s="13" t="s">
        <v>80</v>
      </c>
      <c r="L209" s="13"/>
      <c r="M209" s="13">
        <v>120</v>
      </c>
      <c r="N209" s="13">
        <v>2</v>
      </c>
      <c r="O209" s="81">
        <f t="shared" si="7"/>
        <v>240</v>
      </c>
    </row>
    <row r="210" spans="1:15" ht="13.5" thickBot="1">
      <c r="A210" s="148"/>
      <c r="B210" s="95"/>
      <c r="C210" s="88"/>
      <c r="D210" s="39">
        <v>1530</v>
      </c>
      <c r="E210" s="172"/>
      <c r="F210" s="4229"/>
      <c r="G210" s="11" t="s">
        <v>72</v>
      </c>
      <c r="H210" s="16">
        <v>180</v>
      </c>
      <c r="I210" s="16"/>
      <c r="J210" s="16"/>
      <c r="K210" s="16" t="s">
        <v>80</v>
      </c>
      <c r="L210" s="16"/>
      <c r="M210" s="16">
        <v>120</v>
      </c>
      <c r="N210" s="16">
        <v>2</v>
      </c>
      <c r="O210" s="89">
        <f t="shared" si="7"/>
        <v>240</v>
      </c>
    </row>
    <row r="211" spans="1:15">
      <c r="A211" s="75" t="s">
        <v>55</v>
      </c>
      <c r="B211" s="93" t="s">
        <v>219</v>
      </c>
      <c r="C211" s="78"/>
      <c r="D211" s="47">
        <v>1531</v>
      </c>
      <c r="E211" s="174"/>
      <c r="F211" s="4227" t="s">
        <v>220</v>
      </c>
      <c r="G211" s="28" t="s">
        <v>221</v>
      </c>
      <c r="H211" s="26">
        <v>30</v>
      </c>
      <c r="I211" s="26"/>
      <c r="J211" s="26"/>
      <c r="K211" s="26" t="s">
        <v>80</v>
      </c>
      <c r="L211" s="26"/>
      <c r="M211" s="26">
        <v>480</v>
      </c>
      <c r="N211" s="26">
        <v>3</v>
      </c>
      <c r="O211" s="79">
        <f>M211*N211</f>
        <v>1440</v>
      </c>
    </row>
    <row r="212" spans="1:15">
      <c r="A212" s="76"/>
      <c r="B212" s="94" t="s">
        <v>75</v>
      </c>
      <c r="C212" s="80"/>
      <c r="D212" s="38">
        <v>1531</v>
      </c>
      <c r="E212" s="171"/>
      <c r="F212" s="4804"/>
      <c r="G212" s="8" t="s">
        <v>222</v>
      </c>
      <c r="H212" s="13">
        <v>30</v>
      </c>
      <c r="I212" s="13"/>
      <c r="J212" s="13"/>
      <c r="K212" s="13" t="s">
        <v>80</v>
      </c>
      <c r="L212" s="13"/>
      <c r="M212" s="13">
        <v>480</v>
      </c>
      <c r="N212" s="13">
        <v>3</v>
      </c>
      <c r="O212" s="81">
        <f t="shared" ref="O212:O238" si="8">M212*N212</f>
        <v>1440</v>
      </c>
    </row>
    <row r="213" spans="1:15">
      <c r="A213" s="76"/>
      <c r="B213" s="94"/>
      <c r="C213" s="80"/>
      <c r="D213" s="38">
        <v>1531</v>
      </c>
      <c r="E213" s="171"/>
      <c r="F213" s="4803" t="s">
        <v>223</v>
      </c>
      <c r="G213" s="8" t="s">
        <v>224</v>
      </c>
      <c r="H213" s="13">
        <v>30</v>
      </c>
      <c r="I213" s="13"/>
      <c r="J213" s="13"/>
      <c r="K213" s="13" t="s">
        <v>80</v>
      </c>
      <c r="L213" s="13"/>
      <c r="M213" s="13">
        <v>480</v>
      </c>
      <c r="N213" s="13">
        <v>3</v>
      </c>
      <c r="O213" s="81">
        <f t="shared" si="8"/>
        <v>1440</v>
      </c>
    </row>
    <row r="214" spans="1:15">
      <c r="A214" s="76"/>
      <c r="B214" s="94"/>
      <c r="C214" s="80"/>
      <c r="D214" s="38">
        <v>1531</v>
      </c>
      <c r="E214" s="171"/>
      <c r="F214" s="4804"/>
      <c r="G214" s="8" t="s">
        <v>225</v>
      </c>
      <c r="H214" s="13">
        <v>30</v>
      </c>
      <c r="I214" s="13"/>
      <c r="J214" s="13"/>
      <c r="K214" s="13" t="s">
        <v>80</v>
      </c>
      <c r="L214" s="13"/>
      <c r="M214" s="13">
        <v>480</v>
      </c>
      <c r="N214" s="13">
        <v>3</v>
      </c>
      <c r="O214" s="81">
        <f t="shared" si="8"/>
        <v>1440</v>
      </c>
    </row>
    <row r="215" spans="1:15">
      <c r="A215" s="76"/>
      <c r="B215" s="94"/>
      <c r="C215" s="80"/>
      <c r="D215" s="38">
        <v>1531</v>
      </c>
      <c r="E215" s="171"/>
      <c r="F215" s="8" t="s">
        <v>226</v>
      </c>
      <c r="G215" s="8" t="s">
        <v>227</v>
      </c>
      <c r="H215" s="13">
        <v>30</v>
      </c>
      <c r="I215" s="13"/>
      <c r="J215" s="13"/>
      <c r="K215" s="13" t="s">
        <v>80</v>
      </c>
      <c r="L215" s="13"/>
      <c r="M215" s="13">
        <v>480</v>
      </c>
      <c r="N215" s="13">
        <v>3</v>
      </c>
      <c r="O215" s="81">
        <f t="shared" si="8"/>
        <v>1440</v>
      </c>
    </row>
    <row r="216" spans="1:15">
      <c r="A216" s="76"/>
      <c r="B216" s="94"/>
      <c r="C216" s="80"/>
      <c r="D216" s="38">
        <v>1531</v>
      </c>
      <c r="E216" s="171"/>
      <c r="F216" s="4803" t="s">
        <v>228</v>
      </c>
      <c r="G216" s="8" t="s">
        <v>229</v>
      </c>
      <c r="H216" s="13">
        <v>30</v>
      </c>
      <c r="I216" s="13"/>
      <c r="J216" s="13"/>
      <c r="K216" s="13" t="s">
        <v>80</v>
      </c>
      <c r="L216" s="13"/>
      <c r="M216" s="13">
        <v>480</v>
      </c>
      <c r="N216" s="13">
        <v>3</v>
      </c>
      <c r="O216" s="81">
        <f t="shared" si="8"/>
        <v>1440</v>
      </c>
    </row>
    <row r="217" spans="1:15">
      <c r="A217" s="76"/>
      <c r="B217" s="94"/>
      <c r="C217" s="80"/>
      <c r="D217" s="38">
        <v>1531</v>
      </c>
      <c r="E217" s="171"/>
      <c r="F217" s="4228"/>
      <c r="G217" s="8" t="s">
        <v>230</v>
      </c>
      <c r="H217" s="13">
        <v>30</v>
      </c>
      <c r="I217" s="13"/>
      <c r="J217" s="13"/>
      <c r="K217" s="13" t="s">
        <v>80</v>
      </c>
      <c r="L217" s="13"/>
      <c r="M217" s="13">
        <v>480</v>
      </c>
      <c r="N217" s="13">
        <v>3</v>
      </c>
      <c r="O217" s="81">
        <f t="shared" si="8"/>
        <v>1440</v>
      </c>
    </row>
    <row r="218" spans="1:15" ht="13.5" thickBot="1">
      <c r="A218" s="148"/>
      <c r="B218" s="95"/>
      <c r="C218" s="88"/>
      <c r="D218" s="39">
        <v>1531</v>
      </c>
      <c r="E218" s="172"/>
      <c r="F218" s="4229"/>
      <c r="G218" s="11" t="s">
        <v>231</v>
      </c>
      <c r="H218" s="16">
        <v>30</v>
      </c>
      <c r="I218" s="16"/>
      <c r="J218" s="16"/>
      <c r="K218" s="16" t="s">
        <v>80</v>
      </c>
      <c r="L218" s="16"/>
      <c r="M218" s="16">
        <v>480</v>
      </c>
      <c r="N218" s="16">
        <v>3</v>
      </c>
      <c r="O218" s="89">
        <f t="shared" si="8"/>
        <v>1440</v>
      </c>
    </row>
    <row r="219" spans="1:15">
      <c r="A219" s="75" t="s">
        <v>55</v>
      </c>
      <c r="B219" s="94" t="s">
        <v>232</v>
      </c>
      <c r="C219" s="78"/>
      <c r="D219" s="138">
        <v>1532</v>
      </c>
      <c r="E219" s="174"/>
      <c r="F219" s="4227" t="s">
        <v>157</v>
      </c>
      <c r="G219" s="28" t="s">
        <v>233</v>
      </c>
      <c r="H219" s="26">
        <v>30</v>
      </c>
      <c r="I219" s="26"/>
      <c r="J219" s="26"/>
      <c r="K219" s="26" t="s">
        <v>80</v>
      </c>
      <c r="L219" s="26"/>
      <c r="M219" s="26">
        <v>120</v>
      </c>
      <c r="N219" s="26">
        <v>1</v>
      </c>
      <c r="O219" s="79">
        <f t="shared" si="8"/>
        <v>120</v>
      </c>
    </row>
    <row r="220" spans="1:15">
      <c r="A220" s="76"/>
      <c r="B220" s="94" t="s">
        <v>75</v>
      </c>
      <c r="C220" s="80"/>
      <c r="D220" s="65">
        <v>1532</v>
      </c>
      <c r="E220" s="171"/>
      <c r="F220" s="4804"/>
      <c r="G220" s="8" t="s">
        <v>234</v>
      </c>
      <c r="H220" s="13">
        <v>30</v>
      </c>
      <c r="I220" s="13"/>
      <c r="J220" s="13"/>
      <c r="K220" s="13" t="s">
        <v>80</v>
      </c>
      <c r="L220" s="13"/>
      <c r="M220" s="13">
        <v>120</v>
      </c>
      <c r="N220" s="13">
        <v>1</v>
      </c>
      <c r="O220" s="81">
        <f t="shared" si="8"/>
        <v>120</v>
      </c>
    </row>
    <row r="221" spans="1:15">
      <c r="A221" s="76"/>
      <c r="B221" s="94"/>
      <c r="C221" s="80"/>
      <c r="D221" s="65">
        <v>1532</v>
      </c>
      <c r="E221" s="171"/>
      <c r="F221" s="4803" t="s">
        <v>235</v>
      </c>
      <c r="G221" s="8" t="s">
        <v>233</v>
      </c>
      <c r="H221" s="13">
        <v>30</v>
      </c>
      <c r="I221" s="13"/>
      <c r="J221" s="13"/>
      <c r="K221" s="13" t="s">
        <v>80</v>
      </c>
      <c r="L221" s="13"/>
      <c r="M221" s="13">
        <v>120</v>
      </c>
      <c r="N221" s="13">
        <v>1</v>
      </c>
      <c r="O221" s="81">
        <f t="shared" si="8"/>
        <v>120</v>
      </c>
    </row>
    <row r="222" spans="1:15">
      <c r="A222" s="76"/>
      <c r="B222" s="94"/>
      <c r="C222" s="80"/>
      <c r="D222" s="65">
        <v>1532</v>
      </c>
      <c r="E222" s="171"/>
      <c r="F222" s="4804"/>
      <c r="G222" s="8" t="s">
        <v>236</v>
      </c>
      <c r="H222" s="13">
        <v>30</v>
      </c>
      <c r="I222" s="13"/>
      <c r="J222" s="13"/>
      <c r="K222" s="13" t="s">
        <v>80</v>
      </c>
      <c r="L222" s="13"/>
      <c r="M222" s="13">
        <v>120</v>
      </c>
      <c r="N222" s="13">
        <v>1</v>
      </c>
      <c r="O222" s="81">
        <f t="shared" si="8"/>
        <v>120</v>
      </c>
    </row>
    <row r="223" spans="1:15">
      <c r="A223" s="76"/>
      <c r="B223" s="94"/>
      <c r="C223" s="80"/>
      <c r="D223" s="65">
        <v>1532</v>
      </c>
      <c r="E223" s="171"/>
      <c r="F223" s="4803" t="s">
        <v>237</v>
      </c>
      <c r="G223" s="8" t="s">
        <v>233</v>
      </c>
      <c r="H223" s="13">
        <v>30</v>
      </c>
      <c r="I223" s="13"/>
      <c r="J223" s="13"/>
      <c r="K223" s="13" t="s">
        <v>80</v>
      </c>
      <c r="L223" s="13"/>
      <c r="M223" s="13">
        <v>120</v>
      </c>
      <c r="N223" s="13">
        <v>1</v>
      </c>
      <c r="O223" s="81">
        <f t="shared" si="8"/>
        <v>120</v>
      </c>
    </row>
    <row r="224" spans="1:15">
      <c r="A224" s="76"/>
      <c r="B224" s="94"/>
      <c r="C224" s="80"/>
      <c r="D224" s="65">
        <v>1532</v>
      </c>
      <c r="E224" s="171"/>
      <c r="F224" s="4804"/>
      <c r="G224" s="8" t="s">
        <v>238</v>
      </c>
      <c r="H224" s="13">
        <v>30</v>
      </c>
      <c r="I224" s="13"/>
      <c r="J224" s="13"/>
      <c r="K224" s="13" t="s">
        <v>80</v>
      </c>
      <c r="L224" s="13"/>
      <c r="M224" s="13">
        <v>120</v>
      </c>
      <c r="N224" s="13">
        <v>1</v>
      </c>
      <c r="O224" s="81">
        <f t="shared" si="8"/>
        <v>120</v>
      </c>
    </row>
    <row r="225" spans="1:15">
      <c r="A225" s="76"/>
      <c r="B225" s="94"/>
      <c r="C225" s="80"/>
      <c r="D225" s="65">
        <v>1532</v>
      </c>
      <c r="E225" s="171"/>
      <c r="F225" s="4803" t="s">
        <v>239</v>
      </c>
      <c r="G225" s="8" t="s">
        <v>233</v>
      </c>
      <c r="H225" s="13">
        <v>30</v>
      </c>
      <c r="I225" s="13"/>
      <c r="J225" s="13"/>
      <c r="K225" s="13" t="s">
        <v>80</v>
      </c>
      <c r="L225" s="13"/>
      <c r="M225" s="13">
        <v>120</v>
      </c>
      <c r="N225" s="13">
        <v>1</v>
      </c>
      <c r="O225" s="81">
        <f t="shared" si="8"/>
        <v>120</v>
      </c>
    </row>
    <row r="226" spans="1:15">
      <c r="A226" s="76"/>
      <c r="B226" s="94"/>
      <c r="C226" s="80"/>
      <c r="D226" s="65">
        <v>1532</v>
      </c>
      <c r="E226" s="171"/>
      <c r="F226" s="4804"/>
      <c r="G226" s="8" t="s">
        <v>240</v>
      </c>
      <c r="H226" s="13">
        <v>30</v>
      </c>
      <c r="I226" s="13"/>
      <c r="J226" s="13"/>
      <c r="K226" s="13" t="s">
        <v>80</v>
      </c>
      <c r="L226" s="13"/>
      <c r="M226" s="13">
        <v>120</v>
      </c>
      <c r="N226" s="13">
        <v>1</v>
      </c>
      <c r="O226" s="81">
        <f t="shared" si="8"/>
        <v>120</v>
      </c>
    </row>
    <row r="227" spans="1:15" ht="13.5" thickBot="1">
      <c r="A227" s="76"/>
      <c r="B227" s="94"/>
      <c r="C227" s="88"/>
      <c r="D227" s="139">
        <v>1532</v>
      </c>
      <c r="E227" s="172"/>
      <c r="F227" s="141" t="s">
        <v>241</v>
      </c>
      <c r="G227" s="11" t="s">
        <v>242</v>
      </c>
      <c r="H227" s="16">
        <v>30</v>
      </c>
      <c r="I227" s="16"/>
      <c r="J227" s="16"/>
      <c r="K227" s="16" t="s">
        <v>80</v>
      </c>
      <c r="L227" s="16"/>
      <c r="M227" s="16">
        <v>120</v>
      </c>
      <c r="N227" s="16">
        <v>1</v>
      </c>
      <c r="O227" s="89">
        <f t="shared" si="8"/>
        <v>120</v>
      </c>
    </row>
    <row r="228" spans="1:15">
      <c r="A228" s="75" t="s">
        <v>55</v>
      </c>
      <c r="B228" s="93" t="s">
        <v>243</v>
      </c>
      <c r="C228" s="78"/>
      <c r="D228" s="138">
        <v>1533</v>
      </c>
      <c r="E228" s="174"/>
      <c r="F228" s="4227" t="s">
        <v>244</v>
      </c>
      <c r="G228" s="28" t="s">
        <v>245</v>
      </c>
      <c r="H228" s="26">
        <v>30</v>
      </c>
      <c r="I228" s="26"/>
      <c r="J228" s="26"/>
      <c r="K228" s="26" t="s">
        <v>80</v>
      </c>
      <c r="L228" s="26"/>
      <c r="M228" s="26">
        <v>120</v>
      </c>
      <c r="N228" s="26">
        <v>1</v>
      </c>
      <c r="O228" s="79">
        <f t="shared" si="8"/>
        <v>120</v>
      </c>
    </row>
    <row r="229" spans="1:15">
      <c r="A229" s="76"/>
      <c r="B229" s="94" t="s">
        <v>75</v>
      </c>
      <c r="C229" s="80"/>
      <c r="D229" s="65">
        <v>1533</v>
      </c>
      <c r="E229" s="171"/>
      <c r="F229" s="4804"/>
      <c r="G229" s="8" t="s">
        <v>246</v>
      </c>
      <c r="H229" s="13">
        <v>30</v>
      </c>
      <c r="I229" s="13"/>
      <c r="J229" s="13"/>
      <c r="K229" s="13" t="s">
        <v>80</v>
      </c>
      <c r="L229" s="13"/>
      <c r="M229" s="13">
        <v>120</v>
      </c>
      <c r="N229" s="13">
        <v>1</v>
      </c>
      <c r="O229" s="81">
        <f t="shared" si="8"/>
        <v>120</v>
      </c>
    </row>
    <row r="230" spans="1:15">
      <c r="A230" s="76"/>
      <c r="B230" s="94"/>
      <c r="C230" s="80"/>
      <c r="D230" s="65">
        <v>1533</v>
      </c>
      <c r="E230" s="171"/>
      <c r="F230" s="4803" t="s">
        <v>247</v>
      </c>
      <c r="G230" s="8" t="s">
        <v>248</v>
      </c>
      <c r="H230" s="13">
        <v>30</v>
      </c>
      <c r="I230" s="13"/>
      <c r="J230" s="13"/>
      <c r="K230" s="13" t="s">
        <v>80</v>
      </c>
      <c r="L230" s="13"/>
      <c r="M230" s="13">
        <v>120</v>
      </c>
      <c r="N230" s="13">
        <v>1</v>
      </c>
      <c r="O230" s="81">
        <f t="shared" si="8"/>
        <v>120</v>
      </c>
    </row>
    <row r="231" spans="1:15">
      <c r="A231" s="76"/>
      <c r="B231" s="94"/>
      <c r="C231" s="80"/>
      <c r="D231" s="65">
        <v>1533</v>
      </c>
      <c r="E231" s="171"/>
      <c r="F231" s="4804"/>
      <c r="G231" s="8" t="s">
        <v>249</v>
      </c>
      <c r="H231" s="13">
        <v>30</v>
      </c>
      <c r="I231" s="13"/>
      <c r="J231" s="13"/>
      <c r="K231" s="13" t="s">
        <v>80</v>
      </c>
      <c r="L231" s="13"/>
      <c r="M231" s="13">
        <v>120</v>
      </c>
      <c r="N231" s="13">
        <v>1</v>
      </c>
      <c r="O231" s="81">
        <f t="shared" si="8"/>
        <v>120</v>
      </c>
    </row>
    <row r="232" spans="1:15" ht="13.5" thickBot="1">
      <c r="A232" s="148"/>
      <c r="B232" s="95"/>
      <c r="C232" s="88"/>
      <c r="D232" s="139">
        <v>1533</v>
      </c>
      <c r="E232" s="172"/>
      <c r="F232" s="141" t="s">
        <v>250</v>
      </c>
      <c r="G232" s="11" t="s">
        <v>251</v>
      </c>
      <c r="H232" s="16">
        <v>30</v>
      </c>
      <c r="I232" s="16"/>
      <c r="J232" s="16"/>
      <c r="K232" s="16" t="s">
        <v>80</v>
      </c>
      <c r="L232" s="16"/>
      <c r="M232" s="16">
        <v>120</v>
      </c>
      <c r="N232" s="16">
        <v>1</v>
      </c>
      <c r="O232" s="89">
        <f t="shared" si="8"/>
        <v>120</v>
      </c>
    </row>
    <row r="233" spans="1:15">
      <c r="A233" s="75" t="s">
        <v>55</v>
      </c>
      <c r="B233" s="93" t="s">
        <v>243</v>
      </c>
      <c r="C233" s="78"/>
      <c r="D233" s="175"/>
      <c r="E233" s="174"/>
      <c r="F233" s="4227" t="s">
        <v>252</v>
      </c>
      <c r="G233" s="28" t="s">
        <v>253</v>
      </c>
      <c r="H233" s="26">
        <v>180</v>
      </c>
      <c r="I233" s="26"/>
      <c r="J233" s="26"/>
      <c r="K233" s="26" t="s">
        <v>80</v>
      </c>
      <c r="L233" s="26"/>
      <c r="M233" s="26">
        <v>120</v>
      </c>
      <c r="N233" s="26">
        <v>2</v>
      </c>
      <c r="O233" s="79">
        <f t="shared" si="8"/>
        <v>240</v>
      </c>
    </row>
    <row r="234" spans="1:15">
      <c r="A234" s="76"/>
      <c r="B234" s="94" t="s">
        <v>163</v>
      </c>
      <c r="C234" s="80"/>
      <c r="D234" s="176"/>
      <c r="E234" s="171"/>
      <c r="F234" s="4804"/>
      <c r="G234" s="8" t="s">
        <v>254</v>
      </c>
      <c r="H234" s="13">
        <v>180</v>
      </c>
      <c r="I234" s="13"/>
      <c r="J234" s="13"/>
      <c r="K234" s="13" t="s">
        <v>80</v>
      </c>
      <c r="L234" s="13"/>
      <c r="M234" s="13">
        <v>120</v>
      </c>
      <c r="N234" s="13">
        <v>2</v>
      </c>
      <c r="O234" s="81">
        <f t="shared" si="8"/>
        <v>240</v>
      </c>
    </row>
    <row r="235" spans="1:15">
      <c r="A235" s="76"/>
      <c r="B235" s="94"/>
      <c r="C235" s="80"/>
      <c r="D235" s="65">
        <v>1530</v>
      </c>
      <c r="E235" s="171"/>
      <c r="F235" s="4803" t="s">
        <v>67</v>
      </c>
      <c r="G235" s="8" t="s">
        <v>68</v>
      </c>
      <c r="H235" s="13">
        <v>180</v>
      </c>
      <c r="I235" s="13"/>
      <c r="J235" s="13"/>
      <c r="K235" s="13" t="s">
        <v>80</v>
      </c>
      <c r="L235" s="13"/>
      <c r="M235" s="13">
        <v>120</v>
      </c>
      <c r="N235" s="13">
        <v>2</v>
      </c>
      <c r="O235" s="81">
        <f t="shared" si="8"/>
        <v>240</v>
      </c>
    </row>
    <row r="236" spans="1:15">
      <c r="A236" s="76"/>
      <c r="B236" s="94"/>
      <c r="C236" s="80"/>
      <c r="D236" s="65">
        <v>1530</v>
      </c>
      <c r="E236" s="171"/>
      <c r="F236" s="4228"/>
      <c r="G236" s="8" t="s">
        <v>69</v>
      </c>
      <c r="H236" s="13">
        <v>180</v>
      </c>
      <c r="I236" s="13"/>
      <c r="J236" s="13"/>
      <c r="K236" s="13" t="s">
        <v>80</v>
      </c>
      <c r="L236" s="13"/>
      <c r="M236" s="13">
        <v>120</v>
      </c>
      <c r="N236" s="13">
        <v>2</v>
      </c>
      <c r="O236" s="81">
        <f t="shared" si="8"/>
        <v>240</v>
      </c>
    </row>
    <row r="237" spans="1:15">
      <c r="A237" s="76"/>
      <c r="B237" s="94"/>
      <c r="C237" s="80"/>
      <c r="D237" s="65">
        <v>1530</v>
      </c>
      <c r="E237" s="171"/>
      <c r="F237" s="4228"/>
      <c r="G237" s="8" t="s">
        <v>79</v>
      </c>
      <c r="H237" s="13">
        <v>180</v>
      </c>
      <c r="I237" s="13"/>
      <c r="J237" s="13"/>
      <c r="K237" s="13" t="s">
        <v>80</v>
      </c>
      <c r="L237" s="13"/>
      <c r="M237" s="13">
        <v>120</v>
      </c>
      <c r="N237" s="13">
        <v>2</v>
      </c>
      <c r="O237" s="81">
        <f t="shared" si="8"/>
        <v>240</v>
      </c>
    </row>
    <row r="238" spans="1:15" ht="13.5" thickBot="1">
      <c r="A238" s="148"/>
      <c r="B238" s="95"/>
      <c r="C238" s="88"/>
      <c r="D238" s="139">
        <v>1530</v>
      </c>
      <c r="E238" s="172"/>
      <c r="F238" s="4229"/>
      <c r="G238" s="11" t="s">
        <v>72</v>
      </c>
      <c r="H238" s="16">
        <v>180</v>
      </c>
      <c r="I238" s="16"/>
      <c r="J238" s="16"/>
      <c r="K238" s="16" t="s">
        <v>80</v>
      </c>
      <c r="L238" s="16"/>
      <c r="M238" s="16">
        <v>120</v>
      </c>
      <c r="N238" s="16">
        <v>2</v>
      </c>
      <c r="O238" s="89">
        <f t="shared" si="8"/>
        <v>240</v>
      </c>
    </row>
    <row r="239" spans="1:15">
      <c r="A239" s="75" t="s">
        <v>55</v>
      </c>
      <c r="B239" s="93" t="s">
        <v>255</v>
      </c>
      <c r="C239" s="78"/>
      <c r="D239" s="138">
        <v>1534</v>
      </c>
      <c r="E239" s="174"/>
      <c r="F239" s="4227" t="s">
        <v>256</v>
      </c>
      <c r="G239" s="28" t="s">
        <v>257</v>
      </c>
      <c r="H239" s="26">
        <v>30</v>
      </c>
      <c r="I239" s="26"/>
      <c r="J239" s="26"/>
      <c r="K239" s="26" t="s">
        <v>80</v>
      </c>
      <c r="L239" s="26"/>
      <c r="M239" s="26">
        <v>120</v>
      </c>
      <c r="N239" s="26">
        <v>1</v>
      </c>
      <c r="O239" s="79">
        <f>M239*N239</f>
        <v>120</v>
      </c>
    </row>
    <row r="240" spans="1:15">
      <c r="A240" s="76"/>
      <c r="B240" s="94" t="s">
        <v>75</v>
      </c>
      <c r="C240" s="80"/>
      <c r="D240" s="65">
        <v>1534</v>
      </c>
      <c r="E240" s="171"/>
      <c r="F240" s="4228"/>
      <c r="G240" s="8" t="s">
        <v>258</v>
      </c>
      <c r="H240" s="13">
        <v>30</v>
      </c>
      <c r="I240" s="13"/>
      <c r="J240" s="13"/>
      <c r="K240" s="13" t="s">
        <v>80</v>
      </c>
      <c r="L240" s="13"/>
      <c r="M240" s="13">
        <v>120</v>
      </c>
      <c r="N240" s="13">
        <v>1</v>
      </c>
      <c r="O240" s="81">
        <f t="shared" ref="O240:O282" si="9">M240*N240</f>
        <v>120</v>
      </c>
    </row>
    <row r="241" spans="1:15">
      <c r="A241" s="76"/>
      <c r="B241" s="94"/>
      <c r="C241" s="80"/>
      <c r="D241" s="65">
        <v>1534</v>
      </c>
      <c r="E241" s="171"/>
      <c r="F241" s="4228"/>
      <c r="G241" s="8" t="s">
        <v>259</v>
      </c>
      <c r="H241" s="13">
        <v>30</v>
      </c>
      <c r="I241" s="13"/>
      <c r="J241" s="13"/>
      <c r="K241" s="13" t="s">
        <v>80</v>
      </c>
      <c r="L241" s="13"/>
      <c r="M241" s="13">
        <v>120</v>
      </c>
      <c r="N241" s="13">
        <v>1</v>
      </c>
      <c r="O241" s="81">
        <f t="shared" si="9"/>
        <v>120</v>
      </c>
    </row>
    <row r="242" spans="1:15">
      <c r="A242" s="76"/>
      <c r="B242" s="94"/>
      <c r="C242" s="80"/>
      <c r="D242" s="65">
        <v>1534</v>
      </c>
      <c r="E242" s="171"/>
      <c r="F242" s="4228"/>
      <c r="G242" s="8" t="s">
        <v>260</v>
      </c>
      <c r="H242" s="13">
        <v>30</v>
      </c>
      <c r="I242" s="13"/>
      <c r="J242" s="13"/>
      <c r="K242" s="13" t="s">
        <v>80</v>
      </c>
      <c r="L242" s="13"/>
      <c r="M242" s="13">
        <v>120</v>
      </c>
      <c r="N242" s="13">
        <v>1</v>
      </c>
      <c r="O242" s="81">
        <f t="shared" si="9"/>
        <v>120</v>
      </c>
    </row>
    <row r="243" spans="1:15" ht="13.5" thickBot="1">
      <c r="A243" s="148"/>
      <c r="B243" s="95"/>
      <c r="C243" s="88"/>
      <c r="D243" s="139">
        <v>1534</v>
      </c>
      <c r="E243" s="172"/>
      <c r="F243" s="4229"/>
      <c r="G243" s="11" t="s">
        <v>261</v>
      </c>
      <c r="H243" s="16">
        <v>30</v>
      </c>
      <c r="I243" s="16"/>
      <c r="J243" s="16"/>
      <c r="K243" s="16" t="s">
        <v>80</v>
      </c>
      <c r="L243" s="16"/>
      <c r="M243" s="16">
        <v>120</v>
      </c>
      <c r="N243" s="16">
        <v>1</v>
      </c>
      <c r="O243" s="89">
        <f t="shared" si="9"/>
        <v>120</v>
      </c>
    </row>
    <row r="244" spans="1:15">
      <c r="A244" s="75" t="s">
        <v>55</v>
      </c>
      <c r="B244" s="93" t="s">
        <v>262</v>
      </c>
      <c r="C244" s="78"/>
      <c r="D244" s="138">
        <v>1535</v>
      </c>
      <c r="E244" s="174"/>
      <c r="F244" s="4227" t="s">
        <v>106</v>
      </c>
      <c r="G244" s="28" t="s">
        <v>107</v>
      </c>
      <c r="H244" s="26">
        <v>30</v>
      </c>
      <c r="I244" s="26"/>
      <c r="J244" s="26"/>
      <c r="K244" s="26" t="s">
        <v>80</v>
      </c>
      <c r="L244" s="26"/>
      <c r="M244" s="26">
        <v>120</v>
      </c>
      <c r="N244" s="26">
        <v>1</v>
      </c>
      <c r="O244" s="79">
        <f t="shared" si="9"/>
        <v>120</v>
      </c>
    </row>
    <row r="245" spans="1:15">
      <c r="A245" s="76"/>
      <c r="B245" s="94" t="s">
        <v>75</v>
      </c>
      <c r="C245" s="80"/>
      <c r="D245" s="65">
        <v>1535</v>
      </c>
      <c r="E245" s="171"/>
      <c r="F245" s="4228"/>
      <c r="G245" s="8" t="s">
        <v>108</v>
      </c>
      <c r="H245" s="13">
        <v>30</v>
      </c>
      <c r="I245" s="13"/>
      <c r="J245" s="13"/>
      <c r="K245" s="13" t="s">
        <v>80</v>
      </c>
      <c r="L245" s="13"/>
      <c r="M245" s="13">
        <v>120</v>
      </c>
      <c r="N245" s="13">
        <v>1</v>
      </c>
      <c r="O245" s="81">
        <f t="shared" si="9"/>
        <v>120</v>
      </c>
    </row>
    <row r="246" spans="1:15">
      <c r="A246" s="76"/>
      <c r="B246" s="94"/>
      <c r="C246" s="80"/>
      <c r="D246" s="65">
        <v>1535</v>
      </c>
      <c r="E246" s="171"/>
      <c r="F246" s="4804"/>
      <c r="G246" s="8" t="s">
        <v>109</v>
      </c>
      <c r="H246" s="13">
        <v>30</v>
      </c>
      <c r="I246" s="13"/>
      <c r="J246" s="13"/>
      <c r="K246" s="13" t="s">
        <v>80</v>
      </c>
      <c r="L246" s="13"/>
      <c r="M246" s="13">
        <v>120</v>
      </c>
      <c r="N246" s="13">
        <v>1</v>
      </c>
      <c r="O246" s="81">
        <f t="shared" si="9"/>
        <v>120</v>
      </c>
    </row>
    <row r="247" spans="1:15">
      <c r="A247" s="76"/>
      <c r="B247" s="94"/>
      <c r="C247" s="80"/>
      <c r="D247" s="65">
        <v>1535</v>
      </c>
      <c r="E247" s="171"/>
      <c r="F247" s="144" t="s">
        <v>112</v>
      </c>
      <c r="G247" s="8" t="s">
        <v>113</v>
      </c>
      <c r="H247" s="13">
        <v>30</v>
      </c>
      <c r="I247" s="13"/>
      <c r="J247" s="13"/>
      <c r="K247" s="13" t="s">
        <v>80</v>
      </c>
      <c r="L247" s="13"/>
      <c r="M247" s="13">
        <v>120</v>
      </c>
      <c r="N247" s="13">
        <v>1</v>
      </c>
      <c r="O247" s="81">
        <f t="shared" si="9"/>
        <v>120</v>
      </c>
    </row>
    <row r="248" spans="1:15">
      <c r="A248" s="76"/>
      <c r="B248" s="94"/>
      <c r="C248" s="80"/>
      <c r="D248" s="65">
        <v>1535</v>
      </c>
      <c r="E248" s="171"/>
      <c r="F248" s="8" t="s">
        <v>263</v>
      </c>
      <c r="G248" s="8" t="s">
        <v>264</v>
      </c>
      <c r="H248" s="13">
        <v>30</v>
      </c>
      <c r="I248" s="13"/>
      <c r="J248" s="13"/>
      <c r="K248" s="13" t="s">
        <v>80</v>
      </c>
      <c r="L248" s="13"/>
      <c r="M248" s="13">
        <v>120</v>
      </c>
      <c r="N248" s="13">
        <v>1</v>
      </c>
      <c r="O248" s="81">
        <f t="shared" si="9"/>
        <v>120</v>
      </c>
    </row>
    <row r="249" spans="1:15">
      <c r="A249" s="76"/>
      <c r="B249" s="94"/>
      <c r="C249" s="80"/>
      <c r="D249" s="65">
        <v>1535</v>
      </c>
      <c r="E249" s="171"/>
      <c r="F249" s="4803" t="s">
        <v>265</v>
      </c>
      <c r="G249" s="8" t="s">
        <v>113</v>
      </c>
      <c r="H249" s="13">
        <v>30</v>
      </c>
      <c r="I249" s="13"/>
      <c r="J249" s="13"/>
      <c r="K249" s="13" t="s">
        <v>80</v>
      </c>
      <c r="L249" s="13"/>
      <c r="M249" s="13">
        <v>120</v>
      </c>
      <c r="N249" s="13">
        <v>1</v>
      </c>
      <c r="O249" s="81">
        <f t="shared" si="9"/>
        <v>120</v>
      </c>
    </row>
    <row r="250" spans="1:15">
      <c r="A250" s="76"/>
      <c r="B250" s="94"/>
      <c r="C250" s="80"/>
      <c r="D250" s="65">
        <v>1535</v>
      </c>
      <c r="E250" s="171"/>
      <c r="F250" s="4228"/>
      <c r="G250" s="8" t="s">
        <v>190</v>
      </c>
      <c r="H250" s="13">
        <v>30</v>
      </c>
      <c r="I250" s="13"/>
      <c r="J250" s="13"/>
      <c r="K250" s="13" t="s">
        <v>80</v>
      </c>
      <c r="L250" s="13"/>
      <c r="M250" s="13">
        <v>120</v>
      </c>
      <c r="N250" s="13">
        <v>1</v>
      </c>
      <c r="O250" s="81">
        <f t="shared" si="9"/>
        <v>120</v>
      </c>
    </row>
    <row r="251" spans="1:15">
      <c r="A251" s="76"/>
      <c r="B251" s="94"/>
      <c r="C251" s="80"/>
      <c r="D251" s="65">
        <v>1535</v>
      </c>
      <c r="E251" s="171"/>
      <c r="F251" s="4804"/>
      <c r="G251" s="8" t="s">
        <v>266</v>
      </c>
      <c r="H251" s="13">
        <v>30</v>
      </c>
      <c r="I251" s="13"/>
      <c r="J251" s="13"/>
      <c r="K251" s="13" t="s">
        <v>80</v>
      </c>
      <c r="L251" s="13"/>
      <c r="M251" s="13">
        <v>120</v>
      </c>
      <c r="N251" s="13">
        <v>1</v>
      </c>
      <c r="O251" s="81">
        <f t="shared" si="9"/>
        <v>120</v>
      </c>
    </row>
    <row r="252" spans="1:15">
      <c r="A252" s="76"/>
      <c r="B252" s="94"/>
      <c r="C252" s="80"/>
      <c r="D252" s="65">
        <v>1535</v>
      </c>
      <c r="E252" s="171"/>
      <c r="F252" s="4803" t="s">
        <v>267</v>
      </c>
      <c r="G252" s="8" t="s">
        <v>268</v>
      </c>
      <c r="H252" s="13">
        <v>30</v>
      </c>
      <c r="I252" s="13"/>
      <c r="J252" s="13"/>
      <c r="K252" s="13" t="s">
        <v>80</v>
      </c>
      <c r="L252" s="13"/>
      <c r="M252" s="13">
        <v>120</v>
      </c>
      <c r="N252" s="13">
        <v>1</v>
      </c>
      <c r="O252" s="81">
        <f t="shared" si="9"/>
        <v>120</v>
      </c>
    </row>
    <row r="253" spans="1:15" ht="13.5" thickBot="1">
      <c r="A253" s="148"/>
      <c r="B253" s="95"/>
      <c r="C253" s="88"/>
      <c r="D253" s="139">
        <v>1535</v>
      </c>
      <c r="E253" s="172"/>
      <c r="F253" s="4229"/>
      <c r="G253" s="11" t="s">
        <v>190</v>
      </c>
      <c r="H253" s="16">
        <v>30</v>
      </c>
      <c r="I253" s="16"/>
      <c r="J253" s="16"/>
      <c r="K253" s="16" t="s">
        <v>80</v>
      </c>
      <c r="L253" s="16"/>
      <c r="M253" s="16">
        <v>120</v>
      </c>
      <c r="N253" s="16">
        <v>1</v>
      </c>
      <c r="O253" s="89">
        <f t="shared" si="9"/>
        <v>120</v>
      </c>
    </row>
    <row r="254" spans="1:15">
      <c r="A254" s="75" t="s">
        <v>55</v>
      </c>
      <c r="B254" s="93" t="s">
        <v>269</v>
      </c>
      <c r="C254" s="78"/>
      <c r="D254" s="138">
        <v>1536</v>
      </c>
      <c r="E254" s="174"/>
      <c r="F254" s="4227" t="s">
        <v>106</v>
      </c>
      <c r="G254" s="28" t="s">
        <v>107</v>
      </c>
      <c r="H254" s="26">
        <v>30</v>
      </c>
      <c r="I254" s="26"/>
      <c r="J254" s="26"/>
      <c r="K254" s="26" t="s">
        <v>80</v>
      </c>
      <c r="L254" s="26"/>
      <c r="M254" s="26">
        <v>120</v>
      </c>
      <c r="N254" s="26">
        <v>2</v>
      </c>
      <c r="O254" s="79">
        <f t="shared" si="9"/>
        <v>240</v>
      </c>
    </row>
    <row r="255" spans="1:15">
      <c r="A255" s="76"/>
      <c r="B255" s="94" t="s">
        <v>75</v>
      </c>
      <c r="C255" s="80"/>
      <c r="D255" s="65">
        <v>1536</v>
      </c>
      <c r="E255" s="171"/>
      <c r="F255" s="4228"/>
      <c r="G255" s="8" t="s">
        <v>108</v>
      </c>
      <c r="H255" s="13">
        <v>30</v>
      </c>
      <c r="I255" s="13"/>
      <c r="J255" s="13"/>
      <c r="K255" s="13" t="s">
        <v>80</v>
      </c>
      <c r="L255" s="13"/>
      <c r="M255" s="13">
        <v>120</v>
      </c>
      <c r="N255" s="13">
        <v>2</v>
      </c>
      <c r="O255" s="81">
        <f t="shared" si="9"/>
        <v>240</v>
      </c>
    </row>
    <row r="256" spans="1:15">
      <c r="A256" s="76"/>
      <c r="B256" s="94"/>
      <c r="C256" s="80"/>
      <c r="D256" s="65">
        <v>1536</v>
      </c>
      <c r="E256" s="171"/>
      <c r="F256" s="4804"/>
      <c r="G256" s="8" t="s">
        <v>109</v>
      </c>
      <c r="H256" s="13">
        <v>30</v>
      </c>
      <c r="I256" s="13"/>
      <c r="J256" s="13"/>
      <c r="K256" s="13" t="s">
        <v>80</v>
      </c>
      <c r="L256" s="13"/>
      <c r="M256" s="13">
        <v>120</v>
      </c>
      <c r="N256" s="13">
        <v>2</v>
      </c>
      <c r="O256" s="81">
        <f t="shared" si="9"/>
        <v>240</v>
      </c>
    </row>
    <row r="257" spans="1:15">
      <c r="A257" s="76"/>
      <c r="B257" s="94"/>
      <c r="C257" s="80"/>
      <c r="D257" s="65">
        <v>1536</v>
      </c>
      <c r="E257" s="171"/>
      <c r="F257" s="144" t="s">
        <v>112</v>
      </c>
      <c r="G257" s="8" t="s">
        <v>270</v>
      </c>
      <c r="H257" s="13">
        <v>30</v>
      </c>
      <c r="I257" s="13"/>
      <c r="J257" s="13"/>
      <c r="K257" s="13" t="s">
        <v>80</v>
      </c>
      <c r="L257" s="13"/>
      <c r="M257" s="13">
        <v>120</v>
      </c>
      <c r="N257" s="13">
        <v>2</v>
      </c>
      <c r="O257" s="81">
        <f t="shared" si="9"/>
        <v>240</v>
      </c>
    </row>
    <row r="258" spans="1:15">
      <c r="A258" s="76"/>
      <c r="B258" s="94"/>
      <c r="C258" s="80"/>
      <c r="D258" s="65">
        <v>1536</v>
      </c>
      <c r="E258" s="171"/>
      <c r="F258" s="144" t="s">
        <v>263</v>
      </c>
      <c r="G258" s="8" t="s">
        <v>264</v>
      </c>
      <c r="H258" s="13">
        <v>30</v>
      </c>
      <c r="I258" s="13"/>
      <c r="J258" s="13"/>
      <c r="K258" s="13" t="s">
        <v>80</v>
      </c>
      <c r="L258" s="13"/>
      <c r="M258" s="13">
        <v>120</v>
      </c>
      <c r="N258" s="13">
        <v>2</v>
      </c>
      <c r="O258" s="81">
        <f t="shared" si="9"/>
        <v>240</v>
      </c>
    </row>
    <row r="259" spans="1:15">
      <c r="A259" s="76"/>
      <c r="B259" s="94"/>
      <c r="C259" s="80"/>
      <c r="D259" s="65">
        <v>1536</v>
      </c>
      <c r="E259" s="171"/>
      <c r="F259" s="4803" t="s">
        <v>265</v>
      </c>
      <c r="G259" s="8" t="s">
        <v>271</v>
      </c>
      <c r="H259" s="13">
        <v>30</v>
      </c>
      <c r="I259" s="13"/>
      <c r="J259" s="13"/>
      <c r="K259" s="13" t="s">
        <v>80</v>
      </c>
      <c r="L259" s="13"/>
      <c r="M259" s="13">
        <v>120</v>
      </c>
      <c r="N259" s="13">
        <v>2</v>
      </c>
      <c r="O259" s="81">
        <f t="shared" si="9"/>
        <v>240</v>
      </c>
    </row>
    <row r="260" spans="1:15">
      <c r="A260" s="76"/>
      <c r="B260" s="94"/>
      <c r="C260" s="80"/>
      <c r="D260" s="65">
        <v>1536</v>
      </c>
      <c r="E260" s="171"/>
      <c r="F260" s="4228"/>
      <c r="G260" s="8" t="s">
        <v>190</v>
      </c>
      <c r="H260" s="13">
        <v>30</v>
      </c>
      <c r="I260" s="13"/>
      <c r="J260" s="13"/>
      <c r="K260" s="13" t="s">
        <v>80</v>
      </c>
      <c r="L260" s="13"/>
      <c r="M260" s="13">
        <v>120</v>
      </c>
      <c r="N260" s="13">
        <v>2</v>
      </c>
      <c r="O260" s="81">
        <f t="shared" si="9"/>
        <v>240</v>
      </c>
    </row>
    <row r="261" spans="1:15" ht="13.5" thickBot="1">
      <c r="A261" s="148"/>
      <c r="B261" s="95"/>
      <c r="C261" s="88"/>
      <c r="D261" s="139">
        <v>1536</v>
      </c>
      <c r="E261" s="172"/>
      <c r="F261" s="4229"/>
      <c r="G261" s="11" t="s">
        <v>266</v>
      </c>
      <c r="H261" s="16">
        <v>30</v>
      </c>
      <c r="I261" s="16"/>
      <c r="J261" s="16"/>
      <c r="K261" s="16" t="s">
        <v>80</v>
      </c>
      <c r="L261" s="16"/>
      <c r="M261" s="16">
        <v>120</v>
      </c>
      <c r="N261" s="16">
        <v>2</v>
      </c>
      <c r="O261" s="89">
        <f t="shared" si="9"/>
        <v>240</v>
      </c>
    </row>
    <row r="262" spans="1:15">
      <c r="A262" s="75" t="s">
        <v>55</v>
      </c>
      <c r="B262" s="93" t="s">
        <v>272</v>
      </c>
      <c r="C262" s="78"/>
      <c r="D262" s="138">
        <v>1537</v>
      </c>
      <c r="E262" s="174"/>
      <c r="F262" s="4227" t="s">
        <v>189</v>
      </c>
      <c r="G262" s="28" t="s">
        <v>190</v>
      </c>
      <c r="H262" s="26">
        <v>90</v>
      </c>
      <c r="I262" s="26"/>
      <c r="J262" s="26"/>
      <c r="K262" s="26" t="s">
        <v>80</v>
      </c>
      <c r="L262" s="26"/>
      <c r="M262" s="26">
        <v>480</v>
      </c>
      <c r="N262" s="26">
        <v>2</v>
      </c>
      <c r="O262" s="79">
        <f t="shared" si="9"/>
        <v>960</v>
      </c>
    </row>
    <row r="263" spans="1:15">
      <c r="A263" s="76"/>
      <c r="B263" s="94" t="s">
        <v>75</v>
      </c>
      <c r="C263" s="80"/>
      <c r="D263" s="65">
        <v>1537</v>
      </c>
      <c r="E263" s="171"/>
      <c r="F263" s="4228"/>
      <c r="G263" s="8" t="s">
        <v>191</v>
      </c>
      <c r="H263" s="13">
        <v>90</v>
      </c>
      <c r="I263" s="13"/>
      <c r="J263" s="13"/>
      <c r="K263" s="13" t="s">
        <v>80</v>
      </c>
      <c r="L263" s="13"/>
      <c r="M263" s="13">
        <v>480</v>
      </c>
      <c r="N263" s="13">
        <v>2</v>
      </c>
      <c r="O263" s="81">
        <f t="shared" si="9"/>
        <v>960</v>
      </c>
    </row>
    <row r="264" spans="1:15">
      <c r="A264" s="76"/>
      <c r="B264" s="94"/>
      <c r="C264" s="80"/>
      <c r="D264" s="65">
        <v>1537</v>
      </c>
      <c r="E264" s="171"/>
      <c r="F264" s="4228"/>
      <c r="G264" s="8" t="s">
        <v>192</v>
      </c>
      <c r="H264" s="13">
        <v>90</v>
      </c>
      <c r="I264" s="13"/>
      <c r="J264" s="13"/>
      <c r="K264" s="13" t="s">
        <v>80</v>
      </c>
      <c r="L264" s="13"/>
      <c r="M264" s="13">
        <v>480</v>
      </c>
      <c r="N264" s="13">
        <v>2</v>
      </c>
      <c r="O264" s="81">
        <f t="shared" si="9"/>
        <v>960</v>
      </c>
    </row>
    <row r="265" spans="1:15">
      <c r="A265" s="76"/>
      <c r="B265" s="94"/>
      <c r="C265" s="80"/>
      <c r="D265" s="65">
        <v>1537</v>
      </c>
      <c r="E265" s="171"/>
      <c r="F265" s="4228"/>
      <c r="G265" s="8" t="s">
        <v>113</v>
      </c>
      <c r="H265" s="13">
        <v>90</v>
      </c>
      <c r="I265" s="13"/>
      <c r="J265" s="13"/>
      <c r="K265" s="13" t="s">
        <v>80</v>
      </c>
      <c r="L265" s="13"/>
      <c r="M265" s="13">
        <v>480</v>
      </c>
      <c r="N265" s="13">
        <v>2</v>
      </c>
      <c r="O265" s="81">
        <f t="shared" si="9"/>
        <v>960</v>
      </c>
    </row>
    <row r="266" spans="1:15">
      <c r="A266" s="76"/>
      <c r="B266" s="94"/>
      <c r="C266" s="80"/>
      <c r="D266" s="65">
        <v>1537</v>
      </c>
      <c r="E266" s="171"/>
      <c r="F266" s="4228"/>
      <c r="G266" s="8" t="s">
        <v>193</v>
      </c>
      <c r="H266" s="13">
        <v>90</v>
      </c>
      <c r="I266" s="13"/>
      <c r="J266" s="13"/>
      <c r="K266" s="13" t="s">
        <v>80</v>
      </c>
      <c r="L266" s="13"/>
      <c r="M266" s="13">
        <v>480</v>
      </c>
      <c r="N266" s="13">
        <v>2</v>
      </c>
      <c r="O266" s="81">
        <f t="shared" si="9"/>
        <v>960</v>
      </c>
    </row>
    <row r="267" spans="1:15" ht="13.5" thickBot="1">
      <c r="A267" s="148"/>
      <c r="B267" s="95"/>
      <c r="C267" s="88"/>
      <c r="D267" s="139">
        <v>1537</v>
      </c>
      <c r="E267" s="172"/>
      <c r="F267" s="4229"/>
      <c r="G267" s="11" t="s">
        <v>175</v>
      </c>
      <c r="H267" s="16">
        <v>90</v>
      </c>
      <c r="I267" s="16"/>
      <c r="J267" s="16"/>
      <c r="K267" s="16" t="s">
        <v>80</v>
      </c>
      <c r="L267" s="16"/>
      <c r="M267" s="16">
        <v>480</v>
      </c>
      <c r="N267" s="16">
        <v>2</v>
      </c>
      <c r="O267" s="89">
        <f t="shared" si="9"/>
        <v>960</v>
      </c>
    </row>
    <row r="268" spans="1:15">
      <c r="A268" s="75" t="s">
        <v>55</v>
      </c>
      <c r="B268" s="93" t="s">
        <v>272</v>
      </c>
      <c r="C268" s="90"/>
      <c r="D268" s="150">
        <v>1538</v>
      </c>
      <c r="E268" s="173"/>
      <c r="F268" s="4227" t="s">
        <v>64</v>
      </c>
      <c r="G268" s="10" t="s">
        <v>194</v>
      </c>
      <c r="H268" s="15">
        <v>365</v>
      </c>
      <c r="I268" s="15"/>
      <c r="J268" s="15"/>
      <c r="K268" s="15" t="s">
        <v>80</v>
      </c>
      <c r="L268" s="15"/>
      <c r="M268" s="15">
        <v>480</v>
      </c>
      <c r="N268" s="15">
        <v>2</v>
      </c>
      <c r="O268" s="155">
        <f t="shared" si="9"/>
        <v>960</v>
      </c>
    </row>
    <row r="269" spans="1:15">
      <c r="A269" s="76"/>
      <c r="B269" s="94" t="s">
        <v>129</v>
      </c>
      <c r="C269" s="80"/>
      <c r="D269" s="65">
        <v>1538</v>
      </c>
      <c r="E269" s="171"/>
      <c r="F269" s="4228"/>
      <c r="G269" s="8" t="s">
        <v>195</v>
      </c>
      <c r="H269" s="13">
        <v>365</v>
      </c>
      <c r="I269" s="13"/>
      <c r="J269" s="13"/>
      <c r="K269" s="13" t="s">
        <v>80</v>
      </c>
      <c r="L269" s="13"/>
      <c r="M269" s="13">
        <v>480</v>
      </c>
      <c r="N269" s="13">
        <v>2</v>
      </c>
      <c r="O269" s="81">
        <f t="shared" si="9"/>
        <v>960</v>
      </c>
    </row>
    <row r="270" spans="1:15">
      <c r="A270" s="76"/>
      <c r="B270" s="94"/>
      <c r="C270" s="80"/>
      <c r="D270" s="65">
        <v>1538</v>
      </c>
      <c r="E270" s="171"/>
      <c r="F270" s="4228"/>
      <c r="G270" s="8" t="s">
        <v>196</v>
      </c>
      <c r="H270" s="13">
        <v>365</v>
      </c>
      <c r="I270" s="13"/>
      <c r="J270" s="13"/>
      <c r="K270" s="13" t="s">
        <v>80</v>
      </c>
      <c r="L270" s="13"/>
      <c r="M270" s="13">
        <v>480</v>
      </c>
      <c r="N270" s="13">
        <v>2</v>
      </c>
      <c r="O270" s="81">
        <f t="shared" si="9"/>
        <v>960</v>
      </c>
    </row>
    <row r="271" spans="1:15">
      <c r="A271" s="76"/>
      <c r="B271" s="94"/>
      <c r="C271" s="80"/>
      <c r="D271" s="65">
        <v>1538</v>
      </c>
      <c r="E271" s="171"/>
      <c r="F271" s="4804"/>
      <c r="G271" s="8" t="s">
        <v>197</v>
      </c>
      <c r="H271" s="13">
        <v>365</v>
      </c>
      <c r="I271" s="13"/>
      <c r="J271" s="13"/>
      <c r="K271" s="13" t="s">
        <v>80</v>
      </c>
      <c r="L271" s="13"/>
      <c r="M271" s="13">
        <v>480</v>
      </c>
      <c r="N271" s="13">
        <v>2</v>
      </c>
      <c r="O271" s="81">
        <f t="shared" si="9"/>
        <v>960</v>
      </c>
    </row>
    <row r="272" spans="1:15">
      <c r="A272" s="76"/>
      <c r="B272" s="94"/>
      <c r="C272" s="80"/>
      <c r="D272" s="65">
        <v>1530</v>
      </c>
      <c r="E272" s="171"/>
      <c r="F272" s="4803" t="s">
        <v>67</v>
      </c>
      <c r="G272" s="8" t="s">
        <v>68</v>
      </c>
      <c r="H272" s="13">
        <v>180</v>
      </c>
      <c r="I272" s="13"/>
      <c r="J272" s="13"/>
      <c r="K272" s="13" t="s">
        <v>80</v>
      </c>
      <c r="L272" s="13"/>
      <c r="M272" s="13">
        <v>120</v>
      </c>
      <c r="N272" s="13">
        <v>2</v>
      </c>
      <c r="O272" s="81">
        <f t="shared" si="9"/>
        <v>240</v>
      </c>
    </row>
    <row r="273" spans="1:15">
      <c r="A273" s="76"/>
      <c r="B273" s="94"/>
      <c r="C273" s="80"/>
      <c r="D273" s="65">
        <v>1530</v>
      </c>
      <c r="E273" s="171"/>
      <c r="F273" s="4228"/>
      <c r="G273" s="8" t="s">
        <v>69</v>
      </c>
      <c r="H273" s="13">
        <v>180</v>
      </c>
      <c r="I273" s="13"/>
      <c r="J273" s="13"/>
      <c r="K273" s="13" t="s">
        <v>80</v>
      </c>
      <c r="L273" s="13"/>
      <c r="M273" s="13">
        <v>120</v>
      </c>
      <c r="N273" s="13">
        <v>2</v>
      </c>
      <c r="O273" s="81">
        <f t="shared" si="9"/>
        <v>240</v>
      </c>
    </row>
    <row r="274" spans="1:15">
      <c r="A274" s="76"/>
      <c r="B274" s="94"/>
      <c r="C274" s="80"/>
      <c r="D274" s="65">
        <v>1530</v>
      </c>
      <c r="E274" s="171"/>
      <c r="F274" s="4228"/>
      <c r="G274" s="8" t="s">
        <v>79</v>
      </c>
      <c r="H274" s="13">
        <v>180</v>
      </c>
      <c r="I274" s="13"/>
      <c r="J274" s="13"/>
      <c r="K274" s="13" t="s">
        <v>80</v>
      </c>
      <c r="L274" s="13"/>
      <c r="M274" s="13">
        <v>120</v>
      </c>
      <c r="N274" s="13">
        <v>2</v>
      </c>
      <c r="O274" s="81">
        <f t="shared" si="9"/>
        <v>240</v>
      </c>
    </row>
    <row r="275" spans="1:15" ht="13.5" thickBot="1">
      <c r="A275" s="148"/>
      <c r="B275" s="95"/>
      <c r="C275" s="88"/>
      <c r="D275" s="139">
        <v>1530</v>
      </c>
      <c r="E275" s="172"/>
      <c r="F275" s="4229"/>
      <c r="G275" s="11" t="s">
        <v>72</v>
      </c>
      <c r="H275" s="16">
        <v>180</v>
      </c>
      <c r="I275" s="16"/>
      <c r="J275" s="16"/>
      <c r="K275" s="16" t="s">
        <v>80</v>
      </c>
      <c r="L275" s="16"/>
      <c r="M275" s="16">
        <v>120</v>
      </c>
      <c r="N275" s="16">
        <v>2</v>
      </c>
      <c r="O275" s="89">
        <f t="shared" si="9"/>
        <v>240</v>
      </c>
    </row>
    <row r="276" spans="1:15">
      <c r="A276" s="75" t="s">
        <v>55</v>
      </c>
      <c r="B276" s="93" t="s">
        <v>273</v>
      </c>
      <c r="C276" s="78"/>
      <c r="D276" s="138">
        <v>1539</v>
      </c>
      <c r="E276" s="174"/>
      <c r="F276" s="4227" t="s">
        <v>273</v>
      </c>
      <c r="G276" s="28" t="s">
        <v>274</v>
      </c>
      <c r="H276" s="26">
        <v>365</v>
      </c>
      <c r="I276" s="26"/>
      <c r="J276" s="26"/>
      <c r="K276" s="26" t="s">
        <v>80</v>
      </c>
      <c r="L276" s="26"/>
      <c r="M276" s="26">
        <v>30</v>
      </c>
      <c r="N276" s="26">
        <v>1</v>
      </c>
      <c r="O276" s="79">
        <f t="shared" si="9"/>
        <v>30</v>
      </c>
    </row>
    <row r="277" spans="1:15">
      <c r="A277" s="76"/>
      <c r="B277" s="94" t="s">
        <v>75</v>
      </c>
      <c r="C277" s="80"/>
      <c r="D277" s="65">
        <v>1539</v>
      </c>
      <c r="E277" s="171"/>
      <c r="F277" s="4228"/>
      <c r="G277" s="8" t="s">
        <v>275</v>
      </c>
      <c r="H277" s="13">
        <v>365</v>
      </c>
      <c r="I277" s="13"/>
      <c r="J277" s="13"/>
      <c r="K277" s="13" t="s">
        <v>80</v>
      </c>
      <c r="L277" s="13"/>
      <c r="M277" s="13">
        <v>30</v>
      </c>
      <c r="N277" s="13">
        <v>1</v>
      </c>
      <c r="O277" s="81">
        <f t="shared" si="9"/>
        <v>30</v>
      </c>
    </row>
    <row r="278" spans="1:15" ht="13.5" thickBot="1">
      <c r="A278" s="148"/>
      <c r="B278" s="95"/>
      <c r="C278" s="88"/>
      <c r="D278" s="139">
        <v>1539</v>
      </c>
      <c r="E278" s="172"/>
      <c r="F278" s="4229"/>
      <c r="G278" s="11" t="s">
        <v>276</v>
      </c>
      <c r="H278" s="16">
        <v>365</v>
      </c>
      <c r="I278" s="16"/>
      <c r="J278" s="16"/>
      <c r="K278" s="16" t="s">
        <v>80</v>
      </c>
      <c r="L278" s="16"/>
      <c r="M278" s="16">
        <v>30</v>
      </c>
      <c r="N278" s="16">
        <v>1</v>
      </c>
      <c r="O278" s="89">
        <f t="shared" si="9"/>
        <v>30</v>
      </c>
    </row>
    <row r="279" spans="1:15">
      <c r="A279" s="75" t="s">
        <v>55</v>
      </c>
      <c r="B279" s="93" t="s">
        <v>67</v>
      </c>
      <c r="C279" s="78">
        <v>357534</v>
      </c>
      <c r="D279" s="138">
        <v>1530</v>
      </c>
      <c r="E279" s="174"/>
      <c r="F279" s="4227" t="s">
        <v>67</v>
      </c>
      <c r="G279" s="28" t="s">
        <v>68</v>
      </c>
      <c r="H279" s="26">
        <v>180</v>
      </c>
      <c r="I279" s="26"/>
      <c r="J279" s="26"/>
      <c r="K279" s="26" t="s">
        <v>80</v>
      </c>
      <c r="L279" s="26"/>
      <c r="M279" s="26">
        <v>120</v>
      </c>
      <c r="N279" s="26">
        <v>2</v>
      </c>
      <c r="O279" s="79">
        <f t="shared" si="9"/>
        <v>240</v>
      </c>
    </row>
    <row r="280" spans="1:15">
      <c r="A280" s="76"/>
      <c r="B280" s="94" t="s">
        <v>75</v>
      </c>
      <c r="C280" s="80">
        <v>357534</v>
      </c>
      <c r="D280" s="65">
        <v>1530</v>
      </c>
      <c r="E280" s="171"/>
      <c r="F280" s="4228"/>
      <c r="G280" s="8" t="s">
        <v>69</v>
      </c>
      <c r="H280" s="13">
        <v>180</v>
      </c>
      <c r="I280" s="13"/>
      <c r="J280" s="13"/>
      <c r="K280" s="13" t="s">
        <v>80</v>
      </c>
      <c r="L280" s="13"/>
      <c r="M280" s="13">
        <v>120</v>
      </c>
      <c r="N280" s="13">
        <v>2</v>
      </c>
      <c r="O280" s="81">
        <f t="shared" si="9"/>
        <v>240</v>
      </c>
    </row>
    <row r="281" spans="1:15">
      <c r="A281" s="76"/>
      <c r="B281" s="94"/>
      <c r="C281" s="80">
        <v>357534</v>
      </c>
      <c r="D281" s="65">
        <v>1530</v>
      </c>
      <c r="E281" s="171"/>
      <c r="F281" s="4228"/>
      <c r="G281" s="8" t="s">
        <v>79</v>
      </c>
      <c r="H281" s="13">
        <v>180</v>
      </c>
      <c r="I281" s="13"/>
      <c r="J281" s="13"/>
      <c r="K281" s="13" t="s">
        <v>80</v>
      </c>
      <c r="L281" s="13"/>
      <c r="M281" s="13">
        <v>120</v>
      </c>
      <c r="N281" s="13">
        <v>2</v>
      </c>
      <c r="O281" s="81">
        <f t="shared" si="9"/>
        <v>240</v>
      </c>
    </row>
    <row r="282" spans="1:15" ht="13.5" thickBot="1">
      <c r="A282" s="148"/>
      <c r="B282" s="95"/>
      <c r="C282" s="88">
        <v>357534</v>
      </c>
      <c r="D282" s="139">
        <v>1530</v>
      </c>
      <c r="E282" s="172"/>
      <c r="F282" s="4229"/>
      <c r="G282" s="11" t="s">
        <v>72</v>
      </c>
      <c r="H282" s="16">
        <v>180</v>
      </c>
      <c r="I282" s="16"/>
      <c r="J282" s="16"/>
      <c r="K282" s="16" t="s">
        <v>80</v>
      </c>
      <c r="L282" s="16"/>
      <c r="M282" s="16">
        <v>120</v>
      </c>
      <c r="N282" s="16">
        <v>2</v>
      </c>
      <c r="O282" s="89">
        <f t="shared" si="9"/>
        <v>240</v>
      </c>
    </row>
  </sheetData>
  <mergeCells count="130">
    <mergeCell ref="M47:M48"/>
    <mergeCell ref="N47:N48"/>
    <mergeCell ref="O47:O48"/>
    <mergeCell ref="C2:H2"/>
    <mergeCell ref="F28:F29"/>
    <mergeCell ref="F31:F32"/>
    <mergeCell ref="F37:F39"/>
    <mergeCell ref="F43:F45"/>
    <mergeCell ref="C47:C48"/>
    <mergeCell ref="D47:D48"/>
    <mergeCell ref="E47:E48"/>
    <mergeCell ref="F47:F48"/>
    <mergeCell ref="G47:G48"/>
    <mergeCell ref="F16:F19"/>
    <mergeCell ref="F20:F21"/>
    <mergeCell ref="F11:F15"/>
    <mergeCell ref="F6:F9"/>
    <mergeCell ref="F22:F25"/>
    <mergeCell ref="F49:F51"/>
    <mergeCell ref="F55:F57"/>
    <mergeCell ref="C59:C60"/>
    <mergeCell ref="D59:D60"/>
    <mergeCell ref="E59:E60"/>
    <mergeCell ref="F59:F60"/>
    <mergeCell ref="H47:H48"/>
    <mergeCell ref="K47:K48"/>
    <mergeCell ref="L47:L48"/>
    <mergeCell ref="O71:O72"/>
    <mergeCell ref="F73:F75"/>
    <mergeCell ref="F76:F78"/>
    <mergeCell ref="O59:O60"/>
    <mergeCell ref="F61:F63"/>
    <mergeCell ref="F67:F69"/>
    <mergeCell ref="C71:C72"/>
    <mergeCell ref="D71:D72"/>
    <mergeCell ref="E71:E72"/>
    <mergeCell ref="F71:F72"/>
    <mergeCell ref="G71:G72"/>
    <mergeCell ref="H71:H72"/>
    <mergeCell ref="K71:K72"/>
    <mergeCell ref="G59:G60"/>
    <mergeCell ref="H59:H60"/>
    <mergeCell ref="K59:K60"/>
    <mergeCell ref="L59:L60"/>
    <mergeCell ref="M59:M60"/>
    <mergeCell ref="N59:N60"/>
    <mergeCell ref="F79:F80"/>
    <mergeCell ref="F81:F84"/>
    <mergeCell ref="F85:F86"/>
    <mergeCell ref="F87:F88"/>
    <mergeCell ref="F89:F91"/>
    <mergeCell ref="F95:F97"/>
    <mergeCell ref="L71:L72"/>
    <mergeCell ref="M71:M72"/>
    <mergeCell ref="N71:N72"/>
    <mergeCell ref="K99:K100"/>
    <mergeCell ref="L99:L100"/>
    <mergeCell ref="M99:M100"/>
    <mergeCell ref="N99:N100"/>
    <mergeCell ref="O99:O100"/>
    <mergeCell ref="F101:F103"/>
    <mergeCell ref="C99:C100"/>
    <mergeCell ref="D99:D100"/>
    <mergeCell ref="E99:E100"/>
    <mergeCell ref="F99:F100"/>
    <mergeCell ref="G99:G100"/>
    <mergeCell ref="H99:H100"/>
    <mergeCell ref="F104:F105"/>
    <mergeCell ref="F106:F107"/>
    <mergeCell ref="F108:F109"/>
    <mergeCell ref="F110:F112"/>
    <mergeCell ref="F116:F118"/>
    <mergeCell ref="C120:C121"/>
    <mergeCell ref="D120:D121"/>
    <mergeCell ref="E120:E121"/>
    <mergeCell ref="F120:F121"/>
    <mergeCell ref="F131:F132"/>
    <mergeCell ref="F135:F136"/>
    <mergeCell ref="F138:F141"/>
    <mergeCell ref="F142:F143"/>
    <mergeCell ref="F144:F148"/>
    <mergeCell ref="F149:F151"/>
    <mergeCell ref="O120:O121"/>
    <mergeCell ref="F122:F124"/>
    <mergeCell ref="B123:B130"/>
    <mergeCell ref="F125:F126"/>
    <mergeCell ref="F127:F128"/>
    <mergeCell ref="F129:F130"/>
    <mergeCell ref="G120:G121"/>
    <mergeCell ref="H120:H121"/>
    <mergeCell ref="K120:K121"/>
    <mergeCell ref="L120:L121"/>
    <mergeCell ref="M120:M121"/>
    <mergeCell ref="N120:N121"/>
    <mergeCell ref="F177:F180"/>
    <mergeCell ref="F182:F183"/>
    <mergeCell ref="F188:F189"/>
    <mergeCell ref="F190:F191"/>
    <mergeCell ref="F195:F196"/>
    <mergeCell ref="F197:F202"/>
    <mergeCell ref="F152:F155"/>
    <mergeCell ref="F156:F158"/>
    <mergeCell ref="F159:F162"/>
    <mergeCell ref="F163:F166"/>
    <mergeCell ref="F167:F172"/>
    <mergeCell ref="F173:F176"/>
    <mergeCell ref="F221:F222"/>
    <mergeCell ref="F223:F224"/>
    <mergeCell ref="F225:F226"/>
    <mergeCell ref="F228:F229"/>
    <mergeCell ref="F230:F231"/>
    <mergeCell ref="F233:F234"/>
    <mergeCell ref="F203:F206"/>
    <mergeCell ref="F207:F210"/>
    <mergeCell ref="F211:F212"/>
    <mergeCell ref="F213:F214"/>
    <mergeCell ref="F216:F218"/>
    <mergeCell ref="F219:F220"/>
    <mergeCell ref="F259:F261"/>
    <mergeCell ref="F262:F267"/>
    <mergeCell ref="F268:F271"/>
    <mergeCell ref="F272:F275"/>
    <mergeCell ref="F276:F278"/>
    <mergeCell ref="F279:F282"/>
    <mergeCell ref="F235:F238"/>
    <mergeCell ref="F239:F243"/>
    <mergeCell ref="F244:F246"/>
    <mergeCell ref="F249:F251"/>
    <mergeCell ref="F252:F253"/>
    <mergeCell ref="F254:F256"/>
  </mergeCells>
  <conditionalFormatting sqref="F6">
    <cfRule type="expression" dxfId="51" priority="44" stopIfTrue="1">
      <formula>IF(FIND("Flume Transfer Blower",$I6)&gt;0,1,0)</formula>
    </cfRule>
    <cfRule type="expression" dxfId="50" priority="45" stopIfTrue="1">
      <formula>IF(FIND("Flume Transfer Blower",$H6)&gt;0,1,0)</formula>
    </cfRule>
  </conditionalFormatting>
  <conditionalFormatting sqref="F186:F188 G188">
    <cfRule type="expression" dxfId="49" priority="32" stopIfTrue="1">
      <formula>IF(FIND("Flume Transfer Blower",$I187)&gt;0,1,0)</formula>
    </cfRule>
  </conditionalFormatting>
  <conditionalFormatting sqref="F190">
    <cfRule type="expression" dxfId="48" priority="31" stopIfTrue="1">
      <formula>IF(FIND("Flume Transfer Blower",$I187)&gt;0,1,0)</formula>
    </cfRule>
  </conditionalFormatting>
  <conditionalFormatting sqref="F207 G208">
    <cfRule type="expression" dxfId="47" priority="25" stopIfTrue="1">
      <formula>IF(FIND("Flume Transfer Blower",$I208)&gt;0,1,0)</formula>
    </cfRule>
  </conditionalFormatting>
  <conditionalFormatting sqref="F22:G22">
    <cfRule type="expression" dxfId="46" priority="52" stopIfTrue="1">
      <formula>IF(FIND("Flume Transfer Blower",$H22)&gt;0,1,0)</formula>
    </cfRule>
  </conditionalFormatting>
  <conditionalFormatting sqref="F71:G71">
    <cfRule type="expression" dxfId="45" priority="43" stopIfTrue="1">
      <formula>IF(FIND("Flume Transfer Blower",$H71)&gt;0,1,0)</formula>
    </cfRule>
  </conditionalFormatting>
  <conditionalFormatting sqref="F73:G73">
    <cfRule type="expression" dxfId="44" priority="54" stopIfTrue="1">
      <formula>IF(FIND("Flume Transfer Blower",$I73)&gt;0,1,0)</formula>
    </cfRule>
    <cfRule type="expression" dxfId="43" priority="55" stopIfTrue="1">
      <formula>IF(FIND("Flume Transfer Blower",$H73)&gt;0,1,0)</formula>
    </cfRule>
  </conditionalFormatting>
  <conditionalFormatting sqref="F98:G99">
    <cfRule type="expression" dxfId="42" priority="42" stopIfTrue="1">
      <formula>IF(FIND("Flume Transfer Blower",$H98)&gt;0,1,0)</formula>
    </cfRule>
  </conditionalFormatting>
  <conditionalFormatting sqref="F113:G116">
    <cfRule type="expression" dxfId="41" priority="53" stopIfTrue="1">
      <formula>IF(FIND("Flume Transfer Blower",$H113)&gt;0,1,0)</formula>
    </cfRule>
  </conditionalFormatting>
  <conditionalFormatting sqref="F119:G120">
    <cfRule type="expression" dxfId="40" priority="41" stopIfTrue="1">
      <formula>IF(FIND("Flume Transfer Blower",$H119)&gt;0,1,0)</formula>
    </cfRule>
  </conditionalFormatting>
  <conditionalFormatting sqref="F167:G167">
    <cfRule type="expression" dxfId="39" priority="38" stopIfTrue="1">
      <formula>IF(FIND("Flume Transfer Blower",$I168)&gt;0,1,0)</formula>
    </cfRule>
  </conditionalFormatting>
  <conditionalFormatting sqref="F181:G182 F185:G185 G187 G191 F192:G193">
    <cfRule type="expression" dxfId="38" priority="29" stopIfTrue="1">
      <formula>IF(FIND("Flume Transfer Blower",$I181)&gt;0,1,0)</formula>
    </cfRule>
  </conditionalFormatting>
  <conditionalFormatting sqref="F203:G203 G204">
    <cfRule type="expression" dxfId="37" priority="24" stopIfTrue="1">
      <formula>IF(FIND("Flume Transfer Blower",$H203)&gt;0,1,0)</formula>
    </cfRule>
  </conditionalFormatting>
  <conditionalFormatting sqref="F248:G248">
    <cfRule type="expression" dxfId="36" priority="12" stopIfTrue="1">
      <formula>IF(FIND("Flume Transfer Blower",$H248)&gt;0,1,0)</formula>
    </cfRule>
  </conditionalFormatting>
  <conditionalFormatting sqref="F268:G268">
    <cfRule type="expression" dxfId="35" priority="1" stopIfTrue="1">
      <formula>IF(FIND("Flume Transfer Blower",$H268)&gt;0,1,0)</formula>
    </cfRule>
  </conditionalFormatting>
  <conditionalFormatting sqref="F272:G272">
    <cfRule type="expression" dxfId="34" priority="5" stopIfTrue="1">
      <formula>IF(FIND("Flume Transfer Blower",$H272)&gt;0,1,0)</formula>
    </cfRule>
  </conditionalFormatting>
  <conditionalFormatting sqref="F279:G279">
    <cfRule type="expression" dxfId="33" priority="18" stopIfTrue="1">
      <formula>IF(FIND("Flume Transfer Blower",$H279)&gt;0,1,0)</formula>
    </cfRule>
  </conditionalFormatting>
  <conditionalFormatting sqref="G6:G7">
    <cfRule type="expression" dxfId="32" priority="48" stopIfTrue="1">
      <formula>IF(FIND("Flume Transfer Blower",$I6)&gt;0,1,0)</formula>
    </cfRule>
    <cfRule type="expression" dxfId="31" priority="49" stopIfTrue="1">
      <formula>IF(FIND("Flume Transfer Blower",$H6)&gt;0,1,0)</formula>
    </cfRule>
  </conditionalFormatting>
  <conditionalFormatting sqref="G6:G9 F54:G54 F66:G67 G68:G69 F70:G70 G74:G75 G128">
    <cfRule type="expression" dxfId="30" priority="58" stopIfTrue="1">
      <formula>IF(FIND("Flume Transfer Blower",$I6)&gt;0,1,0)</formula>
    </cfRule>
  </conditionalFormatting>
  <conditionalFormatting sqref="G6:G20 F52:G55 F64:G67 G68:G69 F70:G70 G74:G75 G128 F10:F11 F16 F20 G23:G25 F26:G28 G29 F30:G31 G32 F33:G37 G38:G39 F40:G43 G44:G45 F46:G47 F49:G49 G50:G51 G56:G57 F58:G59 F61:G61 G62:G63 F76:G76 G77:G78 F79:G79 G80 F81:G81 G82:G84 F85:G85 G86 F87:G87 G88 F89:G89 G90:G91 F92:G95 G96:G97 F101:G101 G102:G103 F104:G104 F106:G106 G107 F108:G108 G109 F110:G110 G111:G112 G117:G118 F122:G122 G123:G124 F125:G125 G126 F127:G127 F129:G129 G130:G158 F159:G159 F194:G195">
    <cfRule type="expression" dxfId="29" priority="59" stopIfTrue="1">
      <formula>IF(FIND("Flume Transfer Blower",$H6)&gt;0,1,0)</formula>
    </cfRule>
  </conditionalFormatting>
  <conditionalFormatting sqref="G21">
    <cfRule type="expression" dxfId="28" priority="51" stopIfTrue="1">
      <formula>IF(FIND("Flume Transfer Blower",$H21)&gt;0,1,0)</formula>
    </cfRule>
  </conditionalFormatting>
  <conditionalFormatting sqref="G105">
    <cfRule type="expression" dxfId="27" priority="50" stopIfTrue="1">
      <formula>IF(FIND("Flume Transfer Blower",$H105)&gt;0,1,0)</formula>
    </cfRule>
  </conditionalFormatting>
  <conditionalFormatting sqref="G160:G161 G164 G166 G170:G172">
    <cfRule type="expression" dxfId="26" priority="36" stopIfTrue="1">
      <formula>IF(FIND("Flume Transfer Blower",$I160)&gt;0,1,0)</formula>
    </cfRule>
  </conditionalFormatting>
  <conditionalFormatting sqref="G162 F163:G163 F173:G173">
    <cfRule type="expression" dxfId="25" priority="37" stopIfTrue="1">
      <formula>IF(FIND("Flume Transfer Blower",$H162)&gt;0,1,0)</formula>
    </cfRule>
  </conditionalFormatting>
  <conditionalFormatting sqref="G165">
    <cfRule type="expression" dxfId="24" priority="40" stopIfTrue="1">
      <formula>IF(FIND("Flume Transfer Blower",$I167)&gt;0,1,0)</formula>
    </cfRule>
  </conditionalFormatting>
  <conditionalFormatting sqref="G168:G169">
    <cfRule type="expression" dxfId="23" priority="39" stopIfTrue="1">
      <formula>IF(FIND("Flume Transfer Blower",$I165)&gt;0,1,0)</formula>
    </cfRule>
  </conditionalFormatting>
  <conditionalFormatting sqref="G174:G180">
    <cfRule type="expression" dxfId="22" priority="35" stopIfTrue="1">
      <formula>IF(FIND("Flume Transfer Blower",$H174)&gt;0,1,0)</formula>
    </cfRule>
  </conditionalFormatting>
  <conditionalFormatting sqref="G183 F184:G184">
    <cfRule type="expression" dxfId="21" priority="30" stopIfTrue="1">
      <formula>IF(FIND("Flume Transfer Blower",$H183)&gt;0,1,0)</formula>
    </cfRule>
  </conditionalFormatting>
  <conditionalFormatting sqref="G186">
    <cfRule type="expression" dxfId="20" priority="34" stopIfTrue="1">
      <formula>IF(FIND("Flume Transfer Blower",$I188)&gt;0,1,0)</formula>
    </cfRule>
  </conditionalFormatting>
  <conditionalFormatting sqref="G189:G190">
    <cfRule type="expression" dxfId="19" priority="33" stopIfTrue="1">
      <formula>IF(FIND("Flume Transfer Blower",$I186)&gt;0,1,0)</formula>
    </cfRule>
  </conditionalFormatting>
  <conditionalFormatting sqref="G196:G200">
    <cfRule type="expression" dxfId="18" priority="28" stopIfTrue="1">
      <formula>IF(FIND("Flume Transfer Blower",$H196)&gt;0,1,0)</formula>
    </cfRule>
  </conditionalFormatting>
  <conditionalFormatting sqref="G201:G202 G205 G207 F211:G211 G212 F213:G213 G214 F215:G216">
    <cfRule type="expression" dxfId="17" priority="23" stopIfTrue="1">
      <formula>IF(FIND("Flume Transfer Blower",$I201)&gt;0,1,0)</formula>
    </cfRule>
  </conditionalFormatting>
  <conditionalFormatting sqref="G206">
    <cfRule type="expression" dxfId="16" priority="27" stopIfTrue="1">
      <formula>IF(FIND("Flume Transfer Blower",$I208)&gt;0,1,0)</formula>
    </cfRule>
  </conditionalFormatting>
  <conditionalFormatting sqref="G209:G210">
    <cfRule type="expression" dxfId="15" priority="26" stopIfTrue="1">
      <formula>IF(FIND("Flume Transfer Blower",$I206)&gt;0,1,0)</formula>
    </cfRule>
  </conditionalFormatting>
  <conditionalFormatting sqref="G217:G247">
    <cfRule type="expression" dxfId="14" priority="10" stopIfTrue="1">
      <formula>IF(FIND("Flume Transfer Blower",$H217)&gt;0,1,0)</formula>
    </cfRule>
  </conditionalFormatting>
  <conditionalFormatting sqref="G249:G267">
    <cfRule type="expression" dxfId="13" priority="2" stopIfTrue="1">
      <formula>IF(FIND("Flume Transfer Blower",$H249)&gt;0,1,0)</formula>
    </cfRule>
  </conditionalFormatting>
  <conditionalFormatting sqref="G269:G271">
    <cfRule type="expression" dxfId="12" priority="3" stopIfTrue="1">
      <formula>IF(FIND("Flume Transfer Blower",$H269)&gt;0,1,0)</formula>
    </cfRule>
  </conditionalFormatting>
  <conditionalFormatting sqref="G273:G278">
    <cfRule type="expression" dxfId="11" priority="7" stopIfTrue="1">
      <formula>IF(FIND("Flume Transfer Blower",$H273)&gt;0,1,0)</formula>
    </cfRule>
  </conditionalFormatting>
  <conditionalFormatting sqref="G280:G282">
    <cfRule type="expression" dxfId="10" priority="20" stopIfTrue="1">
      <formula>IF(FIND("Flume Transfer Blower",$H280)&gt;0,1,0)</formula>
    </cfRule>
  </conditionalFormatting>
  <printOptions horizontalCentered="1"/>
  <pageMargins left="0.23622047244094491" right="0.23622047244094491" top="0.19685039370078741" bottom="0.39370078740157483" header="0.15748031496062992" footer="0.19685039370078741"/>
  <pageSetup paperSize="9" scale="71" fitToHeight="0" orientation="landscape" r:id="rId1"/>
  <headerFooter>
    <oddFooter>&amp;L&amp;8&amp;A : PM Master Plan&amp;R&amp;8Page &amp;P / &amp;N</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0000"/>
  </sheetPr>
  <dimension ref="B1:I12"/>
  <sheetViews>
    <sheetView workbookViewId="0">
      <selection activeCell="E1" sqref="E1:I13"/>
    </sheetView>
  </sheetViews>
  <sheetFormatPr defaultRowHeight="12.75"/>
  <cols>
    <col min="5" max="5" width="9.85546875" style="29" bestFit="1" customWidth="1"/>
    <col min="6" max="6" width="17.5703125" bestFit="1" customWidth="1"/>
    <col min="8" max="8" width="9.140625" style="29"/>
    <col min="9" max="9" width="20.140625" style="29" bestFit="1" customWidth="1"/>
  </cols>
  <sheetData>
    <row r="1" spans="2:9">
      <c r="E1" s="931" t="s">
        <v>24</v>
      </c>
      <c r="F1" s="931" t="s">
        <v>21</v>
      </c>
      <c r="H1" s="32" t="s">
        <v>31</v>
      </c>
      <c r="I1" s="32" t="s">
        <v>41</v>
      </c>
    </row>
    <row r="2" spans="2:9">
      <c r="B2" s="23"/>
      <c r="C2" s="22" t="s">
        <v>10</v>
      </c>
      <c r="E2" s="932" t="s">
        <v>13</v>
      </c>
      <c r="F2" s="933">
        <v>3</v>
      </c>
      <c r="H2" s="31" t="s">
        <v>32</v>
      </c>
      <c r="I2" s="30" t="s">
        <v>35</v>
      </c>
    </row>
    <row r="3" spans="2:9">
      <c r="B3" s="24"/>
      <c r="C3" s="22" t="s">
        <v>12</v>
      </c>
      <c r="E3" s="932" t="s">
        <v>14</v>
      </c>
      <c r="F3" s="933">
        <v>7</v>
      </c>
      <c r="H3" s="31" t="s">
        <v>9</v>
      </c>
      <c r="I3" s="30" t="s">
        <v>36</v>
      </c>
    </row>
    <row r="4" spans="2:9">
      <c r="B4" s="25"/>
      <c r="C4" s="22" t="s">
        <v>11</v>
      </c>
      <c r="E4" s="932" t="s">
        <v>15</v>
      </c>
      <c r="F4" s="932" t="s">
        <v>22</v>
      </c>
      <c r="H4" s="31" t="s">
        <v>8</v>
      </c>
      <c r="I4" s="31" t="s">
        <v>37</v>
      </c>
    </row>
    <row r="5" spans="2:9">
      <c r="E5" s="932" t="s">
        <v>23</v>
      </c>
      <c r="F5" s="932" t="s">
        <v>25</v>
      </c>
      <c r="H5" s="31" t="s">
        <v>33</v>
      </c>
      <c r="I5" s="31" t="s">
        <v>38</v>
      </c>
    </row>
    <row r="6" spans="2:9">
      <c r="E6" s="932" t="s">
        <v>49</v>
      </c>
      <c r="F6" s="934" t="s">
        <v>48</v>
      </c>
      <c r="H6" s="31" t="s">
        <v>7</v>
      </c>
      <c r="I6" s="31" t="s">
        <v>39</v>
      </c>
    </row>
    <row r="7" spans="2:9">
      <c r="E7" s="932" t="s">
        <v>19</v>
      </c>
      <c r="F7" s="932" t="s">
        <v>26</v>
      </c>
      <c r="H7" s="31" t="s">
        <v>34</v>
      </c>
      <c r="I7" s="31" t="s">
        <v>40</v>
      </c>
    </row>
    <row r="8" spans="2:9">
      <c r="E8" s="932" t="s">
        <v>18</v>
      </c>
      <c r="F8" s="932" t="s">
        <v>27</v>
      </c>
      <c r="H8" s="31" t="s">
        <v>42</v>
      </c>
      <c r="I8" s="31" t="s">
        <v>43</v>
      </c>
    </row>
    <row r="9" spans="2:9">
      <c r="E9" s="932" t="s">
        <v>17</v>
      </c>
      <c r="F9" s="932" t="s">
        <v>28</v>
      </c>
    </row>
    <row r="10" spans="2:9">
      <c r="E10" s="932" t="s">
        <v>47</v>
      </c>
      <c r="F10" s="934" t="s">
        <v>46</v>
      </c>
    </row>
    <row r="11" spans="2:9">
      <c r="E11" s="932" t="s">
        <v>16</v>
      </c>
      <c r="F11" s="932" t="s">
        <v>29</v>
      </c>
    </row>
    <row r="12" spans="2:9">
      <c r="E12" s="932" t="s">
        <v>20</v>
      </c>
      <c r="F12" s="932" t="s">
        <v>30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1DC45-353B-460E-8B9F-B12A6684E820}">
  <sheetPr>
    <tabColor theme="5" tint="-0.499984740745262"/>
    <pageSetUpPr fitToPage="1"/>
  </sheetPr>
  <dimension ref="A1:W172"/>
  <sheetViews>
    <sheetView zoomScaleNormal="100" workbookViewId="0">
      <pane xSplit="2" ySplit="5" topLeftCell="C42" activePane="bottomRight" state="frozen"/>
      <selection activeCell="I39" sqref="I39"/>
      <selection pane="topRight" activeCell="I39" sqref="I39"/>
      <selection pane="bottomLeft" activeCell="I39" sqref="I39"/>
      <selection pane="bottomRight" activeCell="D38" sqref="D38:D47"/>
    </sheetView>
  </sheetViews>
  <sheetFormatPr defaultColWidth="9.140625" defaultRowHeight="12.75" outlineLevelCol="1"/>
  <cols>
    <col min="1" max="1" width="8.28515625" style="1" customWidth="1"/>
    <col min="2" max="2" width="45.28515625" style="2" customWidth="1"/>
    <col min="3" max="3" width="17.140625" style="43" customWidth="1"/>
    <col min="4" max="4" width="13.85546875" style="43" customWidth="1"/>
    <col min="5" max="5" width="10.5703125" style="43" hidden="1" customWidth="1"/>
    <col min="6" max="7" width="8" style="43" hidden="1" customWidth="1"/>
    <col min="8" max="8" width="11.85546875" style="43" hidden="1" customWidth="1"/>
    <col min="9" max="9" width="27.85546875" style="4" customWidth="1"/>
    <col min="10" max="10" width="33.42578125" style="4" customWidth="1"/>
    <col min="11" max="11" width="10.42578125" style="3" customWidth="1"/>
    <col min="12" max="12" width="24.28515625" style="52" hidden="1" customWidth="1" outlineLevel="1"/>
    <col min="13" max="13" width="5.140625" style="3" hidden="1" customWidth="1" outlineLevel="1"/>
    <col min="14" max="14" width="10.42578125" style="3" customWidth="1" collapsed="1"/>
    <col min="15" max="15" width="10.42578125" style="3" customWidth="1"/>
    <col min="16" max="16" width="10.42578125" style="3" customWidth="1" collapsed="1"/>
    <col min="17" max="18" width="10.42578125" style="3" customWidth="1"/>
    <col min="19" max="19" width="9.140625" style="4"/>
    <col min="20" max="20" width="20.140625" style="4" customWidth="1"/>
    <col min="21" max="16384" width="9.140625" style="4"/>
  </cols>
  <sheetData>
    <row r="1" spans="1:23" ht="13.5" thickBot="1"/>
    <row r="2" spans="1:23" ht="30" customHeight="1" thickBot="1">
      <c r="C2" s="4823" t="s">
        <v>459</v>
      </c>
      <c r="D2" s="4824"/>
      <c r="E2" s="4824"/>
      <c r="F2" s="4824"/>
      <c r="G2" s="4824"/>
      <c r="H2" s="4824"/>
      <c r="I2" s="4824"/>
      <c r="J2" s="4824"/>
      <c r="K2" s="4825"/>
      <c r="M2" s="4"/>
      <c r="N2" s="4"/>
      <c r="O2" s="4"/>
      <c r="P2" s="4"/>
      <c r="Q2" s="4"/>
      <c r="R2" s="4"/>
    </row>
    <row r="3" spans="1:23">
      <c r="C3" s="620" t="s">
        <v>44</v>
      </c>
      <c r="D3" s="623" t="s">
        <v>62</v>
      </c>
    </row>
    <row r="4" spans="1:23">
      <c r="C4" s="621">
        <f>SUBTOTAL(2,C6:C1000)</f>
        <v>42</v>
      </c>
      <c r="D4" s="621">
        <f>SUBTOTAL(2,D6:D1000)</f>
        <v>43</v>
      </c>
      <c r="K4" s="5"/>
      <c r="L4" s="53"/>
      <c r="M4" s="5"/>
      <c r="N4" s="5"/>
      <c r="O4" s="5"/>
      <c r="P4" s="5"/>
      <c r="Q4" s="5"/>
      <c r="R4" s="5"/>
    </row>
    <row r="5" spans="1:23" ht="14.25" customHeight="1" thickBot="1">
      <c r="A5" s="66" t="s">
        <v>0</v>
      </c>
      <c r="B5" s="66" t="s">
        <v>1</v>
      </c>
      <c r="C5" s="77" t="s">
        <v>44</v>
      </c>
      <c r="D5" s="796" t="s">
        <v>62</v>
      </c>
      <c r="E5" s="77" t="s">
        <v>537</v>
      </c>
      <c r="F5" s="77" t="s">
        <v>527</v>
      </c>
      <c r="G5" s="77" t="s">
        <v>535</v>
      </c>
      <c r="H5" s="77" t="s">
        <v>45</v>
      </c>
      <c r="I5" s="66" t="s">
        <v>2</v>
      </c>
      <c r="J5" s="66" t="s">
        <v>3</v>
      </c>
      <c r="K5" s="66" t="s">
        <v>4</v>
      </c>
      <c r="L5" s="66" t="s">
        <v>5</v>
      </c>
      <c r="M5" s="66"/>
      <c r="N5" s="66" t="s">
        <v>51</v>
      </c>
      <c r="O5" s="66" t="s">
        <v>52</v>
      </c>
      <c r="P5" s="66" t="s">
        <v>54</v>
      </c>
      <c r="Q5" s="66" t="s">
        <v>50</v>
      </c>
      <c r="R5" s="66" t="s">
        <v>53</v>
      </c>
      <c r="S5" s="66" t="s">
        <v>382</v>
      </c>
      <c r="T5" s="228" t="s">
        <v>527</v>
      </c>
      <c r="U5" s="3" t="s">
        <v>535</v>
      </c>
      <c r="V5" s="3" t="s">
        <v>527</v>
      </c>
      <c r="W5" s="294"/>
    </row>
    <row r="6" spans="1:23">
      <c r="A6" s="339" t="s">
        <v>459</v>
      </c>
      <c r="B6" s="340" t="s">
        <v>381</v>
      </c>
      <c r="C6" s="4842">
        <v>361223</v>
      </c>
      <c r="D6" s="4832">
        <v>3144</v>
      </c>
      <c r="E6" s="138" t="s">
        <v>695</v>
      </c>
      <c r="F6" s="138" t="s">
        <v>32</v>
      </c>
      <c r="G6" s="138" t="s">
        <v>536</v>
      </c>
      <c r="H6" s="47" t="str">
        <f>A6&amp;"-"&amp;E6&amp;F6&amp;"-"&amp;G6</f>
        <v>PK6-MI-ME</v>
      </c>
      <c r="I6" s="4809" t="s">
        <v>57</v>
      </c>
      <c r="J6" s="28" t="s">
        <v>58</v>
      </c>
      <c r="K6" s="26">
        <v>30</v>
      </c>
      <c r="L6" s="58"/>
      <c r="M6" s="26"/>
      <c r="N6" s="26" t="s">
        <v>80</v>
      </c>
      <c r="O6" s="26"/>
      <c r="P6" s="26">
        <v>60</v>
      </c>
      <c r="Q6" s="26">
        <v>2</v>
      </c>
      <c r="R6" s="79">
        <f>P6*Q6</f>
        <v>120</v>
      </c>
      <c r="S6" s="4851" t="s">
        <v>383</v>
      </c>
      <c r="T6" s="277" t="s">
        <v>529</v>
      </c>
      <c r="U6" s="227" t="s">
        <v>536</v>
      </c>
      <c r="V6" s="227" t="s">
        <v>32</v>
      </c>
      <c r="W6" s="4" t="s">
        <v>708</v>
      </c>
    </row>
    <row r="7" spans="1:23">
      <c r="A7" s="341" t="s">
        <v>459</v>
      </c>
      <c r="B7" s="342" t="s">
        <v>381</v>
      </c>
      <c r="C7" s="4843"/>
      <c r="D7" s="4833"/>
      <c r="E7" s="65" t="s">
        <v>695</v>
      </c>
      <c r="F7" s="65" t="s">
        <v>32</v>
      </c>
      <c r="G7" s="65" t="s">
        <v>536</v>
      </c>
      <c r="H7" s="38" t="str">
        <f t="shared" ref="H7:H15" si="0">A7&amp;"-"&amp;E7&amp;F7&amp;"-"&amp;G7</f>
        <v>PK6-MI-ME</v>
      </c>
      <c r="I7" s="4810"/>
      <c r="J7" s="8" t="s">
        <v>59</v>
      </c>
      <c r="K7" s="13">
        <v>30</v>
      </c>
      <c r="L7" s="33"/>
      <c r="M7" s="13"/>
      <c r="N7" s="13" t="s">
        <v>80</v>
      </c>
      <c r="O7" s="13"/>
      <c r="P7" s="13">
        <v>60</v>
      </c>
      <c r="Q7" s="13">
        <v>2</v>
      </c>
      <c r="R7" s="81">
        <f t="shared" ref="R7:R15" si="1">P7*Q7</f>
        <v>120</v>
      </c>
      <c r="S7" s="4849"/>
      <c r="T7" s="277" t="s">
        <v>529</v>
      </c>
      <c r="U7" s="227" t="s">
        <v>697</v>
      </c>
      <c r="V7" s="227" t="s">
        <v>42</v>
      </c>
      <c r="W7" s="4" t="s">
        <v>707</v>
      </c>
    </row>
    <row r="8" spans="1:23">
      <c r="A8" s="341" t="s">
        <v>459</v>
      </c>
      <c r="B8" s="342" t="s">
        <v>381</v>
      </c>
      <c r="C8" s="4843"/>
      <c r="D8" s="4833"/>
      <c r="E8" s="65" t="s">
        <v>695</v>
      </c>
      <c r="F8" s="65" t="s">
        <v>32</v>
      </c>
      <c r="G8" s="65" t="s">
        <v>536</v>
      </c>
      <c r="H8" s="38" t="str">
        <f t="shared" si="0"/>
        <v>PK6-MI-ME</v>
      </c>
      <c r="I8" s="4810"/>
      <c r="J8" s="8" t="s">
        <v>60</v>
      </c>
      <c r="K8" s="13">
        <v>30</v>
      </c>
      <c r="L8" s="33"/>
      <c r="M8" s="13"/>
      <c r="N8" s="13" t="s">
        <v>80</v>
      </c>
      <c r="O8" s="13"/>
      <c r="P8" s="13">
        <v>60</v>
      </c>
      <c r="Q8" s="13">
        <v>2</v>
      </c>
      <c r="R8" s="81">
        <f t="shared" si="1"/>
        <v>120</v>
      </c>
      <c r="S8" s="4849"/>
      <c r="T8" s="277" t="s">
        <v>529</v>
      </c>
      <c r="U8" s="227" t="s">
        <v>706</v>
      </c>
      <c r="V8" s="227" t="s">
        <v>9</v>
      </c>
      <c r="W8" s="4" t="s">
        <v>709</v>
      </c>
    </row>
    <row r="9" spans="1:23">
      <c r="A9" s="341" t="s">
        <v>459</v>
      </c>
      <c r="B9" s="342" t="s">
        <v>381</v>
      </c>
      <c r="C9" s="4843"/>
      <c r="D9" s="4833"/>
      <c r="E9" s="65" t="s">
        <v>695</v>
      </c>
      <c r="F9" s="65" t="s">
        <v>32</v>
      </c>
      <c r="G9" s="65" t="s">
        <v>536</v>
      </c>
      <c r="H9" s="38" t="str">
        <f t="shared" si="0"/>
        <v>PK6-MI-ME</v>
      </c>
      <c r="I9" s="4811"/>
      <c r="J9" s="8" t="s">
        <v>61</v>
      </c>
      <c r="K9" s="13">
        <v>30</v>
      </c>
      <c r="L9" s="33"/>
      <c r="M9" s="13"/>
      <c r="N9" s="13" t="s">
        <v>80</v>
      </c>
      <c r="O9" s="13"/>
      <c r="P9" s="13">
        <v>60</v>
      </c>
      <c r="Q9" s="13">
        <v>2</v>
      </c>
      <c r="R9" s="81">
        <f t="shared" si="1"/>
        <v>120</v>
      </c>
      <c r="S9" s="4849"/>
      <c r="T9" s="277" t="s">
        <v>529</v>
      </c>
      <c r="U9" s="227"/>
      <c r="V9" s="227" t="s">
        <v>7</v>
      </c>
      <c r="W9" s="4" t="s">
        <v>719</v>
      </c>
    </row>
    <row r="10" spans="1:23">
      <c r="A10" s="341" t="s">
        <v>459</v>
      </c>
      <c r="B10" s="342" t="s">
        <v>381</v>
      </c>
      <c r="C10" s="4843"/>
      <c r="D10" s="4833"/>
      <c r="E10" s="65" t="s">
        <v>695</v>
      </c>
      <c r="F10" s="65" t="s">
        <v>32</v>
      </c>
      <c r="G10" s="65" t="s">
        <v>536</v>
      </c>
      <c r="H10" s="38" t="str">
        <f t="shared" si="0"/>
        <v>PK6-MI-ME</v>
      </c>
      <c r="I10" s="4814" t="s">
        <v>64</v>
      </c>
      <c r="J10" s="8" t="s">
        <v>65</v>
      </c>
      <c r="K10" s="13">
        <v>30</v>
      </c>
      <c r="L10" s="33"/>
      <c r="M10" s="13"/>
      <c r="N10" s="13" t="s">
        <v>80</v>
      </c>
      <c r="O10" s="13"/>
      <c r="P10" s="13">
        <v>60</v>
      </c>
      <c r="Q10" s="13">
        <v>2</v>
      </c>
      <c r="R10" s="81">
        <f t="shared" si="1"/>
        <v>120</v>
      </c>
      <c r="S10" s="4849"/>
      <c r="T10" s="277" t="s">
        <v>529</v>
      </c>
      <c r="U10" s="227"/>
      <c r="V10" s="227" t="s">
        <v>8</v>
      </c>
      <c r="W10" s="4" t="s">
        <v>721</v>
      </c>
    </row>
    <row r="11" spans="1:23" ht="13.5" thickBot="1">
      <c r="A11" s="341" t="s">
        <v>459</v>
      </c>
      <c r="B11" s="342" t="s">
        <v>381</v>
      </c>
      <c r="C11" s="4844"/>
      <c r="D11" s="4834"/>
      <c r="E11" s="381" t="s">
        <v>695</v>
      </c>
      <c r="F11" s="381" t="s">
        <v>32</v>
      </c>
      <c r="G11" s="381" t="s">
        <v>536</v>
      </c>
      <c r="H11" s="191" t="str">
        <f t="shared" si="0"/>
        <v>PK6-MI-ME</v>
      </c>
      <c r="I11" s="4831"/>
      <c r="J11" s="183" t="s">
        <v>71</v>
      </c>
      <c r="K11" s="182">
        <v>30</v>
      </c>
      <c r="L11" s="395"/>
      <c r="M11" s="182"/>
      <c r="N11" s="182" t="s">
        <v>80</v>
      </c>
      <c r="O11" s="182"/>
      <c r="P11" s="182"/>
      <c r="Q11" s="182"/>
      <c r="R11" s="184"/>
      <c r="S11" s="4850"/>
      <c r="T11" s="277" t="s">
        <v>529</v>
      </c>
      <c r="U11" s="227"/>
      <c r="V11" s="227" t="s">
        <v>33</v>
      </c>
      <c r="W11" s="4" t="s">
        <v>720</v>
      </c>
    </row>
    <row r="12" spans="1:23" ht="13.5" thickBot="1">
      <c r="A12" s="341" t="s">
        <v>459</v>
      </c>
      <c r="B12" s="342" t="s">
        <v>381</v>
      </c>
      <c r="C12" s="793">
        <v>361224</v>
      </c>
      <c r="D12" s="797">
        <v>3145</v>
      </c>
      <c r="E12" s="389" t="s">
        <v>696</v>
      </c>
      <c r="F12" s="389" t="s">
        <v>9</v>
      </c>
      <c r="G12" s="389" t="s">
        <v>697</v>
      </c>
      <c r="H12" s="388" t="str">
        <f t="shared" si="0"/>
        <v>PK6-HC-EE</v>
      </c>
      <c r="I12" s="390" t="s">
        <v>67</v>
      </c>
      <c r="J12" s="391" t="s">
        <v>68</v>
      </c>
      <c r="K12" s="392">
        <v>180</v>
      </c>
      <c r="L12" s="393"/>
      <c r="M12" s="392"/>
      <c r="N12" s="392" t="s">
        <v>80</v>
      </c>
      <c r="O12" s="392"/>
      <c r="P12" s="392">
        <v>120</v>
      </c>
      <c r="Q12" s="392">
        <v>2</v>
      </c>
      <c r="R12" s="394">
        <f>P12*Q12</f>
        <v>240</v>
      </c>
      <c r="S12" s="385" t="s">
        <v>384</v>
      </c>
      <c r="T12" s="386" t="s">
        <v>531</v>
      </c>
      <c r="U12" s="227"/>
      <c r="V12" s="227" t="s">
        <v>34</v>
      </c>
      <c r="W12" s="4" t="s">
        <v>723</v>
      </c>
    </row>
    <row r="13" spans="1:23">
      <c r="A13" s="341" t="s">
        <v>459</v>
      </c>
      <c r="B13" s="342" t="s">
        <v>381</v>
      </c>
      <c r="C13" s="4842">
        <v>357454</v>
      </c>
      <c r="D13" s="4832">
        <v>1530</v>
      </c>
      <c r="E13" s="150" t="s">
        <v>696</v>
      </c>
      <c r="F13" s="150" t="s">
        <v>32</v>
      </c>
      <c r="G13" s="150" t="s">
        <v>697</v>
      </c>
      <c r="H13" s="37" t="str">
        <f t="shared" si="0"/>
        <v>PK6-HI-EE</v>
      </c>
      <c r="I13" s="202" t="s">
        <v>67</v>
      </c>
      <c r="J13" s="10" t="s">
        <v>69</v>
      </c>
      <c r="K13" s="15">
        <v>180</v>
      </c>
      <c r="L13" s="180"/>
      <c r="M13" s="15"/>
      <c r="N13" s="15" t="s">
        <v>80</v>
      </c>
      <c r="O13" s="15"/>
      <c r="P13" s="15">
        <v>120</v>
      </c>
      <c r="Q13" s="15">
        <v>2</v>
      </c>
      <c r="R13" s="155">
        <f t="shared" si="1"/>
        <v>240</v>
      </c>
      <c r="S13" s="4851" t="s">
        <v>383</v>
      </c>
      <c r="T13" s="4" t="s">
        <v>529</v>
      </c>
      <c r="U13" s="227"/>
    </row>
    <row r="14" spans="1:23">
      <c r="A14" s="341" t="s">
        <v>459</v>
      </c>
      <c r="B14" s="342" t="s">
        <v>381</v>
      </c>
      <c r="C14" s="4843"/>
      <c r="D14" s="4833"/>
      <c r="E14" s="65" t="s">
        <v>696</v>
      </c>
      <c r="F14" s="65" t="s">
        <v>32</v>
      </c>
      <c r="G14" s="65" t="s">
        <v>697</v>
      </c>
      <c r="H14" s="38" t="str">
        <f t="shared" si="0"/>
        <v>PK6-HI-EE</v>
      </c>
      <c r="I14" s="203"/>
      <c r="J14" s="8" t="s">
        <v>70</v>
      </c>
      <c r="K14" s="13">
        <v>180</v>
      </c>
      <c r="L14" s="33"/>
      <c r="M14" s="13"/>
      <c r="N14" s="13" t="s">
        <v>80</v>
      </c>
      <c r="O14" s="13"/>
      <c r="P14" s="13">
        <v>120</v>
      </c>
      <c r="Q14" s="13">
        <v>2</v>
      </c>
      <c r="R14" s="81">
        <f t="shared" si="1"/>
        <v>240</v>
      </c>
      <c r="S14" s="4849"/>
      <c r="T14" s="277" t="s">
        <v>529</v>
      </c>
      <c r="U14" s="227"/>
      <c r="V14" s="227"/>
    </row>
    <row r="15" spans="1:23" ht="13.5" thickBot="1">
      <c r="A15" s="343" t="s">
        <v>459</v>
      </c>
      <c r="B15" s="387" t="s">
        <v>381</v>
      </c>
      <c r="C15" s="4844"/>
      <c r="D15" s="4834"/>
      <c r="E15" s="139" t="s">
        <v>696</v>
      </c>
      <c r="F15" s="139" t="s">
        <v>32</v>
      </c>
      <c r="G15" s="139" t="s">
        <v>697</v>
      </c>
      <c r="H15" s="39" t="str">
        <f t="shared" si="0"/>
        <v>PK6-HI-EE</v>
      </c>
      <c r="I15" s="207"/>
      <c r="J15" s="11" t="s">
        <v>72</v>
      </c>
      <c r="K15" s="16">
        <v>180</v>
      </c>
      <c r="L15" s="54"/>
      <c r="M15" s="16"/>
      <c r="N15" s="16" t="s">
        <v>80</v>
      </c>
      <c r="O15" s="16"/>
      <c r="P15" s="16">
        <v>120</v>
      </c>
      <c r="Q15" s="16">
        <v>2</v>
      </c>
      <c r="R15" s="89">
        <f t="shared" si="1"/>
        <v>240</v>
      </c>
      <c r="S15" s="4850"/>
      <c r="T15" s="4" t="s">
        <v>529</v>
      </c>
    </row>
    <row r="16" spans="1:23">
      <c r="A16" s="69" t="s">
        <v>459</v>
      </c>
      <c r="B16" s="94" t="s">
        <v>460</v>
      </c>
      <c r="C16" s="4842">
        <v>357381</v>
      </c>
      <c r="D16" s="4832">
        <v>1512</v>
      </c>
      <c r="E16" s="150"/>
      <c r="F16" s="150"/>
      <c r="G16" s="150"/>
      <c r="H16" s="150"/>
      <c r="I16" s="179" t="s">
        <v>83</v>
      </c>
      <c r="J16" s="123" t="s">
        <v>84</v>
      </c>
      <c r="K16" s="15">
        <v>30</v>
      </c>
      <c r="L16" s="124"/>
      <c r="M16" s="125"/>
      <c r="N16" s="15" t="s">
        <v>80</v>
      </c>
      <c r="O16" s="126"/>
      <c r="P16" s="15">
        <v>60</v>
      </c>
      <c r="Q16" s="15">
        <v>2</v>
      </c>
      <c r="R16" s="127">
        <f t="shared" ref="R16:R37" si="2">P16*Q16</f>
        <v>120</v>
      </c>
      <c r="S16" s="4849" t="s">
        <v>383</v>
      </c>
    </row>
    <row r="17" spans="1:20">
      <c r="A17" s="69" t="s">
        <v>459</v>
      </c>
      <c r="B17" s="94" t="s">
        <v>460</v>
      </c>
      <c r="C17" s="4843"/>
      <c r="D17" s="4833"/>
      <c r="E17" s="65"/>
      <c r="F17" s="65"/>
      <c r="G17" s="65"/>
      <c r="H17" s="65"/>
      <c r="I17" s="49" t="s">
        <v>85</v>
      </c>
      <c r="J17" s="109" t="s">
        <v>86</v>
      </c>
      <c r="K17" s="13">
        <v>30</v>
      </c>
      <c r="L17" s="100"/>
      <c r="M17" s="99"/>
      <c r="N17" s="13" t="s">
        <v>80</v>
      </c>
      <c r="O17" s="112"/>
      <c r="P17" s="13">
        <v>60</v>
      </c>
      <c r="Q17" s="13">
        <v>2</v>
      </c>
      <c r="R17" s="101">
        <f t="shared" si="2"/>
        <v>120</v>
      </c>
      <c r="S17" s="4849"/>
    </row>
    <row r="18" spans="1:20">
      <c r="A18" s="69" t="s">
        <v>459</v>
      </c>
      <c r="B18" s="94" t="s">
        <v>460</v>
      </c>
      <c r="C18" s="4843"/>
      <c r="D18" s="4833"/>
      <c r="E18" s="65"/>
      <c r="F18" s="65"/>
      <c r="G18" s="65"/>
      <c r="H18" s="65"/>
      <c r="I18" s="203" t="s">
        <v>87</v>
      </c>
      <c r="J18" s="109" t="s">
        <v>88</v>
      </c>
      <c r="K18" s="13">
        <v>30</v>
      </c>
      <c r="L18" s="100"/>
      <c r="M18" s="99"/>
      <c r="N18" s="13" t="s">
        <v>80</v>
      </c>
      <c r="O18" s="112"/>
      <c r="P18" s="13">
        <v>60</v>
      </c>
      <c r="Q18" s="13">
        <v>2</v>
      </c>
      <c r="R18" s="101">
        <f t="shared" si="2"/>
        <v>120</v>
      </c>
      <c r="S18" s="4849"/>
    </row>
    <row r="19" spans="1:20">
      <c r="A19" s="69" t="s">
        <v>459</v>
      </c>
      <c r="B19" s="94" t="s">
        <v>460</v>
      </c>
      <c r="C19" s="4843"/>
      <c r="D19" s="4833"/>
      <c r="E19" s="65"/>
      <c r="F19" s="65"/>
      <c r="G19" s="65"/>
      <c r="H19" s="65"/>
      <c r="I19" s="203" t="s">
        <v>87</v>
      </c>
      <c r="J19" s="109" t="s">
        <v>89</v>
      </c>
      <c r="K19" s="13">
        <v>30</v>
      </c>
      <c r="L19" s="100"/>
      <c r="M19" s="99"/>
      <c r="N19" s="13" t="s">
        <v>80</v>
      </c>
      <c r="O19" s="112"/>
      <c r="P19" s="13">
        <v>60</v>
      </c>
      <c r="Q19" s="13">
        <v>2</v>
      </c>
      <c r="R19" s="101">
        <f t="shared" si="2"/>
        <v>120</v>
      </c>
      <c r="S19" s="4849"/>
    </row>
    <row r="20" spans="1:20">
      <c r="A20" s="69" t="s">
        <v>459</v>
      </c>
      <c r="B20" s="94" t="s">
        <v>460</v>
      </c>
      <c r="C20" s="4843"/>
      <c r="D20" s="4833"/>
      <c r="E20" s="65"/>
      <c r="F20" s="65"/>
      <c r="G20" s="65"/>
      <c r="H20" s="65"/>
      <c r="I20" s="49" t="s">
        <v>90</v>
      </c>
      <c r="J20" s="109" t="s">
        <v>91</v>
      </c>
      <c r="K20" s="13">
        <v>30</v>
      </c>
      <c r="L20" s="100"/>
      <c r="M20" s="99"/>
      <c r="N20" s="13" t="s">
        <v>80</v>
      </c>
      <c r="O20" s="112"/>
      <c r="P20" s="13">
        <v>60</v>
      </c>
      <c r="Q20" s="13">
        <v>2</v>
      </c>
      <c r="R20" s="101">
        <f t="shared" si="2"/>
        <v>120</v>
      </c>
      <c r="S20" s="4849"/>
    </row>
    <row r="21" spans="1:20">
      <c r="A21" s="69" t="s">
        <v>459</v>
      </c>
      <c r="B21" s="94" t="s">
        <v>460</v>
      </c>
      <c r="C21" s="4843"/>
      <c r="D21" s="4833"/>
      <c r="E21" s="65"/>
      <c r="F21" s="65"/>
      <c r="G21" s="65"/>
      <c r="H21" s="65"/>
      <c r="I21" s="203" t="s">
        <v>6</v>
      </c>
      <c r="J21" s="109" t="s">
        <v>92</v>
      </c>
      <c r="K21" s="13">
        <v>30</v>
      </c>
      <c r="L21" s="100"/>
      <c r="M21" s="99"/>
      <c r="N21" s="13" t="s">
        <v>80</v>
      </c>
      <c r="O21" s="112"/>
      <c r="P21" s="13">
        <v>60</v>
      </c>
      <c r="Q21" s="13">
        <v>2</v>
      </c>
      <c r="R21" s="101">
        <f t="shared" si="2"/>
        <v>120</v>
      </c>
      <c r="S21" s="4849"/>
    </row>
    <row r="22" spans="1:20">
      <c r="A22" s="69" t="s">
        <v>459</v>
      </c>
      <c r="B22" s="94" t="s">
        <v>460</v>
      </c>
      <c r="C22" s="4843"/>
      <c r="D22" s="4833"/>
      <c r="E22" s="65"/>
      <c r="F22" s="65"/>
      <c r="G22" s="65"/>
      <c r="H22" s="65"/>
      <c r="I22" s="203" t="s">
        <v>6</v>
      </c>
      <c r="J22" s="109" t="s">
        <v>89</v>
      </c>
      <c r="K22" s="13">
        <v>30</v>
      </c>
      <c r="L22" s="100"/>
      <c r="M22" s="99"/>
      <c r="N22" s="13" t="s">
        <v>80</v>
      </c>
      <c r="O22" s="112"/>
      <c r="P22" s="13">
        <v>60</v>
      </c>
      <c r="Q22" s="13">
        <v>2</v>
      </c>
      <c r="R22" s="101">
        <f t="shared" si="2"/>
        <v>120</v>
      </c>
      <c r="S22" s="4849"/>
    </row>
    <row r="23" spans="1:20">
      <c r="A23" s="69" t="s">
        <v>459</v>
      </c>
      <c r="B23" s="94" t="s">
        <v>460</v>
      </c>
      <c r="C23" s="4843"/>
      <c r="D23" s="4833"/>
      <c r="E23" s="65"/>
      <c r="F23" s="65"/>
      <c r="G23" s="65"/>
      <c r="H23" s="65"/>
      <c r="I23" s="8" t="s">
        <v>93</v>
      </c>
      <c r="J23" s="109" t="s">
        <v>94</v>
      </c>
      <c r="K23" s="13">
        <v>30</v>
      </c>
      <c r="L23" s="100"/>
      <c r="M23" s="99"/>
      <c r="N23" s="13" t="s">
        <v>80</v>
      </c>
      <c r="O23" s="112"/>
      <c r="P23" s="13">
        <v>60</v>
      </c>
      <c r="Q23" s="13">
        <v>2</v>
      </c>
      <c r="R23" s="101">
        <f t="shared" si="2"/>
        <v>120</v>
      </c>
      <c r="S23" s="4849"/>
    </row>
    <row r="24" spans="1:20" ht="13.5" thickBot="1">
      <c r="A24" s="69" t="s">
        <v>459</v>
      </c>
      <c r="B24" s="94" t="s">
        <v>460</v>
      </c>
      <c r="C24" s="4843"/>
      <c r="D24" s="4833"/>
      <c r="E24" s="65"/>
      <c r="F24" s="65"/>
      <c r="G24" s="65"/>
      <c r="H24" s="65"/>
      <c r="I24" s="8" t="s">
        <v>95</v>
      </c>
      <c r="J24" s="109" t="s">
        <v>96</v>
      </c>
      <c r="K24" s="13">
        <v>30</v>
      </c>
      <c r="L24" s="100"/>
      <c r="M24" s="99"/>
      <c r="N24" s="13" t="s">
        <v>80</v>
      </c>
      <c r="O24" s="112"/>
      <c r="P24" s="13">
        <v>60</v>
      </c>
      <c r="Q24" s="13">
        <v>2</v>
      </c>
      <c r="R24" s="101">
        <f t="shared" si="2"/>
        <v>120</v>
      </c>
      <c r="S24" s="4850"/>
    </row>
    <row r="25" spans="1:20" ht="13.5" thickBot="1">
      <c r="A25" s="69" t="s">
        <v>459</v>
      </c>
      <c r="B25" s="94" t="s">
        <v>460</v>
      </c>
      <c r="C25" s="4843"/>
      <c r="D25" s="4833"/>
      <c r="E25" s="65"/>
      <c r="F25" s="65"/>
      <c r="G25" s="65"/>
      <c r="H25" s="65"/>
      <c r="I25" s="8" t="s">
        <v>67</v>
      </c>
      <c r="J25" s="109" t="s">
        <v>97</v>
      </c>
      <c r="K25" s="13">
        <v>30</v>
      </c>
      <c r="L25" s="100"/>
      <c r="M25" s="99"/>
      <c r="N25" s="13" t="s">
        <v>80</v>
      </c>
      <c r="O25" s="112"/>
      <c r="P25" s="13">
        <v>60</v>
      </c>
      <c r="Q25" s="13">
        <v>2</v>
      </c>
      <c r="R25" s="101">
        <f t="shared" si="2"/>
        <v>120</v>
      </c>
      <c r="S25" s="209" t="s">
        <v>384</v>
      </c>
    </row>
    <row r="26" spans="1:20" ht="13.5" thickBot="1">
      <c r="A26" s="74" t="s">
        <v>459</v>
      </c>
      <c r="B26" s="95" t="s">
        <v>460</v>
      </c>
      <c r="C26" s="4844"/>
      <c r="D26" s="4834"/>
      <c r="E26" s="139"/>
      <c r="F26" s="139"/>
      <c r="G26" s="139"/>
      <c r="H26" s="139"/>
      <c r="I26" s="11" t="s">
        <v>98</v>
      </c>
      <c r="J26" s="116" t="s">
        <v>99</v>
      </c>
      <c r="K26" s="16">
        <v>30</v>
      </c>
      <c r="L26" s="103"/>
      <c r="M26" s="102"/>
      <c r="N26" s="16" t="s">
        <v>80</v>
      </c>
      <c r="O26" s="117"/>
      <c r="P26" s="16">
        <v>60</v>
      </c>
      <c r="Q26" s="16">
        <v>2</v>
      </c>
      <c r="R26" s="104">
        <f t="shared" si="2"/>
        <v>120</v>
      </c>
      <c r="S26" s="210" t="s">
        <v>383</v>
      </c>
    </row>
    <row r="27" spans="1:20">
      <c r="A27" s="69" t="s">
        <v>459</v>
      </c>
      <c r="B27" s="94" t="s">
        <v>462</v>
      </c>
      <c r="C27" s="4842">
        <v>357382</v>
      </c>
      <c r="D27" s="4832">
        <v>1512</v>
      </c>
      <c r="E27" s="150"/>
      <c r="F27" s="150"/>
      <c r="G27" s="150"/>
      <c r="H27" s="150"/>
      <c r="I27" s="179" t="s">
        <v>83</v>
      </c>
      <c r="J27" s="123" t="s">
        <v>84</v>
      </c>
      <c r="K27" s="15">
        <v>30</v>
      </c>
      <c r="L27" s="124"/>
      <c r="M27" s="125"/>
      <c r="N27" s="15" t="s">
        <v>80</v>
      </c>
      <c r="O27" s="126"/>
      <c r="P27" s="15">
        <v>60</v>
      </c>
      <c r="Q27" s="15">
        <v>2</v>
      </c>
      <c r="R27" s="127">
        <f t="shared" si="2"/>
        <v>120</v>
      </c>
      <c r="S27" s="4849" t="s">
        <v>383</v>
      </c>
      <c r="T27" s="4" t="s">
        <v>468</v>
      </c>
    </row>
    <row r="28" spans="1:20">
      <c r="A28" s="69" t="s">
        <v>459</v>
      </c>
      <c r="B28" s="94" t="s">
        <v>462</v>
      </c>
      <c r="C28" s="4843"/>
      <c r="D28" s="4833"/>
      <c r="E28" s="65"/>
      <c r="F28" s="65"/>
      <c r="G28" s="65"/>
      <c r="H28" s="65"/>
      <c r="I28" s="49" t="s">
        <v>85</v>
      </c>
      <c r="J28" s="109" t="s">
        <v>86</v>
      </c>
      <c r="K28" s="13">
        <v>30</v>
      </c>
      <c r="L28" s="100"/>
      <c r="M28" s="99"/>
      <c r="N28" s="13" t="s">
        <v>80</v>
      </c>
      <c r="O28" s="112"/>
      <c r="P28" s="13">
        <v>60</v>
      </c>
      <c r="Q28" s="13">
        <v>2</v>
      </c>
      <c r="R28" s="101">
        <f t="shared" si="2"/>
        <v>120</v>
      </c>
      <c r="S28" s="4849"/>
    </row>
    <row r="29" spans="1:20">
      <c r="A29" s="69" t="s">
        <v>459</v>
      </c>
      <c r="B29" s="94" t="s">
        <v>462</v>
      </c>
      <c r="C29" s="4843"/>
      <c r="D29" s="4833"/>
      <c r="E29" s="65"/>
      <c r="F29" s="65"/>
      <c r="G29" s="65"/>
      <c r="H29" s="65"/>
      <c r="I29" s="203" t="s">
        <v>87</v>
      </c>
      <c r="J29" s="109" t="s">
        <v>88</v>
      </c>
      <c r="K29" s="13">
        <v>30</v>
      </c>
      <c r="L29" s="100"/>
      <c r="M29" s="99"/>
      <c r="N29" s="13" t="s">
        <v>80</v>
      </c>
      <c r="O29" s="112"/>
      <c r="P29" s="13">
        <v>60</v>
      </c>
      <c r="Q29" s="13">
        <v>2</v>
      </c>
      <c r="R29" s="101">
        <f t="shared" si="2"/>
        <v>120</v>
      </c>
      <c r="S29" s="4849"/>
    </row>
    <row r="30" spans="1:20">
      <c r="A30" s="69" t="s">
        <v>459</v>
      </c>
      <c r="B30" s="94" t="s">
        <v>462</v>
      </c>
      <c r="C30" s="4843"/>
      <c r="D30" s="4833"/>
      <c r="E30" s="65"/>
      <c r="F30" s="65"/>
      <c r="G30" s="65"/>
      <c r="H30" s="65"/>
      <c r="I30" s="203" t="s">
        <v>87</v>
      </c>
      <c r="J30" s="109" t="s">
        <v>89</v>
      </c>
      <c r="K30" s="13">
        <v>30</v>
      </c>
      <c r="L30" s="100"/>
      <c r="M30" s="99"/>
      <c r="N30" s="13" t="s">
        <v>80</v>
      </c>
      <c r="O30" s="112"/>
      <c r="P30" s="13">
        <v>60</v>
      </c>
      <c r="Q30" s="13">
        <v>2</v>
      </c>
      <c r="R30" s="101">
        <f t="shared" si="2"/>
        <v>120</v>
      </c>
      <c r="S30" s="4849"/>
    </row>
    <row r="31" spans="1:20">
      <c r="A31" s="69" t="s">
        <v>459</v>
      </c>
      <c r="B31" s="94" t="s">
        <v>462</v>
      </c>
      <c r="C31" s="4843"/>
      <c r="D31" s="4833"/>
      <c r="E31" s="65"/>
      <c r="F31" s="65"/>
      <c r="G31" s="65"/>
      <c r="H31" s="65"/>
      <c r="I31" s="49" t="s">
        <v>90</v>
      </c>
      <c r="J31" s="109" t="s">
        <v>91</v>
      </c>
      <c r="K31" s="13">
        <v>30</v>
      </c>
      <c r="L31" s="100"/>
      <c r="M31" s="99"/>
      <c r="N31" s="13" t="s">
        <v>80</v>
      </c>
      <c r="O31" s="112"/>
      <c r="P31" s="13">
        <v>60</v>
      </c>
      <c r="Q31" s="13">
        <v>2</v>
      </c>
      <c r="R31" s="101">
        <f t="shared" si="2"/>
        <v>120</v>
      </c>
      <c r="S31" s="4849"/>
    </row>
    <row r="32" spans="1:20">
      <c r="A32" s="69" t="s">
        <v>459</v>
      </c>
      <c r="B32" s="94" t="s">
        <v>462</v>
      </c>
      <c r="C32" s="4843"/>
      <c r="D32" s="4833"/>
      <c r="E32" s="65"/>
      <c r="F32" s="65"/>
      <c r="G32" s="65"/>
      <c r="H32" s="65"/>
      <c r="I32" s="203" t="s">
        <v>6</v>
      </c>
      <c r="J32" s="109" t="s">
        <v>92</v>
      </c>
      <c r="K32" s="13">
        <v>30</v>
      </c>
      <c r="L32" s="100"/>
      <c r="M32" s="99"/>
      <c r="N32" s="13" t="s">
        <v>80</v>
      </c>
      <c r="O32" s="112"/>
      <c r="P32" s="13">
        <v>60</v>
      </c>
      <c r="Q32" s="13">
        <v>2</v>
      </c>
      <c r="R32" s="101">
        <f t="shared" si="2"/>
        <v>120</v>
      </c>
      <c r="S32" s="4849"/>
    </row>
    <row r="33" spans="1:19">
      <c r="A33" s="69" t="s">
        <v>459</v>
      </c>
      <c r="B33" s="94" t="s">
        <v>462</v>
      </c>
      <c r="C33" s="4843"/>
      <c r="D33" s="4833"/>
      <c r="E33" s="65"/>
      <c r="F33" s="65"/>
      <c r="G33" s="65"/>
      <c r="H33" s="65"/>
      <c r="I33" s="203" t="s">
        <v>6</v>
      </c>
      <c r="J33" s="109" t="s">
        <v>89</v>
      </c>
      <c r="K33" s="13">
        <v>30</v>
      </c>
      <c r="L33" s="100"/>
      <c r="M33" s="99"/>
      <c r="N33" s="13" t="s">
        <v>80</v>
      </c>
      <c r="O33" s="112"/>
      <c r="P33" s="13">
        <v>60</v>
      </c>
      <c r="Q33" s="13">
        <v>2</v>
      </c>
      <c r="R33" s="101">
        <f t="shared" si="2"/>
        <v>120</v>
      </c>
      <c r="S33" s="4849"/>
    </row>
    <row r="34" spans="1:19">
      <c r="A34" s="69" t="s">
        <v>459</v>
      </c>
      <c r="B34" s="94" t="s">
        <v>462</v>
      </c>
      <c r="C34" s="4843"/>
      <c r="D34" s="4833"/>
      <c r="E34" s="65"/>
      <c r="F34" s="65"/>
      <c r="G34" s="65"/>
      <c r="H34" s="65"/>
      <c r="I34" s="8" t="s">
        <v>93</v>
      </c>
      <c r="J34" s="109" t="s">
        <v>94</v>
      </c>
      <c r="K34" s="13">
        <v>30</v>
      </c>
      <c r="L34" s="100"/>
      <c r="M34" s="99"/>
      <c r="N34" s="13" t="s">
        <v>80</v>
      </c>
      <c r="O34" s="112"/>
      <c r="P34" s="13">
        <v>60</v>
      </c>
      <c r="Q34" s="13">
        <v>2</v>
      </c>
      <c r="R34" s="101">
        <f t="shared" si="2"/>
        <v>120</v>
      </c>
      <c r="S34" s="4849"/>
    </row>
    <row r="35" spans="1:19" ht="13.5" thickBot="1">
      <c r="A35" s="69" t="s">
        <v>459</v>
      </c>
      <c r="B35" s="94" t="s">
        <v>462</v>
      </c>
      <c r="C35" s="4843"/>
      <c r="D35" s="4833"/>
      <c r="E35" s="65"/>
      <c r="F35" s="65"/>
      <c r="G35" s="65"/>
      <c r="H35" s="65"/>
      <c r="I35" s="8" t="s">
        <v>95</v>
      </c>
      <c r="J35" s="109" t="s">
        <v>96</v>
      </c>
      <c r="K35" s="13">
        <v>30</v>
      </c>
      <c r="L35" s="100"/>
      <c r="M35" s="99"/>
      <c r="N35" s="13" t="s">
        <v>80</v>
      </c>
      <c r="O35" s="112"/>
      <c r="P35" s="13">
        <v>60</v>
      </c>
      <c r="Q35" s="13">
        <v>2</v>
      </c>
      <c r="R35" s="101">
        <f t="shared" si="2"/>
        <v>120</v>
      </c>
      <c r="S35" s="4850"/>
    </row>
    <row r="36" spans="1:19" ht="13.5" thickBot="1">
      <c r="A36" s="69" t="s">
        <v>459</v>
      </c>
      <c r="B36" s="94" t="s">
        <v>462</v>
      </c>
      <c r="C36" s="4843"/>
      <c r="D36" s="4833"/>
      <c r="E36" s="65"/>
      <c r="F36" s="65"/>
      <c r="G36" s="65"/>
      <c r="H36" s="65"/>
      <c r="I36" s="8" t="s">
        <v>67</v>
      </c>
      <c r="J36" s="109" t="s">
        <v>97</v>
      </c>
      <c r="K36" s="13">
        <v>30</v>
      </c>
      <c r="L36" s="100"/>
      <c r="M36" s="99"/>
      <c r="N36" s="13" t="s">
        <v>80</v>
      </c>
      <c r="O36" s="112"/>
      <c r="P36" s="13">
        <v>60</v>
      </c>
      <c r="Q36" s="13">
        <v>2</v>
      </c>
      <c r="R36" s="101">
        <f t="shared" si="2"/>
        <v>120</v>
      </c>
      <c r="S36" s="209" t="s">
        <v>384</v>
      </c>
    </row>
    <row r="37" spans="1:19" ht="13.5" thickBot="1">
      <c r="A37" s="204" t="s">
        <v>459</v>
      </c>
      <c r="B37" s="211" t="s">
        <v>462</v>
      </c>
      <c r="C37" s="4844"/>
      <c r="D37" s="4834"/>
      <c r="E37" s="48"/>
      <c r="F37" s="48"/>
      <c r="G37" s="48"/>
      <c r="H37" s="48"/>
      <c r="I37" s="9" t="s">
        <v>98</v>
      </c>
      <c r="J37" s="110" t="s">
        <v>99</v>
      </c>
      <c r="K37" s="14">
        <v>30</v>
      </c>
      <c r="L37" s="130"/>
      <c r="M37" s="131"/>
      <c r="N37" s="14" t="s">
        <v>80</v>
      </c>
      <c r="O37" s="113"/>
      <c r="P37" s="14">
        <v>60</v>
      </c>
      <c r="Q37" s="14">
        <v>2</v>
      </c>
      <c r="R37" s="133">
        <f t="shared" si="2"/>
        <v>120</v>
      </c>
      <c r="S37" s="210" t="s">
        <v>383</v>
      </c>
    </row>
    <row r="38" spans="1:19">
      <c r="A38" s="75" t="s">
        <v>459</v>
      </c>
      <c r="B38" s="93" t="s">
        <v>463</v>
      </c>
      <c r="C38" s="4842">
        <v>357421</v>
      </c>
      <c r="D38" s="4832">
        <v>1507</v>
      </c>
      <c r="E38" s="138"/>
      <c r="F38" s="138"/>
      <c r="G38" s="138"/>
      <c r="H38" s="138"/>
      <c r="I38" s="205" t="s">
        <v>106</v>
      </c>
      <c r="J38" s="114" t="s">
        <v>107</v>
      </c>
      <c r="K38" s="26">
        <v>30</v>
      </c>
      <c r="L38" s="97"/>
      <c r="M38" s="96"/>
      <c r="N38" s="26" t="s">
        <v>80</v>
      </c>
      <c r="O38" s="115"/>
      <c r="P38" s="26">
        <v>60</v>
      </c>
      <c r="Q38" s="26">
        <v>1</v>
      </c>
      <c r="R38" s="98">
        <f t="shared" ref="R38:R57" si="3">P38*Q38</f>
        <v>60</v>
      </c>
      <c r="S38" s="4851" t="s">
        <v>383</v>
      </c>
    </row>
    <row r="39" spans="1:19">
      <c r="A39" s="76" t="s">
        <v>459</v>
      </c>
      <c r="B39" s="94" t="s">
        <v>463</v>
      </c>
      <c r="C39" s="4843"/>
      <c r="D39" s="4833"/>
      <c r="E39" s="65"/>
      <c r="F39" s="65"/>
      <c r="G39" s="65"/>
      <c r="H39" s="65"/>
      <c r="I39" s="201" t="s">
        <v>106</v>
      </c>
      <c r="J39" s="109" t="s">
        <v>108</v>
      </c>
      <c r="K39" s="15">
        <v>30</v>
      </c>
      <c r="L39" s="124"/>
      <c r="M39" s="125"/>
      <c r="N39" s="15" t="s">
        <v>80</v>
      </c>
      <c r="O39" s="126"/>
      <c r="P39" s="15">
        <v>60</v>
      </c>
      <c r="Q39" s="15">
        <v>1</v>
      </c>
      <c r="R39" s="127">
        <f t="shared" si="3"/>
        <v>60</v>
      </c>
      <c r="S39" s="4852"/>
    </row>
    <row r="40" spans="1:19">
      <c r="A40" s="76" t="s">
        <v>459</v>
      </c>
      <c r="B40" s="94" t="s">
        <v>463</v>
      </c>
      <c r="C40" s="4843"/>
      <c r="D40" s="4833"/>
      <c r="E40" s="65"/>
      <c r="F40" s="65"/>
      <c r="G40" s="65"/>
      <c r="H40" s="65"/>
      <c r="I40" s="201" t="s">
        <v>106</v>
      </c>
      <c r="J40" s="109" t="s">
        <v>109</v>
      </c>
      <c r="K40" s="15">
        <v>30</v>
      </c>
      <c r="L40" s="124"/>
      <c r="M40" s="125"/>
      <c r="N40" s="15" t="s">
        <v>80</v>
      </c>
      <c r="O40" s="126"/>
      <c r="P40" s="15">
        <v>60</v>
      </c>
      <c r="Q40" s="15">
        <v>1</v>
      </c>
      <c r="R40" s="127">
        <f t="shared" si="3"/>
        <v>60</v>
      </c>
      <c r="S40" s="4852"/>
    </row>
    <row r="41" spans="1:19">
      <c r="A41" s="76" t="s">
        <v>459</v>
      </c>
      <c r="B41" s="94" t="s">
        <v>463</v>
      </c>
      <c r="C41" s="4843"/>
      <c r="D41" s="4833"/>
      <c r="E41" s="65"/>
      <c r="F41" s="65"/>
      <c r="G41" s="65"/>
      <c r="H41" s="65"/>
      <c r="I41" s="201" t="s">
        <v>110</v>
      </c>
      <c r="J41" s="109" t="s">
        <v>126</v>
      </c>
      <c r="K41" s="15">
        <v>30</v>
      </c>
      <c r="L41" s="124"/>
      <c r="M41" s="125"/>
      <c r="N41" s="15" t="s">
        <v>80</v>
      </c>
      <c r="O41" s="126"/>
      <c r="P41" s="15">
        <v>60</v>
      </c>
      <c r="Q41" s="15">
        <v>1</v>
      </c>
      <c r="R41" s="127">
        <f t="shared" si="3"/>
        <v>60</v>
      </c>
      <c r="S41" s="4852"/>
    </row>
    <row r="42" spans="1:19">
      <c r="A42" s="76" t="s">
        <v>459</v>
      </c>
      <c r="B42" s="94" t="s">
        <v>463</v>
      </c>
      <c r="C42" s="4843"/>
      <c r="D42" s="4833"/>
      <c r="E42" s="65"/>
      <c r="F42" s="65"/>
      <c r="G42" s="65"/>
      <c r="H42" s="65"/>
      <c r="I42" s="201" t="s">
        <v>112</v>
      </c>
      <c r="J42" s="109" t="s">
        <v>113</v>
      </c>
      <c r="K42" s="15">
        <v>30</v>
      </c>
      <c r="L42" s="124"/>
      <c r="M42" s="125"/>
      <c r="N42" s="15" t="s">
        <v>80</v>
      </c>
      <c r="O42" s="126"/>
      <c r="P42" s="15">
        <v>60</v>
      </c>
      <c r="Q42" s="15">
        <v>1</v>
      </c>
      <c r="R42" s="127">
        <f t="shared" si="3"/>
        <v>60</v>
      </c>
      <c r="S42" s="4852"/>
    </row>
    <row r="43" spans="1:19">
      <c r="A43" s="76" t="s">
        <v>459</v>
      </c>
      <c r="B43" s="94" t="s">
        <v>463</v>
      </c>
      <c r="C43" s="4843"/>
      <c r="D43" s="4833"/>
      <c r="E43" s="65"/>
      <c r="F43" s="65"/>
      <c r="G43" s="65"/>
      <c r="H43" s="65"/>
      <c r="I43" s="201" t="s">
        <v>114</v>
      </c>
      <c r="J43" s="109" t="s">
        <v>115</v>
      </c>
      <c r="K43" s="15">
        <v>30</v>
      </c>
      <c r="L43" s="124"/>
      <c r="M43" s="125"/>
      <c r="N43" s="15" t="s">
        <v>80</v>
      </c>
      <c r="O43" s="126"/>
      <c r="P43" s="15">
        <v>60</v>
      </c>
      <c r="Q43" s="15">
        <v>1</v>
      </c>
      <c r="R43" s="127">
        <f t="shared" si="3"/>
        <v>60</v>
      </c>
      <c r="S43" s="4852"/>
    </row>
    <row r="44" spans="1:19">
      <c r="A44" s="76" t="s">
        <v>459</v>
      </c>
      <c r="B44" s="94" t="s">
        <v>463</v>
      </c>
      <c r="C44" s="4843"/>
      <c r="D44" s="4833"/>
      <c r="E44" s="65"/>
      <c r="F44" s="65"/>
      <c r="G44" s="65"/>
      <c r="H44" s="65"/>
      <c r="I44" s="201" t="s">
        <v>116</v>
      </c>
      <c r="J44" s="109" t="s">
        <v>117</v>
      </c>
      <c r="K44" s="15">
        <v>30</v>
      </c>
      <c r="L44" s="124"/>
      <c r="M44" s="125"/>
      <c r="N44" s="15" t="s">
        <v>80</v>
      </c>
      <c r="O44" s="126"/>
      <c r="P44" s="15">
        <v>60</v>
      </c>
      <c r="Q44" s="15">
        <v>1</v>
      </c>
      <c r="R44" s="127">
        <f t="shared" si="3"/>
        <v>60</v>
      </c>
      <c r="S44" s="4852"/>
    </row>
    <row r="45" spans="1:19">
      <c r="A45" s="76" t="s">
        <v>459</v>
      </c>
      <c r="B45" s="94" t="s">
        <v>463</v>
      </c>
      <c r="C45" s="4843"/>
      <c r="D45" s="4833"/>
      <c r="E45" s="65"/>
      <c r="F45" s="65"/>
      <c r="G45" s="65"/>
      <c r="H45" s="65"/>
      <c r="I45" s="201" t="s">
        <v>116</v>
      </c>
      <c r="J45" s="795" t="s">
        <v>118</v>
      </c>
      <c r="K45" s="15">
        <v>30</v>
      </c>
      <c r="L45" s="124"/>
      <c r="M45" s="125"/>
      <c r="N45" s="15" t="s">
        <v>80</v>
      </c>
      <c r="O45" s="126"/>
      <c r="P45" s="15">
        <v>60</v>
      </c>
      <c r="Q45" s="15">
        <v>1</v>
      </c>
      <c r="R45" s="127">
        <f t="shared" si="3"/>
        <v>60</v>
      </c>
      <c r="S45" s="4852"/>
    </row>
    <row r="46" spans="1:19">
      <c r="A46" s="76" t="s">
        <v>459</v>
      </c>
      <c r="B46" s="94" t="s">
        <v>463</v>
      </c>
      <c r="C46" s="4843"/>
      <c r="D46" s="4833"/>
      <c r="E46" s="65"/>
      <c r="F46" s="65"/>
      <c r="G46" s="65"/>
      <c r="H46" s="65"/>
      <c r="I46" s="201" t="s">
        <v>116</v>
      </c>
      <c r="J46" s="109" t="s">
        <v>119</v>
      </c>
      <c r="K46" s="15">
        <v>30</v>
      </c>
      <c r="L46" s="124"/>
      <c r="M46" s="125"/>
      <c r="N46" s="15" t="s">
        <v>80</v>
      </c>
      <c r="O46" s="126"/>
      <c r="P46" s="15">
        <v>60</v>
      </c>
      <c r="Q46" s="15">
        <v>1</v>
      </c>
      <c r="R46" s="127">
        <f t="shared" si="3"/>
        <v>60</v>
      </c>
      <c r="S46" s="4852"/>
    </row>
    <row r="47" spans="1:19" ht="13.5" thickBot="1">
      <c r="A47" s="76" t="s">
        <v>459</v>
      </c>
      <c r="B47" s="94" t="s">
        <v>463</v>
      </c>
      <c r="C47" s="4844"/>
      <c r="D47" s="4834"/>
      <c r="E47" s="149"/>
      <c r="F47" s="149"/>
      <c r="G47" s="149"/>
      <c r="H47" s="149"/>
      <c r="I47" s="220" t="s">
        <v>120</v>
      </c>
      <c r="J47" s="118" t="s">
        <v>121</v>
      </c>
      <c r="K47" s="182">
        <v>30</v>
      </c>
      <c r="L47" s="192"/>
      <c r="M47" s="193"/>
      <c r="N47" s="182" t="s">
        <v>80</v>
      </c>
      <c r="O47" s="194"/>
      <c r="P47" s="182">
        <v>60</v>
      </c>
      <c r="Q47" s="182">
        <v>1</v>
      </c>
      <c r="R47" s="195">
        <f t="shared" si="3"/>
        <v>60</v>
      </c>
      <c r="S47" s="4852"/>
    </row>
    <row r="48" spans="1:19" ht="13.5" thickBot="1">
      <c r="A48" s="212" t="s">
        <v>459</v>
      </c>
      <c r="B48" s="213" t="s">
        <v>463</v>
      </c>
      <c r="C48" s="793">
        <v>357425</v>
      </c>
      <c r="D48" s="798">
        <v>1510</v>
      </c>
      <c r="E48" s="383"/>
      <c r="F48" s="383"/>
      <c r="G48" s="383"/>
      <c r="H48" s="214"/>
      <c r="I48" s="215" t="s">
        <v>123</v>
      </c>
      <c r="J48" s="215" t="s">
        <v>124</v>
      </c>
      <c r="K48" s="216">
        <v>120</v>
      </c>
      <c r="L48" s="217"/>
      <c r="M48" s="218"/>
      <c r="N48" s="216" t="s">
        <v>80</v>
      </c>
      <c r="O48" s="216"/>
      <c r="P48" s="216">
        <v>60</v>
      </c>
      <c r="Q48" s="216">
        <v>2</v>
      </c>
      <c r="R48" s="219">
        <f t="shared" si="3"/>
        <v>120</v>
      </c>
      <c r="S48" s="210" t="s">
        <v>383</v>
      </c>
    </row>
    <row r="49" spans="1:19">
      <c r="A49" s="76" t="s">
        <v>459</v>
      </c>
      <c r="B49" s="94" t="s">
        <v>463</v>
      </c>
      <c r="C49" s="4842">
        <v>357430</v>
      </c>
      <c r="D49" s="4832">
        <v>1513</v>
      </c>
      <c r="E49" s="150"/>
      <c r="F49" s="150"/>
      <c r="G49" s="150"/>
      <c r="H49" s="150"/>
      <c r="I49" s="221" t="s">
        <v>130</v>
      </c>
      <c r="J49" s="123" t="s">
        <v>68</v>
      </c>
      <c r="K49" s="15">
        <v>180</v>
      </c>
      <c r="L49" s="124"/>
      <c r="M49" s="125"/>
      <c r="N49" s="15" t="s">
        <v>80</v>
      </c>
      <c r="O49" s="126"/>
      <c r="P49" s="15">
        <v>480</v>
      </c>
      <c r="Q49" s="15">
        <v>3</v>
      </c>
      <c r="R49" s="127">
        <f t="shared" si="3"/>
        <v>1440</v>
      </c>
      <c r="S49" s="4849" t="s">
        <v>384</v>
      </c>
    </row>
    <row r="50" spans="1:19" ht="13.5" thickBot="1">
      <c r="A50" s="76" t="s">
        <v>459</v>
      </c>
      <c r="B50" s="94" t="s">
        <v>463</v>
      </c>
      <c r="C50" s="4843"/>
      <c r="D50" s="4833"/>
      <c r="E50" s="65"/>
      <c r="F50" s="65"/>
      <c r="G50" s="65"/>
      <c r="H50" s="65"/>
      <c r="I50" s="201" t="s">
        <v>130</v>
      </c>
      <c r="J50" s="109" t="s">
        <v>131</v>
      </c>
      <c r="K50" s="15">
        <v>180</v>
      </c>
      <c r="L50" s="124"/>
      <c r="M50" s="125"/>
      <c r="N50" s="15" t="s">
        <v>80</v>
      </c>
      <c r="O50" s="126"/>
      <c r="P50" s="15">
        <v>480</v>
      </c>
      <c r="Q50" s="15">
        <v>3</v>
      </c>
      <c r="R50" s="127">
        <f t="shared" si="3"/>
        <v>1440</v>
      </c>
      <c r="S50" s="4850"/>
    </row>
    <row r="51" spans="1:19" ht="13.5" thickBot="1">
      <c r="A51" s="76" t="s">
        <v>459</v>
      </c>
      <c r="B51" s="94" t="s">
        <v>463</v>
      </c>
      <c r="C51" s="4845"/>
      <c r="D51" s="4836"/>
      <c r="E51" s="65"/>
      <c r="F51" s="65"/>
      <c r="G51" s="65"/>
      <c r="H51" s="65"/>
      <c r="I51" s="201" t="s">
        <v>130</v>
      </c>
      <c r="J51" s="109" t="s">
        <v>69</v>
      </c>
      <c r="K51" s="15">
        <v>180</v>
      </c>
      <c r="L51" s="124"/>
      <c r="M51" s="125"/>
      <c r="N51" s="15" t="s">
        <v>80</v>
      </c>
      <c r="O51" s="126"/>
      <c r="P51" s="15">
        <v>480</v>
      </c>
      <c r="Q51" s="15">
        <v>3</v>
      </c>
      <c r="R51" s="127">
        <f t="shared" si="3"/>
        <v>1440</v>
      </c>
      <c r="S51" s="210" t="s">
        <v>383</v>
      </c>
    </row>
    <row r="52" spans="1:19" ht="13.5" thickBot="1">
      <c r="A52" s="76" t="s">
        <v>459</v>
      </c>
      <c r="B52" s="94" t="s">
        <v>463</v>
      </c>
      <c r="C52" s="4846">
        <v>357428</v>
      </c>
      <c r="D52" s="4835">
        <v>1515</v>
      </c>
      <c r="E52" s="65"/>
      <c r="F52" s="65"/>
      <c r="G52" s="65"/>
      <c r="H52" s="65"/>
      <c r="I52" s="201" t="s">
        <v>136</v>
      </c>
      <c r="J52" s="109" t="s">
        <v>137</v>
      </c>
      <c r="K52" s="15">
        <v>180</v>
      </c>
      <c r="L52" s="124"/>
      <c r="M52" s="125"/>
      <c r="N52" s="15" t="s">
        <v>80</v>
      </c>
      <c r="O52" s="126"/>
      <c r="P52" s="15">
        <v>480</v>
      </c>
      <c r="Q52" s="15">
        <v>3</v>
      </c>
      <c r="R52" s="127">
        <f t="shared" si="3"/>
        <v>1440</v>
      </c>
      <c r="S52" s="210" t="s">
        <v>385</v>
      </c>
    </row>
    <row r="53" spans="1:19" ht="13.5" thickBot="1">
      <c r="A53" s="76" t="s">
        <v>459</v>
      </c>
      <c r="B53" s="94" t="s">
        <v>463</v>
      </c>
      <c r="C53" s="4845"/>
      <c r="D53" s="4836"/>
      <c r="E53" s="65"/>
      <c r="F53" s="65"/>
      <c r="G53" s="65"/>
      <c r="H53" s="65"/>
      <c r="I53" s="201" t="s">
        <v>136</v>
      </c>
      <c r="J53" s="109" t="s">
        <v>138</v>
      </c>
      <c r="K53" s="15">
        <v>180</v>
      </c>
      <c r="L53" s="124"/>
      <c r="M53" s="125"/>
      <c r="N53" s="15" t="s">
        <v>80</v>
      </c>
      <c r="O53" s="126"/>
      <c r="P53" s="15">
        <v>480</v>
      </c>
      <c r="Q53" s="15">
        <v>3</v>
      </c>
      <c r="R53" s="127">
        <f t="shared" si="3"/>
        <v>1440</v>
      </c>
      <c r="S53" s="210" t="s">
        <v>383</v>
      </c>
    </row>
    <row r="54" spans="1:19">
      <c r="A54" s="76" t="s">
        <v>459</v>
      </c>
      <c r="B54" s="94" t="s">
        <v>463</v>
      </c>
      <c r="C54" s="4846">
        <v>357429</v>
      </c>
      <c r="D54" s="4835">
        <v>1517</v>
      </c>
      <c r="E54" s="65"/>
      <c r="F54" s="65"/>
      <c r="G54" s="65"/>
      <c r="H54" s="65"/>
      <c r="I54" s="201" t="s">
        <v>144</v>
      </c>
      <c r="J54" s="109" t="s">
        <v>145</v>
      </c>
      <c r="K54" s="15">
        <v>180</v>
      </c>
      <c r="L54" s="124"/>
      <c r="M54" s="125"/>
      <c r="N54" s="15" t="s">
        <v>80</v>
      </c>
      <c r="O54" s="126"/>
      <c r="P54" s="15">
        <v>480</v>
      </c>
      <c r="Q54" s="15">
        <v>3</v>
      </c>
      <c r="R54" s="127">
        <f t="shared" si="3"/>
        <v>1440</v>
      </c>
      <c r="S54" s="4849" t="s">
        <v>385</v>
      </c>
    </row>
    <row r="55" spans="1:19" ht="13.5" thickBot="1">
      <c r="A55" s="76" t="s">
        <v>459</v>
      </c>
      <c r="B55" s="94" t="s">
        <v>463</v>
      </c>
      <c r="C55" s="4845"/>
      <c r="D55" s="4836"/>
      <c r="E55" s="65"/>
      <c r="F55" s="65"/>
      <c r="G55" s="65"/>
      <c r="H55" s="65"/>
      <c r="I55" s="201" t="s">
        <v>144</v>
      </c>
      <c r="J55" s="109" t="s">
        <v>146</v>
      </c>
      <c r="K55" s="15">
        <v>180</v>
      </c>
      <c r="L55" s="124"/>
      <c r="M55" s="125"/>
      <c r="N55" s="15" t="s">
        <v>80</v>
      </c>
      <c r="O55" s="126"/>
      <c r="P55" s="15">
        <v>480</v>
      </c>
      <c r="Q55" s="15">
        <v>3</v>
      </c>
      <c r="R55" s="127">
        <f t="shared" si="3"/>
        <v>1440</v>
      </c>
      <c r="S55" s="4850"/>
    </row>
    <row r="56" spans="1:19" ht="13.5" thickBot="1">
      <c r="A56" s="76" t="s">
        <v>459</v>
      </c>
      <c r="B56" s="94" t="s">
        <v>463</v>
      </c>
      <c r="C56" s="4846">
        <v>357432</v>
      </c>
      <c r="D56" s="4835">
        <v>1518</v>
      </c>
      <c r="E56" s="65"/>
      <c r="F56" s="65"/>
      <c r="G56" s="65"/>
      <c r="H56" s="65"/>
      <c r="I56" s="201" t="s">
        <v>147</v>
      </c>
      <c r="J56" s="109" t="s">
        <v>148</v>
      </c>
      <c r="K56" s="15">
        <v>180</v>
      </c>
      <c r="L56" s="124"/>
      <c r="M56" s="125"/>
      <c r="N56" s="15" t="s">
        <v>80</v>
      </c>
      <c r="O56" s="126"/>
      <c r="P56" s="15">
        <v>480</v>
      </c>
      <c r="Q56" s="15">
        <v>3</v>
      </c>
      <c r="R56" s="127">
        <f t="shared" si="3"/>
        <v>1440</v>
      </c>
      <c r="S56" s="210" t="s">
        <v>384</v>
      </c>
    </row>
    <row r="57" spans="1:19" ht="13.5" thickBot="1">
      <c r="A57" s="148" t="s">
        <v>459</v>
      </c>
      <c r="B57" s="95" t="s">
        <v>463</v>
      </c>
      <c r="C57" s="4844"/>
      <c r="D57" s="4834"/>
      <c r="E57" s="139"/>
      <c r="F57" s="139"/>
      <c r="G57" s="139"/>
      <c r="H57" s="139"/>
      <c r="I57" s="208" t="s">
        <v>147</v>
      </c>
      <c r="J57" s="116" t="s">
        <v>149</v>
      </c>
      <c r="K57" s="222">
        <v>180</v>
      </c>
      <c r="L57" s="197"/>
      <c r="M57" s="198"/>
      <c r="N57" s="222" t="s">
        <v>80</v>
      </c>
      <c r="O57" s="199"/>
      <c r="P57" s="222">
        <v>480</v>
      </c>
      <c r="Q57" s="222">
        <v>3</v>
      </c>
      <c r="R57" s="200">
        <f t="shared" si="3"/>
        <v>1440</v>
      </c>
      <c r="S57" s="210" t="s">
        <v>383</v>
      </c>
    </row>
    <row r="58" spans="1:19">
      <c r="A58" s="75" t="s">
        <v>459</v>
      </c>
      <c r="B58" s="93" t="s">
        <v>464</v>
      </c>
      <c r="C58" s="4842">
        <v>357427</v>
      </c>
      <c r="D58" s="4832">
        <v>1507</v>
      </c>
      <c r="E58" s="138"/>
      <c r="F58" s="138"/>
      <c r="G58" s="138"/>
      <c r="H58" s="138"/>
      <c r="I58" s="205" t="s">
        <v>106</v>
      </c>
      <c r="J58" s="114" t="s">
        <v>107</v>
      </c>
      <c r="K58" s="26">
        <v>30</v>
      </c>
      <c r="L58" s="97"/>
      <c r="M58" s="96"/>
      <c r="N58" s="26" t="s">
        <v>80</v>
      </c>
      <c r="O58" s="115"/>
      <c r="P58" s="26">
        <v>60</v>
      </c>
      <c r="Q58" s="26">
        <v>1</v>
      </c>
      <c r="R58" s="98">
        <f t="shared" ref="R58:R77" si="4">P58*Q58</f>
        <v>60</v>
      </c>
      <c r="S58" s="4851" t="s">
        <v>383</v>
      </c>
    </row>
    <row r="59" spans="1:19">
      <c r="A59" s="76" t="s">
        <v>459</v>
      </c>
      <c r="B59" s="94" t="s">
        <v>464</v>
      </c>
      <c r="C59" s="4843"/>
      <c r="D59" s="4833"/>
      <c r="E59" s="65"/>
      <c r="F59" s="65"/>
      <c r="G59" s="65"/>
      <c r="H59" s="65"/>
      <c r="I59" s="201" t="s">
        <v>106</v>
      </c>
      <c r="J59" s="109" t="s">
        <v>108</v>
      </c>
      <c r="K59" s="15">
        <v>30</v>
      </c>
      <c r="L59" s="124"/>
      <c r="M59" s="125"/>
      <c r="N59" s="15" t="s">
        <v>80</v>
      </c>
      <c r="O59" s="126"/>
      <c r="P59" s="15">
        <v>60</v>
      </c>
      <c r="Q59" s="15">
        <v>1</v>
      </c>
      <c r="R59" s="127">
        <f t="shared" si="4"/>
        <v>60</v>
      </c>
      <c r="S59" s="4852"/>
    </row>
    <row r="60" spans="1:19">
      <c r="A60" s="76" t="s">
        <v>459</v>
      </c>
      <c r="B60" s="94" t="s">
        <v>464</v>
      </c>
      <c r="C60" s="4843"/>
      <c r="D60" s="4833"/>
      <c r="E60" s="65"/>
      <c r="F60" s="65"/>
      <c r="G60" s="65"/>
      <c r="H60" s="65"/>
      <c r="I60" s="201" t="s">
        <v>106</v>
      </c>
      <c r="J60" s="109" t="s">
        <v>109</v>
      </c>
      <c r="K60" s="15">
        <v>30</v>
      </c>
      <c r="L60" s="124"/>
      <c r="M60" s="125"/>
      <c r="N60" s="15" t="s">
        <v>80</v>
      </c>
      <c r="O60" s="126"/>
      <c r="P60" s="15">
        <v>60</v>
      </c>
      <c r="Q60" s="15">
        <v>1</v>
      </c>
      <c r="R60" s="127">
        <f t="shared" si="4"/>
        <v>60</v>
      </c>
      <c r="S60" s="4852"/>
    </row>
    <row r="61" spans="1:19">
      <c r="A61" s="76" t="s">
        <v>459</v>
      </c>
      <c r="B61" s="94" t="s">
        <v>464</v>
      </c>
      <c r="C61" s="4843"/>
      <c r="D61" s="4833"/>
      <c r="E61" s="65"/>
      <c r="F61" s="65"/>
      <c r="G61" s="65"/>
      <c r="H61" s="65"/>
      <c r="I61" s="201" t="s">
        <v>110</v>
      </c>
      <c r="J61" s="109" t="s">
        <v>126</v>
      </c>
      <c r="K61" s="15">
        <v>30</v>
      </c>
      <c r="L61" s="124"/>
      <c r="M61" s="125"/>
      <c r="N61" s="15" t="s">
        <v>80</v>
      </c>
      <c r="O61" s="126"/>
      <c r="P61" s="15">
        <v>60</v>
      </c>
      <c r="Q61" s="15">
        <v>1</v>
      </c>
      <c r="R61" s="127">
        <f t="shared" si="4"/>
        <v>60</v>
      </c>
      <c r="S61" s="4852"/>
    </row>
    <row r="62" spans="1:19">
      <c r="A62" s="76" t="s">
        <v>459</v>
      </c>
      <c r="B62" s="94" t="s">
        <v>464</v>
      </c>
      <c r="C62" s="4843"/>
      <c r="D62" s="4833"/>
      <c r="E62" s="65"/>
      <c r="F62" s="65"/>
      <c r="G62" s="65"/>
      <c r="H62" s="65"/>
      <c r="I62" s="201" t="s">
        <v>112</v>
      </c>
      <c r="J62" s="109" t="s">
        <v>113</v>
      </c>
      <c r="K62" s="15">
        <v>30</v>
      </c>
      <c r="L62" s="124"/>
      <c r="M62" s="125"/>
      <c r="N62" s="15" t="s">
        <v>80</v>
      </c>
      <c r="O62" s="126"/>
      <c r="P62" s="15">
        <v>60</v>
      </c>
      <c r="Q62" s="15">
        <v>1</v>
      </c>
      <c r="R62" s="127">
        <f t="shared" si="4"/>
        <v>60</v>
      </c>
      <c r="S62" s="4852"/>
    </row>
    <row r="63" spans="1:19">
      <c r="A63" s="76" t="s">
        <v>459</v>
      </c>
      <c r="B63" s="94" t="s">
        <v>464</v>
      </c>
      <c r="C63" s="4843"/>
      <c r="D63" s="4833"/>
      <c r="E63" s="65"/>
      <c r="F63" s="65"/>
      <c r="G63" s="65"/>
      <c r="H63" s="65"/>
      <c r="I63" s="201" t="s">
        <v>114</v>
      </c>
      <c r="J63" s="109" t="s">
        <v>115</v>
      </c>
      <c r="K63" s="15">
        <v>30</v>
      </c>
      <c r="L63" s="124"/>
      <c r="M63" s="125"/>
      <c r="N63" s="15" t="s">
        <v>80</v>
      </c>
      <c r="O63" s="126"/>
      <c r="P63" s="15">
        <v>60</v>
      </c>
      <c r="Q63" s="15">
        <v>1</v>
      </c>
      <c r="R63" s="127">
        <f t="shared" si="4"/>
        <v>60</v>
      </c>
      <c r="S63" s="4852"/>
    </row>
    <row r="64" spans="1:19">
      <c r="A64" s="76" t="s">
        <v>459</v>
      </c>
      <c r="B64" s="94" t="s">
        <v>464</v>
      </c>
      <c r="C64" s="4843"/>
      <c r="D64" s="4833"/>
      <c r="E64" s="65"/>
      <c r="F64" s="65"/>
      <c r="G64" s="65"/>
      <c r="H64" s="65"/>
      <c r="I64" s="201" t="s">
        <v>116</v>
      </c>
      <c r="J64" s="109" t="s">
        <v>117</v>
      </c>
      <c r="K64" s="15">
        <v>30</v>
      </c>
      <c r="L64" s="124"/>
      <c r="M64" s="125"/>
      <c r="N64" s="15" t="s">
        <v>80</v>
      </c>
      <c r="O64" s="126"/>
      <c r="P64" s="15">
        <v>60</v>
      </c>
      <c r="Q64" s="15">
        <v>1</v>
      </c>
      <c r="R64" s="127">
        <f t="shared" si="4"/>
        <v>60</v>
      </c>
      <c r="S64" s="4852"/>
    </row>
    <row r="65" spans="1:19">
      <c r="A65" s="76" t="s">
        <v>459</v>
      </c>
      <c r="B65" s="94" t="s">
        <v>464</v>
      </c>
      <c r="C65" s="4843"/>
      <c r="D65" s="4833"/>
      <c r="E65" s="65"/>
      <c r="F65" s="65"/>
      <c r="G65" s="65"/>
      <c r="H65" s="65"/>
      <c r="I65" s="201" t="s">
        <v>116</v>
      </c>
      <c r="J65" s="109" t="s">
        <v>118</v>
      </c>
      <c r="K65" s="15">
        <v>30</v>
      </c>
      <c r="L65" s="124"/>
      <c r="M65" s="125"/>
      <c r="N65" s="15" t="s">
        <v>80</v>
      </c>
      <c r="O65" s="126"/>
      <c r="P65" s="15">
        <v>60</v>
      </c>
      <c r="Q65" s="15">
        <v>1</v>
      </c>
      <c r="R65" s="127">
        <f t="shared" si="4"/>
        <v>60</v>
      </c>
      <c r="S65" s="4852"/>
    </row>
    <row r="66" spans="1:19">
      <c r="A66" s="76" t="s">
        <v>459</v>
      </c>
      <c r="B66" s="94" t="s">
        <v>464</v>
      </c>
      <c r="C66" s="4843"/>
      <c r="D66" s="4833"/>
      <c r="E66" s="65"/>
      <c r="F66" s="65"/>
      <c r="G66" s="65"/>
      <c r="H66" s="65"/>
      <c r="I66" s="201" t="s">
        <v>116</v>
      </c>
      <c r="J66" s="109" t="s">
        <v>119</v>
      </c>
      <c r="K66" s="15">
        <v>30</v>
      </c>
      <c r="L66" s="124"/>
      <c r="M66" s="125"/>
      <c r="N66" s="15" t="s">
        <v>80</v>
      </c>
      <c r="O66" s="126"/>
      <c r="P66" s="15">
        <v>60</v>
      </c>
      <c r="Q66" s="15">
        <v>1</v>
      </c>
      <c r="R66" s="127">
        <f t="shared" si="4"/>
        <v>60</v>
      </c>
      <c r="S66" s="4852"/>
    </row>
    <row r="67" spans="1:19" ht="13.5" thickBot="1">
      <c r="A67" s="76" t="s">
        <v>459</v>
      </c>
      <c r="B67" s="94" t="s">
        <v>464</v>
      </c>
      <c r="C67" s="4844"/>
      <c r="D67" s="4834"/>
      <c r="E67" s="149"/>
      <c r="F67" s="149"/>
      <c r="G67" s="149"/>
      <c r="H67" s="149"/>
      <c r="I67" s="220" t="s">
        <v>120</v>
      </c>
      <c r="J67" s="118" t="s">
        <v>121</v>
      </c>
      <c r="K67" s="182">
        <v>30</v>
      </c>
      <c r="L67" s="192"/>
      <c r="M67" s="193"/>
      <c r="N67" s="182" t="s">
        <v>80</v>
      </c>
      <c r="O67" s="194"/>
      <c r="P67" s="182">
        <v>60</v>
      </c>
      <c r="Q67" s="182">
        <v>1</v>
      </c>
      <c r="R67" s="195">
        <f t="shared" si="4"/>
        <v>60</v>
      </c>
      <c r="S67" s="4852"/>
    </row>
    <row r="68" spans="1:19" ht="13.5" thickBot="1">
      <c r="A68" s="212" t="s">
        <v>459</v>
      </c>
      <c r="B68" s="213" t="s">
        <v>464</v>
      </c>
      <c r="C68" s="793">
        <v>357431</v>
      </c>
      <c r="D68" s="798">
        <v>1510</v>
      </c>
      <c r="E68" s="383"/>
      <c r="F68" s="383"/>
      <c r="G68" s="383"/>
      <c r="H68" s="214"/>
      <c r="I68" s="215" t="s">
        <v>123</v>
      </c>
      <c r="J68" s="215" t="s">
        <v>124</v>
      </c>
      <c r="K68" s="216">
        <v>120</v>
      </c>
      <c r="L68" s="217"/>
      <c r="M68" s="218"/>
      <c r="N68" s="216" t="s">
        <v>80</v>
      </c>
      <c r="O68" s="216"/>
      <c r="P68" s="216">
        <v>60</v>
      </c>
      <c r="Q68" s="216">
        <v>2</v>
      </c>
      <c r="R68" s="219">
        <f t="shared" si="4"/>
        <v>120</v>
      </c>
      <c r="S68" s="210" t="s">
        <v>383</v>
      </c>
    </row>
    <row r="69" spans="1:19">
      <c r="A69" s="76" t="s">
        <v>459</v>
      </c>
      <c r="B69" s="94" t="s">
        <v>464</v>
      </c>
      <c r="C69" s="4842">
        <v>357430</v>
      </c>
      <c r="D69" s="4832">
        <v>1513</v>
      </c>
      <c r="E69" s="150"/>
      <c r="F69" s="150"/>
      <c r="G69" s="150"/>
      <c r="H69" s="150"/>
      <c r="I69" s="221" t="s">
        <v>130</v>
      </c>
      <c r="J69" s="123" t="s">
        <v>68</v>
      </c>
      <c r="K69" s="15">
        <v>180</v>
      </c>
      <c r="L69" s="124"/>
      <c r="M69" s="125"/>
      <c r="N69" s="15" t="s">
        <v>80</v>
      </c>
      <c r="O69" s="126"/>
      <c r="P69" s="15">
        <v>480</v>
      </c>
      <c r="Q69" s="15">
        <v>3</v>
      </c>
      <c r="R69" s="127">
        <f t="shared" si="4"/>
        <v>1440</v>
      </c>
      <c r="S69" s="4849" t="s">
        <v>384</v>
      </c>
    </row>
    <row r="70" spans="1:19" ht="13.5" thickBot="1">
      <c r="A70" s="76" t="s">
        <v>459</v>
      </c>
      <c r="B70" s="94" t="s">
        <v>464</v>
      </c>
      <c r="C70" s="4843"/>
      <c r="D70" s="4833"/>
      <c r="E70" s="65"/>
      <c r="F70" s="65"/>
      <c r="G70" s="65"/>
      <c r="H70" s="65"/>
      <c r="I70" s="201" t="s">
        <v>130</v>
      </c>
      <c r="J70" s="109" t="s">
        <v>131</v>
      </c>
      <c r="K70" s="15">
        <v>180</v>
      </c>
      <c r="L70" s="124"/>
      <c r="M70" s="125"/>
      <c r="N70" s="15" t="s">
        <v>80</v>
      </c>
      <c r="O70" s="126"/>
      <c r="P70" s="15">
        <v>480</v>
      </c>
      <c r="Q70" s="15">
        <v>3</v>
      </c>
      <c r="R70" s="127">
        <f t="shared" si="4"/>
        <v>1440</v>
      </c>
      <c r="S70" s="4850"/>
    </row>
    <row r="71" spans="1:19" ht="13.5" thickBot="1">
      <c r="A71" s="76" t="s">
        <v>459</v>
      </c>
      <c r="B71" s="94" t="s">
        <v>464</v>
      </c>
      <c r="C71" s="4845"/>
      <c r="D71" s="4836"/>
      <c r="E71" s="65"/>
      <c r="F71" s="65"/>
      <c r="G71" s="65"/>
      <c r="H71" s="65"/>
      <c r="I71" s="201" t="s">
        <v>130</v>
      </c>
      <c r="J71" s="109" t="s">
        <v>69</v>
      </c>
      <c r="K71" s="15">
        <v>180</v>
      </c>
      <c r="L71" s="124"/>
      <c r="M71" s="125"/>
      <c r="N71" s="15" t="s">
        <v>80</v>
      </c>
      <c r="O71" s="126"/>
      <c r="P71" s="15">
        <v>480</v>
      </c>
      <c r="Q71" s="15">
        <v>3</v>
      </c>
      <c r="R71" s="127">
        <f t="shared" si="4"/>
        <v>1440</v>
      </c>
      <c r="S71" s="210" t="s">
        <v>383</v>
      </c>
    </row>
    <row r="72" spans="1:19" ht="13.5" thickBot="1">
      <c r="A72" s="76" t="s">
        <v>459</v>
      </c>
      <c r="B72" s="94" t="s">
        <v>464</v>
      </c>
      <c r="C72" s="4846">
        <v>357428</v>
      </c>
      <c r="D72" s="4835">
        <v>1515</v>
      </c>
      <c r="E72" s="65"/>
      <c r="F72" s="65"/>
      <c r="G72" s="65"/>
      <c r="H72" s="65"/>
      <c r="I72" s="201" t="s">
        <v>136</v>
      </c>
      <c r="J72" s="109" t="s">
        <v>137</v>
      </c>
      <c r="K72" s="15">
        <v>180</v>
      </c>
      <c r="L72" s="124"/>
      <c r="M72" s="125"/>
      <c r="N72" s="15" t="s">
        <v>80</v>
      </c>
      <c r="O72" s="126"/>
      <c r="P72" s="15">
        <v>480</v>
      </c>
      <c r="Q72" s="15">
        <v>3</v>
      </c>
      <c r="R72" s="127">
        <f t="shared" si="4"/>
        <v>1440</v>
      </c>
      <c r="S72" s="210" t="s">
        <v>385</v>
      </c>
    </row>
    <row r="73" spans="1:19" ht="13.5" thickBot="1">
      <c r="A73" s="76" t="s">
        <v>459</v>
      </c>
      <c r="B73" s="94" t="s">
        <v>464</v>
      </c>
      <c r="C73" s="4845"/>
      <c r="D73" s="4836"/>
      <c r="E73" s="65"/>
      <c r="F73" s="65"/>
      <c r="G73" s="65"/>
      <c r="H73" s="65"/>
      <c r="I73" s="201" t="s">
        <v>136</v>
      </c>
      <c r="J73" s="109" t="s">
        <v>138</v>
      </c>
      <c r="K73" s="15">
        <v>180</v>
      </c>
      <c r="L73" s="124"/>
      <c r="M73" s="125"/>
      <c r="N73" s="15" t="s">
        <v>80</v>
      </c>
      <c r="O73" s="126"/>
      <c r="P73" s="15">
        <v>480</v>
      </c>
      <c r="Q73" s="15">
        <v>3</v>
      </c>
      <c r="R73" s="127">
        <f t="shared" si="4"/>
        <v>1440</v>
      </c>
      <c r="S73" s="210" t="s">
        <v>383</v>
      </c>
    </row>
    <row r="74" spans="1:19">
      <c r="A74" s="76" t="s">
        <v>459</v>
      </c>
      <c r="B74" s="94" t="s">
        <v>464</v>
      </c>
      <c r="C74" s="4846">
        <v>357429</v>
      </c>
      <c r="D74" s="4835">
        <v>1517</v>
      </c>
      <c r="E74" s="65"/>
      <c r="F74" s="65"/>
      <c r="G74" s="65"/>
      <c r="H74" s="65"/>
      <c r="I74" s="201" t="s">
        <v>144</v>
      </c>
      <c r="J74" s="109" t="s">
        <v>145</v>
      </c>
      <c r="K74" s="15">
        <v>180</v>
      </c>
      <c r="L74" s="124"/>
      <c r="M74" s="125"/>
      <c r="N74" s="15" t="s">
        <v>80</v>
      </c>
      <c r="O74" s="126"/>
      <c r="P74" s="15">
        <v>480</v>
      </c>
      <c r="Q74" s="15">
        <v>3</v>
      </c>
      <c r="R74" s="127">
        <f t="shared" si="4"/>
        <v>1440</v>
      </c>
      <c r="S74" s="4849" t="s">
        <v>385</v>
      </c>
    </row>
    <row r="75" spans="1:19" ht="13.5" thickBot="1">
      <c r="A75" s="76" t="s">
        <v>459</v>
      </c>
      <c r="B75" s="94" t="s">
        <v>464</v>
      </c>
      <c r="C75" s="4845"/>
      <c r="D75" s="4836"/>
      <c r="E75" s="65"/>
      <c r="F75" s="65"/>
      <c r="G75" s="65"/>
      <c r="H75" s="65"/>
      <c r="I75" s="201" t="s">
        <v>144</v>
      </c>
      <c r="J75" s="109" t="s">
        <v>146</v>
      </c>
      <c r="K75" s="15">
        <v>180</v>
      </c>
      <c r="L75" s="124"/>
      <c r="M75" s="125"/>
      <c r="N75" s="15" t="s">
        <v>80</v>
      </c>
      <c r="O75" s="126"/>
      <c r="P75" s="15">
        <v>480</v>
      </c>
      <c r="Q75" s="15">
        <v>3</v>
      </c>
      <c r="R75" s="127">
        <f t="shared" si="4"/>
        <v>1440</v>
      </c>
      <c r="S75" s="4850"/>
    </row>
    <row r="76" spans="1:19" ht="13.5" thickBot="1">
      <c r="A76" s="76" t="s">
        <v>459</v>
      </c>
      <c r="B76" s="94" t="s">
        <v>464</v>
      </c>
      <c r="C76" s="4846">
        <v>357432</v>
      </c>
      <c r="D76" s="4835">
        <v>1518</v>
      </c>
      <c r="E76" s="65"/>
      <c r="F76" s="65"/>
      <c r="G76" s="65"/>
      <c r="H76" s="65"/>
      <c r="I76" s="201" t="s">
        <v>147</v>
      </c>
      <c r="J76" s="109" t="s">
        <v>148</v>
      </c>
      <c r="K76" s="15">
        <v>180</v>
      </c>
      <c r="L76" s="124"/>
      <c r="M76" s="125"/>
      <c r="N76" s="15" t="s">
        <v>80</v>
      </c>
      <c r="O76" s="126"/>
      <c r="P76" s="15">
        <v>480</v>
      </c>
      <c r="Q76" s="15">
        <v>3</v>
      </c>
      <c r="R76" s="127">
        <f t="shared" si="4"/>
        <v>1440</v>
      </c>
      <c r="S76" s="210" t="s">
        <v>384</v>
      </c>
    </row>
    <row r="77" spans="1:19" ht="13.5" thickBot="1">
      <c r="A77" s="148" t="s">
        <v>459</v>
      </c>
      <c r="B77" s="95" t="s">
        <v>464</v>
      </c>
      <c r="C77" s="4844"/>
      <c r="D77" s="4834"/>
      <c r="E77" s="139"/>
      <c r="F77" s="139"/>
      <c r="G77" s="139"/>
      <c r="H77" s="139"/>
      <c r="I77" s="208" t="s">
        <v>147</v>
      </c>
      <c r="J77" s="116" t="s">
        <v>149</v>
      </c>
      <c r="K77" s="222">
        <v>180</v>
      </c>
      <c r="L77" s="197"/>
      <c r="M77" s="198"/>
      <c r="N77" s="222" t="s">
        <v>80</v>
      </c>
      <c r="O77" s="199"/>
      <c r="P77" s="222">
        <v>480</v>
      </c>
      <c r="Q77" s="222">
        <v>3</v>
      </c>
      <c r="R77" s="200">
        <f t="shared" si="4"/>
        <v>1440</v>
      </c>
      <c r="S77" s="210" t="s">
        <v>383</v>
      </c>
    </row>
    <row r="78" spans="1:19">
      <c r="A78" s="75" t="s">
        <v>459</v>
      </c>
      <c r="B78" s="93" t="s">
        <v>465</v>
      </c>
      <c r="C78" s="4842">
        <v>357433</v>
      </c>
      <c r="D78" s="4832">
        <v>1507</v>
      </c>
      <c r="E78" s="138"/>
      <c r="F78" s="138"/>
      <c r="G78" s="138"/>
      <c r="H78" s="138"/>
      <c r="I78" s="205" t="s">
        <v>106</v>
      </c>
      <c r="J78" s="114" t="s">
        <v>107</v>
      </c>
      <c r="K78" s="26">
        <v>30</v>
      </c>
      <c r="L78" s="97"/>
      <c r="M78" s="96"/>
      <c r="N78" s="26" t="s">
        <v>80</v>
      </c>
      <c r="O78" s="115"/>
      <c r="P78" s="26">
        <v>60</v>
      </c>
      <c r="Q78" s="26">
        <v>1</v>
      </c>
      <c r="R78" s="98">
        <f t="shared" ref="R78:R97" si="5">P78*Q78</f>
        <v>60</v>
      </c>
      <c r="S78" s="4851" t="s">
        <v>383</v>
      </c>
    </row>
    <row r="79" spans="1:19">
      <c r="A79" s="76" t="s">
        <v>459</v>
      </c>
      <c r="B79" s="94" t="s">
        <v>465</v>
      </c>
      <c r="C79" s="4843"/>
      <c r="D79" s="4833"/>
      <c r="E79" s="65"/>
      <c r="F79" s="65"/>
      <c r="G79" s="65"/>
      <c r="H79" s="65"/>
      <c r="I79" s="201" t="s">
        <v>106</v>
      </c>
      <c r="J79" s="109" t="s">
        <v>108</v>
      </c>
      <c r="K79" s="15">
        <v>30</v>
      </c>
      <c r="L79" s="124"/>
      <c r="M79" s="125"/>
      <c r="N79" s="15" t="s">
        <v>80</v>
      </c>
      <c r="O79" s="126"/>
      <c r="P79" s="15">
        <v>60</v>
      </c>
      <c r="Q79" s="15">
        <v>1</v>
      </c>
      <c r="R79" s="127">
        <f t="shared" si="5"/>
        <v>60</v>
      </c>
      <c r="S79" s="4852"/>
    </row>
    <row r="80" spans="1:19">
      <c r="A80" s="76" t="s">
        <v>459</v>
      </c>
      <c r="B80" s="94" t="s">
        <v>465</v>
      </c>
      <c r="C80" s="4843"/>
      <c r="D80" s="4833"/>
      <c r="E80" s="65"/>
      <c r="F80" s="65"/>
      <c r="G80" s="65"/>
      <c r="H80" s="65"/>
      <c r="I80" s="201" t="s">
        <v>106</v>
      </c>
      <c r="J80" s="109" t="s">
        <v>109</v>
      </c>
      <c r="K80" s="15">
        <v>30</v>
      </c>
      <c r="L80" s="124"/>
      <c r="M80" s="125"/>
      <c r="N80" s="15" t="s">
        <v>80</v>
      </c>
      <c r="O80" s="126"/>
      <c r="P80" s="15">
        <v>60</v>
      </c>
      <c r="Q80" s="15">
        <v>1</v>
      </c>
      <c r="R80" s="127">
        <f t="shared" si="5"/>
        <v>60</v>
      </c>
      <c r="S80" s="4852"/>
    </row>
    <row r="81" spans="1:19">
      <c r="A81" s="76" t="s">
        <v>459</v>
      </c>
      <c r="B81" s="94" t="s">
        <v>465</v>
      </c>
      <c r="C81" s="4843"/>
      <c r="D81" s="4833"/>
      <c r="E81" s="65"/>
      <c r="F81" s="65"/>
      <c r="G81" s="65"/>
      <c r="H81" s="65"/>
      <c r="I81" s="201" t="s">
        <v>110</v>
      </c>
      <c r="J81" s="109" t="s">
        <v>126</v>
      </c>
      <c r="K81" s="15">
        <v>30</v>
      </c>
      <c r="L81" s="124"/>
      <c r="M81" s="125"/>
      <c r="N81" s="15" t="s">
        <v>80</v>
      </c>
      <c r="O81" s="126"/>
      <c r="P81" s="15">
        <v>60</v>
      </c>
      <c r="Q81" s="15">
        <v>1</v>
      </c>
      <c r="R81" s="127">
        <f t="shared" si="5"/>
        <v>60</v>
      </c>
      <c r="S81" s="4852"/>
    </row>
    <row r="82" spans="1:19">
      <c r="A82" s="76" t="s">
        <v>459</v>
      </c>
      <c r="B82" s="94" t="s">
        <v>465</v>
      </c>
      <c r="C82" s="4843"/>
      <c r="D82" s="4833"/>
      <c r="E82" s="65"/>
      <c r="F82" s="65"/>
      <c r="G82" s="65"/>
      <c r="H82" s="65"/>
      <c r="I82" s="201" t="s">
        <v>112</v>
      </c>
      <c r="J82" s="109" t="s">
        <v>113</v>
      </c>
      <c r="K82" s="15">
        <v>30</v>
      </c>
      <c r="L82" s="124"/>
      <c r="M82" s="125"/>
      <c r="N82" s="15" t="s">
        <v>80</v>
      </c>
      <c r="O82" s="126"/>
      <c r="P82" s="15">
        <v>60</v>
      </c>
      <c r="Q82" s="15">
        <v>1</v>
      </c>
      <c r="R82" s="127">
        <f t="shared" si="5"/>
        <v>60</v>
      </c>
      <c r="S82" s="4852"/>
    </row>
    <row r="83" spans="1:19">
      <c r="A83" s="76" t="s">
        <v>459</v>
      </c>
      <c r="B83" s="94" t="s">
        <v>465</v>
      </c>
      <c r="C83" s="4843"/>
      <c r="D83" s="4833"/>
      <c r="E83" s="65"/>
      <c r="F83" s="65"/>
      <c r="G83" s="65"/>
      <c r="H83" s="65"/>
      <c r="I83" s="201" t="s">
        <v>114</v>
      </c>
      <c r="J83" s="109" t="s">
        <v>115</v>
      </c>
      <c r="K83" s="15">
        <v>30</v>
      </c>
      <c r="L83" s="124"/>
      <c r="M83" s="125"/>
      <c r="N83" s="15" t="s">
        <v>80</v>
      </c>
      <c r="O83" s="126"/>
      <c r="P83" s="15">
        <v>60</v>
      </c>
      <c r="Q83" s="15">
        <v>1</v>
      </c>
      <c r="R83" s="127">
        <f t="shared" si="5"/>
        <v>60</v>
      </c>
      <c r="S83" s="4852"/>
    </row>
    <row r="84" spans="1:19">
      <c r="A84" s="76" t="s">
        <v>459</v>
      </c>
      <c r="B84" s="94" t="s">
        <v>465</v>
      </c>
      <c r="C84" s="4843"/>
      <c r="D84" s="4833"/>
      <c r="E84" s="65"/>
      <c r="F84" s="65"/>
      <c r="G84" s="65"/>
      <c r="H84" s="65"/>
      <c r="I84" s="201" t="s">
        <v>116</v>
      </c>
      <c r="J84" s="109" t="s">
        <v>117</v>
      </c>
      <c r="K84" s="15">
        <v>30</v>
      </c>
      <c r="L84" s="124"/>
      <c r="M84" s="125"/>
      <c r="N84" s="15" t="s">
        <v>80</v>
      </c>
      <c r="O84" s="126"/>
      <c r="P84" s="15">
        <v>60</v>
      </c>
      <c r="Q84" s="15">
        <v>1</v>
      </c>
      <c r="R84" s="127">
        <f t="shared" si="5"/>
        <v>60</v>
      </c>
      <c r="S84" s="4852"/>
    </row>
    <row r="85" spans="1:19">
      <c r="A85" s="76" t="s">
        <v>459</v>
      </c>
      <c r="B85" s="94" t="s">
        <v>465</v>
      </c>
      <c r="C85" s="4843"/>
      <c r="D85" s="4833"/>
      <c r="E85" s="65"/>
      <c r="F85" s="65"/>
      <c r="G85" s="65"/>
      <c r="H85" s="65"/>
      <c r="I85" s="201" t="s">
        <v>116</v>
      </c>
      <c r="J85" s="109" t="s">
        <v>118</v>
      </c>
      <c r="K85" s="15">
        <v>30</v>
      </c>
      <c r="L85" s="124"/>
      <c r="M85" s="125"/>
      <c r="N85" s="15" t="s">
        <v>80</v>
      </c>
      <c r="O85" s="126"/>
      <c r="P85" s="15">
        <v>60</v>
      </c>
      <c r="Q85" s="15">
        <v>1</v>
      </c>
      <c r="R85" s="127">
        <f t="shared" si="5"/>
        <v>60</v>
      </c>
      <c r="S85" s="4852"/>
    </row>
    <row r="86" spans="1:19">
      <c r="A86" s="76" t="s">
        <v>459</v>
      </c>
      <c r="B86" s="94" t="s">
        <v>465</v>
      </c>
      <c r="C86" s="4843"/>
      <c r="D86" s="4833"/>
      <c r="E86" s="65"/>
      <c r="F86" s="65"/>
      <c r="G86" s="65"/>
      <c r="H86" s="65"/>
      <c r="I86" s="201" t="s">
        <v>116</v>
      </c>
      <c r="J86" s="109" t="s">
        <v>119</v>
      </c>
      <c r="K86" s="15">
        <v>30</v>
      </c>
      <c r="L86" s="124"/>
      <c r="M86" s="125"/>
      <c r="N86" s="15" t="s">
        <v>80</v>
      </c>
      <c r="O86" s="126"/>
      <c r="P86" s="15">
        <v>60</v>
      </c>
      <c r="Q86" s="15">
        <v>1</v>
      </c>
      <c r="R86" s="127">
        <f t="shared" si="5"/>
        <v>60</v>
      </c>
      <c r="S86" s="4852"/>
    </row>
    <row r="87" spans="1:19" ht="13.5" thickBot="1">
      <c r="A87" s="76" t="s">
        <v>459</v>
      </c>
      <c r="B87" s="94" t="s">
        <v>465</v>
      </c>
      <c r="C87" s="4844"/>
      <c r="D87" s="4834"/>
      <c r="E87" s="149"/>
      <c r="F87" s="149"/>
      <c r="G87" s="149"/>
      <c r="H87" s="149"/>
      <c r="I87" s="220" t="s">
        <v>120</v>
      </c>
      <c r="J87" s="118" t="s">
        <v>121</v>
      </c>
      <c r="K87" s="182">
        <v>30</v>
      </c>
      <c r="L87" s="192"/>
      <c r="M87" s="193"/>
      <c r="N87" s="182" t="s">
        <v>80</v>
      </c>
      <c r="O87" s="194"/>
      <c r="P87" s="182">
        <v>60</v>
      </c>
      <c r="Q87" s="182">
        <v>1</v>
      </c>
      <c r="R87" s="195">
        <f t="shared" si="5"/>
        <v>60</v>
      </c>
      <c r="S87" s="4852"/>
    </row>
    <row r="88" spans="1:19" ht="13.5" thickBot="1">
      <c r="A88" s="212" t="s">
        <v>459</v>
      </c>
      <c r="B88" s="213" t="s">
        <v>465</v>
      </c>
      <c r="C88" s="793">
        <v>357437</v>
      </c>
      <c r="D88" s="798">
        <v>1510</v>
      </c>
      <c r="E88" s="383"/>
      <c r="F88" s="383"/>
      <c r="G88" s="383"/>
      <c r="H88" s="214"/>
      <c r="I88" s="215" t="s">
        <v>123</v>
      </c>
      <c r="J88" s="215" t="s">
        <v>124</v>
      </c>
      <c r="K88" s="216">
        <v>120</v>
      </c>
      <c r="L88" s="217"/>
      <c r="M88" s="218"/>
      <c r="N88" s="216" t="s">
        <v>80</v>
      </c>
      <c r="O88" s="216"/>
      <c r="P88" s="216">
        <v>60</v>
      </c>
      <c r="Q88" s="216">
        <v>2</v>
      </c>
      <c r="R88" s="219">
        <f t="shared" si="5"/>
        <v>120</v>
      </c>
      <c r="S88" s="210" t="s">
        <v>383</v>
      </c>
    </row>
    <row r="89" spans="1:19">
      <c r="A89" s="76" t="s">
        <v>459</v>
      </c>
      <c r="B89" s="94" t="s">
        <v>465</v>
      </c>
      <c r="C89" s="4842">
        <v>357436</v>
      </c>
      <c r="D89" s="4832">
        <v>1513</v>
      </c>
      <c r="E89" s="150"/>
      <c r="F89" s="150"/>
      <c r="G89" s="150"/>
      <c r="H89" s="150"/>
      <c r="I89" s="221" t="s">
        <v>130</v>
      </c>
      <c r="J89" s="123" t="s">
        <v>68</v>
      </c>
      <c r="K89" s="15">
        <v>180</v>
      </c>
      <c r="L89" s="124"/>
      <c r="M89" s="125"/>
      <c r="N89" s="15" t="s">
        <v>80</v>
      </c>
      <c r="O89" s="126"/>
      <c r="P89" s="15">
        <v>480</v>
      </c>
      <c r="Q89" s="15">
        <v>3</v>
      </c>
      <c r="R89" s="127">
        <f t="shared" si="5"/>
        <v>1440</v>
      </c>
      <c r="S89" s="4849" t="s">
        <v>384</v>
      </c>
    </row>
    <row r="90" spans="1:19" ht="13.5" thickBot="1">
      <c r="A90" s="76" t="s">
        <v>459</v>
      </c>
      <c r="B90" s="94" t="s">
        <v>465</v>
      </c>
      <c r="C90" s="4843"/>
      <c r="D90" s="4833"/>
      <c r="E90" s="65"/>
      <c r="F90" s="65"/>
      <c r="G90" s="65"/>
      <c r="H90" s="65"/>
      <c r="I90" s="201" t="s">
        <v>130</v>
      </c>
      <c r="J90" s="109" t="s">
        <v>131</v>
      </c>
      <c r="K90" s="15">
        <v>180</v>
      </c>
      <c r="L90" s="124"/>
      <c r="M90" s="125"/>
      <c r="N90" s="15" t="s">
        <v>80</v>
      </c>
      <c r="O90" s="126"/>
      <c r="P90" s="15">
        <v>480</v>
      </c>
      <c r="Q90" s="15">
        <v>3</v>
      </c>
      <c r="R90" s="127">
        <f t="shared" si="5"/>
        <v>1440</v>
      </c>
      <c r="S90" s="4850"/>
    </row>
    <row r="91" spans="1:19" ht="13.5" thickBot="1">
      <c r="A91" s="76" t="s">
        <v>459</v>
      </c>
      <c r="B91" s="94" t="s">
        <v>465</v>
      </c>
      <c r="C91" s="4845"/>
      <c r="D91" s="4836"/>
      <c r="E91" s="65"/>
      <c r="F91" s="65"/>
      <c r="G91" s="65"/>
      <c r="H91" s="65"/>
      <c r="I91" s="201" t="s">
        <v>130</v>
      </c>
      <c r="J91" s="109" t="s">
        <v>69</v>
      </c>
      <c r="K91" s="15">
        <v>180</v>
      </c>
      <c r="L91" s="124"/>
      <c r="M91" s="125"/>
      <c r="N91" s="15" t="s">
        <v>80</v>
      </c>
      <c r="O91" s="126"/>
      <c r="P91" s="15">
        <v>480</v>
      </c>
      <c r="Q91" s="15">
        <v>3</v>
      </c>
      <c r="R91" s="127">
        <f t="shared" si="5"/>
        <v>1440</v>
      </c>
      <c r="S91" s="210" t="s">
        <v>383</v>
      </c>
    </row>
    <row r="92" spans="1:19" ht="13.5" thickBot="1">
      <c r="A92" s="76" t="s">
        <v>459</v>
      </c>
      <c r="B92" s="94" t="s">
        <v>465</v>
      </c>
      <c r="C92" s="4846">
        <v>357434</v>
      </c>
      <c r="D92" s="4835">
        <v>1515</v>
      </c>
      <c r="E92" s="65"/>
      <c r="F92" s="65"/>
      <c r="G92" s="65"/>
      <c r="H92" s="65"/>
      <c r="I92" s="201" t="s">
        <v>136</v>
      </c>
      <c r="J92" s="109" t="s">
        <v>137</v>
      </c>
      <c r="K92" s="15">
        <v>180</v>
      </c>
      <c r="L92" s="124"/>
      <c r="M92" s="125"/>
      <c r="N92" s="15" t="s">
        <v>80</v>
      </c>
      <c r="O92" s="126"/>
      <c r="P92" s="15">
        <v>480</v>
      </c>
      <c r="Q92" s="15">
        <v>3</v>
      </c>
      <c r="R92" s="127">
        <f t="shared" si="5"/>
        <v>1440</v>
      </c>
      <c r="S92" s="210" t="s">
        <v>385</v>
      </c>
    </row>
    <row r="93" spans="1:19" ht="13.5" thickBot="1">
      <c r="A93" s="76" t="s">
        <v>459</v>
      </c>
      <c r="B93" s="94" t="s">
        <v>465</v>
      </c>
      <c r="C93" s="4845"/>
      <c r="D93" s="4836"/>
      <c r="E93" s="65"/>
      <c r="F93" s="65"/>
      <c r="G93" s="65"/>
      <c r="H93" s="65"/>
      <c r="I93" s="201" t="s">
        <v>136</v>
      </c>
      <c r="J93" s="109" t="s">
        <v>138</v>
      </c>
      <c r="K93" s="15">
        <v>180</v>
      </c>
      <c r="L93" s="124"/>
      <c r="M93" s="125"/>
      <c r="N93" s="15" t="s">
        <v>80</v>
      </c>
      <c r="O93" s="126"/>
      <c r="P93" s="15">
        <v>480</v>
      </c>
      <c r="Q93" s="15">
        <v>3</v>
      </c>
      <c r="R93" s="127">
        <f t="shared" si="5"/>
        <v>1440</v>
      </c>
      <c r="S93" s="210" t="s">
        <v>383</v>
      </c>
    </row>
    <row r="94" spans="1:19">
      <c r="A94" s="76" t="s">
        <v>459</v>
      </c>
      <c r="B94" s="94" t="s">
        <v>465</v>
      </c>
      <c r="C94" s="4846">
        <v>357435</v>
      </c>
      <c r="D94" s="4835">
        <v>1517</v>
      </c>
      <c r="E94" s="65"/>
      <c r="F94" s="65"/>
      <c r="G94" s="65"/>
      <c r="H94" s="65"/>
      <c r="I94" s="201" t="s">
        <v>144</v>
      </c>
      <c r="J94" s="109" t="s">
        <v>145</v>
      </c>
      <c r="K94" s="15">
        <v>180</v>
      </c>
      <c r="L94" s="124"/>
      <c r="M94" s="125"/>
      <c r="N94" s="15" t="s">
        <v>80</v>
      </c>
      <c r="O94" s="126"/>
      <c r="P94" s="15">
        <v>480</v>
      </c>
      <c r="Q94" s="15">
        <v>3</v>
      </c>
      <c r="R94" s="127">
        <f t="shared" si="5"/>
        <v>1440</v>
      </c>
      <c r="S94" s="4849" t="s">
        <v>385</v>
      </c>
    </row>
    <row r="95" spans="1:19" ht="13.5" thickBot="1">
      <c r="A95" s="76" t="s">
        <v>459</v>
      </c>
      <c r="B95" s="94" t="s">
        <v>465</v>
      </c>
      <c r="C95" s="4845"/>
      <c r="D95" s="4836"/>
      <c r="E95" s="65"/>
      <c r="F95" s="65"/>
      <c r="G95" s="65"/>
      <c r="H95" s="65"/>
      <c r="I95" s="201" t="s">
        <v>144</v>
      </c>
      <c r="J95" s="109" t="s">
        <v>146</v>
      </c>
      <c r="K95" s="15">
        <v>180</v>
      </c>
      <c r="L95" s="124"/>
      <c r="M95" s="125"/>
      <c r="N95" s="15" t="s">
        <v>80</v>
      </c>
      <c r="O95" s="126"/>
      <c r="P95" s="15">
        <v>480</v>
      </c>
      <c r="Q95" s="15">
        <v>3</v>
      </c>
      <c r="R95" s="127">
        <f t="shared" si="5"/>
        <v>1440</v>
      </c>
      <c r="S95" s="4850"/>
    </row>
    <row r="96" spans="1:19" ht="13.5" thickBot="1">
      <c r="A96" s="76" t="s">
        <v>459</v>
      </c>
      <c r="B96" s="94" t="s">
        <v>465</v>
      </c>
      <c r="C96" s="4846">
        <v>357438</v>
      </c>
      <c r="D96" s="4835">
        <v>1518</v>
      </c>
      <c r="E96" s="65"/>
      <c r="F96" s="65"/>
      <c r="G96" s="65"/>
      <c r="H96" s="65"/>
      <c r="I96" s="201" t="s">
        <v>147</v>
      </c>
      <c r="J96" s="109" t="s">
        <v>148</v>
      </c>
      <c r="K96" s="15">
        <v>180</v>
      </c>
      <c r="L96" s="124"/>
      <c r="M96" s="125"/>
      <c r="N96" s="15" t="s">
        <v>80</v>
      </c>
      <c r="O96" s="126"/>
      <c r="P96" s="15">
        <v>480</v>
      </c>
      <c r="Q96" s="15">
        <v>3</v>
      </c>
      <c r="R96" s="127">
        <f t="shared" si="5"/>
        <v>1440</v>
      </c>
      <c r="S96" s="210" t="s">
        <v>384</v>
      </c>
    </row>
    <row r="97" spans="1:19" ht="13.5" thickBot="1">
      <c r="A97" s="148" t="s">
        <v>459</v>
      </c>
      <c r="B97" s="95" t="s">
        <v>465</v>
      </c>
      <c r="C97" s="4844"/>
      <c r="D97" s="4834"/>
      <c r="E97" s="139"/>
      <c r="F97" s="139"/>
      <c r="G97" s="139"/>
      <c r="H97" s="139"/>
      <c r="I97" s="208" t="s">
        <v>147</v>
      </c>
      <c r="J97" s="116" t="s">
        <v>149</v>
      </c>
      <c r="K97" s="222">
        <v>180</v>
      </c>
      <c r="L97" s="197"/>
      <c r="M97" s="198"/>
      <c r="N97" s="222" t="s">
        <v>80</v>
      </c>
      <c r="O97" s="199"/>
      <c r="P97" s="222">
        <v>480</v>
      </c>
      <c r="Q97" s="222">
        <v>3</v>
      </c>
      <c r="R97" s="200">
        <f t="shared" si="5"/>
        <v>1440</v>
      </c>
      <c r="S97" s="210" t="s">
        <v>383</v>
      </c>
    </row>
    <row r="98" spans="1:19">
      <c r="A98" s="75" t="s">
        <v>459</v>
      </c>
      <c r="B98" s="93" t="s">
        <v>466</v>
      </c>
      <c r="C98" s="4842">
        <v>357439</v>
      </c>
      <c r="D98" s="4832">
        <v>1507</v>
      </c>
      <c r="E98" s="138"/>
      <c r="F98" s="138"/>
      <c r="G98" s="138"/>
      <c r="H98" s="138"/>
      <c r="I98" s="205" t="s">
        <v>106</v>
      </c>
      <c r="J98" s="114" t="s">
        <v>107</v>
      </c>
      <c r="K98" s="26">
        <v>30</v>
      </c>
      <c r="L98" s="97"/>
      <c r="M98" s="96"/>
      <c r="N98" s="26" t="s">
        <v>80</v>
      </c>
      <c r="O98" s="115"/>
      <c r="P98" s="26">
        <v>60</v>
      </c>
      <c r="Q98" s="26">
        <v>1</v>
      </c>
      <c r="R98" s="98">
        <f t="shared" ref="R98:R117" si="6">P98*Q98</f>
        <v>60</v>
      </c>
      <c r="S98" s="4851" t="s">
        <v>383</v>
      </c>
    </row>
    <row r="99" spans="1:19">
      <c r="A99" s="76" t="s">
        <v>459</v>
      </c>
      <c r="B99" s="94" t="s">
        <v>466</v>
      </c>
      <c r="C99" s="4843"/>
      <c r="D99" s="4833"/>
      <c r="E99" s="65"/>
      <c r="F99" s="65"/>
      <c r="G99" s="65"/>
      <c r="H99" s="65"/>
      <c r="I99" s="201" t="s">
        <v>106</v>
      </c>
      <c r="J99" s="109" t="s">
        <v>108</v>
      </c>
      <c r="K99" s="15">
        <v>30</v>
      </c>
      <c r="L99" s="124"/>
      <c r="M99" s="125"/>
      <c r="N99" s="15" t="s">
        <v>80</v>
      </c>
      <c r="O99" s="126"/>
      <c r="P99" s="15">
        <v>60</v>
      </c>
      <c r="Q99" s="15">
        <v>1</v>
      </c>
      <c r="R99" s="127">
        <f t="shared" si="6"/>
        <v>60</v>
      </c>
      <c r="S99" s="4852"/>
    </row>
    <row r="100" spans="1:19">
      <c r="A100" s="76" t="s">
        <v>459</v>
      </c>
      <c r="B100" s="94" t="s">
        <v>466</v>
      </c>
      <c r="C100" s="4843"/>
      <c r="D100" s="4833"/>
      <c r="E100" s="65"/>
      <c r="F100" s="65"/>
      <c r="G100" s="65"/>
      <c r="H100" s="65"/>
      <c r="I100" s="201" t="s">
        <v>106</v>
      </c>
      <c r="J100" s="109" t="s">
        <v>109</v>
      </c>
      <c r="K100" s="15">
        <v>30</v>
      </c>
      <c r="L100" s="124"/>
      <c r="M100" s="125"/>
      <c r="N100" s="15" t="s">
        <v>80</v>
      </c>
      <c r="O100" s="126"/>
      <c r="P100" s="15">
        <v>60</v>
      </c>
      <c r="Q100" s="15">
        <v>1</v>
      </c>
      <c r="R100" s="127">
        <f t="shared" si="6"/>
        <v>60</v>
      </c>
      <c r="S100" s="4852"/>
    </row>
    <row r="101" spans="1:19">
      <c r="A101" s="76" t="s">
        <v>459</v>
      </c>
      <c r="B101" s="94" t="s">
        <v>466</v>
      </c>
      <c r="C101" s="4843"/>
      <c r="D101" s="4833"/>
      <c r="E101" s="65"/>
      <c r="F101" s="65"/>
      <c r="G101" s="65"/>
      <c r="H101" s="65"/>
      <c r="I101" s="201" t="s">
        <v>110</v>
      </c>
      <c r="J101" s="109" t="s">
        <v>126</v>
      </c>
      <c r="K101" s="15">
        <v>30</v>
      </c>
      <c r="L101" s="124"/>
      <c r="M101" s="125"/>
      <c r="N101" s="15" t="s">
        <v>80</v>
      </c>
      <c r="O101" s="126"/>
      <c r="P101" s="15">
        <v>60</v>
      </c>
      <c r="Q101" s="15">
        <v>1</v>
      </c>
      <c r="R101" s="127">
        <f t="shared" si="6"/>
        <v>60</v>
      </c>
      <c r="S101" s="4852"/>
    </row>
    <row r="102" spans="1:19">
      <c r="A102" s="76" t="s">
        <v>459</v>
      </c>
      <c r="B102" s="94" t="s">
        <v>466</v>
      </c>
      <c r="C102" s="4843"/>
      <c r="D102" s="4833"/>
      <c r="E102" s="65"/>
      <c r="F102" s="65"/>
      <c r="G102" s="65"/>
      <c r="H102" s="65"/>
      <c r="I102" s="201" t="s">
        <v>112</v>
      </c>
      <c r="J102" s="109" t="s">
        <v>113</v>
      </c>
      <c r="K102" s="15">
        <v>30</v>
      </c>
      <c r="L102" s="124"/>
      <c r="M102" s="125"/>
      <c r="N102" s="15" t="s">
        <v>80</v>
      </c>
      <c r="O102" s="126"/>
      <c r="P102" s="15">
        <v>60</v>
      </c>
      <c r="Q102" s="15">
        <v>1</v>
      </c>
      <c r="R102" s="127">
        <f t="shared" si="6"/>
        <v>60</v>
      </c>
      <c r="S102" s="4852"/>
    </row>
    <row r="103" spans="1:19">
      <c r="A103" s="76" t="s">
        <v>459</v>
      </c>
      <c r="B103" s="94" t="s">
        <v>466</v>
      </c>
      <c r="C103" s="4843"/>
      <c r="D103" s="4833"/>
      <c r="E103" s="65"/>
      <c r="F103" s="65"/>
      <c r="G103" s="65"/>
      <c r="H103" s="65"/>
      <c r="I103" s="201" t="s">
        <v>114</v>
      </c>
      <c r="J103" s="109" t="s">
        <v>115</v>
      </c>
      <c r="K103" s="15">
        <v>30</v>
      </c>
      <c r="L103" s="124"/>
      <c r="M103" s="125"/>
      <c r="N103" s="15" t="s">
        <v>80</v>
      </c>
      <c r="O103" s="126"/>
      <c r="P103" s="15">
        <v>60</v>
      </c>
      <c r="Q103" s="15">
        <v>1</v>
      </c>
      <c r="R103" s="127">
        <f t="shared" si="6"/>
        <v>60</v>
      </c>
      <c r="S103" s="4852"/>
    </row>
    <row r="104" spans="1:19">
      <c r="A104" s="76" t="s">
        <v>459</v>
      </c>
      <c r="B104" s="94" t="s">
        <v>466</v>
      </c>
      <c r="C104" s="4843"/>
      <c r="D104" s="4833"/>
      <c r="E104" s="65"/>
      <c r="F104" s="65"/>
      <c r="G104" s="65"/>
      <c r="H104" s="65"/>
      <c r="I104" s="201" t="s">
        <v>116</v>
      </c>
      <c r="J104" s="109" t="s">
        <v>117</v>
      </c>
      <c r="K104" s="15">
        <v>30</v>
      </c>
      <c r="L104" s="124"/>
      <c r="M104" s="125"/>
      <c r="N104" s="15" t="s">
        <v>80</v>
      </c>
      <c r="O104" s="126"/>
      <c r="P104" s="15">
        <v>60</v>
      </c>
      <c r="Q104" s="15">
        <v>1</v>
      </c>
      <c r="R104" s="127">
        <f t="shared" si="6"/>
        <v>60</v>
      </c>
      <c r="S104" s="4852"/>
    </row>
    <row r="105" spans="1:19">
      <c r="A105" s="76" t="s">
        <v>459</v>
      </c>
      <c r="B105" s="94" t="s">
        <v>466</v>
      </c>
      <c r="C105" s="4843"/>
      <c r="D105" s="4833"/>
      <c r="E105" s="65"/>
      <c r="F105" s="65"/>
      <c r="G105" s="65"/>
      <c r="H105" s="65"/>
      <c r="I105" s="201" t="s">
        <v>116</v>
      </c>
      <c r="J105" s="109" t="s">
        <v>118</v>
      </c>
      <c r="K105" s="15">
        <v>30</v>
      </c>
      <c r="L105" s="124"/>
      <c r="M105" s="125"/>
      <c r="N105" s="15" t="s">
        <v>80</v>
      </c>
      <c r="O105" s="126"/>
      <c r="P105" s="15">
        <v>60</v>
      </c>
      <c r="Q105" s="15">
        <v>1</v>
      </c>
      <c r="R105" s="127">
        <f t="shared" si="6"/>
        <v>60</v>
      </c>
      <c r="S105" s="4852"/>
    </row>
    <row r="106" spans="1:19">
      <c r="A106" s="76" t="s">
        <v>459</v>
      </c>
      <c r="B106" s="94" t="s">
        <v>466</v>
      </c>
      <c r="C106" s="4843"/>
      <c r="D106" s="4833"/>
      <c r="E106" s="65"/>
      <c r="F106" s="65"/>
      <c r="G106" s="65"/>
      <c r="H106" s="65"/>
      <c r="I106" s="201" t="s">
        <v>116</v>
      </c>
      <c r="J106" s="109" t="s">
        <v>119</v>
      </c>
      <c r="K106" s="15">
        <v>30</v>
      </c>
      <c r="L106" s="124"/>
      <c r="M106" s="125"/>
      <c r="N106" s="15" t="s">
        <v>80</v>
      </c>
      <c r="O106" s="126"/>
      <c r="P106" s="15">
        <v>60</v>
      </c>
      <c r="Q106" s="15">
        <v>1</v>
      </c>
      <c r="R106" s="127">
        <f t="shared" si="6"/>
        <v>60</v>
      </c>
      <c r="S106" s="4852"/>
    </row>
    <row r="107" spans="1:19" ht="13.5" thickBot="1">
      <c r="A107" s="76" t="s">
        <v>459</v>
      </c>
      <c r="B107" s="94" t="s">
        <v>466</v>
      </c>
      <c r="C107" s="4844"/>
      <c r="D107" s="4834"/>
      <c r="E107" s="149"/>
      <c r="F107" s="149"/>
      <c r="G107" s="149"/>
      <c r="H107" s="149"/>
      <c r="I107" s="220" t="s">
        <v>120</v>
      </c>
      <c r="J107" s="118" t="s">
        <v>121</v>
      </c>
      <c r="K107" s="182">
        <v>30</v>
      </c>
      <c r="L107" s="192"/>
      <c r="M107" s="193"/>
      <c r="N107" s="182" t="s">
        <v>80</v>
      </c>
      <c r="O107" s="194"/>
      <c r="P107" s="182">
        <v>60</v>
      </c>
      <c r="Q107" s="182">
        <v>1</v>
      </c>
      <c r="R107" s="195">
        <f t="shared" si="6"/>
        <v>60</v>
      </c>
      <c r="S107" s="4852"/>
    </row>
    <row r="108" spans="1:19" ht="13.5" thickBot="1">
      <c r="A108" s="212" t="s">
        <v>459</v>
      </c>
      <c r="B108" s="213" t="s">
        <v>466</v>
      </c>
      <c r="C108" s="793">
        <v>357443</v>
      </c>
      <c r="D108" s="798">
        <v>1510</v>
      </c>
      <c r="E108" s="383"/>
      <c r="F108" s="383"/>
      <c r="G108" s="383"/>
      <c r="H108" s="214"/>
      <c r="I108" s="215" t="s">
        <v>123</v>
      </c>
      <c r="J108" s="215" t="s">
        <v>124</v>
      </c>
      <c r="K108" s="216">
        <v>120</v>
      </c>
      <c r="L108" s="217"/>
      <c r="M108" s="218"/>
      <c r="N108" s="216" t="s">
        <v>80</v>
      </c>
      <c r="O108" s="216"/>
      <c r="P108" s="216">
        <v>60</v>
      </c>
      <c r="Q108" s="216">
        <v>2</v>
      </c>
      <c r="R108" s="219">
        <f t="shared" si="6"/>
        <v>120</v>
      </c>
      <c r="S108" s="210" t="s">
        <v>383</v>
      </c>
    </row>
    <row r="109" spans="1:19">
      <c r="A109" s="76" t="s">
        <v>459</v>
      </c>
      <c r="B109" s="94" t="s">
        <v>466</v>
      </c>
      <c r="C109" s="4842">
        <v>357442</v>
      </c>
      <c r="D109" s="4832">
        <v>1513</v>
      </c>
      <c r="E109" s="150"/>
      <c r="F109" s="150"/>
      <c r="G109" s="150"/>
      <c r="H109" s="150"/>
      <c r="I109" s="221" t="s">
        <v>130</v>
      </c>
      <c r="J109" s="123" t="s">
        <v>68</v>
      </c>
      <c r="K109" s="15">
        <v>180</v>
      </c>
      <c r="L109" s="124"/>
      <c r="M109" s="125"/>
      <c r="N109" s="15" t="s">
        <v>80</v>
      </c>
      <c r="O109" s="126"/>
      <c r="P109" s="15">
        <v>480</v>
      </c>
      <c r="Q109" s="15">
        <v>3</v>
      </c>
      <c r="R109" s="127">
        <f t="shared" si="6"/>
        <v>1440</v>
      </c>
      <c r="S109" s="4849" t="s">
        <v>384</v>
      </c>
    </row>
    <row r="110" spans="1:19" ht="13.5" thickBot="1">
      <c r="A110" s="76" t="s">
        <v>459</v>
      </c>
      <c r="B110" s="94" t="s">
        <v>466</v>
      </c>
      <c r="C110" s="4843"/>
      <c r="D110" s="4833"/>
      <c r="E110" s="65"/>
      <c r="F110" s="65"/>
      <c r="G110" s="65"/>
      <c r="H110" s="65"/>
      <c r="I110" s="201" t="s">
        <v>130</v>
      </c>
      <c r="J110" s="109" t="s">
        <v>131</v>
      </c>
      <c r="K110" s="15">
        <v>180</v>
      </c>
      <c r="L110" s="124"/>
      <c r="M110" s="125"/>
      <c r="N110" s="15" t="s">
        <v>80</v>
      </c>
      <c r="O110" s="126"/>
      <c r="P110" s="15">
        <v>480</v>
      </c>
      <c r="Q110" s="15">
        <v>3</v>
      </c>
      <c r="R110" s="127">
        <f t="shared" si="6"/>
        <v>1440</v>
      </c>
      <c r="S110" s="4850"/>
    </row>
    <row r="111" spans="1:19" ht="13.5" thickBot="1">
      <c r="A111" s="76" t="s">
        <v>459</v>
      </c>
      <c r="B111" s="94" t="s">
        <v>466</v>
      </c>
      <c r="C111" s="4845"/>
      <c r="D111" s="4836"/>
      <c r="E111" s="65"/>
      <c r="F111" s="65"/>
      <c r="G111" s="65"/>
      <c r="H111" s="65"/>
      <c r="I111" s="201" t="s">
        <v>130</v>
      </c>
      <c r="J111" s="109" t="s">
        <v>69</v>
      </c>
      <c r="K111" s="15">
        <v>180</v>
      </c>
      <c r="L111" s="124"/>
      <c r="M111" s="125"/>
      <c r="N111" s="15" t="s">
        <v>80</v>
      </c>
      <c r="O111" s="126"/>
      <c r="P111" s="15">
        <v>480</v>
      </c>
      <c r="Q111" s="15">
        <v>3</v>
      </c>
      <c r="R111" s="127">
        <f t="shared" si="6"/>
        <v>1440</v>
      </c>
      <c r="S111" s="210" t="s">
        <v>383</v>
      </c>
    </row>
    <row r="112" spans="1:19" ht="13.5" thickBot="1">
      <c r="A112" s="76" t="s">
        <v>459</v>
      </c>
      <c r="B112" s="94" t="s">
        <v>466</v>
      </c>
      <c r="C112" s="4846">
        <v>357440</v>
      </c>
      <c r="D112" s="4835">
        <v>1515</v>
      </c>
      <c r="E112" s="65"/>
      <c r="F112" s="65"/>
      <c r="G112" s="65"/>
      <c r="H112" s="65"/>
      <c r="I112" s="201" t="s">
        <v>136</v>
      </c>
      <c r="J112" s="109" t="s">
        <v>137</v>
      </c>
      <c r="K112" s="15">
        <v>180</v>
      </c>
      <c r="L112" s="124"/>
      <c r="M112" s="125"/>
      <c r="N112" s="15" t="s">
        <v>80</v>
      </c>
      <c r="O112" s="126"/>
      <c r="P112" s="15">
        <v>480</v>
      </c>
      <c r="Q112" s="15">
        <v>3</v>
      </c>
      <c r="R112" s="127">
        <f t="shared" si="6"/>
        <v>1440</v>
      </c>
      <c r="S112" s="210" t="s">
        <v>385</v>
      </c>
    </row>
    <row r="113" spans="1:19" ht="13.5" thickBot="1">
      <c r="A113" s="76" t="s">
        <v>459</v>
      </c>
      <c r="B113" s="94" t="s">
        <v>466</v>
      </c>
      <c r="C113" s="4845"/>
      <c r="D113" s="4836"/>
      <c r="E113" s="65"/>
      <c r="F113" s="65"/>
      <c r="G113" s="65"/>
      <c r="H113" s="65"/>
      <c r="I113" s="201" t="s">
        <v>136</v>
      </c>
      <c r="J113" s="109" t="s">
        <v>138</v>
      </c>
      <c r="K113" s="15">
        <v>180</v>
      </c>
      <c r="L113" s="124"/>
      <c r="M113" s="125"/>
      <c r="N113" s="15" t="s">
        <v>80</v>
      </c>
      <c r="O113" s="126"/>
      <c r="P113" s="15">
        <v>480</v>
      </c>
      <c r="Q113" s="15">
        <v>3</v>
      </c>
      <c r="R113" s="127">
        <f t="shared" si="6"/>
        <v>1440</v>
      </c>
      <c r="S113" s="210" t="s">
        <v>383</v>
      </c>
    </row>
    <row r="114" spans="1:19">
      <c r="A114" s="76" t="s">
        <v>459</v>
      </c>
      <c r="B114" s="94" t="s">
        <v>466</v>
      </c>
      <c r="C114" s="4846">
        <v>357441</v>
      </c>
      <c r="D114" s="4835">
        <v>1517</v>
      </c>
      <c r="E114" s="65"/>
      <c r="F114" s="65"/>
      <c r="G114" s="65"/>
      <c r="H114" s="65"/>
      <c r="I114" s="201" t="s">
        <v>144</v>
      </c>
      <c r="J114" s="109" t="s">
        <v>145</v>
      </c>
      <c r="K114" s="15">
        <v>180</v>
      </c>
      <c r="L114" s="124"/>
      <c r="M114" s="125"/>
      <c r="N114" s="15" t="s">
        <v>80</v>
      </c>
      <c r="O114" s="126"/>
      <c r="P114" s="15">
        <v>480</v>
      </c>
      <c r="Q114" s="15">
        <v>3</v>
      </c>
      <c r="R114" s="127">
        <f t="shared" si="6"/>
        <v>1440</v>
      </c>
      <c r="S114" s="4849" t="s">
        <v>385</v>
      </c>
    </row>
    <row r="115" spans="1:19" ht="13.5" thickBot="1">
      <c r="A115" s="76" t="s">
        <v>459</v>
      </c>
      <c r="B115" s="94" t="s">
        <v>466</v>
      </c>
      <c r="C115" s="4845"/>
      <c r="D115" s="4836"/>
      <c r="E115" s="65"/>
      <c r="F115" s="65"/>
      <c r="G115" s="65"/>
      <c r="H115" s="65"/>
      <c r="I115" s="201" t="s">
        <v>144</v>
      </c>
      <c r="J115" s="109" t="s">
        <v>146</v>
      </c>
      <c r="K115" s="15">
        <v>180</v>
      </c>
      <c r="L115" s="124"/>
      <c r="M115" s="125"/>
      <c r="N115" s="15" t="s">
        <v>80</v>
      </c>
      <c r="O115" s="126"/>
      <c r="P115" s="15">
        <v>480</v>
      </c>
      <c r="Q115" s="15">
        <v>3</v>
      </c>
      <c r="R115" s="127">
        <f t="shared" si="6"/>
        <v>1440</v>
      </c>
      <c r="S115" s="4850"/>
    </row>
    <row r="116" spans="1:19" ht="13.5" thickBot="1">
      <c r="A116" s="76" t="s">
        <v>459</v>
      </c>
      <c r="B116" s="94" t="s">
        <v>466</v>
      </c>
      <c r="C116" s="4846">
        <v>357444</v>
      </c>
      <c r="D116" s="4835">
        <v>1518</v>
      </c>
      <c r="E116" s="65"/>
      <c r="F116" s="65"/>
      <c r="G116" s="65"/>
      <c r="H116" s="65"/>
      <c r="I116" s="201" t="s">
        <v>147</v>
      </c>
      <c r="J116" s="109" t="s">
        <v>148</v>
      </c>
      <c r="K116" s="15">
        <v>180</v>
      </c>
      <c r="L116" s="124"/>
      <c r="M116" s="125"/>
      <c r="N116" s="15" t="s">
        <v>80</v>
      </c>
      <c r="O116" s="126"/>
      <c r="P116" s="15">
        <v>480</v>
      </c>
      <c r="Q116" s="15">
        <v>3</v>
      </c>
      <c r="R116" s="127">
        <f t="shared" si="6"/>
        <v>1440</v>
      </c>
      <c r="S116" s="210" t="s">
        <v>384</v>
      </c>
    </row>
    <row r="117" spans="1:19" ht="13.5" thickBot="1">
      <c r="A117" s="148" t="s">
        <v>459</v>
      </c>
      <c r="B117" s="95" t="s">
        <v>466</v>
      </c>
      <c r="C117" s="4844"/>
      <c r="D117" s="4834"/>
      <c r="E117" s="139"/>
      <c r="F117" s="139"/>
      <c r="G117" s="139"/>
      <c r="H117" s="139"/>
      <c r="I117" s="208" t="s">
        <v>147</v>
      </c>
      <c r="J117" s="116" t="s">
        <v>149</v>
      </c>
      <c r="K117" s="222">
        <v>180</v>
      </c>
      <c r="L117" s="197"/>
      <c r="M117" s="198"/>
      <c r="N117" s="222" t="s">
        <v>80</v>
      </c>
      <c r="O117" s="199"/>
      <c r="P117" s="222">
        <v>480</v>
      </c>
      <c r="Q117" s="222">
        <v>3</v>
      </c>
      <c r="R117" s="200">
        <f t="shared" si="6"/>
        <v>1440</v>
      </c>
      <c r="S117" s="210" t="s">
        <v>383</v>
      </c>
    </row>
    <row r="118" spans="1:19">
      <c r="A118" s="75" t="s">
        <v>459</v>
      </c>
      <c r="B118" s="93" t="s">
        <v>467</v>
      </c>
      <c r="C118" s="4842">
        <v>357445</v>
      </c>
      <c r="D118" s="4832">
        <v>1519</v>
      </c>
      <c r="E118" s="138"/>
      <c r="F118" s="138"/>
      <c r="G118" s="138"/>
      <c r="H118" s="138"/>
      <c r="I118" s="206" t="s">
        <v>132</v>
      </c>
      <c r="J118" s="28" t="s">
        <v>153</v>
      </c>
      <c r="K118" s="26">
        <v>30</v>
      </c>
      <c r="L118" s="58"/>
      <c r="M118" s="26"/>
      <c r="N118" s="26" t="s">
        <v>80</v>
      </c>
      <c r="O118" s="26"/>
      <c r="P118" s="26">
        <v>60</v>
      </c>
      <c r="Q118" s="26">
        <v>1</v>
      </c>
      <c r="R118" s="79">
        <f t="shared" ref="R118:R154" si="7">P118*Q118</f>
        <v>60</v>
      </c>
      <c r="S118" s="4851" t="s">
        <v>383</v>
      </c>
    </row>
    <row r="119" spans="1:19">
      <c r="A119" s="76" t="s">
        <v>459</v>
      </c>
      <c r="B119" s="94" t="s">
        <v>467</v>
      </c>
      <c r="C119" s="4843"/>
      <c r="D119" s="4833"/>
      <c r="E119" s="65"/>
      <c r="F119" s="65"/>
      <c r="G119" s="65"/>
      <c r="H119" s="65"/>
      <c r="I119" s="221" t="s">
        <v>132</v>
      </c>
      <c r="J119" s="8" t="s">
        <v>154</v>
      </c>
      <c r="K119" s="13">
        <v>30</v>
      </c>
      <c r="L119" s="33"/>
      <c r="M119" s="13"/>
      <c r="N119" s="13" t="s">
        <v>80</v>
      </c>
      <c r="O119" s="13"/>
      <c r="P119" s="13">
        <v>60</v>
      </c>
      <c r="Q119" s="13">
        <v>1</v>
      </c>
      <c r="R119" s="81">
        <f t="shared" si="7"/>
        <v>60</v>
      </c>
      <c r="S119" s="4852"/>
    </row>
    <row r="120" spans="1:19">
      <c r="A120" s="76" t="s">
        <v>459</v>
      </c>
      <c r="B120" s="94" t="s">
        <v>467</v>
      </c>
      <c r="C120" s="4843"/>
      <c r="D120" s="4833"/>
      <c r="E120" s="65"/>
      <c r="F120" s="65"/>
      <c r="G120" s="65"/>
      <c r="H120" s="65"/>
      <c r="I120" s="144" t="s">
        <v>155</v>
      </c>
      <c r="J120" s="8" t="s">
        <v>156</v>
      </c>
      <c r="K120" s="13">
        <v>30</v>
      </c>
      <c r="L120" s="33"/>
      <c r="M120" s="13"/>
      <c r="N120" s="13" t="s">
        <v>80</v>
      </c>
      <c r="O120" s="13"/>
      <c r="P120" s="13">
        <v>60</v>
      </c>
      <c r="Q120" s="13">
        <v>1</v>
      </c>
      <c r="R120" s="81">
        <f t="shared" si="7"/>
        <v>60</v>
      </c>
      <c r="S120" s="4852"/>
    </row>
    <row r="121" spans="1:19">
      <c r="A121" s="76" t="s">
        <v>459</v>
      </c>
      <c r="B121" s="94" t="s">
        <v>467</v>
      </c>
      <c r="C121" s="4843"/>
      <c r="D121" s="4833"/>
      <c r="E121" s="65"/>
      <c r="F121" s="65"/>
      <c r="G121" s="65"/>
      <c r="H121" s="65"/>
      <c r="I121" s="144" t="s">
        <v>157</v>
      </c>
      <c r="J121" s="8" t="s">
        <v>158</v>
      </c>
      <c r="K121" s="13">
        <v>30</v>
      </c>
      <c r="L121" s="33"/>
      <c r="M121" s="13"/>
      <c r="N121" s="13" t="s">
        <v>80</v>
      </c>
      <c r="O121" s="13"/>
      <c r="P121" s="13">
        <v>60</v>
      </c>
      <c r="Q121" s="13">
        <v>1</v>
      </c>
      <c r="R121" s="81">
        <f t="shared" si="7"/>
        <v>60</v>
      </c>
      <c r="S121" s="4852"/>
    </row>
    <row r="122" spans="1:19">
      <c r="A122" s="76" t="s">
        <v>459</v>
      </c>
      <c r="B122" s="94" t="s">
        <v>467</v>
      </c>
      <c r="C122" s="4843"/>
      <c r="D122" s="4833"/>
      <c r="E122" s="65"/>
      <c r="F122" s="65"/>
      <c r="G122" s="65"/>
      <c r="H122" s="65"/>
      <c r="I122" s="4803" t="s">
        <v>159</v>
      </c>
      <c r="J122" s="8" t="s">
        <v>160</v>
      </c>
      <c r="K122" s="13">
        <v>30</v>
      </c>
      <c r="L122" s="33"/>
      <c r="M122" s="13"/>
      <c r="N122" s="13" t="s">
        <v>80</v>
      </c>
      <c r="O122" s="13"/>
      <c r="P122" s="13">
        <v>60</v>
      </c>
      <c r="Q122" s="13">
        <v>1</v>
      </c>
      <c r="R122" s="81">
        <f t="shared" si="7"/>
        <v>60</v>
      </c>
      <c r="S122" s="4852"/>
    </row>
    <row r="123" spans="1:19">
      <c r="A123" s="76" t="s">
        <v>459</v>
      </c>
      <c r="B123" s="94" t="s">
        <v>467</v>
      </c>
      <c r="C123" s="4843"/>
      <c r="D123" s="4833"/>
      <c r="E123" s="65"/>
      <c r="F123" s="65"/>
      <c r="G123" s="65"/>
      <c r="H123" s="65"/>
      <c r="I123" s="4804"/>
      <c r="J123" s="8" t="s">
        <v>161</v>
      </c>
      <c r="K123" s="13">
        <v>30</v>
      </c>
      <c r="L123" s="33"/>
      <c r="M123" s="13"/>
      <c r="N123" s="13" t="s">
        <v>80</v>
      </c>
      <c r="O123" s="13"/>
      <c r="P123" s="13">
        <v>60</v>
      </c>
      <c r="Q123" s="13">
        <v>1</v>
      </c>
      <c r="R123" s="81">
        <f t="shared" si="7"/>
        <v>60</v>
      </c>
      <c r="S123" s="4852"/>
    </row>
    <row r="124" spans="1:19" ht="13.5" thickBot="1">
      <c r="A124" s="148" t="s">
        <v>459</v>
      </c>
      <c r="B124" s="95" t="s">
        <v>467</v>
      </c>
      <c r="C124" s="4844"/>
      <c r="D124" s="4834"/>
      <c r="E124" s="139"/>
      <c r="F124" s="139"/>
      <c r="G124" s="139"/>
      <c r="H124" s="139"/>
      <c r="I124" s="141" t="s">
        <v>120</v>
      </c>
      <c r="J124" s="11" t="s">
        <v>162</v>
      </c>
      <c r="K124" s="16">
        <v>30</v>
      </c>
      <c r="L124" s="54"/>
      <c r="M124" s="16"/>
      <c r="N124" s="16" t="s">
        <v>80</v>
      </c>
      <c r="O124" s="16"/>
      <c r="P124" s="16">
        <v>60</v>
      </c>
      <c r="Q124" s="16">
        <v>1</v>
      </c>
      <c r="R124" s="89">
        <f t="shared" si="7"/>
        <v>60</v>
      </c>
      <c r="S124" s="4853"/>
    </row>
    <row r="125" spans="1:19">
      <c r="A125" s="75" t="s">
        <v>459</v>
      </c>
      <c r="B125" s="93" t="s">
        <v>467</v>
      </c>
      <c r="C125" s="4842">
        <v>357446</v>
      </c>
      <c r="D125" s="4832">
        <v>1520</v>
      </c>
      <c r="E125" s="138"/>
      <c r="F125" s="138"/>
      <c r="G125" s="138"/>
      <c r="H125" s="138"/>
      <c r="I125" s="205" t="s">
        <v>132</v>
      </c>
      <c r="J125" s="28" t="s">
        <v>164</v>
      </c>
      <c r="K125" s="26">
        <v>180</v>
      </c>
      <c r="L125" s="58"/>
      <c r="M125" s="26"/>
      <c r="N125" s="26" t="s">
        <v>80</v>
      </c>
      <c r="O125" s="26"/>
      <c r="P125" s="26">
        <v>360</v>
      </c>
      <c r="Q125" s="26">
        <v>3</v>
      </c>
      <c r="R125" s="79">
        <f t="shared" si="7"/>
        <v>1080</v>
      </c>
      <c r="S125" s="4851" t="s">
        <v>385</v>
      </c>
    </row>
    <row r="126" spans="1:19">
      <c r="A126" s="76" t="s">
        <v>459</v>
      </c>
      <c r="B126" s="94" t="s">
        <v>467</v>
      </c>
      <c r="C126" s="4843"/>
      <c r="D126" s="4833"/>
      <c r="E126" s="65"/>
      <c r="F126" s="65"/>
      <c r="G126" s="65"/>
      <c r="H126" s="65"/>
      <c r="I126" s="201" t="s">
        <v>132</v>
      </c>
      <c r="J126" s="8" t="s">
        <v>165</v>
      </c>
      <c r="K126" s="13">
        <v>180</v>
      </c>
      <c r="L126" s="33"/>
      <c r="M126" s="13"/>
      <c r="N126" s="13" t="s">
        <v>80</v>
      </c>
      <c r="O126" s="13"/>
      <c r="P126" s="13">
        <v>360</v>
      </c>
      <c r="Q126" s="13">
        <v>3</v>
      </c>
      <c r="R126" s="81">
        <f t="shared" si="7"/>
        <v>1080</v>
      </c>
      <c r="S126" s="4849"/>
    </row>
    <row r="127" spans="1:19" ht="13.5" thickBot="1">
      <c r="A127" s="76" t="s">
        <v>459</v>
      </c>
      <c r="B127" s="94" t="s">
        <v>467</v>
      </c>
      <c r="C127" s="4843"/>
      <c r="D127" s="4833"/>
      <c r="E127" s="65"/>
      <c r="F127" s="65"/>
      <c r="G127" s="65"/>
      <c r="H127" s="65"/>
      <c r="I127" s="201" t="s">
        <v>132</v>
      </c>
      <c r="J127" s="8" t="s">
        <v>166</v>
      </c>
      <c r="K127" s="13">
        <v>180</v>
      </c>
      <c r="L127" s="33"/>
      <c r="M127" s="13"/>
      <c r="N127" s="13" t="s">
        <v>80</v>
      </c>
      <c r="O127" s="13"/>
      <c r="P127" s="13">
        <v>360</v>
      </c>
      <c r="Q127" s="13">
        <v>3</v>
      </c>
      <c r="R127" s="81">
        <f t="shared" si="7"/>
        <v>1080</v>
      </c>
      <c r="S127" s="4850"/>
    </row>
    <row r="128" spans="1:19" ht="13.5" thickBot="1">
      <c r="A128" s="76" t="s">
        <v>459</v>
      </c>
      <c r="B128" s="94" t="s">
        <v>467</v>
      </c>
      <c r="C128" s="4845"/>
      <c r="D128" s="4836"/>
      <c r="E128" s="65"/>
      <c r="F128" s="65"/>
      <c r="G128" s="65"/>
      <c r="H128" s="65"/>
      <c r="I128" s="201" t="s">
        <v>132</v>
      </c>
      <c r="J128" s="8" t="s">
        <v>167</v>
      </c>
      <c r="K128" s="13">
        <v>180</v>
      </c>
      <c r="L128" s="33"/>
      <c r="M128" s="13"/>
      <c r="N128" s="13" t="s">
        <v>80</v>
      </c>
      <c r="O128" s="13"/>
      <c r="P128" s="13">
        <v>360</v>
      </c>
      <c r="Q128" s="13">
        <v>3</v>
      </c>
      <c r="R128" s="81">
        <f t="shared" si="7"/>
        <v>1080</v>
      </c>
      <c r="S128" s="210" t="s">
        <v>383</v>
      </c>
    </row>
    <row r="129" spans="1:19">
      <c r="A129" s="76" t="s">
        <v>459</v>
      </c>
      <c r="B129" s="94" t="s">
        <v>467</v>
      </c>
      <c r="C129" s="4846">
        <v>357447</v>
      </c>
      <c r="D129" s="4835">
        <v>1521</v>
      </c>
      <c r="E129" s="65"/>
      <c r="F129" s="65"/>
      <c r="G129" s="65"/>
      <c r="H129" s="65"/>
      <c r="I129" s="201" t="s">
        <v>155</v>
      </c>
      <c r="J129" s="8" t="s">
        <v>168</v>
      </c>
      <c r="K129" s="13">
        <v>180</v>
      </c>
      <c r="L129" s="33"/>
      <c r="M129" s="13"/>
      <c r="N129" s="13" t="s">
        <v>80</v>
      </c>
      <c r="O129" s="13"/>
      <c r="P129" s="13">
        <v>360</v>
      </c>
      <c r="Q129" s="13">
        <v>3</v>
      </c>
      <c r="R129" s="81">
        <f t="shared" si="7"/>
        <v>1080</v>
      </c>
      <c r="S129" s="4851" t="s">
        <v>385</v>
      </c>
    </row>
    <row r="130" spans="1:19">
      <c r="A130" s="76" t="s">
        <v>459</v>
      </c>
      <c r="B130" s="94" t="s">
        <v>467</v>
      </c>
      <c r="C130" s="4845"/>
      <c r="D130" s="4836"/>
      <c r="E130" s="65"/>
      <c r="F130" s="65"/>
      <c r="G130" s="65"/>
      <c r="H130" s="65"/>
      <c r="I130" s="201" t="s">
        <v>155</v>
      </c>
      <c r="J130" s="8" t="s">
        <v>169</v>
      </c>
      <c r="K130" s="13">
        <v>180</v>
      </c>
      <c r="L130" s="33"/>
      <c r="M130" s="13"/>
      <c r="N130" s="13" t="s">
        <v>80</v>
      </c>
      <c r="O130" s="13"/>
      <c r="P130" s="13">
        <v>360</v>
      </c>
      <c r="Q130" s="13">
        <v>3</v>
      </c>
      <c r="R130" s="81">
        <f t="shared" si="7"/>
        <v>1080</v>
      </c>
      <c r="S130" s="4849"/>
    </row>
    <row r="131" spans="1:19">
      <c r="A131" s="76" t="s">
        <v>459</v>
      </c>
      <c r="B131" s="94" t="s">
        <v>467</v>
      </c>
      <c r="C131" s="4846">
        <v>357448</v>
      </c>
      <c r="D131" s="4835">
        <v>1522</v>
      </c>
      <c r="E131" s="65"/>
      <c r="F131" s="65"/>
      <c r="G131" s="65"/>
      <c r="H131" s="65"/>
      <c r="I131" s="201" t="s">
        <v>170</v>
      </c>
      <c r="J131" s="8" t="s">
        <v>171</v>
      </c>
      <c r="K131" s="13">
        <v>365</v>
      </c>
      <c r="L131" s="33"/>
      <c r="M131" s="13"/>
      <c r="N131" s="13" t="s">
        <v>80</v>
      </c>
      <c r="O131" s="13"/>
      <c r="P131" s="13">
        <v>480</v>
      </c>
      <c r="Q131" s="13">
        <v>3</v>
      </c>
      <c r="R131" s="81">
        <f t="shared" si="7"/>
        <v>1440</v>
      </c>
      <c r="S131" s="4849"/>
    </row>
    <row r="132" spans="1:19">
      <c r="A132" s="76" t="s">
        <v>459</v>
      </c>
      <c r="B132" s="94" t="s">
        <v>467</v>
      </c>
      <c r="C132" s="4843"/>
      <c r="D132" s="4833"/>
      <c r="E132" s="65"/>
      <c r="F132" s="65"/>
      <c r="G132" s="65"/>
      <c r="H132" s="65"/>
      <c r="I132" s="201" t="s">
        <v>170</v>
      </c>
      <c r="J132" s="8" t="s">
        <v>172</v>
      </c>
      <c r="K132" s="13">
        <v>365</v>
      </c>
      <c r="L132" s="33"/>
      <c r="M132" s="13"/>
      <c r="N132" s="13" t="s">
        <v>80</v>
      </c>
      <c r="O132" s="13"/>
      <c r="P132" s="13">
        <v>480</v>
      </c>
      <c r="Q132" s="13">
        <v>3</v>
      </c>
      <c r="R132" s="81">
        <f t="shared" si="7"/>
        <v>1440</v>
      </c>
      <c r="S132" s="4849"/>
    </row>
    <row r="133" spans="1:19" ht="13.5" thickBot="1">
      <c r="A133" s="76" t="s">
        <v>459</v>
      </c>
      <c r="B133" s="94" t="s">
        <v>467</v>
      </c>
      <c r="C133" s="4843"/>
      <c r="D133" s="4833"/>
      <c r="E133" s="65"/>
      <c r="F133" s="65"/>
      <c r="G133" s="65"/>
      <c r="H133" s="65"/>
      <c r="I133" s="201" t="s">
        <v>170</v>
      </c>
      <c r="J133" s="8" t="s">
        <v>173</v>
      </c>
      <c r="K133" s="13">
        <v>365</v>
      </c>
      <c r="L133" s="33"/>
      <c r="M133" s="13"/>
      <c r="N133" s="13" t="s">
        <v>80</v>
      </c>
      <c r="O133" s="13"/>
      <c r="P133" s="13">
        <v>480</v>
      </c>
      <c r="Q133" s="13">
        <v>3</v>
      </c>
      <c r="R133" s="81">
        <f t="shared" si="7"/>
        <v>1440</v>
      </c>
      <c r="S133" s="4850"/>
    </row>
    <row r="134" spans="1:19">
      <c r="A134" s="76" t="s">
        <v>459</v>
      </c>
      <c r="B134" s="94" t="s">
        <v>467</v>
      </c>
      <c r="C134" s="4843"/>
      <c r="D134" s="4833"/>
      <c r="E134" s="65"/>
      <c r="F134" s="65"/>
      <c r="G134" s="65"/>
      <c r="H134" s="65"/>
      <c r="I134" s="201" t="s">
        <v>170</v>
      </c>
      <c r="J134" s="8" t="s">
        <v>174</v>
      </c>
      <c r="K134" s="13">
        <v>365</v>
      </c>
      <c r="L134" s="33"/>
      <c r="M134" s="13"/>
      <c r="N134" s="13" t="s">
        <v>80</v>
      </c>
      <c r="O134" s="13"/>
      <c r="P134" s="13">
        <v>480</v>
      </c>
      <c r="Q134" s="13">
        <v>3</v>
      </c>
      <c r="R134" s="81">
        <f t="shared" si="7"/>
        <v>1440</v>
      </c>
      <c r="S134" s="4851" t="s">
        <v>383</v>
      </c>
    </row>
    <row r="135" spans="1:19" ht="13.5" thickBot="1">
      <c r="A135" s="76" t="s">
        <v>459</v>
      </c>
      <c r="B135" s="94" t="s">
        <v>467</v>
      </c>
      <c r="C135" s="4845"/>
      <c r="D135" s="4836"/>
      <c r="E135" s="65"/>
      <c r="F135" s="65"/>
      <c r="G135" s="65"/>
      <c r="H135" s="65"/>
      <c r="I135" s="201" t="s">
        <v>170</v>
      </c>
      <c r="J135" s="8" t="s">
        <v>175</v>
      </c>
      <c r="K135" s="13">
        <v>365</v>
      </c>
      <c r="L135" s="33"/>
      <c r="M135" s="13"/>
      <c r="N135" s="13" t="s">
        <v>80</v>
      </c>
      <c r="O135" s="13"/>
      <c r="P135" s="13">
        <v>480</v>
      </c>
      <c r="Q135" s="13">
        <v>3</v>
      </c>
      <c r="R135" s="81">
        <f t="shared" si="7"/>
        <v>1440</v>
      </c>
      <c r="S135" s="4850"/>
    </row>
    <row r="136" spans="1:19" ht="13.5" thickBot="1">
      <c r="A136" s="76" t="s">
        <v>459</v>
      </c>
      <c r="B136" s="94" t="s">
        <v>467</v>
      </c>
      <c r="C136" s="4846">
        <v>357449</v>
      </c>
      <c r="D136" s="4835">
        <v>1523</v>
      </c>
      <c r="E136" s="65"/>
      <c r="F136" s="65"/>
      <c r="G136" s="65"/>
      <c r="H136" s="65"/>
      <c r="I136" s="201" t="s">
        <v>176</v>
      </c>
      <c r="J136" s="8" t="s">
        <v>177</v>
      </c>
      <c r="K136" s="13">
        <v>120</v>
      </c>
      <c r="L136" s="33"/>
      <c r="M136" s="13"/>
      <c r="N136" s="13" t="s">
        <v>80</v>
      </c>
      <c r="O136" s="13"/>
      <c r="P136" s="13">
        <v>480</v>
      </c>
      <c r="Q136" s="13">
        <v>3</v>
      </c>
      <c r="R136" s="81">
        <f t="shared" si="7"/>
        <v>1440</v>
      </c>
      <c r="S136" s="209" t="s">
        <v>385</v>
      </c>
    </row>
    <row r="137" spans="1:19">
      <c r="A137" s="76" t="s">
        <v>459</v>
      </c>
      <c r="B137" s="94" t="s">
        <v>467</v>
      </c>
      <c r="C137" s="4843"/>
      <c r="D137" s="4833"/>
      <c r="E137" s="65"/>
      <c r="F137" s="65"/>
      <c r="G137" s="65"/>
      <c r="H137" s="65"/>
      <c r="I137" s="201" t="s">
        <v>176</v>
      </c>
      <c r="J137" s="8" t="s">
        <v>174</v>
      </c>
      <c r="K137" s="13">
        <v>120</v>
      </c>
      <c r="L137" s="33"/>
      <c r="M137" s="13"/>
      <c r="N137" s="13" t="s">
        <v>80</v>
      </c>
      <c r="O137" s="13"/>
      <c r="P137" s="13">
        <v>480</v>
      </c>
      <c r="Q137" s="13">
        <v>3</v>
      </c>
      <c r="R137" s="81">
        <f t="shared" si="7"/>
        <v>1440</v>
      </c>
      <c r="S137" s="4851" t="s">
        <v>383</v>
      </c>
    </row>
    <row r="138" spans="1:19" ht="13.5" thickBot="1">
      <c r="A138" s="76" t="s">
        <v>459</v>
      </c>
      <c r="B138" s="94" t="s">
        <v>467</v>
      </c>
      <c r="C138" s="4845"/>
      <c r="D138" s="4836"/>
      <c r="E138" s="65"/>
      <c r="F138" s="65"/>
      <c r="G138" s="65"/>
      <c r="H138" s="65"/>
      <c r="I138" s="201" t="s">
        <v>176</v>
      </c>
      <c r="J138" s="8" t="s">
        <v>175</v>
      </c>
      <c r="K138" s="13">
        <v>120</v>
      </c>
      <c r="L138" s="33"/>
      <c r="M138" s="13"/>
      <c r="N138" s="13" t="s">
        <v>80</v>
      </c>
      <c r="O138" s="13"/>
      <c r="P138" s="13">
        <v>480</v>
      </c>
      <c r="Q138" s="13">
        <v>3</v>
      </c>
      <c r="R138" s="81">
        <f t="shared" si="7"/>
        <v>1440</v>
      </c>
      <c r="S138" s="4850"/>
    </row>
    <row r="139" spans="1:19" ht="13.5" thickBot="1">
      <c r="A139" s="76" t="s">
        <v>459</v>
      </c>
      <c r="B139" s="94" t="s">
        <v>467</v>
      </c>
      <c r="C139" s="4846">
        <v>357450</v>
      </c>
      <c r="D139" s="4835">
        <v>1530</v>
      </c>
      <c r="E139" s="65"/>
      <c r="F139" s="65"/>
      <c r="G139" s="65"/>
      <c r="H139" s="65"/>
      <c r="I139" s="201" t="s">
        <v>67</v>
      </c>
      <c r="J139" s="8" t="s">
        <v>68</v>
      </c>
      <c r="K139" s="13">
        <v>180</v>
      </c>
      <c r="L139" s="33"/>
      <c r="M139" s="13"/>
      <c r="N139" s="13" t="s">
        <v>80</v>
      </c>
      <c r="O139" s="13"/>
      <c r="P139" s="13">
        <v>120</v>
      </c>
      <c r="Q139" s="13">
        <v>2</v>
      </c>
      <c r="R139" s="81">
        <f t="shared" si="7"/>
        <v>240</v>
      </c>
      <c r="S139" s="210" t="s">
        <v>384</v>
      </c>
    </row>
    <row r="140" spans="1:19">
      <c r="A140" s="76" t="s">
        <v>459</v>
      </c>
      <c r="B140" s="94" t="s">
        <v>467</v>
      </c>
      <c r="C140" s="4843"/>
      <c r="D140" s="4833"/>
      <c r="E140" s="65"/>
      <c r="F140" s="65"/>
      <c r="G140" s="65"/>
      <c r="H140" s="65"/>
      <c r="I140" s="201" t="s">
        <v>67</v>
      </c>
      <c r="J140" s="8" t="s">
        <v>69</v>
      </c>
      <c r="K140" s="13">
        <v>180</v>
      </c>
      <c r="L140" s="33"/>
      <c r="M140" s="13"/>
      <c r="N140" s="13" t="s">
        <v>80</v>
      </c>
      <c r="O140" s="13"/>
      <c r="P140" s="13">
        <v>120</v>
      </c>
      <c r="Q140" s="13">
        <v>2</v>
      </c>
      <c r="R140" s="81">
        <f t="shared" si="7"/>
        <v>240</v>
      </c>
      <c r="S140" s="4851" t="s">
        <v>383</v>
      </c>
    </row>
    <row r="141" spans="1:19">
      <c r="A141" s="76" t="s">
        <v>459</v>
      </c>
      <c r="B141" s="94" t="s">
        <v>467</v>
      </c>
      <c r="C141" s="4843"/>
      <c r="D141" s="4833"/>
      <c r="E141" s="65"/>
      <c r="F141" s="65"/>
      <c r="G141" s="65"/>
      <c r="H141" s="65"/>
      <c r="I141" s="201" t="s">
        <v>67</v>
      </c>
      <c r="J141" s="8" t="s">
        <v>79</v>
      </c>
      <c r="K141" s="13">
        <v>180</v>
      </c>
      <c r="L141" s="33"/>
      <c r="M141" s="13"/>
      <c r="N141" s="13" t="s">
        <v>80</v>
      </c>
      <c r="O141" s="13"/>
      <c r="P141" s="13">
        <v>120</v>
      </c>
      <c r="Q141" s="13">
        <v>2</v>
      </c>
      <c r="R141" s="81">
        <f t="shared" si="7"/>
        <v>240</v>
      </c>
      <c r="S141" s="4849"/>
    </row>
    <row r="142" spans="1:19" ht="13.5" thickBot="1">
      <c r="A142" s="76" t="s">
        <v>459</v>
      </c>
      <c r="B142" s="94" t="s">
        <v>467</v>
      </c>
      <c r="C142" s="4844"/>
      <c r="D142" s="4834"/>
      <c r="E142" s="139"/>
      <c r="F142" s="139"/>
      <c r="G142" s="139"/>
      <c r="H142" s="139"/>
      <c r="I142" s="208" t="s">
        <v>67</v>
      </c>
      <c r="J142" s="11" t="s">
        <v>72</v>
      </c>
      <c r="K142" s="16">
        <v>180</v>
      </c>
      <c r="L142" s="54"/>
      <c r="M142" s="16"/>
      <c r="N142" s="16" t="s">
        <v>80</v>
      </c>
      <c r="O142" s="16"/>
      <c r="P142" s="16">
        <v>120</v>
      </c>
      <c r="Q142" s="16">
        <v>2</v>
      </c>
      <c r="R142" s="89">
        <f t="shared" si="7"/>
        <v>240</v>
      </c>
      <c r="S142" s="4850"/>
    </row>
    <row r="143" spans="1:19">
      <c r="A143" s="75" t="s">
        <v>459</v>
      </c>
      <c r="B143" s="93" t="s">
        <v>188</v>
      </c>
      <c r="C143" s="4842">
        <v>357451</v>
      </c>
      <c r="D143" s="4837">
        <v>1524</v>
      </c>
      <c r="E143" s="138"/>
      <c r="F143" s="138"/>
      <c r="G143" s="138"/>
      <c r="H143" s="174"/>
      <c r="I143" s="4227" t="s">
        <v>189</v>
      </c>
      <c r="J143" s="28" t="s">
        <v>190</v>
      </c>
      <c r="K143" s="26">
        <v>90</v>
      </c>
      <c r="L143" s="26"/>
      <c r="M143" s="26"/>
      <c r="N143" s="26" t="s">
        <v>80</v>
      </c>
      <c r="O143" s="26"/>
      <c r="P143" s="26">
        <v>480</v>
      </c>
      <c r="Q143" s="26">
        <v>2</v>
      </c>
      <c r="R143" s="79">
        <f t="shared" si="7"/>
        <v>960</v>
      </c>
      <c r="S143" s="4851" t="s">
        <v>383</v>
      </c>
    </row>
    <row r="144" spans="1:19">
      <c r="A144" s="76" t="s">
        <v>459</v>
      </c>
      <c r="B144" s="94" t="s">
        <v>75</v>
      </c>
      <c r="C144" s="4843"/>
      <c r="D144" s="4838"/>
      <c r="E144" s="65"/>
      <c r="F144" s="65"/>
      <c r="G144" s="65"/>
      <c r="H144" s="171"/>
      <c r="I144" s="4228"/>
      <c r="J144" s="8" t="s">
        <v>191</v>
      </c>
      <c r="K144" s="13">
        <v>90</v>
      </c>
      <c r="L144" s="13"/>
      <c r="M144" s="13"/>
      <c r="N144" s="13" t="s">
        <v>80</v>
      </c>
      <c r="O144" s="13"/>
      <c r="P144" s="13">
        <v>480</v>
      </c>
      <c r="Q144" s="13">
        <v>2</v>
      </c>
      <c r="R144" s="81">
        <f t="shared" si="7"/>
        <v>960</v>
      </c>
      <c r="S144" s="4849"/>
    </row>
    <row r="145" spans="1:19">
      <c r="A145" s="76" t="s">
        <v>459</v>
      </c>
      <c r="B145" s="94"/>
      <c r="C145" s="4843"/>
      <c r="D145" s="4838"/>
      <c r="E145" s="65"/>
      <c r="F145" s="65"/>
      <c r="G145" s="65"/>
      <c r="H145" s="171"/>
      <c r="I145" s="4228"/>
      <c r="J145" s="8" t="s">
        <v>192</v>
      </c>
      <c r="K145" s="13">
        <v>90</v>
      </c>
      <c r="L145" s="13"/>
      <c r="M145" s="13"/>
      <c r="N145" s="13" t="s">
        <v>80</v>
      </c>
      <c r="O145" s="13"/>
      <c r="P145" s="13">
        <v>480</v>
      </c>
      <c r="Q145" s="13">
        <v>2</v>
      </c>
      <c r="R145" s="81">
        <f t="shared" si="7"/>
        <v>960</v>
      </c>
      <c r="S145" s="4849"/>
    </row>
    <row r="146" spans="1:19">
      <c r="A146" s="76" t="s">
        <v>459</v>
      </c>
      <c r="B146" s="94"/>
      <c r="C146" s="4843"/>
      <c r="D146" s="4838"/>
      <c r="E146" s="65"/>
      <c r="F146" s="65"/>
      <c r="G146" s="65"/>
      <c r="H146" s="171"/>
      <c r="I146" s="4228"/>
      <c r="J146" s="8" t="s">
        <v>113</v>
      </c>
      <c r="K146" s="13">
        <v>90</v>
      </c>
      <c r="L146" s="13"/>
      <c r="M146" s="13"/>
      <c r="N146" s="13" t="s">
        <v>80</v>
      </c>
      <c r="O146" s="13"/>
      <c r="P146" s="13">
        <v>480</v>
      </c>
      <c r="Q146" s="13">
        <v>2</v>
      </c>
      <c r="R146" s="81">
        <f t="shared" si="7"/>
        <v>960</v>
      </c>
      <c r="S146" s="4849"/>
    </row>
    <row r="147" spans="1:19">
      <c r="A147" s="76" t="s">
        <v>459</v>
      </c>
      <c r="B147" s="94"/>
      <c r="C147" s="4843"/>
      <c r="D147" s="4838"/>
      <c r="E147" s="65"/>
      <c r="F147" s="65"/>
      <c r="G147" s="65"/>
      <c r="H147" s="171"/>
      <c r="I147" s="4228"/>
      <c r="J147" s="8" t="s">
        <v>193</v>
      </c>
      <c r="K147" s="13">
        <v>90</v>
      </c>
      <c r="L147" s="13"/>
      <c r="M147" s="13"/>
      <c r="N147" s="13" t="s">
        <v>80</v>
      </c>
      <c r="O147" s="13"/>
      <c r="P147" s="13">
        <v>480</v>
      </c>
      <c r="Q147" s="13">
        <v>2</v>
      </c>
      <c r="R147" s="81">
        <f t="shared" si="7"/>
        <v>960</v>
      </c>
      <c r="S147" s="4849"/>
    </row>
    <row r="148" spans="1:19" ht="13.5" thickBot="1">
      <c r="A148" s="148" t="s">
        <v>459</v>
      </c>
      <c r="B148" s="95"/>
      <c r="C148" s="4844"/>
      <c r="D148" s="4839"/>
      <c r="E148" s="139"/>
      <c r="F148" s="139"/>
      <c r="G148" s="139"/>
      <c r="H148" s="172"/>
      <c r="I148" s="4229"/>
      <c r="J148" s="11" t="s">
        <v>175</v>
      </c>
      <c r="K148" s="16">
        <v>90</v>
      </c>
      <c r="L148" s="16"/>
      <c r="M148" s="16"/>
      <c r="N148" s="16" t="s">
        <v>80</v>
      </c>
      <c r="O148" s="16"/>
      <c r="P148" s="16">
        <v>480</v>
      </c>
      <c r="Q148" s="16">
        <v>2</v>
      </c>
      <c r="R148" s="89">
        <f t="shared" si="7"/>
        <v>960</v>
      </c>
      <c r="S148" s="4850"/>
    </row>
    <row r="149" spans="1:19">
      <c r="A149" s="75" t="s">
        <v>459</v>
      </c>
      <c r="B149" s="93" t="s">
        <v>188</v>
      </c>
      <c r="C149" s="4842">
        <v>357452</v>
      </c>
      <c r="D149" s="4832">
        <v>1525</v>
      </c>
      <c r="E149" s="138"/>
      <c r="F149" s="138"/>
      <c r="G149" s="138"/>
      <c r="H149" s="174"/>
      <c r="I149" s="4227" t="s">
        <v>64</v>
      </c>
      <c r="J149" s="28" t="s">
        <v>194</v>
      </c>
      <c r="K149" s="26">
        <v>365</v>
      </c>
      <c r="L149" s="26"/>
      <c r="M149" s="26"/>
      <c r="N149" s="26" t="s">
        <v>80</v>
      </c>
      <c r="O149" s="26"/>
      <c r="P149" s="26">
        <v>120</v>
      </c>
      <c r="Q149" s="26">
        <v>2</v>
      </c>
      <c r="R149" s="79">
        <f t="shared" si="7"/>
        <v>240</v>
      </c>
      <c r="S149" s="4851" t="s">
        <v>383</v>
      </c>
    </row>
    <row r="150" spans="1:19">
      <c r="A150" s="76" t="s">
        <v>459</v>
      </c>
      <c r="B150" s="94" t="s">
        <v>129</v>
      </c>
      <c r="C150" s="4843"/>
      <c r="D150" s="4833"/>
      <c r="E150" s="65"/>
      <c r="F150" s="65"/>
      <c r="G150" s="65"/>
      <c r="H150" s="171"/>
      <c r="I150" s="4228"/>
      <c r="J150" s="8" t="s">
        <v>195</v>
      </c>
      <c r="K150" s="13">
        <v>365</v>
      </c>
      <c r="L150" s="13"/>
      <c r="M150" s="13"/>
      <c r="N150" s="13" t="s">
        <v>80</v>
      </c>
      <c r="O150" s="13"/>
      <c r="P150" s="13">
        <v>120</v>
      </c>
      <c r="Q150" s="13">
        <v>2</v>
      </c>
      <c r="R150" s="81">
        <f t="shared" si="7"/>
        <v>240</v>
      </c>
      <c r="S150" s="4849"/>
    </row>
    <row r="151" spans="1:19">
      <c r="A151" s="76" t="s">
        <v>459</v>
      </c>
      <c r="B151" s="94"/>
      <c r="C151" s="4843"/>
      <c r="D151" s="4833"/>
      <c r="E151" s="65"/>
      <c r="F151" s="65"/>
      <c r="G151" s="65"/>
      <c r="H151" s="171"/>
      <c r="I151" s="4228"/>
      <c r="J151" s="201" t="s">
        <v>196</v>
      </c>
      <c r="K151" s="13">
        <v>365</v>
      </c>
      <c r="L151" s="13"/>
      <c r="M151" s="13"/>
      <c r="N151" s="13" t="s">
        <v>80</v>
      </c>
      <c r="O151" s="13"/>
      <c r="P151" s="13">
        <v>120</v>
      </c>
      <c r="Q151" s="13">
        <v>2</v>
      </c>
      <c r="R151" s="81">
        <f t="shared" si="7"/>
        <v>240</v>
      </c>
      <c r="S151" s="4849"/>
    </row>
    <row r="152" spans="1:19" ht="13.5" thickBot="1">
      <c r="A152" s="76" t="s">
        <v>459</v>
      </c>
      <c r="B152" s="94"/>
      <c r="C152" s="4843"/>
      <c r="D152" s="4836"/>
      <c r="E152" s="65"/>
      <c r="F152" s="65"/>
      <c r="G152" s="65"/>
      <c r="H152" s="171"/>
      <c r="I152" s="4804"/>
      <c r="J152" s="8" t="s">
        <v>197</v>
      </c>
      <c r="K152" s="13">
        <v>365</v>
      </c>
      <c r="L152" s="13"/>
      <c r="M152" s="13"/>
      <c r="N152" s="13" t="s">
        <v>80</v>
      </c>
      <c r="O152" s="13"/>
      <c r="P152" s="13">
        <v>120</v>
      </c>
      <c r="Q152" s="13">
        <v>2</v>
      </c>
      <c r="R152" s="81">
        <f t="shared" si="7"/>
        <v>240</v>
      </c>
      <c r="S152" s="4850"/>
    </row>
    <row r="153" spans="1:19" ht="13.5" thickBot="1">
      <c r="A153" s="76" t="s">
        <v>459</v>
      </c>
      <c r="B153" s="94"/>
      <c r="C153" s="4843"/>
      <c r="D153" s="4835">
        <v>1530</v>
      </c>
      <c r="E153" s="65"/>
      <c r="F153" s="65"/>
      <c r="G153" s="65"/>
      <c r="H153" s="65"/>
      <c r="I153" s="4805" t="s">
        <v>67</v>
      </c>
      <c r="J153" s="8" t="s">
        <v>68</v>
      </c>
      <c r="K153" s="13">
        <v>180</v>
      </c>
      <c r="L153" s="33"/>
      <c r="M153" s="13"/>
      <c r="N153" s="13" t="s">
        <v>80</v>
      </c>
      <c r="O153" s="13"/>
      <c r="P153" s="13">
        <v>120</v>
      </c>
      <c r="Q153" s="13">
        <v>2</v>
      </c>
      <c r="R153" s="81">
        <f t="shared" si="7"/>
        <v>240</v>
      </c>
      <c r="S153" s="210" t="s">
        <v>384</v>
      </c>
    </row>
    <row r="154" spans="1:19">
      <c r="A154" s="76" t="s">
        <v>459</v>
      </c>
      <c r="B154" s="94"/>
      <c r="C154" s="4843"/>
      <c r="D154" s="4833"/>
      <c r="E154" s="65"/>
      <c r="F154" s="65"/>
      <c r="G154" s="65"/>
      <c r="H154" s="65"/>
      <c r="I154" s="4806"/>
      <c r="J154" s="8" t="s">
        <v>69</v>
      </c>
      <c r="K154" s="13">
        <v>180</v>
      </c>
      <c r="L154" s="33"/>
      <c r="M154" s="13"/>
      <c r="N154" s="13" t="s">
        <v>80</v>
      </c>
      <c r="O154" s="13"/>
      <c r="P154" s="13">
        <v>120</v>
      </c>
      <c r="Q154" s="13">
        <v>2</v>
      </c>
      <c r="R154" s="81">
        <f t="shared" si="7"/>
        <v>240</v>
      </c>
      <c r="S154" s="4851" t="s">
        <v>383</v>
      </c>
    </row>
    <row r="155" spans="1:19">
      <c r="A155" s="76" t="s">
        <v>459</v>
      </c>
      <c r="B155" s="94"/>
      <c r="C155" s="4843"/>
      <c r="D155" s="4833"/>
      <c r="E155" s="65"/>
      <c r="F155" s="65"/>
      <c r="G155" s="65"/>
      <c r="H155" s="65"/>
      <c r="I155" s="4806"/>
      <c r="J155" s="8" t="s">
        <v>79</v>
      </c>
      <c r="K155" s="13">
        <v>180</v>
      </c>
      <c r="L155" s="33"/>
      <c r="M155" s="13"/>
      <c r="N155" s="13" t="s">
        <v>80</v>
      </c>
      <c r="O155" s="13"/>
      <c r="P155" s="13">
        <v>120</v>
      </c>
      <c r="Q155" s="13">
        <v>2</v>
      </c>
      <c r="R155" s="81">
        <f t="shared" ref="R155:R172" si="8">P155*Q155</f>
        <v>240</v>
      </c>
      <c r="S155" s="4849"/>
    </row>
    <row r="156" spans="1:19" ht="13.5" thickBot="1">
      <c r="A156" s="148" t="s">
        <v>459</v>
      </c>
      <c r="B156" s="95"/>
      <c r="C156" s="4844"/>
      <c r="D156" s="4834"/>
      <c r="E156" s="139"/>
      <c r="F156" s="139"/>
      <c r="G156" s="139"/>
      <c r="H156" s="139"/>
      <c r="I156" s="4807"/>
      <c r="J156" s="11" t="s">
        <v>72</v>
      </c>
      <c r="K156" s="16">
        <v>180</v>
      </c>
      <c r="L156" s="54"/>
      <c r="M156" s="16"/>
      <c r="N156" s="16" t="s">
        <v>80</v>
      </c>
      <c r="O156" s="16"/>
      <c r="P156" s="16">
        <v>120</v>
      </c>
      <c r="Q156" s="16">
        <v>2</v>
      </c>
      <c r="R156" s="89">
        <f t="shared" si="8"/>
        <v>240</v>
      </c>
      <c r="S156" s="4850"/>
    </row>
    <row r="157" spans="1:19">
      <c r="A157" s="76" t="s">
        <v>459</v>
      </c>
      <c r="B157" s="94" t="s">
        <v>273</v>
      </c>
      <c r="C157" s="4842">
        <v>357800</v>
      </c>
      <c r="D157" s="4832">
        <v>1539</v>
      </c>
      <c r="E157" s="150"/>
      <c r="F157" s="150"/>
      <c r="G157" s="150"/>
      <c r="H157" s="173"/>
      <c r="I157" s="4228" t="s">
        <v>794</v>
      </c>
      <c r="J157" s="10" t="s">
        <v>274</v>
      </c>
      <c r="K157" s="15">
        <v>365</v>
      </c>
      <c r="L157" s="15"/>
      <c r="M157" s="15"/>
      <c r="N157" s="15" t="s">
        <v>80</v>
      </c>
      <c r="O157" s="15"/>
      <c r="P157" s="15">
        <v>30</v>
      </c>
      <c r="Q157" s="15">
        <v>1</v>
      </c>
      <c r="R157" s="155">
        <f t="shared" si="8"/>
        <v>30</v>
      </c>
      <c r="S157" s="4851" t="s">
        <v>383</v>
      </c>
    </row>
    <row r="158" spans="1:19">
      <c r="A158" s="76" t="s">
        <v>459</v>
      </c>
      <c r="B158" s="94" t="s">
        <v>75</v>
      </c>
      <c r="C158" s="4843"/>
      <c r="D158" s="4833"/>
      <c r="E158" s="65"/>
      <c r="F158" s="65"/>
      <c r="G158" s="65"/>
      <c r="H158" s="171"/>
      <c r="I158" s="4228"/>
      <c r="J158" s="8" t="s">
        <v>275</v>
      </c>
      <c r="K158" s="13">
        <v>365</v>
      </c>
      <c r="L158" s="13"/>
      <c r="M158" s="13"/>
      <c r="N158" s="13" t="s">
        <v>80</v>
      </c>
      <c r="O158" s="13"/>
      <c r="P158" s="13">
        <v>30</v>
      </c>
      <c r="Q158" s="13">
        <v>1</v>
      </c>
      <c r="R158" s="81">
        <f t="shared" si="8"/>
        <v>30</v>
      </c>
      <c r="S158" s="4849"/>
    </row>
    <row r="159" spans="1:19" ht="13.5" thickBot="1">
      <c r="A159" s="76" t="s">
        <v>459</v>
      </c>
      <c r="B159" s="94"/>
      <c r="C159" s="4847"/>
      <c r="D159" s="4841"/>
      <c r="E159" s="48"/>
      <c r="F159" s="48"/>
      <c r="G159" s="48"/>
      <c r="H159" s="187"/>
      <c r="I159" s="4855"/>
      <c r="J159" s="9" t="s">
        <v>276</v>
      </c>
      <c r="K159" s="14">
        <v>365</v>
      </c>
      <c r="L159" s="14"/>
      <c r="M159" s="14"/>
      <c r="N159" s="14" t="s">
        <v>80</v>
      </c>
      <c r="O159" s="14"/>
      <c r="P159" s="14">
        <v>30</v>
      </c>
      <c r="Q159" s="14">
        <v>1</v>
      </c>
      <c r="R159" s="83">
        <f t="shared" si="8"/>
        <v>30</v>
      </c>
      <c r="S159" s="4850"/>
    </row>
    <row r="160" spans="1:19">
      <c r="A160" s="76" t="s">
        <v>459</v>
      </c>
      <c r="B160" s="94"/>
      <c r="C160" s="4848">
        <v>357802</v>
      </c>
      <c r="D160" s="4840">
        <v>1539</v>
      </c>
      <c r="E160" s="382"/>
      <c r="F160" s="382"/>
      <c r="G160" s="382"/>
      <c r="H160" s="188"/>
      <c r="I160" s="4854" t="s">
        <v>795</v>
      </c>
      <c r="J160" s="794" t="s">
        <v>274</v>
      </c>
      <c r="K160" s="189">
        <v>365</v>
      </c>
      <c r="L160" s="189"/>
      <c r="M160" s="189"/>
      <c r="N160" s="189" t="s">
        <v>80</v>
      </c>
      <c r="O160" s="189"/>
      <c r="P160" s="189">
        <v>30</v>
      </c>
      <c r="Q160" s="189">
        <v>1</v>
      </c>
      <c r="R160" s="190">
        <f t="shared" si="8"/>
        <v>30</v>
      </c>
      <c r="S160" s="4851" t="s">
        <v>383</v>
      </c>
    </row>
    <row r="161" spans="1:19">
      <c r="A161" s="76" t="s">
        <v>459</v>
      </c>
      <c r="B161" s="94"/>
      <c r="C161" s="4843"/>
      <c r="D161" s="4833"/>
      <c r="E161" s="149"/>
      <c r="F161" s="149"/>
      <c r="G161" s="149"/>
      <c r="H161" s="185"/>
      <c r="I161" s="4228"/>
      <c r="J161" s="20" t="s">
        <v>275</v>
      </c>
      <c r="K161" s="19">
        <v>365</v>
      </c>
      <c r="L161" s="19"/>
      <c r="M161" s="19"/>
      <c r="N161" s="19" t="s">
        <v>80</v>
      </c>
      <c r="O161" s="19"/>
      <c r="P161" s="19">
        <v>30</v>
      </c>
      <c r="Q161" s="19">
        <v>1</v>
      </c>
      <c r="R161" s="92">
        <f t="shared" si="8"/>
        <v>30</v>
      </c>
      <c r="S161" s="4849"/>
    </row>
    <row r="162" spans="1:19" ht="13.5" thickBot="1">
      <c r="A162" s="76" t="s">
        <v>459</v>
      </c>
      <c r="B162" s="94"/>
      <c r="C162" s="4847"/>
      <c r="D162" s="4841"/>
      <c r="E162" s="48"/>
      <c r="F162" s="48"/>
      <c r="G162" s="48"/>
      <c r="H162" s="187"/>
      <c r="I162" s="4855"/>
      <c r="J162" s="9" t="s">
        <v>276</v>
      </c>
      <c r="K162" s="14">
        <v>365</v>
      </c>
      <c r="L162" s="14"/>
      <c r="M162" s="14"/>
      <c r="N162" s="14" t="s">
        <v>80</v>
      </c>
      <c r="O162" s="14"/>
      <c r="P162" s="14">
        <v>30</v>
      </c>
      <c r="Q162" s="14">
        <v>1</v>
      </c>
      <c r="R162" s="83">
        <f t="shared" si="8"/>
        <v>30</v>
      </c>
      <c r="S162" s="4850"/>
    </row>
    <row r="163" spans="1:19">
      <c r="A163" s="76" t="s">
        <v>459</v>
      </c>
      <c r="B163" s="94"/>
      <c r="C163" s="4848">
        <v>357803</v>
      </c>
      <c r="D163" s="4840">
        <v>1539</v>
      </c>
      <c r="E163" s="381"/>
      <c r="F163" s="381"/>
      <c r="G163" s="381"/>
      <c r="H163" s="186"/>
      <c r="I163" s="4854" t="s">
        <v>796</v>
      </c>
      <c r="J163" s="183" t="s">
        <v>274</v>
      </c>
      <c r="K163" s="182">
        <v>365</v>
      </c>
      <c r="L163" s="182"/>
      <c r="M163" s="182"/>
      <c r="N163" s="182" t="s">
        <v>80</v>
      </c>
      <c r="O163" s="182"/>
      <c r="P163" s="182">
        <v>30</v>
      </c>
      <c r="Q163" s="182">
        <v>1</v>
      </c>
      <c r="R163" s="184">
        <f t="shared" si="8"/>
        <v>30</v>
      </c>
      <c r="S163" s="4851" t="s">
        <v>383</v>
      </c>
    </row>
    <row r="164" spans="1:19">
      <c r="A164" s="76" t="s">
        <v>459</v>
      </c>
      <c r="B164" s="94"/>
      <c r="C164" s="4843"/>
      <c r="D164" s="4833"/>
      <c r="E164" s="149"/>
      <c r="F164" s="149"/>
      <c r="G164" s="149"/>
      <c r="H164" s="185"/>
      <c r="I164" s="4228"/>
      <c r="J164" s="20" t="s">
        <v>275</v>
      </c>
      <c r="K164" s="19">
        <v>365</v>
      </c>
      <c r="L164" s="19"/>
      <c r="M164" s="19"/>
      <c r="N164" s="19" t="s">
        <v>80</v>
      </c>
      <c r="O164" s="19"/>
      <c r="P164" s="19">
        <v>30</v>
      </c>
      <c r="Q164" s="19">
        <v>1</v>
      </c>
      <c r="R164" s="92">
        <f t="shared" si="8"/>
        <v>30</v>
      </c>
      <c r="S164" s="4849"/>
    </row>
    <row r="165" spans="1:19" ht="13.5" thickBot="1">
      <c r="A165" s="76" t="s">
        <v>459</v>
      </c>
      <c r="B165" s="94"/>
      <c r="C165" s="4847"/>
      <c r="D165" s="4841"/>
      <c r="E165" s="48"/>
      <c r="F165" s="48"/>
      <c r="G165" s="48"/>
      <c r="H165" s="187"/>
      <c r="I165" s="4855"/>
      <c r="J165" s="9" t="s">
        <v>276</v>
      </c>
      <c r="K165" s="14">
        <v>365</v>
      </c>
      <c r="L165" s="14"/>
      <c r="M165" s="14"/>
      <c r="N165" s="14" t="s">
        <v>80</v>
      </c>
      <c r="O165" s="14"/>
      <c r="P165" s="14">
        <v>30</v>
      </c>
      <c r="Q165" s="14">
        <v>1</v>
      </c>
      <c r="R165" s="83">
        <f t="shared" si="8"/>
        <v>30</v>
      </c>
      <c r="S165" s="4850"/>
    </row>
    <row r="166" spans="1:19">
      <c r="A166" s="76" t="s">
        <v>459</v>
      </c>
      <c r="B166" s="94"/>
      <c r="C166" s="4848">
        <v>357804</v>
      </c>
      <c r="D166" s="4840">
        <v>1539</v>
      </c>
      <c r="E166" s="381"/>
      <c r="F166" s="381"/>
      <c r="G166" s="381"/>
      <c r="H166" s="186"/>
      <c r="I166" s="4854" t="s">
        <v>797</v>
      </c>
      <c r="J166" s="183" t="s">
        <v>274</v>
      </c>
      <c r="K166" s="182">
        <v>365</v>
      </c>
      <c r="L166" s="182"/>
      <c r="M166" s="182"/>
      <c r="N166" s="182" t="s">
        <v>80</v>
      </c>
      <c r="O166" s="182"/>
      <c r="P166" s="182">
        <v>30</v>
      </c>
      <c r="Q166" s="182">
        <v>1</v>
      </c>
      <c r="R166" s="184">
        <f t="shared" si="8"/>
        <v>30</v>
      </c>
      <c r="S166" s="4851" t="s">
        <v>383</v>
      </c>
    </row>
    <row r="167" spans="1:19">
      <c r="A167" s="76" t="s">
        <v>459</v>
      </c>
      <c r="B167" s="94"/>
      <c r="C167" s="4843"/>
      <c r="D167" s="4833"/>
      <c r="E167" s="149"/>
      <c r="F167" s="149"/>
      <c r="G167" s="149"/>
      <c r="H167" s="185"/>
      <c r="I167" s="4228"/>
      <c r="J167" s="20" t="s">
        <v>275</v>
      </c>
      <c r="K167" s="19">
        <v>365</v>
      </c>
      <c r="L167" s="19"/>
      <c r="M167" s="19"/>
      <c r="N167" s="19" t="s">
        <v>80</v>
      </c>
      <c r="O167" s="19"/>
      <c r="P167" s="19">
        <v>30</v>
      </c>
      <c r="Q167" s="19">
        <v>1</v>
      </c>
      <c r="R167" s="92">
        <f t="shared" si="8"/>
        <v>30</v>
      </c>
      <c r="S167" s="4849"/>
    </row>
    <row r="168" spans="1:19" ht="13.5" thickBot="1">
      <c r="A168" s="76" t="s">
        <v>459</v>
      </c>
      <c r="B168" s="94"/>
      <c r="C168" s="4844"/>
      <c r="D168" s="4834"/>
      <c r="E168" s="48"/>
      <c r="F168" s="48"/>
      <c r="G168" s="48"/>
      <c r="H168" s="187"/>
      <c r="I168" s="4855"/>
      <c r="J168" s="9" t="s">
        <v>276</v>
      </c>
      <c r="K168" s="14">
        <v>365</v>
      </c>
      <c r="L168" s="14"/>
      <c r="M168" s="14"/>
      <c r="N168" s="14" t="s">
        <v>80</v>
      </c>
      <c r="O168" s="14"/>
      <c r="P168" s="14">
        <v>30</v>
      </c>
      <c r="Q168" s="14">
        <v>1</v>
      </c>
      <c r="R168" s="83">
        <f t="shared" si="8"/>
        <v>30</v>
      </c>
      <c r="S168" s="4850"/>
    </row>
    <row r="169" spans="1:19" ht="13.5" thickBot="1">
      <c r="A169" s="75" t="s">
        <v>459</v>
      </c>
      <c r="B169" s="93" t="s">
        <v>461</v>
      </c>
      <c r="C169" s="4842">
        <v>357454</v>
      </c>
      <c r="D169" s="4832">
        <v>1530</v>
      </c>
      <c r="E169" s="138"/>
      <c r="F169" s="138"/>
      <c r="G169" s="138"/>
      <c r="H169" s="174"/>
      <c r="I169" s="205" t="s">
        <v>67</v>
      </c>
      <c r="J169" s="28" t="s">
        <v>68</v>
      </c>
      <c r="K169" s="26">
        <v>180</v>
      </c>
      <c r="L169" s="26"/>
      <c r="M169" s="26"/>
      <c r="N169" s="26" t="s">
        <v>80</v>
      </c>
      <c r="O169" s="26"/>
      <c r="P169" s="26">
        <v>120</v>
      </c>
      <c r="Q169" s="26">
        <v>2</v>
      </c>
      <c r="R169" s="79">
        <f t="shared" si="8"/>
        <v>240</v>
      </c>
      <c r="S169" s="209" t="s">
        <v>384</v>
      </c>
    </row>
    <row r="170" spans="1:19">
      <c r="A170" s="76" t="s">
        <v>459</v>
      </c>
      <c r="B170" s="94"/>
      <c r="C170" s="4843"/>
      <c r="D170" s="4833"/>
      <c r="E170" s="65"/>
      <c r="F170" s="65"/>
      <c r="G170" s="65"/>
      <c r="H170" s="171"/>
      <c r="I170" s="201" t="s">
        <v>67</v>
      </c>
      <c r="J170" s="8" t="s">
        <v>69</v>
      </c>
      <c r="K170" s="13">
        <v>180</v>
      </c>
      <c r="L170" s="13"/>
      <c r="M170" s="13"/>
      <c r="N170" s="13" t="s">
        <v>80</v>
      </c>
      <c r="O170" s="13"/>
      <c r="P170" s="13">
        <v>120</v>
      </c>
      <c r="Q170" s="13">
        <v>2</v>
      </c>
      <c r="R170" s="81">
        <f t="shared" si="8"/>
        <v>240</v>
      </c>
      <c r="S170" s="4851" t="s">
        <v>383</v>
      </c>
    </row>
    <row r="171" spans="1:19">
      <c r="A171" s="76" t="s">
        <v>459</v>
      </c>
      <c r="B171" s="94"/>
      <c r="C171" s="4843"/>
      <c r="D171" s="4833"/>
      <c r="E171" s="65"/>
      <c r="F171" s="65"/>
      <c r="G171" s="65"/>
      <c r="H171" s="171"/>
      <c r="I171" s="201" t="s">
        <v>67</v>
      </c>
      <c r="J171" s="8" t="s">
        <v>79</v>
      </c>
      <c r="K171" s="13">
        <v>180</v>
      </c>
      <c r="L171" s="13"/>
      <c r="M171" s="13"/>
      <c r="N171" s="13" t="s">
        <v>80</v>
      </c>
      <c r="O171" s="13"/>
      <c r="P171" s="13">
        <v>120</v>
      </c>
      <c r="Q171" s="13">
        <v>2</v>
      </c>
      <c r="R171" s="81">
        <f t="shared" si="8"/>
        <v>240</v>
      </c>
      <c r="S171" s="4849"/>
    </row>
    <row r="172" spans="1:19" ht="13.5" thickBot="1">
      <c r="A172" s="148" t="s">
        <v>459</v>
      </c>
      <c r="B172" s="95"/>
      <c r="C172" s="4844"/>
      <c r="D172" s="4834"/>
      <c r="E172" s="139"/>
      <c r="F172" s="139"/>
      <c r="G172" s="139"/>
      <c r="H172" s="172"/>
      <c r="I172" s="208" t="s">
        <v>67</v>
      </c>
      <c r="J172" s="11" t="s">
        <v>72</v>
      </c>
      <c r="K172" s="16">
        <v>180</v>
      </c>
      <c r="L172" s="16"/>
      <c r="M172" s="16"/>
      <c r="N172" s="16" t="s">
        <v>80</v>
      </c>
      <c r="O172" s="16"/>
      <c r="P172" s="16">
        <v>120</v>
      </c>
      <c r="Q172" s="16">
        <v>2</v>
      </c>
      <c r="R172" s="89">
        <f t="shared" si="8"/>
        <v>240</v>
      </c>
      <c r="S172" s="4850"/>
    </row>
  </sheetData>
  <autoFilter ref="A5:W172" xr:uid="{9EE4FE95-4D0D-444A-A99C-517613D26348}"/>
  <mergeCells count="116">
    <mergeCell ref="I157:I159"/>
    <mergeCell ref="I6:I9"/>
    <mergeCell ref="I10:I11"/>
    <mergeCell ref="S166:S168"/>
    <mergeCell ref="S129:S133"/>
    <mergeCell ref="S134:S135"/>
    <mergeCell ref="S137:S138"/>
    <mergeCell ref="S140:S142"/>
    <mergeCell ref="S157:S159"/>
    <mergeCell ref="S160:S162"/>
    <mergeCell ref="S163:S165"/>
    <mergeCell ref="S143:S148"/>
    <mergeCell ref="S149:S152"/>
    <mergeCell ref="S154:S156"/>
    <mergeCell ref="S6:S11"/>
    <mergeCell ref="S16:S24"/>
    <mergeCell ref="S49:S50"/>
    <mergeCell ref="C2:K2"/>
    <mergeCell ref="S27:S35"/>
    <mergeCell ref="S13:S15"/>
    <mergeCell ref="S170:S172"/>
    <mergeCell ref="S125:S127"/>
    <mergeCell ref="S38:S47"/>
    <mergeCell ref="S98:S107"/>
    <mergeCell ref="S109:S110"/>
    <mergeCell ref="S114:S115"/>
    <mergeCell ref="S69:S70"/>
    <mergeCell ref="S74:S75"/>
    <mergeCell ref="S78:S87"/>
    <mergeCell ref="S89:S90"/>
    <mergeCell ref="S94:S95"/>
    <mergeCell ref="S118:S124"/>
    <mergeCell ref="I160:I162"/>
    <mergeCell ref="S54:S55"/>
    <mergeCell ref="S58:S67"/>
    <mergeCell ref="I163:I165"/>
    <mergeCell ref="I166:I168"/>
    <mergeCell ref="I122:I123"/>
    <mergeCell ref="I149:I152"/>
    <mergeCell ref="I143:I148"/>
    <mergeCell ref="I153:I156"/>
    <mergeCell ref="C78:C87"/>
    <mergeCell ref="C27:C37"/>
    <mergeCell ref="C96:C97"/>
    <mergeCell ref="C94:C95"/>
    <mergeCell ref="C92:C93"/>
    <mergeCell ref="C89:C91"/>
    <mergeCell ref="C56:C57"/>
    <mergeCell ref="C54:C55"/>
    <mergeCell ref="C52:C53"/>
    <mergeCell ref="C49:C51"/>
    <mergeCell ref="C38:C47"/>
    <mergeCell ref="C131:C135"/>
    <mergeCell ref="C129:C130"/>
    <mergeCell ref="C125:C128"/>
    <mergeCell ref="C139:C142"/>
    <mergeCell ref="C157:C159"/>
    <mergeCell ref="C160:C162"/>
    <mergeCell ref="C163:C165"/>
    <mergeCell ref="C166:C168"/>
    <mergeCell ref="C169:C172"/>
    <mergeCell ref="D169:D172"/>
    <mergeCell ref="D166:D168"/>
    <mergeCell ref="D163:D165"/>
    <mergeCell ref="D160:D162"/>
    <mergeCell ref="D157:D159"/>
    <mergeCell ref="C6:C11"/>
    <mergeCell ref="C13:C15"/>
    <mergeCell ref="C16:C26"/>
    <mergeCell ref="D13:D15"/>
    <mergeCell ref="D6:D11"/>
    <mergeCell ref="C109:C111"/>
    <mergeCell ref="C118:C124"/>
    <mergeCell ref="C98:C107"/>
    <mergeCell ref="C58:C67"/>
    <mergeCell ref="C76:C77"/>
    <mergeCell ref="C74:C75"/>
    <mergeCell ref="C72:C73"/>
    <mergeCell ref="C69:C71"/>
    <mergeCell ref="C143:C148"/>
    <mergeCell ref="C149:C156"/>
    <mergeCell ref="C116:C117"/>
    <mergeCell ref="C114:C115"/>
    <mergeCell ref="C112:C113"/>
    <mergeCell ref="C136:C138"/>
    <mergeCell ref="D74:D75"/>
    <mergeCell ref="D125:D128"/>
    <mergeCell ref="D129:D130"/>
    <mergeCell ref="D118:D124"/>
    <mergeCell ref="D116:D117"/>
    <mergeCell ref="D114:D115"/>
    <mergeCell ref="D153:D156"/>
    <mergeCell ref="D149:D152"/>
    <mergeCell ref="D136:D138"/>
    <mergeCell ref="D139:D142"/>
    <mergeCell ref="D143:D148"/>
    <mergeCell ref="D131:D135"/>
    <mergeCell ref="D78:D87"/>
    <mergeCell ref="D96:D97"/>
    <mergeCell ref="D94:D95"/>
    <mergeCell ref="D92:D93"/>
    <mergeCell ref="D89:D91"/>
    <mergeCell ref="D112:D113"/>
    <mergeCell ref="D109:D111"/>
    <mergeCell ref="D98:D107"/>
    <mergeCell ref="D76:D77"/>
    <mergeCell ref="D38:D47"/>
    <mergeCell ref="D16:D26"/>
    <mergeCell ref="D27:D37"/>
    <mergeCell ref="D58:D67"/>
    <mergeCell ref="D56:D57"/>
    <mergeCell ref="D54:D55"/>
    <mergeCell ref="D52:D53"/>
    <mergeCell ref="D49:D51"/>
    <mergeCell ref="D72:D73"/>
    <mergeCell ref="D69:D71"/>
  </mergeCells>
  <conditionalFormatting sqref="I16:J117">
    <cfRule type="expression" dxfId="9" priority="1" stopIfTrue="1">
      <formula>IF(FIND("Flume Transfer Blower",$K16)&gt;0,1,0)</formula>
    </cfRule>
  </conditionalFormatting>
  <conditionalFormatting sqref="I143:J143">
    <cfRule type="expression" dxfId="8" priority="126" stopIfTrue="1">
      <formula>IF(FIND("Flume Transfer Blower",$L144)&gt;0,1,0)</formula>
    </cfRule>
  </conditionalFormatting>
  <conditionalFormatting sqref="I149:J149">
    <cfRule type="expression" dxfId="7" priority="125" stopIfTrue="1">
      <formula>IF(FIND("Flume Transfer Blower",$K149)&gt;0,1,0)</formula>
    </cfRule>
  </conditionalFormatting>
  <conditionalFormatting sqref="I169:J169">
    <cfRule type="expression" dxfId="6" priority="119" stopIfTrue="1">
      <formula>IF(FIND("Flume Transfer Blower",$K169)&gt;0,1,0)</formula>
    </cfRule>
  </conditionalFormatting>
  <conditionalFormatting sqref="J6:J15">
    <cfRule type="expression" dxfId="5" priority="128" stopIfTrue="1">
      <formula>IF(FIND("Flume Transfer Blower",$K6)&gt;0,1,0)</formula>
    </cfRule>
  </conditionalFormatting>
  <conditionalFormatting sqref="J118:J142">
    <cfRule type="expression" dxfId="4" priority="10" stopIfTrue="1">
      <formula>IF(FIND("Flume Transfer Blower",$K118)&gt;0,1,0)</formula>
    </cfRule>
  </conditionalFormatting>
  <conditionalFormatting sqref="J144:J145">
    <cfRule type="expression" dxfId="3" priority="127" stopIfTrue="1">
      <formula>IF(FIND("Flume Transfer Blower",#REF!)&gt;0,1,0)</formula>
    </cfRule>
  </conditionalFormatting>
  <conditionalFormatting sqref="J146:J148">
    <cfRule type="expression" dxfId="2" priority="124" stopIfTrue="1">
      <formula>IF(FIND("Flume Transfer Blower",$L146)&gt;0,1,0)</formula>
    </cfRule>
  </conditionalFormatting>
  <conditionalFormatting sqref="J150:J168">
    <cfRule type="expression" dxfId="1" priority="123" stopIfTrue="1">
      <formula>IF(FIND("Flume Transfer Blower",$K150)&gt;0,1,0)</formula>
    </cfRule>
  </conditionalFormatting>
  <conditionalFormatting sqref="J170:J172">
    <cfRule type="expression" dxfId="0" priority="120" stopIfTrue="1">
      <formula>IF(FIND("Flume Transfer Blower",$K170)&gt;0,1,0)</formula>
    </cfRule>
  </conditionalFormatting>
  <dataValidations count="2">
    <dataValidation type="list" allowBlank="1" showInputMessage="1" showErrorMessage="1" sqref="F6:F172" xr:uid="{8E5C3B9A-AB29-454A-AA29-117618211E6A}">
      <formula1>$V$6:$V$12</formula1>
    </dataValidation>
    <dataValidation type="list" allowBlank="1" showInputMessage="1" showErrorMessage="1" sqref="G6:G172" xr:uid="{6F816C17-CD06-4E06-9874-5322A2EB3365}">
      <formula1>$U$6:$U$8</formula1>
    </dataValidation>
  </dataValidations>
  <printOptions horizontalCentered="1"/>
  <pageMargins left="0.23622047244094491" right="0.23622047244094491" top="0.19685039370078741" bottom="0.39370078740157483" header="0.15748031496062992" footer="0.19685039370078741"/>
  <pageSetup paperSize="9" scale="71" fitToHeight="0" orientation="landscape" r:id="rId1"/>
  <headerFooter>
    <oddFooter>&amp;L&amp;8&amp;A : PM Master Plan&amp;R&amp;8Page &amp;P / &amp;N</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2FCE2-AE47-49A8-82BE-0CFE339EB75E}">
  <sheetPr>
    <tabColor rgb="FF00B050"/>
  </sheetPr>
  <dimension ref="A1:H38"/>
  <sheetViews>
    <sheetView topLeftCell="G10" zoomScale="80" zoomScaleNormal="80" workbookViewId="0">
      <selection activeCell="H51" sqref="H51"/>
    </sheetView>
  </sheetViews>
  <sheetFormatPr defaultColWidth="8.85546875" defaultRowHeight="15"/>
  <cols>
    <col min="1" max="1" width="9.28515625" style="230" hidden="1" customWidth="1"/>
    <col min="2" max="2" width="9" style="230" customWidth="1"/>
    <col min="3" max="3" width="20.140625" style="230" customWidth="1"/>
    <col min="4" max="4" width="6.7109375" style="230" customWidth="1"/>
    <col min="5" max="5" width="54.85546875" style="230" customWidth="1"/>
    <col min="6" max="6" width="7.28515625" style="230" customWidth="1"/>
    <col min="7" max="7" width="58.28515625" style="230" customWidth="1"/>
    <col min="8" max="8" width="239.28515625" style="230" bestFit="1" customWidth="1"/>
    <col min="9" max="16384" width="8.85546875" style="230"/>
  </cols>
  <sheetData>
    <row r="1" spans="1:8">
      <c r="A1" s="230" t="s">
        <v>538</v>
      </c>
      <c r="D1" s="231" t="s">
        <v>539</v>
      </c>
    </row>
    <row r="2" spans="1:8" ht="15.75" thickBot="1">
      <c r="A2" s="232" t="s">
        <v>540</v>
      </c>
      <c r="B2" s="233" t="s">
        <v>541</v>
      </c>
      <c r="C2" s="233" t="s">
        <v>542</v>
      </c>
      <c r="D2" s="233" t="s">
        <v>543</v>
      </c>
      <c r="E2" s="234" t="s">
        <v>544</v>
      </c>
      <c r="F2" s="234" t="s">
        <v>545</v>
      </c>
      <c r="G2" s="234" t="s">
        <v>546</v>
      </c>
      <c r="H2" s="234" t="s">
        <v>547</v>
      </c>
    </row>
    <row r="3" spans="1:8">
      <c r="A3" s="235" t="s">
        <v>548</v>
      </c>
      <c r="B3" s="236" t="s">
        <v>549</v>
      </c>
      <c r="C3" s="237" t="s">
        <v>550</v>
      </c>
      <c r="D3" s="238" t="s">
        <v>383</v>
      </c>
      <c r="E3" s="281" t="s">
        <v>551</v>
      </c>
      <c r="F3" s="237" t="s">
        <v>552</v>
      </c>
      <c r="G3" s="282" t="s">
        <v>553</v>
      </c>
      <c r="H3" s="239" t="s">
        <v>554</v>
      </c>
    </row>
    <row r="4" spans="1:8">
      <c r="A4" s="235" t="s">
        <v>555</v>
      </c>
      <c r="B4" s="240" t="s">
        <v>549</v>
      </c>
      <c r="C4" s="241" t="s">
        <v>550</v>
      </c>
      <c r="D4" s="238" t="s">
        <v>385</v>
      </c>
      <c r="E4" s="285" t="s">
        <v>712</v>
      </c>
      <c r="F4" s="241" t="s">
        <v>556</v>
      </c>
      <c r="G4" s="283" t="s">
        <v>557</v>
      </c>
      <c r="H4" s="242" t="s">
        <v>558</v>
      </c>
    </row>
    <row r="5" spans="1:8" ht="15.75" thickBot="1">
      <c r="A5" s="235" t="s">
        <v>559</v>
      </c>
      <c r="B5" s="243" t="s">
        <v>560</v>
      </c>
      <c r="C5" s="244" t="s">
        <v>561</v>
      </c>
      <c r="D5" s="245" t="s">
        <v>562</v>
      </c>
      <c r="E5" s="244" t="s">
        <v>563</v>
      </c>
      <c r="F5" s="244" t="s">
        <v>552</v>
      </c>
      <c r="G5" s="284" t="s">
        <v>564</v>
      </c>
      <c r="H5" s="246" t="s">
        <v>565</v>
      </c>
    </row>
    <row r="6" spans="1:8">
      <c r="A6" s="235" t="s">
        <v>566</v>
      </c>
      <c r="B6" s="247" t="s">
        <v>567</v>
      </c>
      <c r="C6" s="237" t="s">
        <v>568</v>
      </c>
      <c r="D6" s="248" t="s">
        <v>569</v>
      </c>
      <c r="E6" s="237" t="s">
        <v>570</v>
      </c>
      <c r="F6" s="237" t="s">
        <v>552</v>
      </c>
      <c r="G6" s="282" t="s">
        <v>571</v>
      </c>
      <c r="H6" s="239" t="s">
        <v>572</v>
      </c>
    </row>
    <row r="7" spans="1:8">
      <c r="A7" s="235" t="s">
        <v>555</v>
      </c>
      <c r="B7" s="240" t="s">
        <v>549</v>
      </c>
      <c r="C7" s="241" t="s">
        <v>550</v>
      </c>
      <c r="D7" s="238" t="s">
        <v>384</v>
      </c>
      <c r="E7" s="292" t="s">
        <v>573</v>
      </c>
      <c r="F7" s="241" t="s">
        <v>556</v>
      </c>
      <c r="G7" s="283" t="s">
        <v>574</v>
      </c>
      <c r="H7" s="242" t="s">
        <v>575</v>
      </c>
    </row>
    <row r="8" spans="1:8">
      <c r="A8" s="235" t="s">
        <v>559</v>
      </c>
      <c r="B8" s="249" t="s">
        <v>560</v>
      </c>
      <c r="C8" s="241" t="s">
        <v>561</v>
      </c>
      <c r="D8" s="238" t="s">
        <v>576</v>
      </c>
      <c r="E8" s="241" t="s">
        <v>577</v>
      </c>
      <c r="F8" s="241" t="s">
        <v>556</v>
      </c>
      <c r="G8" s="283" t="s">
        <v>578</v>
      </c>
      <c r="H8" s="242" t="s">
        <v>579</v>
      </c>
    </row>
    <row r="9" spans="1:8">
      <c r="A9" s="235" t="s">
        <v>580</v>
      </c>
      <c r="B9" s="240" t="s">
        <v>549</v>
      </c>
      <c r="C9" s="241" t="s">
        <v>550</v>
      </c>
      <c r="D9" s="238" t="s">
        <v>581</v>
      </c>
      <c r="E9" s="241" t="s">
        <v>582</v>
      </c>
      <c r="F9" s="241" t="s">
        <v>556</v>
      </c>
      <c r="G9" s="283" t="s">
        <v>583</v>
      </c>
      <c r="H9" s="242" t="s">
        <v>584</v>
      </c>
    </row>
    <row r="10" spans="1:8">
      <c r="A10" s="235" t="s">
        <v>559</v>
      </c>
      <c r="B10" s="249" t="s">
        <v>560</v>
      </c>
      <c r="C10" s="241" t="s">
        <v>561</v>
      </c>
      <c r="D10" s="238" t="s">
        <v>585</v>
      </c>
      <c r="E10" s="250" t="s">
        <v>586</v>
      </c>
      <c r="F10" s="241" t="s">
        <v>556</v>
      </c>
      <c r="G10" s="283" t="s">
        <v>587</v>
      </c>
      <c r="H10" s="242" t="s">
        <v>588</v>
      </c>
    </row>
    <row r="11" spans="1:8">
      <c r="A11" s="235" t="s">
        <v>559</v>
      </c>
      <c r="B11" s="240" t="s">
        <v>549</v>
      </c>
      <c r="C11" s="241" t="s">
        <v>550</v>
      </c>
      <c r="D11" s="238" t="s">
        <v>589</v>
      </c>
      <c r="E11" s="241" t="s">
        <v>590</v>
      </c>
      <c r="F11" s="241" t="s">
        <v>552</v>
      </c>
      <c r="G11" s="283" t="s">
        <v>591</v>
      </c>
      <c r="H11" s="242" t="s">
        <v>592</v>
      </c>
    </row>
    <row r="12" spans="1:8">
      <c r="A12" s="235" t="s">
        <v>593</v>
      </c>
      <c r="B12" s="249" t="s">
        <v>567</v>
      </c>
      <c r="C12" s="241" t="s">
        <v>568</v>
      </c>
      <c r="D12" s="238" t="s">
        <v>594</v>
      </c>
      <c r="E12" s="241" t="s">
        <v>595</v>
      </c>
      <c r="F12" s="241" t="s">
        <v>552</v>
      </c>
      <c r="G12" s="283" t="s">
        <v>596</v>
      </c>
      <c r="H12" s="242" t="s">
        <v>597</v>
      </c>
    </row>
    <row r="13" spans="1:8">
      <c r="A13" s="235" t="s">
        <v>559</v>
      </c>
      <c r="B13" s="249" t="s">
        <v>560</v>
      </c>
      <c r="C13" s="241" t="s">
        <v>561</v>
      </c>
      <c r="D13" s="238" t="s">
        <v>594</v>
      </c>
      <c r="E13" s="241" t="s">
        <v>595</v>
      </c>
      <c r="F13" s="241" t="s">
        <v>552</v>
      </c>
      <c r="G13" s="283" t="s">
        <v>598</v>
      </c>
      <c r="H13" s="242" t="s">
        <v>599</v>
      </c>
    </row>
    <row r="14" spans="1:8">
      <c r="A14" s="235" t="s">
        <v>600</v>
      </c>
      <c r="B14" s="240" t="s">
        <v>549</v>
      </c>
      <c r="C14" s="241" t="s">
        <v>550</v>
      </c>
      <c r="D14" s="238" t="s">
        <v>601</v>
      </c>
      <c r="E14" s="241" t="s">
        <v>602</v>
      </c>
      <c r="F14" s="241" t="s">
        <v>552</v>
      </c>
      <c r="G14" s="283" t="s">
        <v>603</v>
      </c>
      <c r="H14" s="242" t="s">
        <v>604</v>
      </c>
    </row>
    <row r="15" spans="1:8">
      <c r="A15" s="235" t="s">
        <v>559</v>
      </c>
      <c r="B15" s="240" t="s">
        <v>549</v>
      </c>
      <c r="C15" s="241" t="s">
        <v>550</v>
      </c>
      <c r="D15" s="238" t="s">
        <v>605</v>
      </c>
      <c r="E15" s="241" t="s">
        <v>606</v>
      </c>
      <c r="F15" s="241" t="s">
        <v>556</v>
      </c>
      <c r="G15" s="283" t="s">
        <v>607</v>
      </c>
      <c r="H15" s="242" t="s">
        <v>608</v>
      </c>
    </row>
    <row r="16" spans="1:8">
      <c r="A16" s="235" t="s">
        <v>609</v>
      </c>
      <c r="B16" s="251" t="s">
        <v>610</v>
      </c>
      <c r="C16" s="241" t="s">
        <v>611</v>
      </c>
      <c r="D16" s="238" t="s">
        <v>612</v>
      </c>
      <c r="E16" s="241" t="s">
        <v>613</v>
      </c>
      <c r="F16" s="241" t="s">
        <v>552</v>
      </c>
      <c r="G16" s="283" t="s">
        <v>614</v>
      </c>
      <c r="H16" s="242" t="s">
        <v>615</v>
      </c>
    </row>
    <row r="17" spans="1:8">
      <c r="A17" s="235" t="s">
        <v>616</v>
      </c>
      <c r="B17" s="240" t="s">
        <v>549</v>
      </c>
      <c r="C17" s="241" t="s">
        <v>550</v>
      </c>
      <c r="D17" s="238" t="s">
        <v>617</v>
      </c>
      <c r="E17" s="241" t="s">
        <v>618</v>
      </c>
      <c r="F17" s="241" t="s">
        <v>552</v>
      </c>
      <c r="G17" s="283" t="s">
        <v>619</v>
      </c>
      <c r="H17" s="242" t="s">
        <v>620</v>
      </c>
    </row>
    <row r="18" spans="1:8">
      <c r="A18" s="235" t="s">
        <v>621</v>
      </c>
      <c r="B18" s="240" t="s">
        <v>549</v>
      </c>
      <c r="C18" s="241" t="s">
        <v>550</v>
      </c>
      <c r="D18" s="238" t="s">
        <v>622</v>
      </c>
      <c r="E18" s="241" t="s">
        <v>623</v>
      </c>
      <c r="F18" s="241" t="s">
        <v>552</v>
      </c>
      <c r="G18" s="283" t="s">
        <v>624</v>
      </c>
      <c r="H18" s="242" t="s">
        <v>625</v>
      </c>
    </row>
    <row r="19" spans="1:8">
      <c r="A19" s="235" t="s">
        <v>559</v>
      </c>
      <c r="B19" s="249" t="s">
        <v>560</v>
      </c>
      <c r="C19" s="241" t="s">
        <v>561</v>
      </c>
      <c r="D19" s="238" t="s">
        <v>626</v>
      </c>
      <c r="E19" s="241" t="s">
        <v>627</v>
      </c>
      <c r="F19" s="241" t="s">
        <v>552</v>
      </c>
      <c r="G19" s="283" t="s">
        <v>628</v>
      </c>
      <c r="H19" s="242" t="s">
        <v>629</v>
      </c>
    </row>
    <row r="20" spans="1:8">
      <c r="A20" s="235" t="s">
        <v>630</v>
      </c>
      <c r="B20" s="252" t="s">
        <v>549</v>
      </c>
      <c r="C20" s="241" t="s">
        <v>550</v>
      </c>
      <c r="D20" s="238" t="s">
        <v>631</v>
      </c>
      <c r="E20" s="253" t="s">
        <v>632</v>
      </c>
      <c r="F20" s="241" t="s">
        <v>552</v>
      </c>
      <c r="G20" s="283" t="s">
        <v>633</v>
      </c>
      <c r="H20" s="242" t="s">
        <v>634</v>
      </c>
    </row>
    <row r="21" spans="1:8" ht="15.75" thickBot="1">
      <c r="A21" s="235" t="s">
        <v>630</v>
      </c>
      <c r="B21" s="254" t="s">
        <v>549</v>
      </c>
      <c r="C21" s="244" t="s">
        <v>550</v>
      </c>
      <c r="D21" s="245" t="s">
        <v>503</v>
      </c>
      <c r="E21" s="262" t="s">
        <v>635</v>
      </c>
      <c r="F21" s="244" t="s">
        <v>552</v>
      </c>
      <c r="G21" s="284" t="s">
        <v>636</v>
      </c>
      <c r="H21" s="263" t="s">
        <v>637</v>
      </c>
    </row>
    <row r="22" spans="1:8">
      <c r="A22" s="235" t="s">
        <v>630</v>
      </c>
      <c r="B22" s="236" t="s">
        <v>549</v>
      </c>
      <c r="C22" s="237" t="s">
        <v>550</v>
      </c>
      <c r="D22" s="248" t="s">
        <v>638</v>
      </c>
      <c r="E22" s="237" t="s">
        <v>639</v>
      </c>
      <c r="F22" s="237" t="s">
        <v>552</v>
      </c>
      <c r="G22" s="282" t="s">
        <v>640</v>
      </c>
      <c r="H22" s="239" t="s">
        <v>641</v>
      </c>
    </row>
    <row r="23" spans="1:8" ht="15.75" thickBot="1">
      <c r="A23" s="235" t="s">
        <v>559</v>
      </c>
      <c r="B23" s="243" t="s">
        <v>560</v>
      </c>
      <c r="C23" s="244" t="s">
        <v>561</v>
      </c>
      <c r="D23" s="245" t="s">
        <v>642</v>
      </c>
      <c r="E23" s="244" t="s">
        <v>643</v>
      </c>
      <c r="F23" s="244" t="s">
        <v>552</v>
      </c>
      <c r="G23" s="284" t="s">
        <v>644</v>
      </c>
      <c r="H23" s="246" t="s">
        <v>645</v>
      </c>
    </row>
    <row r="24" spans="1:8">
      <c r="A24" s="235" t="s">
        <v>559</v>
      </c>
      <c r="B24" s="247" t="s">
        <v>560</v>
      </c>
      <c r="C24" s="237" t="s">
        <v>561</v>
      </c>
      <c r="D24" s="248" t="s">
        <v>646</v>
      </c>
      <c r="E24" s="237" t="s">
        <v>647</v>
      </c>
      <c r="F24" s="237" t="s">
        <v>552</v>
      </c>
      <c r="G24" s="282" t="s">
        <v>648</v>
      </c>
      <c r="H24" s="239" t="s">
        <v>649</v>
      </c>
    </row>
    <row r="25" spans="1:8">
      <c r="A25" s="235"/>
      <c r="B25" s="252" t="s">
        <v>549</v>
      </c>
      <c r="C25" s="241" t="s">
        <v>550</v>
      </c>
      <c r="D25" s="255" t="s">
        <v>650</v>
      </c>
      <c r="E25" s="253" t="s">
        <v>651</v>
      </c>
      <c r="F25" s="256" t="s">
        <v>652</v>
      </c>
      <c r="G25" s="283" t="s">
        <v>653</v>
      </c>
      <c r="H25" s="242" t="s">
        <v>654</v>
      </c>
    </row>
    <row r="26" spans="1:8">
      <c r="A26" s="235" t="s">
        <v>655</v>
      </c>
      <c r="B26" s="240" t="s">
        <v>549</v>
      </c>
      <c r="C26" s="241" t="s">
        <v>550</v>
      </c>
      <c r="D26" s="257" t="s">
        <v>656</v>
      </c>
      <c r="E26" s="241" t="s">
        <v>657</v>
      </c>
      <c r="F26" s="241" t="s">
        <v>552</v>
      </c>
      <c r="G26" s="283" t="s">
        <v>658</v>
      </c>
      <c r="H26" s="242" t="s">
        <v>659</v>
      </c>
    </row>
    <row r="27" spans="1:8">
      <c r="A27" s="235"/>
      <c r="B27" s="240" t="s">
        <v>549</v>
      </c>
      <c r="C27" s="241" t="s">
        <v>550</v>
      </c>
      <c r="D27" s="257" t="s">
        <v>660</v>
      </c>
      <c r="E27" s="250" t="s">
        <v>661</v>
      </c>
      <c r="F27" s="256" t="s">
        <v>652</v>
      </c>
      <c r="G27" s="283" t="s">
        <v>662</v>
      </c>
      <c r="H27" s="242" t="s">
        <v>663</v>
      </c>
    </row>
    <row r="28" spans="1:8">
      <c r="A28" s="235" t="s">
        <v>559</v>
      </c>
      <c r="B28" s="249" t="s">
        <v>560</v>
      </c>
      <c r="C28" s="241" t="s">
        <v>561</v>
      </c>
      <c r="D28" s="257" t="s">
        <v>664</v>
      </c>
      <c r="E28" s="241" t="s">
        <v>665</v>
      </c>
      <c r="F28" s="241" t="s">
        <v>552</v>
      </c>
      <c r="G28" s="283" t="s">
        <v>666</v>
      </c>
      <c r="H28" s="242" t="s">
        <v>667</v>
      </c>
    </row>
    <row r="29" spans="1:8">
      <c r="A29" s="235" t="s">
        <v>559</v>
      </c>
      <c r="B29" s="249" t="s">
        <v>560</v>
      </c>
      <c r="C29" s="241" t="s">
        <v>561</v>
      </c>
      <c r="D29" s="257" t="s">
        <v>668</v>
      </c>
      <c r="E29" s="241" t="s">
        <v>669</v>
      </c>
      <c r="F29" s="241" t="s">
        <v>556</v>
      </c>
      <c r="G29" s="283" t="s">
        <v>670</v>
      </c>
      <c r="H29" s="242" t="s">
        <v>671</v>
      </c>
    </row>
    <row r="30" spans="1:8">
      <c r="A30" s="235" t="s">
        <v>672</v>
      </c>
      <c r="B30" s="249" t="s">
        <v>567</v>
      </c>
      <c r="C30" s="241" t="s">
        <v>568</v>
      </c>
      <c r="D30" s="257" t="s">
        <v>668</v>
      </c>
      <c r="E30" s="241" t="s">
        <v>673</v>
      </c>
      <c r="F30" s="241" t="s">
        <v>556</v>
      </c>
      <c r="G30" s="283" t="s">
        <v>674</v>
      </c>
      <c r="H30" s="242" t="s">
        <v>675</v>
      </c>
    </row>
    <row r="31" spans="1:8">
      <c r="A31" s="235" t="s">
        <v>609</v>
      </c>
      <c r="B31" s="251" t="s">
        <v>610</v>
      </c>
      <c r="C31" s="241" t="s">
        <v>611</v>
      </c>
      <c r="D31" s="257" t="s">
        <v>676</v>
      </c>
      <c r="E31" s="241" t="s">
        <v>677</v>
      </c>
      <c r="F31" s="241" t="s">
        <v>552</v>
      </c>
      <c r="G31" s="283" t="s">
        <v>678</v>
      </c>
      <c r="H31" s="242" t="s">
        <v>679</v>
      </c>
    </row>
    <row r="32" spans="1:8">
      <c r="A32" s="235" t="s">
        <v>630</v>
      </c>
      <c r="B32" s="249" t="s">
        <v>560</v>
      </c>
      <c r="C32" s="241" t="s">
        <v>561</v>
      </c>
      <c r="D32" s="257" t="s">
        <v>680</v>
      </c>
      <c r="E32" s="241" t="s">
        <v>681</v>
      </c>
      <c r="F32" s="241" t="s">
        <v>682</v>
      </c>
      <c r="G32" s="283" t="s">
        <v>683</v>
      </c>
      <c r="H32" s="242" t="s">
        <v>684</v>
      </c>
    </row>
    <row r="33" spans="1:8">
      <c r="A33" s="235"/>
      <c r="B33" s="240" t="s">
        <v>549</v>
      </c>
      <c r="C33" s="241" t="s">
        <v>550</v>
      </c>
      <c r="D33" s="238">
        <v>44</v>
      </c>
      <c r="E33" s="241" t="s">
        <v>685</v>
      </c>
      <c r="F33" s="256" t="s">
        <v>686</v>
      </c>
      <c r="G33" s="283" t="s">
        <v>687</v>
      </c>
      <c r="H33" s="242" t="s">
        <v>688</v>
      </c>
    </row>
    <row r="34" spans="1:8" ht="15.75" thickBot="1">
      <c r="A34" s="235" t="s">
        <v>559</v>
      </c>
      <c r="B34" s="243" t="s">
        <v>560</v>
      </c>
      <c r="C34" s="244" t="s">
        <v>561</v>
      </c>
      <c r="D34" s="258">
        <v>45</v>
      </c>
      <c r="E34" s="259" t="s">
        <v>689</v>
      </c>
      <c r="F34" s="260" t="s">
        <v>686</v>
      </c>
      <c r="G34" s="284" t="s">
        <v>690</v>
      </c>
      <c r="H34" s="246" t="s">
        <v>691</v>
      </c>
    </row>
    <row r="37" spans="1:8">
      <c r="D37" s="261" t="s">
        <v>692</v>
      </c>
    </row>
    <row r="38" spans="1:8">
      <c r="D38" s="261" t="s">
        <v>693</v>
      </c>
    </row>
  </sheetData>
  <autoFilter ref="A2:H34" xr:uid="{0E42A891-1C65-4B90-8E9C-FEE4CB5F4225}">
    <sortState xmlns:xlrd2="http://schemas.microsoft.com/office/spreadsheetml/2017/richdata2" ref="A3:H34">
      <sortCondition ref="D2:D34"/>
    </sortState>
  </autoFilter>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35B90-0B07-4809-9272-50F988911692}">
  <dimension ref="A1:G10"/>
  <sheetViews>
    <sheetView workbookViewId="0">
      <selection activeCell="G4" sqref="G4"/>
    </sheetView>
  </sheetViews>
  <sheetFormatPr defaultRowHeight="12.75"/>
  <cols>
    <col min="1" max="1" width="14.85546875" customWidth="1"/>
    <col min="2" max="2" width="25.85546875" customWidth="1"/>
    <col min="3" max="3" width="0.7109375" customWidth="1"/>
    <col min="4" max="4" width="14.85546875" customWidth="1"/>
    <col min="5" max="5" width="25.85546875" customWidth="1"/>
  </cols>
  <sheetData>
    <row r="1" spans="1:7" ht="22.5" customHeight="1">
      <c r="A1" s="4856" t="s">
        <v>44</v>
      </c>
      <c r="B1" s="4856"/>
      <c r="D1" s="4856" t="s">
        <v>965</v>
      </c>
      <c r="E1" s="4856"/>
    </row>
    <row r="2" spans="1:7" ht="24.95" customHeight="1">
      <c r="A2" s="787" t="s">
        <v>954</v>
      </c>
      <c r="B2" s="787" t="s">
        <v>955</v>
      </c>
      <c r="D2" s="790" t="s">
        <v>954</v>
      </c>
      <c r="E2" s="790" t="s">
        <v>955</v>
      </c>
    </row>
    <row r="3" spans="1:7" ht="22.9" customHeight="1">
      <c r="A3" s="788" t="s">
        <v>55</v>
      </c>
      <c r="B3" s="788" t="s">
        <v>957</v>
      </c>
      <c r="D3" s="788" t="s">
        <v>55</v>
      </c>
      <c r="E3" s="791" t="s">
        <v>970</v>
      </c>
      <c r="G3">
        <v>38</v>
      </c>
    </row>
    <row r="4" spans="1:7" ht="22.9" customHeight="1">
      <c r="A4" s="788" t="s">
        <v>282</v>
      </c>
      <c r="B4" s="788" t="s">
        <v>959</v>
      </c>
      <c r="D4" s="788" t="s">
        <v>282</v>
      </c>
      <c r="E4" s="791" t="s">
        <v>966</v>
      </c>
      <c r="G4">
        <v>134</v>
      </c>
    </row>
    <row r="5" spans="1:7" ht="22.9" customHeight="1">
      <c r="A5" s="788" t="s">
        <v>313</v>
      </c>
      <c r="B5" s="788" t="s">
        <v>958</v>
      </c>
      <c r="D5" s="788" t="s">
        <v>313</v>
      </c>
      <c r="E5" s="791" t="s">
        <v>971</v>
      </c>
      <c r="G5">
        <v>35</v>
      </c>
    </row>
    <row r="6" spans="1:7" ht="22.9" customHeight="1">
      <c r="A6" s="788" t="s">
        <v>315</v>
      </c>
      <c r="B6" s="788" t="s">
        <v>960</v>
      </c>
      <c r="D6" s="788" t="s">
        <v>315</v>
      </c>
      <c r="E6" s="791" t="s">
        <v>972</v>
      </c>
      <c r="G6">
        <v>112</v>
      </c>
    </row>
    <row r="7" spans="1:7" ht="22.9" customHeight="1">
      <c r="A7" s="788" t="s">
        <v>356</v>
      </c>
      <c r="B7" s="788" t="s">
        <v>961</v>
      </c>
      <c r="D7" s="788" t="s">
        <v>356</v>
      </c>
      <c r="E7" s="791" t="s">
        <v>967</v>
      </c>
      <c r="G7">
        <v>197</v>
      </c>
    </row>
    <row r="8" spans="1:7" ht="22.9" customHeight="1">
      <c r="A8" s="788" t="s">
        <v>459</v>
      </c>
      <c r="B8" s="788" t="s">
        <v>962</v>
      </c>
      <c r="D8" s="788" t="s">
        <v>459</v>
      </c>
      <c r="E8" s="791" t="s">
        <v>968</v>
      </c>
      <c r="G8">
        <v>9</v>
      </c>
    </row>
    <row r="9" spans="1:7" ht="22.9" customHeight="1">
      <c r="A9" s="788" t="s">
        <v>956</v>
      </c>
      <c r="B9" s="788" t="s">
        <v>963</v>
      </c>
      <c r="D9" s="788" t="s">
        <v>956</v>
      </c>
      <c r="E9" s="791" t="s">
        <v>969</v>
      </c>
      <c r="G9">
        <v>176</v>
      </c>
    </row>
    <row r="10" spans="1:7" ht="22.9" customHeight="1">
      <c r="B10" s="789" t="s">
        <v>964</v>
      </c>
      <c r="E10" s="789" t="s">
        <v>973</v>
      </c>
    </row>
  </sheetData>
  <mergeCells count="2">
    <mergeCell ref="A1:B1"/>
    <mergeCell ref="D1:E1"/>
  </mergeCells>
  <phoneticPr fontId="50" type="noConversion"/>
  <pageMargins left="0.7" right="0.7" top="0.75" bottom="0.75" header="0.3" footer="0.3"/>
  <pageSetup paperSize="9" orientation="portrait" horizontalDpi="300"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7DB17-F2CF-46B1-8480-1D9C745C738E}">
  <dimension ref="A1"/>
  <sheetViews>
    <sheetView workbookViewId="0"/>
  </sheetViews>
  <sheetFormatPr defaultRowHeight="12.75"/>
  <sheetData>
    <row r="1" spans="1:1">
      <c r="A1">
        <v>363243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65</vt:i4>
      </vt:variant>
    </vt:vector>
  </HeadingPairs>
  <TitlesOfParts>
    <vt:vector size="102" baseType="lpstr">
      <vt:lpstr>PK1 (Production)</vt:lpstr>
      <vt:lpstr>PK1</vt:lpstr>
      <vt:lpstr>Distribution Conv. PK1 (ME)</vt:lpstr>
      <vt:lpstr>Distribution Conv. PK1 (EE)</vt:lpstr>
      <vt:lpstr>Air Leak PK1</vt:lpstr>
      <vt:lpstr>TRANSFER CONV.PK1</vt:lpstr>
      <vt:lpstr>Air Leak PK2</vt:lpstr>
      <vt:lpstr>PK2</vt:lpstr>
      <vt:lpstr>Distribution Conv. PK2 (ME)</vt:lpstr>
      <vt:lpstr>Distribution Conv. PK2 (EE)</vt:lpstr>
      <vt:lpstr>TRANSFER CONV.PK2</vt:lpstr>
      <vt:lpstr>PK3</vt:lpstr>
      <vt:lpstr>Air Leak PK3</vt:lpstr>
      <vt:lpstr>Distribution Conv. PK3 (ME)</vt:lpstr>
      <vt:lpstr>Distribution Conv. PK3 (EE)</vt:lpstr>
      <vt:lpstr>TRANSFER CONV.PK3</vt:lpstr>
      <vt:lpstr>STAX</vt:lpstr>
      <vt:lpstr>STAX TRANSFER CONV.PK3</vt:lpstr>
      <vt:lpstr>Distribution Conv. PK4 (ME)</vt:lpstr>
      <vt:lpstr>Distribution Conv. PK4 (EE)</vt:lpstr>
      <vt:lpstr>TRANSFER CONV.PK4</vt:lpstr>
      <vt:lpstr>Air Leak PK4</vt:lpstr>
      <vt:lpstr>PK4</vt:lpstr>
      <vt:lpstr>PK5</vt:lpstr>
      <vt:lpstr>Distribution Conv. PK5 (ME)</vt:lpstr>
      <vt:lpstr>Distribution Conv. PK5 (EE)</vt:lpstr>
      <vt:lpstr>TRANSFER CONV.PK5</vt:lpstr>
      <vt:lpstr>Air Leak PK5</vt:lpstr>
      <vt:lpstr>PACKING HALL</vt:lpstr>
      <vt:lpstr>PACKING HALL (New)</vt:lpstr>
      <vt:lpstr>Case zone</vt:lpstr>
      <vt:lpstr>Exp</vt:lpstr>
      <vt:lpstr>legend</vt:lpstr>
      <vt:lpstr>PK6 (Stopped)</vt:lpstr>
      <vt:lpstr>New Standard defined </vt:lpstr>
      <vt:lpstr>Total master plan</vt:lpstr>
      <vt:lpstr>Sheet1</vt:lpstr>
      <vt:lpstr>'Air Leak PK1'!Print_Area</vt:lpstr>
      <vt:lpstr>'Air Leak PK2'!Print_Area</vt:lpstr>
      <vt:lpstr>'Air Leak PK3'!Print_Area</vt:lpstr>
      <vt:lpstr>'Air Leak PK4'!Print_Area</vt:lpstr>
      <vt:lpstr>'Air Leak PK5'!Print_Area</vt:lpstr>
      <vt:lpstr>'Case zone'!Print_Area</vt:lpstr>
      <vt:lpstr>'Distribution Conv. PK1 (EE)'!Print_Area</vt:lpstr>
      <vt:lpstr>'Distribution Conv. PK1 (ME)'!Print_Area</vt:lpstr>
      <vt:lpstr>'Distribution Conv. PK2 (EE)'!Print_Area</vt:lpstr>
      <vt:lpstr>'Distribution Conv. PK2 (ME)'!Print_Area</vt:lpstr>
      <vt:lpstr>'Distribution Conv. PK3 (EE)'!Print_Area</vt:lpstr>
      <vt:lpstr>'Distribution Conv. PK3 (ME)'!Print_Area</vt:lpstr>
      <vt:lpstr>'Distribution Conv. PK4 (EE)'!Print_Area</vt:lpstr>
      <vt:lpstr>'Distribution Conv. PK4 (ME)'!Print_Area</vt:lpstr>
      <vt:lpstr>'Distribution Conv. PK5 (EE)'!Print_Area</vt:lpstr>
      <vt:lpstr>'Distribution Conv. PK5 (ME)'!Print_Area</vt:lpstr>
      <vt:lpstr>Exp!Print_Area</vt:lpstr>
      <vt:lpstr>'PACKING HALL'!Print_Area</vt:lpstr>
      <vt:lpstr>'PACKING HALL (New)'!Print_Area</vt:lpstr>
      <vt:lpstr>'PK1'!Print_Area</vt:lpstr>
      <vt:lpstr>'PK1 (Production)'!Print_Area</vt:lpstr>
      <vt:lpstr>'PK2'!Print_Area</vt:lpstr>
      <vt:lpstr>'PK3'!Print_Area</vt:lpstr>
      <vt:lpstr>'PK5'!Print_Area</vt:lpstr>
      <vt:lpstr>'PK6 (Stopped)'!Print_Area</vt:lpstr>
      <vt:lpstr>STAX!Print_Area</vt:lpstr>
      <vt:lpstr>'STAX TRANSFER CONV.PK3'!Print_Area</vt:lpstr>
      <vt:lpstr>'TRANSFER CONV.PK1'!Print_Area</vt:lpstr>
      <vt:lpstr>'TRANSFER CONV.PK2'!Print_Area</vt:lpstr>
      <vt:lpstr>'TRANSFER CONV.PK3'!Print_Area</vt:lpstr>
      <vt:lpstr>'TRANSFER CONV.PK4'!Print_Area</vt:lpstr>
      <vt:lpstr>'TRANSFER CONV.PK5'!Print_Area</vt:lpstr>
      <vt:lpstr>'Air Leak PK1'!Print_Titles</vt:lpstr>
      <vt:lpstr>'Air Leak PK2'!Print_Titles</vt:lpstr>
      <vt:lpstr>'Air Leak PK3'!Print_Titles</vt:lpstr>
      <vt:lpstr>'Air Leak PK4'!Print_Titles</vt:lpstr>
      <vt:lpstr>'Air Leak PK5'!Print_Titles</vt:lpstr>
      <vt:lpstr>'Case zone'!Print_Titles</vt:lpstr>
      <vt:lpstr>'Distribution Conv. PK1 (EE)'!Print_Titles</vt:lpstr>
      <vt:lpstr>'Distribution Conv. PK1 (ME)'!Print_Titles</vt:lpstr>
      <vt:lpstr>'Distribution Conv. PK2 (EE)'!Print_Titles</vt:lpstr>
      <vt:lpstr>'Distribution Conv. PK2 (ME)'!Print_Titles</vt:lpstr>
      <vt:lpstr>'Distribution Conv. PK3 (EE)'!Print_Titles</vt:lpstr>
      <vt:lpstr>'Distribution Conv. PK3 (ME)'!Print_Titles</vt:lpstr>
      <vt:lpstr>'Distribution Conv. PK4 (EE)'!Print_Titles</vt:lpstr>
      <vt:lpstr>'Distribution Conv. PK4 (ME)'!Print_Titles</vt:lpstr>
      <vt:lpstr>'Distribution Conv. PK5 (EE)'!Print_Titles</vt:lpstr>
      <vt:lpstr>'Distribution Conv. PK5 (ME)'!Print_Titles</vt:lpstr>
      <vt:lpstr>Exp!Print_Titles</vt:lpstr>
      <vt:lpstr>'PACKING HALL'!Print_Titles</vt:lpstr>
      <vt:lpstr>'PACKING HALL (New)'!Print_Titles</vt:lpstr>
      <vt:lpstr>'PK1'!Print_Titles</vt:lpstr>
      <vt:lpstr>'PK1 (Production)'!Print_Titles</vt:lpstr>
      <vt:lpstr>'PK2'!Print_Titles</vt:lpstr>
      <vt:lpstr>'PK3'!Print_Titles</vt:lpstr>
      <vt:lpstr>'PK4'!Print_Titles</vt:lpstr>
      <vt:lpstr>'PK5'!Print_Titles</vt:lpstr>
      <vt:lpstr>'PK6 (Stopped)'!Print_Titles</vt:lpstr>
      <vt:lpstr>STAX!Print_Titles</vt:lpstr>
      <vt:lpstr>'STAX TRANSFER CONV.PK3'!Print_Titles</vt:lpstr>
      <vt:lpstr>'TRANSFER CONV.PK1'!Print_Titles</vt:lpstr>
      <vt:lpstr>'TRANSFER CONV.PK2'!Print_Titles</vt:lpstr>
      <vt:lpstr>'TRANSFER CONV.PK3'!Print_Titles</vt:lpstr>
      <vt:lpstr>'TRANSFER CONV.PK4'!Print_Titles</vt:lpstr>
      <vt:lpstr>'TRANSFER CONV.PK5'!Print_Titles</vt:lpstr>
    </vt:vector>
  </TitlesOfParts>
  <Company>PepsiCo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pepsico</dc:creator>
  <cp:lastModifiedBy>Jayanetra, Pacharapan {PEP}</cp:lastModifiedBy>
  <cp:lastPrinted>2023-01-10T09:26:31Z</cp:lastPrinted>
  <dcterms:created xsi:type="dcterms:W3CDTF">2010-12-13T07:18:34Z</dcterms:created>
  <dcterms:modified xsi:type="dcterms:W3CDTF">2026-04-22T03:27:06Z</dcterms:modified>
</cp:coreProperties>
</file>